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zkh\appdata\ResearchDataKchir\Taberneeheijtmeijer Sander\x. AR Nav HoloLens I\"/>
    </mc:Choice>
  </mc:AlternateContent>
  <xr:revisionPtr revIDLastSave="0" documentId="13_ncr:1_{B67850A9-8C75-4E7A-9533-2D1F402DA20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Kadaver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L10" i="2"/>
  <c r="AB13" i="2" l="1"/>
  <c r="X13" i="2"/>
  <c r="T13" i="2"/>
  <c r="P13" i="2"/>
  <c r="L13" i="2"/>
  <c r="AB12" i="2"/>
  <c r="X12" i="2"/>
  <c r="T12" i="2"/>
  <c r="P12" i="2"/>
  <c r="AJ11" i="2"/>
  <c r="AB11" i="2"/>
  <c r="X11" i="2"/>
  <c r="T11" i="2"/>
  <c r="P11" i="2"/>
  <c r="L11" i="2"/>
  <c r="E11" i="2"/>
  <c r="D11" i="2"/>
  <c r="AB10" i="2"/>
  <c r="X10" i="2"/>
  <c r="T10" i="2"/>
  <c r="P10" i="2"/>
  <c r="AQ9" i="2"/>
  <c r="AM9" i="2"/>
  <c r="AE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G9" i="2"/>
  <c r="AQ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G8" i="2"/>
  <c r="AS9" i="2"/>
  <c r="AR8" i="2"/>
  <c r="AI9" i="2"/>
  <c r="AR13" i="2"/>
  <c r="AO9" i="2"/>
  <c r="AN9" i="2"/>
  <c r="AM8" i="2"/>
  <c r="AN13" i="2"/>
  <c r="AK9" i="2"/>
  <c r="AJ8" i="2"/>
  <c r="AI8" i="2"/>
  <c r="AH9" i="2"/>
  <c r="AG9" i="2"/>
  <c r="AF10" i="2"/>
  <c r="AE8" i="2"/>
  <c r="AF12" i="2"/>
  <c r="AF8" i="2" l="1"/>
  <c r="AN8" i="2"/>
  <c r="AG8" i="2"/>
  <c r="AK8" i="2"/>
  <c r="AO8" i="2"/>
  <c r="AS8" i="2"/>
  <c r="AF9" i="2"/>
  <c r="AJ9" i="2"/>
  <c r="AR9" i="2"/>
  <c r="AJ10" i="2"/>
  <c r="AN11" i="2"/>
  <c r="AJ12" i="2"/>
  <c r="AF13" i="2"/>
  <c r="AD8" i="2"/>
  <c r="AH8" i="2"/>
  <c r="AL8" i="2"/>
  <c r="AP8" i="2"/>
  <c r="AN10" i="2"/>
  <c r="AR11" i="2"/>
  <c r="AN12" i="2"/>
  <c r="AJ13" i="2"/>
  <c r="AD9" i="2"/>
  <c r="AL9" i="2"/>
  <c r="AP9" i="2"/>
  <c r="AR10" i="2"/>
  <c r="AF11" i="2"/>
  <c r="AR12" i="2"/>
</calcChain>
</file>

<file path=xl/sharedStrings.xml><?xml version="1.0" encoding="utf-8"?>
<sst xmlns="http://schemas.openxmlformats.org/spreadsheetml/2006/main" count="96" uniqueCount="31">
  <si>
    <t>Naam</t>
  </si>
  <si>
    <t>impl Re</t>
  </si>
  <si>
    <t>impl Li</t>
  </si>
  <si>
    <t>ICP error (1mm threshold)</t>
  </si>
  <si>
    <t>LI VENT</t>
  </si>
  <si>
    <t>LI DORS</t>
  </si>
  <si>
    <t>RE VENT</t>
  </si>
  <si>
    <t>RE DORS</t>
  </si>
  <si>
    <t>Abbutment accuracy 2D</t>
  </si>
  <si>
    <t>analyse opmerking</t>
  </si>
  <si>
    <t>Abutment (mm)</t>
  </si>
  <si>
    <t>Entry point (mm)</t>
  </si>
  <si>
    <t>Exit point (mm)</t>
  </si>
  <si>
    <t xml:space="preserve"> </t>
  </si>
  <si>
    <t>Abbutment hight occlusion plane</t>
  </si>
  <si>
    <t xml:space="preserve">axial angle </t>
  </si>
  <si>
    <t>coronal angle</t>
  </si>
  <si>
    <t>sagital angle</t>
  </si>
  <si>
    <t>3D angle</t>
  </si>
  <si>
    <t>Mean</t>
  </si>
  <si>
    <t>SD</t>
  </si>
  <si>
    <t>MEAN</t>
  </si>
  <si>
    <t>MIN</t>
  </si>
  <si>
    <t>MAX</t>
  </si>
  <si>
    <t>Kadaver 2</t>
  </si>
  <si>
    <t>Kadaver 3</t>
  </si>
  <si>
    <t>Kadaver 4</t>
  </si>
  <si>
    <t>Kadaver 5</t>
  </si>
  <si>
    <t>Kadaver 1</t>
  </si>
  <si>
    <t>RA apex in sinus geplaatst</t>
  </si>
  <si>
    <t>RV apex in infraorbital 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</si>
</sst>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0" xfId="0" quotePrefix="1"/>
    <xf numFmtId="0" fontId="0" fillId="0" borderId="10" xfId="0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2" xfId="0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2" fontId="1" fillId="2" borderId="2" xfId="0" applyNumberFormat="1" applyFont="1" applyFill="1" applyBorder="1"/>
    <xf numFmtId="0" fontId="1" fillId="2" borderId="9" xfId="0" applyFont="1" applyFill="1" applyBorder="1"/>
    <xf numFmtId="0" fontId="0" fillId="2" borderId="1" xfId="0" applyFill="1" applyBorder="1"/>
    <xf numFmtId="0" fontId="0" fillId="2" borderId="6" xfId="0" applyFill="1" applyBorder="1"/>
    <xf numFmtId="2" fontId="0" fillId="2" borderId="9" xfId="0" applyNumberFormat="1" applyFill="1" applyBorder="1"/>
    <xf numFmtId="2" fontId="0" fillId="2" borderId="1" xfId="0" applyNumberFormat="1" applyFill="1" applyBorder="1"/>
    <xf numFmtId="2" fontId="0" fillId="2" borderId="11" xfId="0" applyNumberFormat="1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3" borderId="3" xfId="0" applyFill="1" applyBorder="1"/>
    <xf numFmtId="0" fontId="1" fillId="3" borderId="0" xfId="0" applyFont="1" applyFill="1"/>
    <xf numFmtId="0" fontId="0" fillId="3" borderId="4" xfId="0" applyFill="1" applyBorder="1"/>
    <xf numFmtId="0" fontId="0" fillId="3" borderId="5" xfId="0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2" fontId="1" fillId="4" borderId="7" xfId="0" applyNumberFormat="1" applyFont="1" applyFill="1" applyBorder="1"/>
    <xf numFmtId="0" fontId="0" fillId="4" borderId="3" xfId="0" applyFill="1" applyBorder="1"/>
    <xf numFmtId="2" fontId="1" fillId="4" borderId="10" xfId="0" applyNumberFormat="1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0" fillId="5" borderId="8" xfId="0" applyFill="1" applyBorder="1" applyAlignment="1">
      <alignment horizontal="right"/>
    </xf>
    <xf numFmtId="0" fontId="0" fillId="5" borderId="9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5" borderId="6" xfId="0" applyFill="1" applyBorder="1"/>
    <xf numFmtId="0" fontId="0" fillId="6" borderId="3" xfId="0" applyFill="1" applyBorder="1"/>
    <xf numFmtId="0" fontId="0" fillId="6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8"/>
  <sheetViews>
    <sheetView tabSelected="1" topLeftCell="C1" zoomScale="110" zoomScaleNormal="110" workbookViewId="0">
      <selection activeCell="G16" sqref="G16"/>
    </sheetView>
  </sheetViews>
  <sheetFormatPr defaultRowHeight="15" x14ac:dyDescent="0.25"/>
  <cols>
    <col min="6" max="6" width="24.28515625" customWidth="1"/>
    <col min="7" max="7" width="9.42578125" customWidth="1"/>
    <col min="10" max="10" width="6.85546875" customWidth="1"/>
    <col min="11" max="11" width="8.42578125" customWidth="1"/>
  </cols>
  <sheetData>
    <row r="1" spans="1:46" s="18" customFormat="1" x14ac:dyDescent="0.25">
      <c r="B1" s="19" t="s">
        <v>0</v>
      </c>
      <c r="C1" s="19"/>
      <c r="D1" s="19" t="s">
        <v>1</v>
      </c>
      <c r="E1" s="19" t="s">
        <v>2</v>
      </c>
      <c r="F1" s="20" t="s">
        <v>9</v>
      </c>
      <c r="G1" s="18" t="s">
        <v>3</v>
      </c>
      <c r="J1" s="18" t="s">
        <v>10</v>
      </c>
      <c r="M1" s="21"/>
      <c r="N1" s="18" t="s">
        <v>11</v>
      </c>
      <c r="Q1" s="21"/>
      <c r="R1" s="18" t="s">
        <v>12</v>
      </c>
      <c r="V1" s="18" t="s">
        <v>8</v>
      </c>
      <c r="Y1" s="21"/>
      <c r="Z1" s="18" t="s">
        <v>14</v>
      </c>
      <c r="AC1" s="21"/>
      <c r="AD1" s="18" t="s">
        <v>15</v>
      </c>
      <c r="AG1" s="21"/>
      <c r="AH1" s="18" t="s">
        <v>16</v>
      </c>
      <c r="AK1" s="21"/>
      <c r="AL1" s="18" t="s">
        <v>17</v>
      </c>
      <c r="AO1" s="21"/>
      <c r="AP1" s="18" t="s">
        <v>18</v>
      </c>
      <c r="AS1" s="21"/>
    </row>
    <row r="2" spans="1:46" s="18" customFormat="1" ht="15.75" thickBot="1" x14ac:dyDescent="0.3">
      <c r="B2" s="22"/>
      <c r="C2" s="22"/>
      <c r="D2" s="22"/>
      <c r="E2" s="22"/>
      <c r="F2" s="23"/>
      <c r="G2" s="23"/>
      <c r="H2" s="23"/>
      <c r="I2" s="23"/>
      <c r="J2" s="23" t="s">
        <v>4</v>
      </c>
      <c r="K2" s="23" t="s">
        <v>5</v>
      </c>
      <c r="L2" s="23" t="s">
        <v>6</v>
      </c>
      <c r="M2" s="24" t="s">
        <v>7</v>
      </c>
      <c r="N2" s="23" t="s">
        <v>4</v>
      </c>
      <c r="O2" s="23" t="s">
        <v>5</v>
      </c>
      <c r="P2" s="23" t="s">
        <v>6</v>
      </c>
      <c r="Q2" s="24" t="s">
        <v>7</v>
      </c>
      <c r="R2" s="23" t="s">
        <v>4</v>
      </c>
      <c r="S2" s="23" t="s">
        <v>5</v>
      </c>
      <c r="T2" s="23" t="s">
        <v>6</v>
      </c>
      <c r="U2" s="24" t="s">
        <v>7</v>
      </c>
      <c r="V2" s="23" t="s">
        <v>4</v>
      </c>
      <c r="W2" s="23" t="s">
        <v>5</v>
      </c>
      <c r="X2" s="23" t="s">
        <v>6</v>
      </c>
      <c r="Y2" s="24" t="s">
        <v>7</v>
      </c>
      <c r="Z2" s="23" t="s">
        <v>4</v>
      </c>
      <c r="AA2" s="23" t="s">
        <v>5</v>
      </c>
      <c r="AB2" s="23" t="s">
        <v>6</v>
      </c>
      <c r="AC2" s="24" t="s">
        <v>7</v>
      </c>
      <c r="AD2" s="23" t="s">
        <v>4</v>
      </c>
      <c r="AE2" s="23" t="s">
        <v>5</v>
      </c>
      <c r="AF2" s="23" t="s">
        <v>6</v>
      </c>
      <c r="AG2" s="24" t="s">
        <v>7</v>
      </c>
      <c r="AH2" s="23" t="s">
        <v>4</v>
      </c>
      <c r="AI2" s="23" t="s">
        <v>5</v>
      </c>
      <c r="AJ2" s="23" t="s">
        <v>6</v>
      </c>
      <c r="AK2" s="24" t="s">
        <v>7</v>
      </c>
      <c r="AL2" s="23" t="s">
        <v>4</v>
      </c>
      <c r="AM2" s="23" t="s">
        <v>5</v>
      </c>
      <c r="AN2" s="23" t="s">
        <v>6</v>
      </c>
      <c r="AO2" s="24" t="s">
        <v>7</v>
      </c>
      <c r="AP2" s="23" t="s">
        <v>4</v>
      </c>
      <c r="AQ2" s="23" t="s">
        <v>5</v>
      </c>
      <c r="AR2" s="23" t="s">
        <v>6</v>
      </c>
      <c r="AS2" s="24" t="s">
        <v>7</v>
      </c>
    </row>
    <row r="3" spans="1:46" ht="15.75" thickTop="1" x14ac:dyDescent="0.25">
      <c r="A3" s="1">
        <v>1</v>
      </c>
      <c r="B3" t="s">
        <v>28</v>
      </c>
      <c r="D3">
        <v>2</v>
      </c>
      <c r="E3">
        <v>2</v>
      </c>
      <c r="F3" s="2" t="s">
        <v>29</v>
      </c>
      <c r="G3" s="2"/>
      <c r="I3" s="1"/>
      <c r="J3">
        <v>1.86</v>
      </c>
      <c r="K3">
        <v>0.6</v>
      </c>
      <c r="L3">
        <v>2.2200000000000002</v>
      </c>
      <c r="M3" s="38">
        <v>2.5299999999999998</v>
      </c>
      <c r="N3">
        <v>2.5499999999999998</v>
      </c>
      <c r="O3">
        <v>1.74</v>
      </c>
      <c r="P3">
        <v>1.36</v>
      </c>
      <c r="Q3" s="38">
        <v>3.86</v>
      </c>
      <c r="R3">
        <v>3.07</v>
      </c>
      <c r="S3">
        <v>3.6</v>
      </c>
      <c r="T3">
        <v>2.87</v>
      </c>
      <c r="U3" s="38">
        <v>11.65</v>
      </c>
      <c r="V3">
        <v>4.74</v>
      </c>
      <c r="W3">
        <v>2.02</v>
      </c>
      <c r="X3">
        <v>3.04</v>
      </c>
      <c r="Y3" s="38">
        <v>8.39</v>
      </c>
      <c r="Z3">
        <v>1.29</v>
      </c>
      <c r="AA3">
        <v>0.77</v>
      </c>
      <c r="AB3">
        <v>0.89</v>
      </c>
      <c r="AC3" s="1">
        <v>3.01</v>
      </c>
      <c r="AD3">
        <v>1.48</v>
      </c>
      <c r="AE3">
        <v>5.39</v>
      </c>
      <c r="AF3">
        <v>4.74</v>
      </c>
      <c r="AG3" s="38">
        <v>21.63</v>
      </c>
      <c r="AH3">
        <v>0.28000000000000003</v>
      </c>
      <c r="AI3">
        <v>1.24</v>
      </c>
      <c r="AJ3">
        <v>1.48</v>
      </c>
      <c r="AK3" s="38">
        <v>3.25</v>
      </c>
      <c r="AL3">
        <v>1.93</v>
      </c>
      <c r="AM3">
        <v>7.93</v>
      </c>
      <c r="AN3">
        <v>7.26</v>
      </c>
      <c r="AO3" s="1">
        <v>25.27</v>
      </c>
      <c r="AP3">
        <v>1.39</v>
      </c>
      <c r="AQ3">
        <v>4.95</v>
      </c>
      <c r="AR3">
        <v>4.8499999999999996</v>
      </c>
      <c r="AS3" s="1">
        <v>19.16</v>
      </c>
    </row>
    <row r="4" spans="1:46" x14ac:dyDescent="0.25">
      <c r="A4" s="1">
        <v>2</v>
      </c>
      <c r="B4" t="s">
        <v>24</v>
      </c>
      <c r="D4">
        <v>2</v>
      </c>
      <c r="E4">
        <v>2</v>
      </c>
      <c r="F4" s="2"/>
      <c r="G4" s="2"/>
      <c r="I4" s="1"/>
      <c r="J4">
        <v>1.21</v>
      </c>
      <c r="K4">
        <v>3.42</v>
      </c>
      <c r="L4">
        <v>2.39</v>
      </c>
      <c r="M4" s="1">
        <v>4.6100000000000003</v>
      </c>
      <c r="N4">
        <v>0.6</v>
      </c>
      <c r="O4">
        <v>1.98</v>
      </c>
      <c r="P4">
        <v>1.43</v>
      </c>
      <c r="Q4" s="1">
        <v>1.66</v>
      </c>
      <c r="R4">
        <v>2.06</v>
      </c>
      <c r="S4">
        <v>3.48</v>
      </c>
      <c r="T4">
        <v>1.36</v>
      </c>
      <c r="U4" s="1">
        <v>1.77</v>
      </c>
      <c r="V4">
        <v>2.4300000000000002</v>
      </c>
      <c r="W4">
        <v>2.2799999999999998</v>
      </c>
      <c r="X4">
        <v>3.74</v>
      </c>
      <c r="Y4" s="1">
        <v>4.91</v>
      </c>
      <c r="Z4">
        <v>0.08</v>
      </c>
      <c r="AA4">
        <v>2.98</v>
      </c>
      <c r="AB4">
        <v>1.74</v>
      </c>
      <c r="AC4" s="1">
        <v>0.69</v>
      </c>
      <c r="AD4">
        <v>1.23</v>
      </c>
      <c r="AE4">
        <v>7.72</v>
      </c>
      <c r="AF4">
        <v>4.97</v>
      </c>
      <c r="AG4" s="1">
        <v>6.68</v>
      </c>
      <c r="AH4">
        <v>3.4</v>
      </c>
      <c r="AI4">
        <v>6.65</v>
      </c>
      <c r="AJ4">
        <v>1.83</v>
      </c>
      <c r="AK4" s="1">
        <v>2.87</v>
      </c>
      <c r="AL4">
        <v>1.57</v>
      </c>
      <c r="AM4">
        <v>17.38</v>
      </c>
      <c r="AN4">
        <v>4.04</v>
      </c>
      <c r="AO4" s="1">
        <v>11.47</v>
      </c>
      <c r="AP4">
        <v>3.26</v>
      </c>
      <c r="AQ4">
        <v>9.9700000000000006</v>
      </c>
      <c r="AR4">
        <v>4.07</v>
      </c>
      <c r="AS4" s="1">
        <v>6.69</v>
      </c>
    </row>
    <row r="5" spans="1:46" x14ac:dyDescent="0.25">
      <c r="A5" s="1">
        <v>3</v>
      </c>
      <c r="B5" t="s">
        <v>25</v>
      </c>
      <c r="D5">
        <v>2</v>
      </c>
      <c r="E5">
        <v>2</v>
      </c>
      <c r="F5" s="2"/>
      <c r="G5" s="2"/>
      <c r="I5" s="1"/>
      <c r="J5">
        <v>2.4</v>
      </c>
      <c r="K5">
        <v>5.32</v>
      </c>
      <c r="L5">
        <v>3.42</v>
      </c>
      <c r="M5" s="1">
        <v>1.5</v>
      </c>
      <c r="N5">
        <v>2.15</v>
      </c>
      <c r="O5">
        <v>3.84</v>
      </c>
      <c r="P5">
        <v>2.84</v>
      </c>
      <c r="Q5" s="1">
        <v>1.17</v>
      </c>
      <c r="R5">
        <v>2.72</v>
      </c>
      <c r="S5">
        <v>3.97</v>
      </c>
      <c r="T5">
        <v>2.5099999999999998</v>
      </c>
      <c r="U5" s="1">
        <v>1.84</v>
      </c>
      <c r="V5">
        <v>2.4500000000000002</v>
      </c>
      <c r="W5">
        <v>5.43</v>
      </c>
      <c r="X5">
        <v>1.48</v>
      </c>
      <c r="Y5" s="1">
        <v>1.0900000000000001</v>
      </c>
      <c r="Z5">
        <v>0.21</v>
      </c>
      <c r="AA5">
        <v>1.49</v>
      </c>
      <c r="AB5">
        <v>4.04</v>
      </c>
      <c r="AC5" s="1">
        <v>1.26</v>
      </c>
      <c r="AD5">
        <v>2.57</v>
      </c>
      <c r="AE5">
        <v>9.56</v>
      </c>
      <c r="AF5">
        <v>3.12</v>
      </c>
      <c r="AG5" s="1">
        <v>1.85</v>
      </c>
      <c r="AH5">
        <v>3.4</v>
      </c>
      <c r="AI5">
        <v>0.63</v>
      </c>
      <c r="AJ5">
        <v>0.5</v>
      </c>
      <c r="AK5" s="1">
        <v>3.9</v>
      </c>
      <c r="AL5">
        <v>0.54</v>
      </c>
      <c r="AM5">
        <v>9.8000000000000007</v>
      </c>
      <c r="AN5">
        <v>4.42</v>
      </c>
      <c r="AO5" s="1">
        <v>0.39</v>
      </c>
      <c r="AP5">
        <v>3.3</v>
      </c>
      <c r="AQ5">
        <v>8.1199999999999992</v>
      </c>
      <c r="AR5">
        <v>2.8</v>
      </c>
      <c r="AS5" s="1">
        <v>3.96</v>
      </c>
    </row>
    <row r="6" spans="1:46" x14ac:dyDescent="0.25">
      <c r="A6" s="1">
        <v>4</v>
      </c>
      <c r="B6" t="s">
        <v>26</v>
      </c>
      <c r="D6">
        <v>2</v>
      </c>
      <c r="E6">
        <v>2</v>
      </c>
      <c r="F6" s="2" t="s">
        <v>30</v>
      </c>
      <c r="G6" s="2"/>
      <c r="I6" s="1"/>
      <c r="J6">
        <v>7.7</v>
      </c>
      <c r="K6">
        <v>6.06</v>
      </c>
      <c r="L6" s="39">
        <v>3.57</v>
      </c>
      <c r="M6" s="1">
        <v>1.61</v>
      </c>
      <c r="N6">
        <v>5.0999999999999996</v>
      </c>
      <c r="O6">
        <v>1.45</v>
      </c>
      <c r="P6" s="39">
        <v>1.57</v>
      </c>
      <c r="Q6" s="1">
        <v>2.3199999999999998</v>
      </c>
      <c r="R6">
        <v>2.78</v>
      </c>
      <c r="S6">
        <v>2.82</v>
      </c>
      <c r="T6" s="39">
        <v>5.46</v>
      </c>
      <c r="U6" s="1">
        <v>3.46</v>
      </c>
      <c r="V6">
        <v>8.42</v>
      </c>
      <c r="W6">
        <v>4.84</v>
      </c>
      <c r="X6" s="39">
        <v>5.09</v>
      </c>
      <c r="Y6" s="1">
        <v>1.99</v>
      </c>
      <c r="Z6">
        <v>3.93</v>
      </c>
      <c r="AA6">
        <v>4.63</v>
      </c>
      <c r="AB6">
        <v>2.2599999999999998</v>
      </c>
      <c r="AC6" s="1">
        <v>2.4700000000000002</v>
      </c>
      <c r="AD6">
        <v>6.34</v>
      </c>
      <c r="AE6">
        <v>9.8000000000000007</v>
      </c>
      <c r="AF6" s="39">
        <v>11.96</v>
      </c>
      <c r="AG6" s="1">
        <v>1.94</v>
      </c>
      <c r="AH6">
        <v>4.7699999999999996</v>
      </c>
      <c r="AI6">
        <v>7.63</v>
      </c>
      <c r="AJ6" s="39">
        <v>0.27</v>
      </c>
      <c r="AK6" s="1">
        <v>2.14</v>
      </c>
      <c r="AL6">
        <v>8.25</v>
      </c>
      <c r="AM6">
        <v>18.32</v>
      </c>
      <c r="AN6">
        <v>12.77</v>
      </c>
      <c r="AO6" s="1">
        <v>0.75</v>
      </c>
      <c r="AP6">
        <v>5.99</v>
      </c>
      <c r="AQ6">
        <v>11.5</v>
      </c>
      <c r="AR6">
        <v>9.61</v>
      </c>
      <c r="AS6" s="1">
        <v>2.38</v>
      </c>
    </row>
    <row r="7" spans="1:46" x14ac:dyDescent="0.25">
      <c r="A7" s="1">
        <v>5</v>
      </c>
      <c r="B7" t="s">
        <v>27</v>
      </c>
      <c r="D7">
        <v>2</v>
      </c>
      <c r="E7">
        <v>2</v>
      </c>
      <c r="F7" s="2"/>
      <c r="G7" s="2" t="s">
        <v>13</v>
      </c>
      <c r="I7" s="1"/>
      <c r="J7">
        <v>8.6300000000000008</v>
      </c>
      <c r="K7">
        <v>1.64</v>
      </c>
      <c r="L7">
        <v>2.0499999999999998</v>
      </c>
      <c r="M7" s="1">
        <v>4.07</v>
      </c>
      <c r="N7">
        <v>5.96</v>
      </c>
      <c r="O7">
        <v>2.12</v>
      </c>
      <c r="P7">
        <v>1.56</v>
      </c>
      <c r="Q7" s="1">
        <v>3.26</v>
      </c>
      <c r="R7">
        <v>3.58</v>
      </c>
      <c r="S7">
        <v>3.73</v>
      </c>
      <c r="T7">
        <v>1.36</v>
      </c>
      <c r="U7" s="1">
        <v>1.48</v>
      </c>
      <c r="V7">
        <v>10.42</v>
      </c>
      <c r="W7">
        <v>5.54</v>
      </c>
      <c r="X7">
        <v>1.23</v>
      </c>
      <c r="Y7" s="1">
        <v>2.98</v>
      </c>
      <c r="Z7">
        <v>3.65</v>
      </c>
      <c r="AA7">
        <v>3.89</v>
      </c>
      <c r="AB7">
        <v>1.72</v>
      </c>
      <c r="AC7" s="1">
        <v>3.01</v>
      </c>
      <c r="AD7">
        <v>6.54</v>
      </c>
      <c r="AE7">
        <v>2.77</v>
      </c>
      <c r="AF7">
        <v>1.04</v>
      </c>
      <c r="AG7" s="1">
        <v>3.92</v>
      </c>
      <c r="AH7">
        <v>0.41</v>
      </c>
      <c r="AI7">
        <v>1.58</v>
      </c>
      <c r="AJ7">
        <v>1.45</v>
      </c>
      <c r="AK7" s="1">
        <v>1.1599999999999999</v>
      </c>
      <c r="AL7">
        <v>8.27</v>
      </c>
      <c r="AM7">
        <v>2.76</v>
      </c>
      <c r="AN7">
        <v>2.73</v>
      </c>
      <c r="AO7" s="1">
        <v>6.6</v>
      </c>
      <c r="AP7">
        <v>5.59</v>
      </c>
      <c r="AQ7">
        <v>2.69</v>
      </c>
      <c r="AR7">
        <v>1.85</v>
      </c>
      <c r="AS7" s="1">
        <v>3.86</v>
      </c>
    </row>
    <row r="8" spans="1:46" x14ac:dyDescent="0.25">
      <c r="F8" s="6" t="s">
        <v>19</v>
      </c>
      <c r="G8" s="7" t="e">
        <f>AVERAGE(G3:G7)</f>
        <v>#DIV/0!</v>
      </c>
      <c r="H8" s="7"/>
      <c r="I8" s="8"/>
      <c r="J8" s="9">
        <f t="shared" ref="J8:AS8" si="0">AVERAGE(J3:J7)</f>
        <v>4.3600000000000012</v>
      </c>
      <c r="K8" s="10">
        <f t="shared" si="0"/>
        <v>3.4079999999999999</v>
      </c>
      <c r="L8" s="10">
        <f t="shared" si="0"/>
        <v>2.7300000000000004</v>
      </c>
      <c r="M8" s="11">
        <f t="shared" si="0"/>
        <v>2.8639999999999999</v>
      </c>
      <c r="N8" s="9">
        <f t="shared" si="0"/>
        <v>3.2719999999999998</v>
      </c>
      <c r="O8" s="10">
        <f t="shared" si="0"/>
        <v>2.226</v>
      </c>
      <c r="P8" s="10">
        <f t="shared" si="0"/>
        <v>1.752</v>
      </c>
      <c r="Q8" s="11">
        <f t="shared" si="0"/>
        <v>2.4539999999999997</v>
      </c>
      <c r="R8" s="9">
        <f t="shared" si="0"/>
        <v>2.8419999999999996</v>
      </c>
      <c r="S8" s="10">
        <f t="shared" si="0"/>
        <v>3.5200000000000005</v>
      </c>
      <c r="T8" s="10">
        <f t="shared" si="0"/>
        <v>2.7119999999999997</v>
      </c>
      <c r="U8" s="11">
        <f t="shared" si="0"/>
        <v>4.04</v>
      </c>
      <c r="V8" s="9">
        <f t="shared" si="0"/>
        <v>5.6920000000000002</v>
      </c>
      <c r="W8" s="10">
        <f t="shared" si="0"/>
        <v>4.0220000000000002</v>
      </c>
      <c r="X8" s="10">
        <f t="shared" si="0"/>
        <v>2.9159999999999999</v>
      </c>
      <c r="Y8" s="11">
        <f t="shared" si="0"/>
        <v>3.8719999999999999</v>
      </c>
      <c r="Z8" s="9">
        <f t="shared" si="0"/>
        <v>1.8320000000000001</v>
      </c>
      <c r="AA8" s="10">
        <f t="shared" si="0"/>
        <v>2.7520000000000002</v>
      </c>
      <c r="AB8" s="10">
        <f t="shared" si="0"/>
        <v>2.13</v>
      </c>
      <c r="AC8" s="11">
        <f t="shared" si="0"/>
        <v>2.0880000000000001</v>
      </c>
      <c r="AD8" s="9">
        <f t="shared" si="0"/>
        <v>3.6320000000000001</v>
      </c>
      <c r="AE8" s="10">
        <f t="shared" si="0"/>
        <v>7.048</v>
      </c>
      <c r="AF8" s="10">
        <f t="shared" si="0"/>
        <v>5.1660000000000004</v>
      </c>
      <c r="AG8" s="10">
        <f t="shared" si="0"/>
        <v>7.2040000000000006</v>
      </c>
      <c r="AH8" s="9">
        <f t="shared" si="0"/>
        <v>2.452</v>
      </c>
      <c r="AI8" s="10">
        <f t="shared" si="0"/>
        <v>3.5460000000000007</v>
      </c>
      <c r="AJ8" s="10">
        <f t="shared" si="0"/>
        <v>1.1060000000000001</v>
      </c>
      <c r="AK8" s="11">
        <f t="shared" si="0"/>
        <v>2.6640000000000001</v>
      </c>
      <c r="AL8" s="9">
        <f t="shared" si="0"/>
        <v>4.1120000000000001</v>
      </c>
      <c r="AM8" s="10">
        <f t="shared" si="0"/>
        <v>11.238</v>
      </c>
      <c r="AN8" s="10">
        <f t="shared" si="0"/>
        <v>6.2440000000000007</v>
      </c>
      <c r="AO8" s="11">
        <f t="shared" si="0"/>
        <v>8.8960000000000008</v>
      </c>
      <c r="AP8" s="9">
        <f t="shared" si="0"/>
        <v>3.9060000000000001</v>
      </c>
      <c r="AQ8" s="10">
        <f t="shared" si="0"/>
        <v>7.4459999999999997</v>
      </c>
      <c r="AR8" s="10">
        <f t="shared" si="0"/>
        <v>4.6360000000000001</v>
      </c>
      <c r="AS8" s="10">
        <f t="shared" si="0"/>
        <v>7.2100000000000009</v>
      </c>
      <c r="AT8" s="5"/>
    </row>
    <row r="9" spans="1:46" x14ac:dyDescent="0.25">
      <c r="F9" s="12" t="s">
        <v>20</v>
      </c>
      <c r="G9" s="13" t="e">
        <f>_xlfn.STDEV.P(G3:G7)</f>
        <v>#DIV/0!</v>
      </c>
      <c r="H9" s="13"/>
      <c r="I9" s="14"/>
      <c r="J9" s="15">
        <f t="shared" ref="J9:AS9" si="1">_xlfn.STDEV.P(J3:J7)</f>
        <v>3.1433294450311751</v>
      </c>
      <c r="K9" s="16">
        <f t="shared" si="1"/>
        <v>2.0832513050517938</v>
      </c>
      <c r="L9" s="16">
        <f t="shared" si="1"/>
        <v>0.63557847666515455</v>
      </c>
      <c r="M9" s="15">
        <f t="shared" si="1"/>
        <v>1.2686622876084874</v>
      </c>
      <c r="N9" s="15">
        <f t="shared" si="1"/>
        <v>1.9741671661741313</v>
      </c>
      <c r="O9" s="16">
        <f t="shared" si="1"/>
        <v>0.83846526463533444</v>
      </c>
      <c r="P9" s="15">
        <f t="shared" si="1"/>
        <v>0.54974175755530907</v>
      </c>
      <c r="Q9" s="16">
        <f t="shared" si="1"/>
        <v>0.99232252821348377</v>
      </c>
      <c r="R9" s="17">
        <f t="shared" si="1"/>
        <v>0.495354418573207</v>
      </c>
      <c r="S9" s="15">
        <f t="shared" si="1"/>
        <v>0.38590154184713782</v>
      </c>
      <c r="T9" s="16">
        <f t="shared" si="1"/>
        <v>1.5015378783101019</v>
      </c>
      <c r="U9" s="15">
        <f t="shared" si="1"/>
        <v>3.8676866470798803</v>
      </c>
      <c r="V9" s="15">
        <f t="shared" si="1"/>
        <v>3.220356502004087</v>
      </c>
      <c r="W9" s="16">
        <f t="shared" si="1"/>
        <v>1.5490952197976733</v>
      </c>
      <c r="X9" s="15">
        <f t="shared" si="1"/>
        <v>1.4370330545954748</v>
      </c>
      <c r="Y9" s="16">
        <f t="shared" si="1"/>
        <v>2.5910183326252247</v>
      </c>
      <c r="Z9" s="17">
        <f t="shared" si="1"/>
        <v>1.6553476976152168</v>
      </c>
      <c r="AA9" s="15">
        <f t="shared" si="1"/>
        <v>1.4418654583559449</v>
      </c>
      <c r="AB9" s="16">
        <f t="shared" si="1"/>
        <v>1.0509804945858887</v>
      </c>
      <c r="AC9" s="16">
        <f t="shared" si="1"/>
        <v>0.9472148647482258</v>
      </c>
      <c r="AD9" s="15">
        <f t="shared" si="1"/>
        <v>2.3374464699753017</v>
      </c>
      <c r="AE9" s="16">
        <f t="shared" si="1"/>
        <v>2.6602811881453454</v>
      </c>
      <c r="AF9" s="15">
        <f t="shared" si="1"/>
        <v>3.6766375943244665</v>
      </c>
      <c r="AG9" s="16">
        <f t="shared" si="1"/>
        <v>7.4235263857549523</v>
      </c>
      <c r="AH9" s="15">
        <f t="shared" si="1"/>
        <v>1.7920870514570433</v>
      </c>
      <c r="AI9" s="15">
        <f t="shared" si="1"/>
        <v>2.9664699560251733</v>
      </c>
      <c r="AJ9" s="16">
        <f t="shared" si="1"/>
        <v>0.60803289384703518</v>
      </c>
      <c r="AK9" s="16">
        <f t="shared" si="1"/>
        <v>0.94341083309446816</v>
      </c>
      <c r="AL9" s="15">
        <f t="shared" si="1"/>
        <v>3.417428272839095</v>
      </c>
      <c r="AM9" s="16">
        <f t="shared" si="1"/>
        <v>5.8781983634443664</v>
      </c>
      <c r="AN9" s="16">
        <f t="shared" si="1"/>
        <v>3.5820027917353707</v>
      </c>
      <c r="AO9" s="15">
        <f t="shared" si="1"/>
        <v>9.1511127192271005</v>
      </c>
      <c r="AP9" s="17">
        <f t="shared" si="1"/>
        <v>1.6907820675651843</v>
      </c>
      <c r="AQ9" s="15">
        <f t="shared" si="1"/>
        <v>3.2282911888489894</v>
      </c>
      <c r="AR9" s="16">
        <f t="shared" si="1"/>
        <v>2.6921931580033402</v>
      </c>
      <c r="AS9" s="16">
        <f t="shared" si="1"/>
        <v>6.1349295024474397</v>
      </c>
      <c r="AT9" s="5"/>
    </row>
    <row r="10" spans="1:46" ht="15.75" thickBot="1" x14ac:dyDescent="0.3">
      <c r="B10" s="3"/>
      <c r="C10" s="3"/>
      <c r="D10" s="3"/>
      <c r="E10" s="3"/>
      <c r="F10" s="30"/>
      <c r="G10" s="31"/>
      <c r="H10" s="31"/>
      <c r="I10" s="32"/>
      <c r="J10" s="31"/>
      <c r="K10" s="33" t="s">
        <v>22</v>
      </c>
      <c r="L10" s="31">
        <f>MIN(J3:M7)</f>
        <v>0.6</v>
      </c>
      <c r="M10" s="32"/>
      <c r="N10" s="31"/>
      <c r="O10" s="33" t="s">
        <v>22</v>
      </c>
      <c r="P10" s="31">
        <f>MIN(N3:Q7)</f>
        <v>0.6</v>
      </c>
      <c r="Q10" s="32"/>
      <c r="R10" s="31"/>
      <c r="S10" s="33" t="s">
        <v>22</v>
      </c>
      <c r="T10" s="31">
        <f>MIN(R3:U7)</f>
        <v>1.36</v>
      </c>
      <c r="U10" s="32"/>
      <c r="V10" s="31"/>
      <c r="W10" s="33" t="s">
        <v>22</v>
      </c>
      <c r="X10" s="31">
        <f>MIN(V3:Y7)</f>
        <v>1.0900000000000001</v>
      </c>
      <c r="Y10" s="32"/>
      <c r="Z10" s="31"/>
      <c r="AA10" s="33" t="s">
        <v>22</v>
      </c>
      <c r="AB10" s="31">
        <f>MIN(Z3:AC7)</f>
        <v>0.08</v>
      </c>
      <c r="AC10" s="32"/>
      <c r="AD10" s="31"/>
      <c r="AE10" s="33" t="s">
        <v>22</v>
      </c>
      <c r="AF10" s="31">
        <f>MIN(AD3:AG7)</f>
        <v>1.04</v>
      </c>
      <c r="AG10" s="32"/>
      <c r="AH10" s="31"/>
      <c r="AI10" s="33" t="s">
        <v>22</v>
      </c>
      <c r="AJ10" s="31">
        <f>MIN(AH3:AK7)</f>
        <v>0.27</v>
      </c>
      <c r="AK10" s="32"/>
      <c r="AL10" s="31"/>
      <c r="AM10" s="33" t="s">
        <v>22</v>
      </c>
      <c r="AN10" s="31">
        <f>MIN(AL3:AO7)</f>
        <v>0.39</v>
      </c>
      <c r="AO10" s="32"/>
      <c r="AP10" s="31"/>
      <c r="AQ10" s="33" t="s">
        <v>22</v>
      </c>
      <c r="AR10" s="31">
        <f>MIN(AP3:AS7)</f>
        <v>1.39</v>
      </c>
      <c r="AS10" s="32"/>
    </row>
    <row r="11" spans="1:46" ht="15.75" thickTop="1" x14ac:dyDescent="0.25">
      <c r="C11" s="4"/>
      <c r="D11">
        <f>SUM(D3:D7)</f>
        <v>10</v>
      </c>
      <c r="E11">
        <f>SUM(E3:E10)</f>
        <v>10</v>
      </c>
      <c r="F11" s="34"/>
      <c r="G11" s="35"/>
      <c r="H11" s="35"/>
      <c r="I11" s="35"/>
      <c r="J11" s="35"/>
      <c r="K11" s="36" t="s">
        <v>23</v>
      </c>
      <c r="L11" s="35">
        <f>MAX(J3:M7)</f>
        <v>8.6300000000000008</v>
      </c>
      <c r="M11" s="37"/>
      <c r="N11" s="35"/>
      <c r="O11" s="36" t="s">
        <v>23</v>
      </c>
      <c r="P11" s="35">
        <f>MAX(N3:Q7)</f>
        <v>5.96</v>
      </c>
      <c r="Q11" s="37"/>
      <c r="R11" s="35"/>
      <c r="S11" s="36" t="s">
        <v>23</v>
      </c>
      <c r="T11" s="35">
        <f>MAX(R3:U7)</f>
        <v>11.65</v>
      </c>
      <c r="U11" s="37"/>
      <c r="V11" s="35"/>
      <c r="W11" s="36" t="s">
        <v>23</v>
      </c>
      <c r="X11" s="35">
        <f>MAX(V3:Y7)</f>
        <v>10.42</v>
      </c>
      <c r="Y11" s="37"/>
      <c r="Z11" s="35"/>
      <c r="AA11" s="36" t="s">
        <v>23</v>
      </c>
      <c r="AB11" s="35">
        <f>MAX(Z3:AC7)</f>
        <v>4.63</v>
      </c>
      <c r="AC11" s="37"/>
      <c r="AD11" s="35"/>
      <c r="AE11" s="36" t="s">
        <v>23</v>
      </c>
      <c r="AF11" s="35">
        <f>MAX(AD3:AG7)</f>
        <v>21.63</v>
      </c>
      <c r="AG11" s="37"/>
      <c r="AH11" s="35"/>
      <c r="AI11" s="36" t="s">
        <v>23</v>
      </c>
      <c r="AJ11" s="35">
        <f>MAX(AH3:AK7)</f>
        <v>7.63</v>
      </c>
      <c r="AK11" s="37"/>
      <c r="AL11" s="35"/>
      <c r="AM11" s="36" t="s">
        <v>23</v>
      </c>
      <c r="AN11" s="35">
        <f>MAX(AL3:AO7)</f>
        <v>25.27</v>
      </c>
      <c r="AO11" s="37"/>
      <c r="AP11" s="35"/>
      <c r="AQ11" s="36" t="s">
        <v>23</v>
      </c>
      <c r="AR11" s="35">
        <f>MAX(AP3:AS7)</f>
        <v>19.16</v>
      </c>
      <c r="AS11" s="37"/>
    </row>
    <row r="12" spans="1:46" x14ac:dyDescent="0.25">
      <c r="F12" s="25"/>
      <c r="G12" s="25"/>
      <c r="H12" s="25"/>
      <c r="I12" s="25"/>
      <c r="J12" s="25"/>
      <c r="K12" s="26" t="s">
        <v>21</v>
      </c>
      <c r="L12" s="29">
        <f>AVERAGE(J3:M7)</f>
        <v>3.3405</v>
      </c>
      <c r="M12" s="25"/>
      <c r="N12" s="25"/>
      <c r="O12" s="26" t="s">
        <v>21</v>
      </c>
      <c r="P12" s="29">
        <f>AVERAGE(N3:Q7)</f>
        <v>2.4259999999999997</v>
      </c>
      <c r="Q12" s="28"/>
      <c r="R12" s="25"/>
      <c r="S12" s="26" t="s">
        <v>21</v>
      </c>
      <c r="T12" s="29">
        <f>AVERAGE(R3:U7)</f>
        <v>3.2785000000000002</v>
      </c>
      <c r="U12" s="28"/>
      <c r="V12" s="25"/>
      <c r="W12" s="26" t="s">
        <v>21</v>
      </c>
      <c r="X12" s="29">
        <f>AVERAGE(V3:Y7)</f>
        <v>4.1255000000000006</v>
      </c>
      <c r="Y12" s="25"/>
      <c r="Z12" s="25"/>
      <c r="AA12" s="26" t="s">
        <v>21</v>
      </c>
      <c r="AB12" s="29">
        <f>AVERAGE(Z3:AC7)</f>
        <v>2.2004999999999999</v>
      </c>
      <c r="AC12" s="28"/>
      <c r="AD12" s="25"/>
      <c r="AE12" s="26" t="s">
        <v>21</v>
      </c>
      <c r="AF12" s="29">
        <f>AVERAGE(AD3:AG7)</f>
        <v>5.7625000000000002</v>
      </c>
      <c r="AG12" s="28"/>
      <c r="AH12" s="25"/>
      <c r="AI12" s="26" t="s">
        <v>21</v>
      </c>
      <c r="AJ12" s="29">
        <f>AVERAGE(AH3:AK7)</f>
        <v>2.4420000000000002</v>
      </c>
      <c r="AK12" s="25"/>
      <c r="AL12" s="25"/>
      <c r="AM12" s="26" t="s">
        <v>21</v>
      </c>
      <c r="AN12" s="29">
        <f>AVERAGE(AL3:AO7)</f>
        <v>7.6225000000000005</v>
      </c>
      <c r="AO12" s="28"/>
      <c r="AP12" s="25"/>
      <c r="AQ12" s="26" t="s">
        <v>21</v>
      </c>
      <c r="AR12" s="29">
        <f>AVERAGE(AP3:AS7)</f>
        <v>5.7994999999999983</v>
      </c>
      <c r="AS12" s="28"/>
    </row>
    <row r="13" spans="1:46" x14ac:dyDescent="0.25">
      <c r="F13" s="25"/>
      <c r="G13" s="25"/>
      <c r="H13" s="25"/>
      <c r="I13" s="25"/>
      <c r="J13" s="25"/>
      <c r="K13" s="26" t="s">
        <v>20</v>
      </c>
      <c r="L13" s="27">
        <f>_xlfn.STDEV.P(J3:M7)</f>
        <v>2.1140966747052987</v>
      </c>
      <c r="M13" s="25"/>
      <c r="N13" s="25"/>
      <c r="O13" s="26" t="s">
        <v>20</v>
      </c>
      <c r="P13" s="27">
        <f>_xlfn.STDEV.P(N3:Q7)</f>
        <v>1.3321088544109312</v>
      </c>
      <c r="Q13" s="28"/>
      <c r="R13" s="25"/>
      <c r="S13" s="26" t="s">
        <v>20</v>
      </c>
      <c r="T13" s="27">
        <f>_xlfn.STDEV.P(R3:U7)</f>
        <v>2.1655005772338174</v>
      </c>
      <c r="U13" s="25"/>
      <c r="V13" s="25"/>
      <c r="W13" s="26" t="s">
        <v>20</v>
      </c>
      <c r="X13" s="27">
        <f>_xlfn.STDEV.P(V3:Y7)</f>
        <v>2.5268863745724679</v>
      </c>
      <c r="Y13" s="25"/>
      <c r="Z13" s="25"/>
      <c r="AA13" s="26" t="s">
        <v>20</v>
      </c>
      <c r="AB13" s="27">
        <f>_xlfn.STDEV.P(Z3:AC7)</f>
        <v>1.3489346722506614</v>
      </c>
      <c r="AC13" s="28"/>
      <c r="AD13" s="25"/>
      <c r="AE13" s="26" t="s">
        <v>20</v>
      </c>
      <c r="AF13" s="27">
        <f>_xlfn.STDEV.P(AD3:AG7)</f>
        <v>4.7379435148595848</v>
      </c>
      <c r="AG13" s="25"/>
      <c r="AH13" s="25"/>
      <c r="AI13" s="26" t="s">
        <v>20</v>
      </c>
      <c r="AJ13" s="27">
        <f>_xlfn.STDEV.P(AH3:AK7)</f>
        <v>2.0201697948439876</v>
      </c>
      <c r="AK13" s="25"/>
      <c r="AL13" s="25"/>
      <c r="AM13" s="26" t="s">
        <v>20</v>
      </c>
      <c r="AN13" s="27">
        <f>_xlfn.STDEV.P(AL3:AO7)</f>
        <v>6.5521590907120046</v>
      </c>
      <c r="AO13" s="28"/>
      <c r="AP13" s="25"/>
      <c r="AQ13" s="26" t="s">
        <v>20</v>
      </c>
      <c r="AR13" s="27">
        <f>_xlfn.STDEV.P(AP3:AS7)</f>
        <v>4.1172022964629775</v>
      </c>
      <c r="AS13" s="25"/>
    </row>
    <row r="18" spans="35:35" x14ac:dyDescent="0.25">
      <c r="AI18" s="39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Kadavers</vt:lpstr>
    </vt:vector>
  </TitlesOfParts>
  <Company>Universitair Medisch Centrum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Glas, HH (kchir)</dc:creator>
  <cp:lastModifiedBy>Tabernée Heijtmeijer, SJC</cp:lastModifiedBy>
  <dcterms:created xsi:type="dcterms:W3CDTF">2020-07-28T11:13:59Z</dcterms:created>
  <dcterms:modified xsi:type="dcterms:W3CDTF">2024-06-24T11:05:34Z</dcterms:modified>
</cp:coreProperties>
</file>