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767"/>
  </bookViews>
  <sheets>
    <sheet name="environmental factor" sheetId="1" r:id="rId1"/>
    <sheet name="mineralization" sheetId="2" r:id="rId2"/>
    <sheet name="water conten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<sst xmlns="http://schemas.openxmlformats.org/spreadsheetml/2006/main" count="599" uniqueCount="63">
  <si>
    <t>vegetation</t>
  </si>
  <si>
    <t>soil depth</t>
  </si>
  <si>
    <t>vegetation restoration years</t>
  </si>
  <si>
    <t>dominant species</t>
  </si>
  <si>
    <t>TN</t>
  </si>
  <si>
    <t>TP</t>
  </si>
  <si>
    <t>TK</t>
  </si>
  <si>
    <t>AN</t>
  </si>
  <si>
    <t>AP</t>
  </si>
  <si>
    <t>AK</t>
  </si>
  <si>
    <t>SOC</t>
  </si>
  <si>
    <t>Sa</t>
  </si>
  <si>
    <t>Ci</t>
  </si>
  <si>
    <t>Si</t>
  </si>
  <si>
    <t>BD</t>
  </si>
  <si>
    <t>pH</t>
  </si>
  <si>
    <t>STP</t>
  </si>
  <si>
    <t>SMC</t>
  </si>
  <si>
    <r>
      <t>NH</t>
    </r>
    <r>
      <rPr>
        <vertAlign val="superscript"/>
        <sz val="12"/>
        <color theme="1"/>
        <rFont val="Times New Roman"/>
        <charset val="134"/>
      </rPr>
      <t>+</t>
    </r>
    <r>
      <rPr>
        <vertAlign val="subscript"/>
        <sz val="12"/>
        <color theme="1"/>
        <rFont val="Times New Roman"/>
        <charset val="134"/>
      </rPr>
      <t>4</t>
    </r>
    <r>
      <rPr>
        <sz val="12"/>
        <color theme="1"/>
        <rFont val="Times New Roman"/>
        <charset val="134"/>
      </rPr>
      <t>-N</t>
    </r>
  </si>
  <si>
    <r>
      <t>NO</t>
    </r>
    <r>
      <rPr>
        <vertAlign val="superscript"/>
        <sz val="12"/>
        <color theme="1"/>
        <rFont val="Times New Roman"/>
        <charset val="134"/>
      </rPr>
      <t>-</t>
    </r>
    <r>
      <rPr>
        <vertAlign val="subscript"/>
        <sz val="12"/>
        <color theme="1"/>
        <rFont val="Times New Roman"/>
        <charset val="134"/>
      </rPr>
      <t>3</t>
    </r>
    <r>
      <rPr>
        <sz val="12"/>
        <color theme="1"/>
        <rFont val="Times New Roman"/>
        <charset val="134"/>
      </rPr>
      <t>-N</t>
    </r>
  </si>
  <si>
    <t>cropland</t>
  </si>
  <si>
    <t>0-5cm</t>
  </si>
  <si>
    <t>Zea mays</t>
  </si>
  <si>
    <t>5-10cm</t>
  </si>
  <si>
    <t>10-20cm</t>
  </si>
  <si>
    <t>20-30cm</t>
  </si>
  <si>
    <t>30-40cm</t>
  </si>
  <si>
    <t>5-year-old grassland</t>
  </si>
  <si>
    <t>Imperata cylindrical (L.) Beauv</t>
  </si>
  <si>
    <t>15-year-old shrubland</t>
  </si>
  <si>
    <t>20-year-old shrubland</t>
  </si>
  <si>
    <r>
      <t>Pyracantha fortuneana</t>
    </r>
    <r>
      <rPr>
        <i/>
        <sz val="12"/>
        <color theme="1"/>
        <rFont val="宋体"/>
        <charset val="134"/>
      </rPr>
      <t>、</t>
    </r>
    <r>
      <rPr>
        <i/>
        <sz val="12"/>
        <color theme="1"/>
        <rFont val="Times New Roman"/>
        <charset val="134"/>
      </rPr>
      <t>Artemisia annua</t>
    </r>
    <r>
      <rPr>
        <i/>
        <sz val="12"/>
        <color theme="1"/>
        <rFont val="宋体"/>
        <charset val="134"/>
      </rPr>
      <t>、</t>
    </r>
    <r>
      <rPr>
        <i/>
        <sz val="12"/>
        <color theme="1"/>
        <rFont val="Times New Roman"/>
        <charset val="134"/>
      </rPr>
      <t>Rubus et al.</t>
    </r>
    <r>
      <rPr>
        <i/>
        <sz val="12"/>
        <color theme="1"/>
        <rFont val="宋体"/>
        <charset val="134"/>
      </rPr>
      <t>、</t>
    </r>
    <r>
      <rPr>
        <i/>
        <sz val="12"/>
        <color theme="1"/>
        <rFont val="Times New Roman"/>
        <charset val="134"/>
      </rPr>
      <t>Zanthoxylum simulans</t>
    </r>
  </si>
  <si>
    <t>40-year-old woodland</t>
  </si>
  <si>
    <t>CatalpabungeiC.A.Mey, Celtis sinensis Pers</t>
  </si>
  <si>
    <r>
      <t>NH</t>
    </r>
    <r>
      <rPr>
        <vertAlign val="subscript"/>
        <sz val="11"/>
        <rFont val="Times New Roman"/>
        <charset val="134"/>
      </rPr>
      <t>4</t>
    </r>
    <r>
      <rPr>
        <vertAlign val="superscript"/>
        <sz val="11"/>
        <rFont val="Times New Roman"/>
        <charset val="134"/>
      </rPr>
      <t>+</t>
    </r>
    <r>
      <rPr>
        <sz val="11"/>
        <rFont val="Times New Roman"/>
        <charset val="134"/>
      </rPr>
      <t>-N</t>
    </r>
  </si>
  <si>
    <r>
      <t>NO</t>
    </r>
    <r>
      <rPr>
        <vertAlign val="subscript"/>
        <sz val="11"/>
        <rFont val="Times New Roman"/>
        <charset val="134"/>
      </rPr>
      <t>3</t>
    </r>
    <r>
      <rPr>
        <vertAlign val="superscript"/>
        <sz val="11"/>
        <rFont val="Times New Roman"/>
        <charset val="134"/>
      </rPr>
      <t>-</t>
    </r>
    <r>
      <rPr>
        <sz val="11"/>
        <rFont val="Times New Roman"/>
        <charset val="134"/>
      </rPr>
      <t>-N</t>
    </r>
  </si>
  <si>
    <t>inorganic nitrogen</t>
  </si>
  <si>
    <r>
      <t>7</t>
    </r>
    <r>
      <rPr>
        <vertAlign val="superscript"/>
        <sz val="11"/>
        <rFont val="Times New Roman"/>
        <charset val="134"/>
      </rPr>
      <t>th</t>
    </r>
    <r>
      <rPr>
        <sz val="11"/>
        <rFont val="Times New Roman"/>
        <charset val="134"/>
      </rPr>
      <t xml:space="preserve"> day of culture</t>
    </r>
  </si>
  <si>
    <r>
      <t>14</t>
    </r>
    <r>
      <rPr>
        <vertAlign val="superscript"/>
        <sz val="11"/>
        <rFont val="Times New Roman"/>
        <charset val="134"/>
      </rPr>
      <t>th</t>
    </r>
    <r>
      <rPr>
        <sz val="11"/>
        <rFont val="Times New Roman"/>
        <charset val="134"/>
      </rPr>
      <t xml:space="preserve"> day of culture</t>
    </r>
  </si>
  <si>
    <r>
      <t>21</t>
    </r>
    <r>
      <rPr>
        <vertAlign val="superscript"/>
        <sz val="11"/>
        <rFont val="Times New Roman"/>
        <charset val="134"/>
      </rPr>
      <t>st</t>
    </r>
    <r>
      <rPr>
        <sz val="11"/>
        <rFont val="Times New Roman"/>
        <charset val="134"/>
      </rPr>
      <t xml:space="preserve"> day of culture</t>
    </r>
  </si>
  <si>
    <r>
      <t>28</t>
    </r>
    <r>
      <rPr>
        <vertAlign val="superscript"/>
        <sz val="11"/>
        <rFont val="Times New Roman"/>
        <charset val="134"/>
      </rPr>
      <t>th</t>
    </r>
    <r>
      <rPr>
        <sz val="11"/>
        <rFont val="Times New Roman"/>
        <charset val="134"/>
      </rPr>
      <t xml:space="preserve"> day of culture</t>
    </r>
  </si>
  <si>
    <r>
      <t>35</t>
    </r>
    <r>
      <rPr>
        <vertAlign val="superscript"/>
        <sz val="11"/>
        <rFont val="Times New Roman"/>
        <charset val="134"/>
      </rPr>
      <t>th</t>
    </r>
    <r>
      <rPr>
        <sz val="11"/>
        <rFont val="Times New Roman"/>
        <charset val="134"/>
      </rPr>
      <t xml:space="preserve"> day of culture</t>
    </r>
  </si>
  <si>
    <t>NMR was cultured for 7 days.</t>
  </si>
  <si>
    <t>NMR was cultured for 14 days.</t>
  </si>
  <si>
    <t>NMR was cultured for 21 days.</t>
  </si>
  <si>
    <t>NMR was cultured for 28 days.</t>
  </si>
  <si>
    <t>AR was cultured for 7 days.</t>
  </si>
  <si>
    <t>AR was cultured for 14 days.</t>
  </si>
  <si>
    <t>AR was cultured for 21 days.</t>
  </si>
  <si>
    <t>AR was cultured for 28 days.</t>
  </si>
  <si>
    <t>AR was cultured for 35 days.</t>
  </si>
  <si>
    <t>NR was cultured for 7 days.</t>
  </si>
  <si>
    <t>NR was cultured for 14 days.</t>
  </si>
  <si>
    <t>NR was cultured for 21 days.</t>
  </si>
  <si>
    <t>NR was cultured for 28 days.</t>
  </si>
  <si>
    <t>NR was cultured for 35 days.</t>
  </si>
  <si>
    <t xml:space="preserve"> </t>
  </si>
  <si>
    <t>Moisture content ( % )</t>
  </si>
  <si>
    <t>Moisture content</t>
  </si>
  <si>
    <t>60g soil adjusted to 30 % of the need to add water</t>
  </si>
  <si>
    <t>60g dry soil adjusted to fresh soil</t>
  </si>
  <si>
    <t>Bottle weight ( g )</t>
  </si>
  <si>
    <t>overall amount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</si>
</sst>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1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rgb="FF000000"/>
      <name val="Times New Roman"/>
      <charset val="134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i/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1"/>
      <name val="Times New Roman"/>
      <charset val="134"/>
    </font>
    <font>
      <vertAlign val="subscript"/>
      <sz val="11"/>
      <name val="Times New Roman"/>
      <charset val="134"/>
    </font>
    <font>
      <vertAlign val="superscript"/>
      <sz val="12"/>
      <color theme="1"/>
      <name val="Times New Roman"/>
      <charset val="134"/>
    </font>
    <font>
      <vertAlign val="subscript"/>
      <sz val="12"/>
      <color theme="1"/>
      <name val="Times New Roman"/>
      <charset val="134"/>
    </font>
    <font>
      <i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 applyAlignment="1">
      <alignment horizontal="center"/>
    </xf>
    <xf numFmtId="177" fontId="3" fillId="0" borderId="0" xfId="0" applyNumberFormat="1" applyFont="1" applyFill="1" applyAlignment="1">
      <alignment horizontal="center"/>
    </xf>
    <xf numFmtId="176" fontId="2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justify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6"/>
  <sheetViews>
    <sheetView tabSelected="1" workbookViewId="0">
      <selection activeCell="D51" sqref="D51"/>
    </sheetView>
  </sheetViews>
  <sheetFormatPr defaultColWidth="9" defaultRowHeight="15.6"/>
  <cols>
    <col min="1" max="1" width="21" style="15" customWidth="1"/>
    <col min="2" max="2" width="14.5555555555556" style="15" customWidth="1"/>
    <col min="3" max="3" width="22.3333333333333" style="15" customWidth="1"/>
    <col min="4" max="4" width="66.6666666666667" style="15" customWidth="1"/>
    <col min="5" max="16384" width="8.88888888888889" style="15"/>
  </cols>
  <sheetData>
    <row r="1" s="15" customFormat="1" ht="19.2" spans="1:20">
      <c r="A1" s="16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13</v>
      </c>
      <c r="O1" s="17" t="s">
        <v>14</v>
      </c>
      <c r="P1" s="17" t="s">
        <v>15</v>
      </c>
      <c r="Q1" s="17" t="s">
        <v>16</v>
      </c>
      <c r="R1" s="17" t="s">
        <v>17</v>
      </c>
      <c r="S1" s="17" t="s">
        <v>18</v>
      </c>
      <c r="T1" s="17" t="s">
        <v>19</v>
      </c>
    </row>
    <row r="2" s="15" customFormat="1" spans="1:20">
      <c r="A2" s="18" t="s">
        <v>20</v>
      </c>
      <c r="B2" s="17" t="s">
        <v>21</v>
      </c>
      <c r="C2" s="17">
        <v>0</v>
      </c>
      <c r="D2" s="19" t="s">
        <v>22</v>
      </c>
      <c r="E2" s="17">
        <v>3.14</v>
      </c>
      <c r="F2" s="17">
        <v>0.15</v>
      </c>
      <c r="G2" s="17">
        <v>10.85</v>
      </c>
      <c r="H2" s="17">
        <v>153.5</v>
      </c>
      <c r="I2" s="17">
        <v>8.5</v>
      </c>
      <c r="J2" s="17">
        <v>82</v>
      </c>
      <c r="K2" s="17">
        <v>24.11</v>
      </c>
      <c r="L2" s="17">
        <v>25.8</v>
      </c>
      <c r="M2" s="17">
        <v>26</v>
      </c>
      <c r="N2" s="17">
        <v>48.2</v>
      </c>
      <c r="O2" s="17">
        <v>1.19</v>
      </c>
      <c r="P2" s="17">
        <v>5.09</v>
      </c>
      <c r="Q2" s="17">
        <v>50.74</v>
      </c>
      <c r="R2" s="17">
        <v>20.4</v>
      </c>
      <c r="S2" s="17">
        <v>0.18</v>
      </c>
      <c r="T2" s="17">
        <v>393.57</v>
      </c>
    </row>
    <row r="3" s="15" customFormat="1" spans="1:20">
      <c r="A3" s="18" t="s">
        <v>20</v>
      </c>
      <c r="B3" s="17" t="s">
        <v>23</v>
      </c>
      <c r="C3" s="17">
        <v>0</v>
      </c>
      <c r="D3" s="19" t="s">
        <v>22</v>
      </c>
      <c r="E3" s="17">
        <v>2.11</v>
      </c>
      <c r="F3" s="17">
        <v>0.15</v>
      </c>
      <c r="G3" s="17">
        <v>10.73</v>
      </c>
      <c r="H3" s="17">
        <v>140.52</v>
      </c>
      <c r="I3" s="17">
        <v>12.25</v>
      </c>
      <c r="J3" s="17">
        <v>46.91</v>
      </c>
      <c r="K3" s="17">
        <v>21.39</v>
      </c>
      <c r="L3" s="17">
        <v>24</v>
      </c>
      <c r="M3" s="17">
        <v>26.2</v>
      </c>
      <c r="N3" s="17">
        <v>49.8</v>
      </c>
      <c r="O3" s="17">
        <v>1.24</v>
      </c>
      <c r="P3" s="17">
        <v>5.13</v>
      </c>
      <c r="Q3" s="17">
        <v>49.98</v>
      </c>
      <c r="R3" s="17">
        <v>22.25</v>
      </c>
      <c r="S3" s="17">
        <v>0.2</v>
      </c>
      <c r="T3" s="17">
        <v>317.7</v>
      </c>
    </row>
    <row r="4" s="15" customFormat="1" spans="1:20">
      <c r="A4" s="18" t="s">
        <v>20</v>
      </c>
      <c r="B4" s="17" t="s">
        <v>24</v>
      </c>
      <c r="C4" s="17">
        <v>0</v>
      </c>
      <c r="D4" s="19" t="s">
        <v>22</v>
      </c>
      <c r="E4" s="17">
        <v>1</v>
      </c>
      <c r="F4" s="17">
        <v>0.11</v>
      </c>
      <c r="G4" s="17">
        <v>10.19</v>
      </c>
      <c r="H4" s="17">
        <v>117.4</v>
      </c>
      <c r="I4" s="17">
        <v>6.45</v>
      </c>
      <c r="J4" s="17">
        <v>30</v>
      </c>
      <c r="K4" s="17">
        <v>14.54</v>
      </c>
      <c r="L4" s="17">
        <v>20.4</v>
      </c>
      <c r="M4" s="17">
        <v>27.4</v>
      </c>
      <c r="N4" s="17">
        <v>52.2</v>
      </c>
      <c r="O4" s="17">
        <v>1.39</v>
      </c>
      <c r="P4" s="17">
        <v>5.15</v>
      </c>
      <c r="Q4" s="17">
        <v>43.23</v>
      </c>
      <c r="R4" s="17">
        <v>20.03</v>
      </c>
      <c r="S4" s="17">
        <v>0.17</v>
      </c>
      <c r="T4" s="17">
        <v>30.08</v>
      </c>
    </row>
    <row r="5" s="15" customFormat="1" spans="1:20">
      <c r="A5" s="18" t="s">
        <v>20</v>
      </c>
      <c r="B5" s="17" t="s">
        <v>25</v>
      </c>
      <c r="C5" s="17">
        <v>0</v>
      </c>
      <c r="D5" s="19" t="s">
        <v>22</v>
      </c>
      <c r="E5" s="17">
        <v>1.09</v>
      </c>
      <c r="F5" s="17">
        <v>0.08</v>
      </c>
      <c r="G5" s="17">
        <v>10.52</v>
      </c>
      <c r="H5" s="17">
        <v>54.18</v>
      </c>
      <c r="I5" s="17">
        <v>2.25</v>
      </c>
      <c r="J5" s="17">
        <v>52</v>
      </c>
      <c r="K5" s="17">
        <v>9.85</v>
      </c>
      <c r="L5" s="17">
        <v>20</v>
      </c>
      <c r="M5" s="17">
        <v>34.2</v>
      </c>
      <c r="N5" s="17">
        <v>45.8</v>
      </c>
      <c r="O5" s="17">
        <v>1.2</v>
      </c>
      <c r="P5" s="17">
        <v>5.47</v>
      </c>
      <c r="Q5" s="17">
        <v>50.05</v>
      </c>
      <c r="R5" s="17">
        <v>25.64</v>
      </c>
      <c r="S5" s="17">
        <v>0.2</v>
      </c>
      <c r="T5" s="17">
        <v>6.59</v>
      </c>
    </row>
    <row r="6" s="15" customFormat="1" spans="1:20">
      <c r="A6" s="18" t="s">
        <v>20</v>
      </c>
      <c r="B6" s="17" t="s">
        <v>26</v>
      </c>
      <c r="C6" s="17">
        <v>0</v>
      </c>
      <c r="D6" s="19" t="s">
        <v>22</v>
      </c>
      <c r="E6" s="17">
        <v>0.96</v>
      </c>
      <c r="F6" s="17">
        <v>0.08</v>
      </c>
      <c r="G6" s="17">
        <v>11.5</v>
      </c>
      <c r="H6" s="17">
        <v>52.5</v>
      </c>
      <c r="I6" s="17">
        <v>1.96</v>
      </c>
      <c r="J6" s="17">
        <v>56.89</v>
      </c>
      <c r="K6" s="17">
        <v>9.32</v>
      </c>
      <c r="L6" s="17">
        <v>19.6</v>
      </c>
      <c r="M6" s="17">
        <v>36</v>
      </c>
      <c r="N6" s="17">
        <v>44.4</v>
      </c>
      <c r="O6" s="17">
        <v>1.16</v>
      </c>
      <c r="P6" s="17">
        <v>5.87</v>
      </c>
      <c r="Q6" s="17">
        <v>59.73</v>
      </c>
      <c r="R6" s="17">
        <v>32.57</v>
      </c>
      <c r="S6" s="17">
        <v>0.17</v>
      </c>
      <c r="T6" s="17">
        <v>7.86</v>
      </c>
    </row>
    <row r="7" s="15" customFormat="1" spans="1:20">
      <c r="A7" s="18" t="s">
        <v>20</v>
      </c>
      <c r="B7" s="17" t="s">
        <v>21</v>
      </c>
      <c r="C7" s="17">
        <v>0</v>
      </c>
      <c r="D7" s="19" t="s">
        <v>22</v>
      </c>
      <c r="E7" s="17">
        <v>4.24</v>
      </c>
      <c r="F7" s="17">
        <v>0.14</v>
      </c>
      <c r="G7" s="17">
        <v>10.67</v>
      </c>
      <c r="H7" s="17">
        <v>155.26</v>
      </c>
      <c r="I7" s="17">
        <v>6.05</v>
      </c>
      <c r="J7" s="17">
        <v>74.85</v>
      </c>
      <c r="K7" s="17">
        <v>23.02</v>
      </c>
      <c r="L7" s="17">
        <v>22.6</v>
      </c>
      <c r="M7" s="17">
        <v>23.8</v>
      </c>
      <c r="N7" s="17">
        <v>53.6</v>
      </c>
      <c r="O7" s="17">
        <v>1.15</v>
      </c>
      <c r="P7" s="17">
        <v>5.21</v>
      </c>
      <c r="Q7" s="17">
        <v>52.98</v>
      </c>
      <c r="R7" s="17">
        <v>22.34</v>
      </c>
      <c r="S7" s="17">
        <v>0.21</v>
      </c>
      <c r="T7" s="17">
        <v>407.38</v>
      </c>
    </row>
    <row r="8" s="15" customFormat="1" spans="1:20">
      <c r="A8" s="18" t="s">
        <v>20</v>
      </c>
      <c r="B8" s="17" t="s">
        <v>23</v>
      </c>
      <c r="C8" s="17">
        <v>0</v>
      </c>
      <c r="D8" s="19" t="s">
        <v>22</v>
      </c>
      <c r="E8" s="17">
        <v>4.97</v>
      </c>
      <c r="F8" s="17">
        <v>0.14</v>
      </c>
      <c r="G8" s="17">
        <v>10</v>
      </c>
      <c r="H8" s="17">
        <v>142.38</v>
      </c>
      <c r="I8" s="17">
        <v>7.2</v>
      </c>
      <c r="J8" s="17">
        <v>52</v>
      </c>
      <c r="K8" s="17">
        <v>15.23</v>
      </c>
      <c r="L8" s="17">
        <v>23</v>
      </c>
      <c r="M8" s="17">
        <v>24.4</v>
      </c>
      <c r="N8" s="17">
        <v>52.6</v>
      </c>
      <c r="O8" s="17">
        <v>1.37</v>
      </c>
      <c r="P8" s="17">
        <v>5.03</v>
      </c>
      <c r="Q8" s="17">
        <v>43.37</v>
      </c>
      <c r="R8" s="17">
        <v>19.4</v>
      </c>
      <c r="S8" s="17">
        <v>0.2</v>
      </c>
      <c r="T8" s="17">
        <v>367.86</v>
      </c>
    </row>
    <row r="9" s="15" customFormat="1" spans="1:20">
      <c r="A9" s="18" t="s">
        <v>20</v>
      </c>
      <c r="B9" s="17" t="s">
        <v>24</v>
      </c>
      <c r="C9" s="17">
        <v>0</v>
      </c>
      <c r="D9" s="19" t="s">
        <v>22</v>
      </c>
      <c r="E9" s="17">
        <v>3.07</v>
      </c>
      <c r="F9" s="17">
        <v>0.13</v>
      </c>
      <c r="G9" s="17">
        <v>10.2</v>
      </c>
      <c r="H9" s="17">
        <v>123.62</v>
      </c>
      <c r="I9" s="17">
        <v>6.16</v>
      </c>
      <c r="J9" s="17">
        <v>42</v>
      </c>
      <c r="K9" s="17">
        <v>21.74</v>
      </c>
      <c r="L9" s="17">
        <v>21.4</v>
      </c>
      <c r="M9" s="17">
        <v>24.6</v>
      </c>
      <c r="N9" s="17">
        <v>54</v>
      </c>
      <c r="O9" s="17">
        <v>1.35</v>
      </c>
      <c r="P9" s="17">
        <v>5.32</v>
      </c>
      <c r="Q9" s="17">
        <v>46.25</v>
      </c>
      <c r="R9" s="17">
        <v>24.85</v>
      </c>
      <c r="S9" s="17">
        <v>0.2</v>
      </c>
      <c r="T9" s="17">
        <v>214.84</v>
      </c>
    </row>
    <row r="10" s="15" customFormat="1" spans="1:20">
      <c r="A10" s="18" t="s">
        <v>20</v>
      </c>
      <c r="B10" s="17" t="s">
        <v>25</v>
      </c>
      <c r="C10" s="17">
        <v>0</v>
      </c>
      <c r="D10" s="19" t="s">
        <v>22</v>
      </c>
      <c r="E10" s="17">
        <v>0.17</v>
      </c>
      <c r="F10" s="17">
        <v>0.08</v>
      </c>
      <c r="G10" s="17">
        <v>10.82</v>
      </c>
      <c r="H10" s="17">
        <v>65.8</v>
      </c>
      <c r="I10" s="17">
        <v>1.61</v>
      </c>
      <c r="J10" s="17">
        <v>54</v>
      </c>
      <c r="K10" s="17">
        <v>10.45</v>
      </c>
      <c r="L10" s="17">
        <v>21.2</v>
      </c>
      <c r="M10" s="17">
        <v>26.2</v>
      </c>
      <c r="N10" s="17">
        <v>52.6</v>
      </c>
      <c r="O10" s="17">
        <v>1.43</v>
      </c>
      <c r="P10" s="17">
        <v>5.79</v>
      </c>
      <c r="Q10" s="17">
        <v>43.17</v>
      </c>
      <c r="R10" s="17">
        <v>21.05</v>
      </c>
      <c r="S10" s="17">
        <v>0.23</v>
      </c>
      <c r="T10" s="17">
        <v>242.78</v>
      </c>
    </row>
    <row r="11" s="15" customFormat="1" spans="1:20">
      <c r="A11" s="18" t="s">
        <v>20</v>
      </c>
      <c r="B11" s="17" t="s">
        <v>26</v>
      </c>
      <c r="C11" s="17">
        <v>0</v>
      </c>
      <c r="D11" s="19" t="s">
        <v>22</v>
      </c>
      <c r="E11" s="17">
        <v>1.19</v>
      </c>
      <c r="F11" s="17">
        <v>0.08</v>
      </c>
      <c r="G11" s="17">
        <v>13.67</v>
      </c>
      <c r="H11" s="17">
        <v>35.7</v>
      </c>
      <c r="I11" s="17">
        <v>1.27</v>
      </c>
      <c r="J11" s="17">
        <v>63</v>
      </c>
      <c r="K11" s="17">
        <v>11.49</v>
      </c>
      <c r="L11" s="17">
        <v>22.2</v>
      </c>
      <c r="M11" s="17">
        <v>34</v>
      </c>
      <c r="N11" s="17">
        <v>43.8</v>
      </c>
      <c r="O11" s="17">
        <v>1.23</v>
      </c>
      <c r="P11" s="17">
        <v>5.67</v>
      </c>
      <c r="Q11" s="17">
        <v>47.32</v>
      </c>
      <c r="R11" s="17">
        <v>25.92</v>
      </c>
      <c r="S11" s="17">
        <v>0.19</v>
      </c>
      <c r="T11" s="17">
        <v>147.06</v>
      </c>
    </row>
    <row r="12" s="15" customFormat="1" spans="1:20">
      <c r="A12" s="18" t="s">
        <v>20</v>
      </c>
      <c r="B12" s="17" t="s">
        <v>21</v>
      </c>
      <c r="C12" s="17">
        <v>0</v>
      </c>
      <c r="D12" s="19" t="s">
        <v>22</v>
      </c>
      <c r="E12" s="17">
        <v>1.95</v>
      </c>
      <c r="F12" s="17">
        <v>0.15</v>
      </c>
      <c r="G12" s="17">
        <v>10.2</v>
      </c>
      <c r="H12" s="17">
        <v>159.6</v>
      </c>
      <c r="I12" s="17">
        <v>5.39</v>
      </c>
      <c r="J12" s="17">
        <v>56</v>
      </c>
      <c r="K12" s="17">
        <v>19.89</v>
      </c>
      <c r="L12" s="17">
        <v>26</v>
      </c>
      <c r="M12" s="17">
        <v>22.4</v>
      </c>
      <c r="N12" s="17">
        <v>51.6</v>
      </c>
      <c r="O12" s="17">
        <v>1.29</v>
      </c>
      <c r="P12" s="17">
        <v>4.88</v>
      </c>
      <c r="Q12" s="17">
        <v>42.84</v>
      </c>
      <c r="R12" s="17">
        <v>17.19</v>
      </c>
      <c r="S12" s="17">
        <v>0.47</v>
      </c>
      <c r="T12" s="17">
        <v>440.87</v>
      </c>
    </row>
    <row r="13" s="15" customFormat="1" spans="1:20">
      <c r="A13" s="18" t="s">
        <v>20</v>
      </c>
      <c r="B13" s="17" t="s">
        <v>23</v>
      </c>
      <c r="C13" s="17">
        <v>0</v>
      </c>
      <c r="D13" s="19" t="s">
        <v>22</v>
      </c>
      <c r="E13" s="17">
        <v>2.23</v>
      </c>
      <c r="F13" s="17">
        <v>0.14</v>
      </c>
      <c r="G13" s="17">
        <v>9.7</v>
      </c>
      <c r="H13" s="17">
        <v>155.62</v>
      </c>
      <c r="I13" s="17">
        <v>6.21</v>
      </c>
      <c r="J13" s="17">
        <v>62</v>
      </c>
      <c r="K13" s="17">
        <v>21.37</v>
      </c>
      <c r="L13" s="17">
        <v>22.4</v>
      </c>
      <c r="M13" s="17">
        <v>22.6</v>
      </c>
      <c r="N13" s="17">
        <v>55</v>
      </c>
      <c r="O13" s="17">
        <v>1.16</v>
      </c>
      <c r="P13" s="17">
        <v>5.12</v>
      </c>
      <c r="Q13" s="17">
        <v>54.51</v>
      </c>
      <c r="R13" s="17">
        <v>21.03</v>
      </c>
      <c r="S13" s="17">
        <v>0.25</v>
      </c>
      <c r="T13" s="17">
        <v>346.9</v>
      </c>
    </row>
    <row r="14" s="15" customFormat="1" spans="1:20">
      <c r="A14" s="18" t="s">
        <v>20</v>
      </c>
      <c r="B14" s="17" t="s">
        <v>24</v>
      </c>
      <c r="C14" s="17">
        <v>0</v>
      </c>
      <c r="D14" s="19" t="s">
        <v>22</v>
      </c>
      <c r="E14" s="17">
        <v>1.58</v>
      </c>
      <c r="F14" s="17">
        <v>0.14</v>
      </c>
      <c r="G14" s="17">
        <v>10.31</v>
      </c>
      <c r="H14" s="17">
        <v>124</v>
      </c>
      <c r="I14" s="17">
        <v>5.1</v>
      </c>
      <c r="J14" s="17">
        <v>58.88</v>
      </c>
      <c r="K14" s="17">
        <v>21.63</v>
      </c>
      <c r="L14" s="17">
        <v>24</v>
      </c>
      <c r="M14" s="17">
        <v>22.6</v>
      </c>
      <c r="N14" s="17">
        <v>53.4</v>
      </c>
      <c r="O14" s="17">
        <v>1.37</v>
      </c>
      <c r="P14" s="17">
        <v>5.18</v>
      </c>
      <c r="Q14" s="17">
        <v>47.48</v>
      </c>
      <c r="R14" s="17">
        <v>19.21</v>
      </c>
      <c r="S14" s="17">
        <v>0.23</v>
      </c>
      <c r="T14" s="17">
        <v>256.59</v>
      </c>
    </row>
    <row r="15" s="15" customFormat="1" spans="1:20">
      <c r="A15" s="18" t="s">
        <v>20</v>
      </c>
      <c r="B15" s="17" t="s">
        <v>25</v>
      </c>
      <c r="C15" s="17">
        <v>0</v>
      </c>
      <c r="D15" s="19" t="s">
        <v>22</v>
      </c>
      <c r="E15" s="17">
        <v>1.69</v>
      </c>
      <c r="F15" s="17">
        <v>0.12</v>
      </c>
      <c r="G15" s="17">
        <v>13.29</v>
      </c>
      <c r="H15" s="17">
        <v>66.82</v>
      </c>
      <c r="I15" s="17">
        <v>1.72</v>
      </c>
      <c r="J15" s="17">
        <v>64</v>
      </c>
      <c r="K15" s="17">
        <v>14.72</v>
      </c>
      <c r="L15" s="17">
        <v>37</v>
      </c>
      <c r="M15" s="17">
        <v>19.8</v>
      </c>
      <c r="N15" s="17">
        <v>43.2</v>
      </c>
      <c r="O15" s="17">
        <v>1.36</v>
      </c>
      <c r="P15" s="17">
        <v>6.75</v>
      </c>
      <c r="Q15" s="17">
        <v>46.61</v>
      </c>
      <c r="R15" s="17">
        <v>21.05</v>
      </c>
      <c r="S15" s="17">
        <v>0.16</v>
      </c>
      <c r="T15" s="17">
        <v>39.13</v>
      </c>
    </row>
    <row r="16" s="15" customFormat="1" spans="1:20">
      <c r="A16" s="18" t="s">
        <v>20</v>
      </c>
      <c r="B16" s="17" t="s">
        <v>26</v>
      </c>
      <c r="C16" s="17">
        <v>0</v>
      </c>
      <c r="D16" s="19" t="s">
        <v>22</v>
      </c>
      <c r="E16" s="17">
        <v>1.75</v>
      </c>
      <c r="F16" s="17">
        <v>0.15</v>
      </c>
      <c r="G16" s="17">
        <v>16.51</v>
      </c>
      <c r="H16" s="17">
        <v>33.62</v>
      </c>
      <c r="I16" s="17">
        <v>1.57</v>
      </c>
      <c r="J16" s="17">
        <v>72</v>
      </c>
      <c r="K16" s="17">
        <v>18.64</v>
      </c>
      <c r="L16" s="17">
        <v>40</v>
      </c>
      <c r="M16" s="17">
        <v>19.6</v>
      </c>
      <c r="N16" s="17">
        <v>40.4</v>
      </c>
      <c r="O16" s="17">
        <v>1.04</v>
      </c>
      <c r="P16" s="17">
        <v>6.64</v>
      </c>
      <c r="Q16" s="17">
        <v>51.96</v>
      </c>
      <c r="R16" s="17">
        <v>23.37</v>
      </c>
      <c r="S16" s="17">
        <v>0.21</v>
      </c>
      <c r="T16" s="17">
        <v>59.76</v>
      </c>
    </row>
    <row r="17" s="15" customFormat="1" spans="1:20">
      <c r="A17" s="18" t="s">
        <v>27</v>
      </c>
      <c r="B17" s="17" t="s">
        <v>21</v>
      </c>
      <c r="C17" s="17">
        <v>5</v>
      </c>
      <c r="D17" s="19" t="s">
        <v>28</v>
      </c>
      <c r="E17" s="17">
        <v>2.37</v>
      </c>
      <c r="F17" s="17">
        <v>0.15</v>
      </c>
      <c r="G17" s="17">
        <v>10.44</v>
      </c>
      <c r="H17" s="17">
        <v>148.82</v>
      </c>
      <c r="I17" s="17">
        <v>4.22</v>
      </c>
      <c r="J17" s="17">
        <v>88</v>
      </c>
      <c r="K17" s="17">
        <v>28</v>
      </c>
      <c r="L17" s="17">
        <v>26</v>
      </c>
      <c r="M17" s="17">
        <v>21.4</v>
      </c>
      <c r="N17" s="17">
        <v>52.6</v>
      </c>
      <c r="O17" s="17">
        <v>1.3</v>
      </c>
      <c r="P17" s="17">
        <v>5.72</v>
      </c>
      <c r="Q17" s="17">
        <v>48.77</v>
      </c>
      <c r="R17" s="17">
        <v>20.26</v>
      </c>
      <c r="S17" s="17">
        <v>0.43</v>
      </c>
      <c r="T17" s="17">
        <v>56.43</v>
      </c>
    </row>
    <row r="18" s="15" customFormat="1" spans="1:20">
      <c r="A18" s="18" t="s">
        <v>27</v>
      </c>
      <c r="B18" s="17" t="s">
        <v>23</v>
      </c>
      <c r="C18" s="17">
        <v>5</v>
      </c>
      <c r="D18" s="19" t="s">
        <v>28</v>
      </c>
      <c r="E18" s="17">
        <v>2.05</v>
      </c>
      <c r="F18" s="17">
        <v>0.15</v>
      </c>
      <c r="G18" s="17">
        <v>10.53</v>
      </c>
      <c r="H18" s="17">
        <v>178.08</v>
      </c>
      <c r="I18" s="17">
        <v>4.23</v>
      </c>
      <c r="J18" s="17">
        <v>65.87</v>
      </c>
      <c r="K18" s="17">
        <v>27.47</v>
      </c>
      <c r="L18" s="17">
        <v>36.2</v>
      </c>
      <c r="M18" s="17">
        <v>20</v>
      </c>
      <c r="N18" s="17">
        <v>43.8</v>
      </c>
      <c r="O18" s="17">
        <v>1.3</v>
      </c>
      <c r="P18" s="17">
        <v>5.93</v>
      </c>
      <c r="Q18" s="17">
        <v>45.97</v>
      </c>
      <c r="R18" s="17">
        <v>22.6</v>
      </c>
      <c r="S18" s="17">
        <v>0.21</v>
      </c>
      <c r="T18" s="17">
        <v>47.38</v>
      </c>
    </row>
    <row r="19" s="15" customFormat="1" spans="1:20">
      <c r="A19" s="18" t="s">
        <v>27</v>
      </c>
      <c r="B19" s="17" t="s">
        <v>24</v>
      </c>
      <c r="C19" s="17">
        <v>5</v>
      </c>
      <c r="D19" s="19" t="s">
        <v>28</v>
      </c>
      <c r="E19" s="17">
        <v>1.81</v>
      </c>
      <c r="F19" s="17">
        <v>0.15</v>
      </c>
      <c r="G19" s="17">
        <v>10.22</v>
      </c>
      <c r="H19" s="17">
        <v>151.34</v>
      </c>
      <c r="I19" s="17">
        <v>3.81</v>
      </c>
      <c r="J19" s="17">
        <v>50</v>
      </c>
      <c r="K19" s="17">
        <v>21.18</v>
      </c>
      <c r="L19" s="17">
        <v>35</v>
      </c>
      <c r="M19" s="17">
        <v>21.8</v>
      </c>
      <c r="N19" s="17">
        <v>43.2</v>
      </c>
      <c r="O19" s="17">
        <v>1.31</v>
      </c>
      <c r="P19" s="17">
        <v>6.17</v>
      </c>
      <c r="Q19" s="17">
        <v>49.63</v>
      </c>
      <c r="R19" s="17">
        <v>21.72</v>
      </c>
      <c r="S19" s="17">
        <v>0.12</v>
      </c>
      <c r="T19" s="17">
        <v>32.14</v>
      </c>
    </row>
    <row r="20" s="15" customFormat="1" spans="1:20">
      <c r="A20" s="18" t="s">
        <v>27</v>
      </c>
      <c r="B20" s="17" t="s">
        <v>25</v>
      </c>
      <c r="C20" s="17">
        <v>5</v>
      </c>
      <c r="D20" s="19" t="s">
        <v>28</v>
      </c>
      <c r="E20" s="17">
        <v>1.37</v>
      </c>
      <c r="F20" s="17">
        <v>0.12</v>
      </c>
      <c r="G20" s="17">
        <v>9.33</v>
      </c>
      <c r="H20" s="17">
        <v>162.82</v>
      </c>
      <c r="I20" s="17">
        <v>2.44</v>
      </c>
      <c r="J20" s="17">
        <v>38.92</v>
      </c>
      <c r="K20" s="17">
        <v>18.74</v>
      </c>
      <c r="L20" s="17">
        <v>39.4</v>
      </c>
      <c r="M20" s="17">
        <v>16</v>
      </c>
      <c r="N20" s="17">
        <v>44.6</v>
      </c>
      <c r="O20" s="17">
        <v>1.38</v>
      </c>
      <c r="P20" s="17">
        <v>6.6</v>
      </c>
      <c r="Q20" s="17">
        <v>50.14</v>
      </c>
      <c r="R20" s="17">
        <v>20.93</v>
      </c>
      <c r="S20" s="17">
        <v>0.12</v>
      </c>
      <c r="T20" s="17">
        <v>35.63</v>
      </c>
    </row>
    <row r="21" s="15" customFormat="1" spans="1:20">
      <c r="A21" s="18" t="s">
        <v>27</v>
      </c>
      <c r="B21" s="17" t="s">
        <v>26</v>
      </c>
      <c r="C21" s="17">
        <v>5</v>
      </c>
      <c r="D21" s="19" t="s">
        <v>28</v>
      </c>
      <c r="E21" s="17">
        <v>1.79</v>
      </c>
      <c r="F21" s="17">
        <v>0.16</v>
      </c>
      <c r="G21" s="17">
        <v>10.67</v>
      </c>
      <c r="H21" s="17">
        <v>154.28</v>
      </c>
      <c r="I21" s="17">
        <v>1.86</v>
      </c>
      <c r="J21" s="17">
        <v>36</v>
      </c>
      <c r="K21" s="17">
        <v>20.85</v>
      </c>
      <c r="L21" s="17">
        <v>38.4</v>
      </c>
      <c r="M21" s="17">
        <v>16.4</v>
      </c>
      <c r="N21" s="17">
        <v>45.2</v>
      </c>
      <c r="O21" s="17">
        <v>1.21</v>
      </c>
      <c r="P21" s="17">
        <v>6.92</v>
      </c>
      <c r="Q21" s="17">
        <v>57.15</v>
      </c>
      <c r="R21" s="17">
        <v>27.16</v>
      </c>
      <c r="S21" s="17">
        <v>0.14</v>
      </c>
      <c r="T21" s="17">
        <v>10.56</v>
      </c>
    </row>
    <row r="22" s="15" customFormat="1" spans="1:20">
      <c r="A22" s="18" t="s">
        <v>27</v>
      </c>
      <c r="B22" s="17" t="s">
        <v>21</v>
      </c>
      <c r="C22" s="17">
        <v>5</v>
      </c>
      <c r="D22" s="19" t="s">
        <v>28</v>
      </c>
      <c r="E22" s="17">
        <v>2.5</v>
      </c>
      <c r="F22" s="17">
        <v>0.18</v>
      </c>
      <c r="G22" s="17">
        <v>11.11</v>
      </c>
      <c r="H22" s="17">
        <v>148.82</v>
      </c>
      <c r="I22" s="17">
        <v>7.38</v>
      </c>
      <c r="J22" s="17">
        <v>86.83</v>
      </c>
      <c r="K22" s="17">
        <v>30.23</v>
      </c>
      <c r="L22" s="17">
        <v>35.8</v>
      </c>
      <c r="M22" s="17">
        <v>21.6</v>
      </c>
      <c r="N22" s="17">
        <v>42.6</v>
      </c>
      <c r="O22" s="17">
        <v>1.07</v>
      </c>
      <c r="P22" s="17">
        <v>6.45</v>
      </c>
      <c r="Q22" s="17">
        <v>53.23</v>
      </c>
      <c r="R22" s="17">
        <v>22.55</v>
      </c>
      <c r="S22" s="17">
        <v>0.12</v>
      </c>
      <c r="T22" s="17">
        <v>491.03</v>
      </c>
    </row>
    <row r="23" s="15" customFormat="1" spans="1:20">
      <c r="A23" s="18" t="s">
        <v>27</v>
      </c>
      <c r="B23" s="17" t="s">
        <v>23</v>
      </c>
      <c r="C23" s="17">
        <v>5</v>
      </c>
      <c r="D23" s="19" t="s">
        <v>28</v>
      </c>
      <c r="E23" s="17">
        <v>2.29</v>
      </c>
      <c r="F23" s="17">
        <v>0.16</v>
      </c>
      <c r="G23" s="17">
        <v>11.31</v>
      </c>
      <c r="H23" s="17">
        <v>148.82</v>
      </c>
      <c r="I23" s="17">
        <v>7.11</v>
      </c>
      <c r="J23" s="17">
        <v>66</v>
      </c>
      <c r="K23" s="17">
        <v>26.2</v>
      </c>
      <c r="L23" s="17">
        <v>34</v>
      </c>
      <c r="M23" s="17">
        <v>22.2</v>
      </c>
      <c r="N23" s="17">
        <v>43.8</v>
      </c>
      <c r="O23" s="17">
        <v>1.22</v>
      </c>
      <c r="P23" s="17">
        <v>6.19</v>
      </c>
      <c r="Q23" s="17">
        <v>48.96</v>
      </c>
      <c r="R23" s="17">
        <v>22.19</v>
      </c>
      <c r="S23" s="17">
        <v>0.17</v>
      </c>
      <c r="T23" s="17">
        <v>10.71</v>
      </c>
    </row>
    <row r="24" s="15" customFormat="1" spans="1:20">
      <c r="A24" s="18" t="s">
        <v>27</v>
      </c>
      <c r="B24" s="17" t="s">
        <v>24</v>
      </c>
      <c r="C24" s="17">
        <v>5</v>
      </c>
      <c r="D24" s="19" t="s">
        <v>28</v>
      </c>
      <c r="E24" s="17">
        <v>2.19</v>
      </c>
      <c r="F24" s="17">
        <v>0.14</v>
      </c>
      <c r="G24" s="17">
        <v>11.08</v>
      </c>
      <c r="H24" s="17">
        <v>129.08</v>
      </c>
      <c r="I24" s="17">
        <v>5.19</v>
      </c>
      <c r="J24" s="17">
        <v>58</v>
      </c>
      <c r="K24" s="17">
        <v>23.55</v>
      </c>
      <c r="L24" s="17">
        <v>34.4</v>
      </c>
      <c r="M24" s="17">
        <v>20.4</v>
      </c>
      <c r="N24" s="17">
        <v>45.2</v>
      </c>
      <c r="O24" s="17">
        <v>1.23</v>
      </c>
      <c r="P24" s="17">
        <v>6.3</v>
      </c>
      <c r="Q24" s="17">
        <v>52.52</v>
      </c>
      <c r="R24" s="17">
        <v>23.9</v>
      </c>
      <c r="S24" s="17">
        <v>0.2</v>
      </c>
      <c r="T24" s="17">
        <v>26.59</v>
      </c>
    </row>
    <row r="25" s="15" customFormat="1" spans="1:20">
      <c r="A25" s="18" t="s">
        <v>27</v>
      </c>
      <c r="B25" s="17" t="s">
        <v>25</v>
      </c>
      <c r="C25" s="17">
        <v>5</v>
      </c>
      <c r="D25" s="19" t="s">
        <v>28</v>
      </c>
      <c r="E25" s="17">
        <v>1.63</v>
      </c>
      <c r="F25" s="17">
        <v>0.13</v>
      </c>
      <c r="G25" s="17">
        <v>11.03</v>
      </c>
      <c r="H25" s="17">
        <v>92.82</v>
      </c>
      <c r="I25" s="17">
        <v>3.12</v>
      </c>
      <c r="J25" s="17">
        <v>39</v>
      </c>
      <c r="K25" s="17">
        <v>18.56</v>
      </c>
      <c r="L25" s="17">
        <v>38.6</v>
      </c>
      <c r="M25" s="17">
        <v>18.2</v>
      </c>
      <c r="N25" s="17">
        <v>43.2</v>
      </c>
      <c r="O25" s="17">
        <v>1.34</v>
      </c>
      <c r="P25" s="17">
        <v>6.87</v>
      </c>
      <c r="Q25" s="17">
        <v>47.79</v>
      </c>
      <c r="R25" s="17">
        <v>21.99</v>
      </c>
      <c r="S25" s="17">
        <v>0.15</v>
      </c>
      <c r="T25" s="17">
        <v>5</v>
      </c>
    </row>
    <row r="26" s="15" customFormat="1" spans="1:20">
      <c r="A26" s="18" t="s">
        <v>27</v>
      </c>
      <c r="B26" s="17" t="s">
        <v>26</v>
      </c>
      <c r="C26" s="17">
        <v>5</v>
      </c>
      <c r="D26" s="19" t="s">
        <v>28</v>
      </c>
      <c r="E26" s="17">
        <v>1.48</v>
      </c>
      <c r="F26" s="17">
        <v>0.12</v>
      </c>
      <c r="G26" s="17">
        <v>10.73</v>
      </c>
      <c r="H26" s="17">
        <v>113.82</v>
      </c>
      <c r="I26" s="17">
        <v>2.29</v>
      </c>
      <c r="J26" s="17">
        <v>40</v>
      </c>
      <c r="K26" s="17">
        <v>18.69</v>
      </c>
      <c r="L26" s="17">
        <v>39.4</v>
      </c>
      <c r="M26" s="17">
        <v>17.6</v>
      </c>
      <c r="N26" s="17">
        <v>43</v>
      </c>
      <c r="O26" s="17">
        <v>1.3</v>
      </c>
      <c r="P26" s="17">
        <v>6.8</v>
      </c>
      <c r="Q26" s="17">
        <v>46.5</v>
      </c>
      <c r="R26" s="17">
        <v>20.97</v>
      </c>
      <c r="S26" s="17">
        <v>0.13</v>
      </c>
      <c r="T26" s="17">
        <v>4.21</v>
      </c>
    </row>
    <row r="27" s="15" customFormat="1" spans="1:20">
      <c r="A27" s="18" t="s">
        <v>27</v>
      </c>
      <c r="B27" s="17" t="s">
        <v>21</v>
      </c>
      <c r="C27" s="17">
        <v>5</v>
      </c>
      <c r="D27" s="19" t="s">
        <v>28</v>
      </c>
      <c r="E27" s="17">
        <v>2.26</v>
      </c>
      <c r="F27" s="17">
        <v>0.19</v>
      </c>
      <c r="G27" s="17">
        <v>10.83</v>
      </c>
      <c r="H27" s="17">
        <v>148.82</v>
      </c>
      <c r="I27" s="17">
        <v>6.59</v>
      </c>
      <c r="J27" s="17">
        <v>96.81</v>
      </c>
      <c r="K27" s="17">
        <v>27.39</v>
      </c>
      <c r="L27" s="17">
        <v>33.8</v>
      </c>
      <c r="M27" s="17">
        <v>20.4</v>
      </c>
      <c r="N27" s="17">
        <v>45.8</v>
      </c>
      <c r="O27" s="17">
        <v>1.1</v>
      </c>
      <c r="P27" s="17">
        <v>5.92</v>
      </c>
      <c r="Q27" s="17">
        <v>48.79</v>
      </c>
      <c r="R27" s="17">
        <v>20.86</v>
      </c>
      <c r="S27" s="17">
        <v>0.55</v>
      </c>
      <c r="T27" s="17">
        <v>122.46</v>
      </c>
    </row>
    <row r="28" s="15" customFormat="1" spans="1:20">
      <c r="A28" s="18" t="s">
        <v>27</v>
      </c>
      <c r="B28" s="17" t="s">
        <v>23</v>
      </c>
      <c r="C28" s="17">
        <v>5</v>
      </c>
      <c r="D28" s="19" t="s">
        <v>28</v>
      </c>
      <c r="E28" s="17">
        <v>2.13</v>
      </c>
      <c r="F28" s="17">
        <v>0.17</v>
      </c>
      <c r="G28" s="17">
        <v>10.63</v>
      </c>
      <c r="H28" s="17">
        <v>158.62</v>
      </c>
      <c r="I28" s="17">
        <v>5.48</v>
      </c>
      <c r="J28" s="17">
        <v>64.87</v>
      </c>
      <c r="K28" s="17">
        <v>23.01</v>
      </c>
      <c r="L28" s="17">
        <v>34</v>
      </c>
      <c r="M28" s="17">
        <v>19.8</v>
      </c>
      <c r="N28" s="17">
        <v>46.2</v>
      </c>
      <c r="O28" s="17">
        <v>1.25</v>
      </c>
      <c r="P28" s="17">
        <v>6</v>
      </c>
      <c r="Q28" s="17">
        <v>46.24</v>
      </c>
      <c r="R28" s="17">
        <v>21.27</v>
      </c>
      <c r="S28" s="17">
        <v>0.35</v>
      </c>
      <c r="T28" s="17">
        <v>151.98</v>
      </c>
    </row>
    <row r="29" s="15" customFormat="1" spans="1:20">
      <c r="A29" s="18" t="s">
        <v>27</v>
      </c>
      <c r="B29" s="17" t="s">
        <v>24</v>
      </c>
      <c r="C29" s="17">
        <v>5</v>
      </c>
      <c r="D29" s="19" t="s">
        <v>28</v>
      </c>
      <c r="E29" s="17">
        <v>1.89</v>
      </c>
      <c r="F29" s="17">
        <v>0.12</v>
      </c>
      <c r="G29" s="17">
        <v>10.4</v>
      </c>
      <c r="H29" s="17">
        <v>108.92</v>
      </c>
      <c r="I29" s="17">
        <v>4.94</v>
      </c>
      <c r="J29" s="17">
        <v>55</v>
      </c>
      <c r="K29" s="17">
        <v>22.07</v>
      </c>
      <c r="L29" s="17">
        <v>33.4</v>
      </c>
      <c r="M29" s="17">
        <v>20.2</v>
      </c>
      <c r="N29" s="17">
        <v>46.4</v>
      </c>
      <c r="O29" s="17">
        <v>1.33</v>
      </c>
      <c r="P29" s="17">
        <v>6.32</v>
      </c>
      <c r="Q29" s="17">
        <v>45.62</v>
      </c>
      <c r="R29" s="17">
        <v>19.66</v>
      </c>
      <c r="S29" s="17">
        <v>0.15</v>
      </c>
      <c r="T29" s="17">
        <v>222.62</v>
      </c>
    </row>
    <row r="30" s="15" customFormat="1" spans="1:20">
      <c r="A30" s="18" t="s">
        <v>27</v>
      </c>
      <c r="B30" s="17" t="s">
        <v>25</v>
      </c>
      <c r="C30" s="17">
        <v>5</v>
      </c>
      <c r="D30" s="19" t="s">
        <v>28</v>
      </c>
      <c r="E30" s="17">
        <v>1.44</v>
      </c>
      <c r="F30" s="17">
        <v>0.13</v>
      </c>
      <c r="G30" s="17">
        <v>9.76</v>
      </c>
      <c r="H30" s="17">
        <v>89.32</v>
      </c>
      <c r="I30" s="17">
        <v>3.69</v>
      </c>
      <c r="J30" s="17">
        <v>43</v>
      </c>
      <c r="K30" s="17">
        <v>17.29</v>
      </c>
      <c r="L30" s="17">
        <v>36.4</v>
      </c>
      <c r="M30" s="17">
        <v>17.2</v>
      </c>
      <c r="N30" s="17">
        <v>46.4</v>
      </c>
      <c r="O30" s="17">
        <v>1.3</v>
      </c>
      <c r="P30" s="17">
        <v>6.79</v>
      </c>
      <c r="Q30" s="17">
        <v>46.68</v>
      </c>
      <c r="R30" s="17">
        <v>19.99</v>
      </c>
      <c r="S30" s="17">
        <v>0.59</v>
      </c>
      <c r="T30" s="17">
        <v>41.35</v>
      </c>
    </row>
    <row r="31" s="15" customFormat="1" spans="1:20">
      <c r="A31" s="18" t="s">
        <v>27</v>
      </c>
      <c r="B31" s="17" t="s">
        <v>26</v>
      </c>
      <c r="C31" s="17">
        <v>5</v>
      </c>
      <c r="D31" s="19" t="s">
        <v>28</v>
      </c>
      <c r="E31" s="17">
        <v>1.48</v>
      </c>
      <c r="F31" s="17">
        <v>0.12</v>
      </c>
      <c r="G31" s="17">
        <v>10.62</v>
      </c>
      <c r="H31" s="17">
        <v>92.26</v>
      </c>
      <c r="I31" s="17">
        <v>2.99</v>
      </c>
      <c r="J31" s="17">
        <v>43.91</v>
      </c>
      <c r="K31" s="17">
        <v>15.95</v>
      </c>
      <c r="L31" s="17">
        <v>34.2</v>
      </c>
      <c r="M31" s="17">
        <v>22.4</v>
      </c>
      <c r="N31" s="17">
        <v>43.4</v>
      </c>
      <c r="O31" s="17">
        <v>1.34</v>
      </c>
      <c r="P31" s="17">
        <v>6.58</v>
      </c>
      <c r="Q31" s="17">
        <v>53.63</v>
      </c>
      <c r="R31" s="17">
        <v>25.46</v>
      </c>
      <c r="S31" s="17">
        <v>0.51</v>
      </c>
      <c r="T31" s="17">
        <v>1.98</v>
      </c>
    </row>
    <row r="32" s="15" customFormat="1" spans="1:20">
      <c r="A32" s="18" t="s">
        <v>29</v>
      </c>
      <c r="B32" s="17" t="s">
        <v>21</v>
      </c>
      <c r="C32" s="17">
        <v>15</v>
      </c>
      <c r="D32" s="19" t="s">
        <v>28</v>
      </c>
      <c r="E32" s="17">
        <v>2.68</v>
      </c>
      <c r="F32" s="17">
        <v>0.11</v>
      </c>
      <c r="G32" s="17">
        <v>12.81</v>
      </c>
      <c r="H32" s="17">
        <v>277.06</v>
      </c>
      <c r="I32" s="17">
        <v>4.36</v>
      </c>
      <c r="J32" s="17">
        <v>95.81</v>
      </c>
      <c r="K32" s="17">
        <v>37.82</v>
      </c>
      <c r="L32" s="17">
        <v>37.6</v>
      </c>
      <c r="M32" s="17">
        <v>16.6</v>
      </c>
      <c r="N32" s="17">
        <v>45.8</v>
      </c>
      <c r="O32" s="17">
        <v>0.98</v>
      </c>
      <c r="P32" s="17">
        <v>6.44</v>
      </c>
      <c r="Q32" s="17">
        <v>57.86</v>
      </c>
      <c r="R32" s="17">
        <v>30.88</v>
      </c>
      <c r="S32" s="17">
        <v>0.2</v>
      </c>
      <c r="T32" s="17">
        <v>75.63</v>
      </c>
    </row>
    <row r="33" s="15" customFormat="1" spans="1:20">
      <c r="A33" s="18" t="s">
        <v>29</v>
      </c>
      <c r="B33" s="17" t="s">
        <v>23</v>
      </c>
      <c r="C33" s="17">
        <v>15</v>
      </c>
      <c r="D33" s="19" t="s">
        <v>28</v>
      </c>
      <c r="E33" s="17">
        <v>3.04</v>
      </c>
      <c r="F33" s="17">
        <v>0.1</v>
      </c>
      <c r="G33" s="17">
        <v>14.79</v>
      </c>
      <c r="H33" s="17">
        <v>272.02</v>
      </c>
      <c r="I33" s="17">
        <v>3.37</v>
      </c>
      <c r="J33" s="17">
        <v>77</v>
      </c>
      <c r="K33" s="17">
        <v>37.71</v>
      </c>
      <c r="L33" s="17">
        <v>49.4</v>
      </c>
      <c r="M33" s="17">
        <v>8.6</v>
      </c>
      <c r="N33" s="17">
        <v>42</v>
      </c>
      <c r="O33" s="17">
        <v>1.06</v>
      </c>
      <c r="P33" s="17">
        <v>6.7</v>
      </c>
      <c r="Q33" s="17">
        <v>58.64</v>
      </c>
      <c r="R33" s="17">
        <v>30.36</v>
      </c>
      <c r="S33" s="17">
        <v>0.17</v>
      </c>
      <c r="T33" s="17">
        <v>68.02</v>
      </c>
    </row>
    <row r="34" s="15" customFormat="1" spans="1:20">
      <c r="A34" s="18" t="s">
        <v>29</v>
      </c>
      <c r="B34" s="17" t="s">
        <v>24</v>
      </c>
      <c r="C34" s="17">
        <v>15</v>
      </c>
      <c r="D34" s="19" t="s">
        <v>28</v>
      </c>
      <c r="E34" s="17">
        <v>2.4</v>
      </c>
      <c r="F34" s="17">
        <v>0.1</v>
      </c>
      <c r="G34" s="17">
        <v>14.32</v>
      </c>
      <c r="H34" s="17">
        <v>248.5</v>
      </c>
      <c r="I34" s="17">
        <v>3.69</v>
      </c>
      <c r="J34" s="17">
        <v>66.87</v>
      </c>
      <c r="K34" s="17">
        <v>30.59</v>
      </c>
      <c r="L34" s="17">
        <v>52.4</v>
      </c>
      <c r="M34" s="17">
        <v>7.8</v>
      </c>
      <c r="N34" s="17">
        <v>39.8</v>
      </c>
      <c r="O34" s="17">
        <v>1.07</v>
      </c>
      <c r="P34" s="17">
        <v>7.05</v>
      </c>
      <c r="Q34" s="17">
        <v>55.64</v>
      </c>
      <c r="R34" s="17">
        <v>30.38</v>
      </c>
      <c r="S34" s="17">
        <v>0.17</v>
      </c>
      <c r="T34" s="17">
        <v>55.16</v>
      </c>
    </row>
    <row r="35" s="15" customFormat="1" spans="1:20">
      <c r="A35" s="18" t="s">
        <v>29</v>
      </c>
      <c r="B35" s="17" t="s">
        <v>25</v>
      </c>
      <c r="C35" s="17">
        <v>15</v>
      </c>
      <c r="D35" s="19" t="s">
        <v>28</v>
      </c>
      <c r="E35" s="17">
        <v>1.16</v>
      </c>
      <c r="F35" s="17">
        <v>0.08</v>
      </c>
      <c r="G35" s="17">
        <v>13.79</v>
      </c>
      <c r="H35" s="17">
        <v>122.5</v>
      </c>
      <c r="I35" s="17">
        <v>2.16</v>
      </c>
      <c r="J35" s="17">
        <v>50</v>
      </c>
      <c r="K35" s="17">
        <v>14.26</v>
      </c>
      <c r="L35" s="17">
        <v>22.4</v>
      </c>
      <c r="M35" s="17">
        <v>19.4</v>
      </c>
      <c r="N35" s="17">
        <v>58.2</v>
      </c>
      <c r="O35" s="17">
        <v>1.45</v>
      </c>
      <c r="P35" s="17">
        <v>7.6</v>
      </c>
      <c r="Q35" s="17">
        <v>45.43</v>
      </c>
      <c r="R35" s="17">
        <v>21.88</v>
      </c>
      <c r="S35" s="17">
        <v>0.66</v>
      </c>
      <c r="T35" s="17">
        <v>49.13</v>
      </c>
    </row>
    <row r="36" s="15" customFormat="1" spans="1:20">
      <c r="A36" s="18" t="s">
        <v>29</v>
      </c>
      <c r="B36" s="17" t="s">
        <v>26</v>
      </c>
      <c r="C36" s="17">
        <v>15</v>
      </c>
      <c r="D36" s="19" t="s">
        <v>28</v>
      </c>
      <c r="E36" s="17">
        <v>0.87</v>
      </c>
      <c r="F36" s="17">
        <v>0.07</v>
      </c>
      <c r="G36" s="17">
        <v>15.09</v>
      </c>
      <c r="H36" s="17">
        <v>93.8</v>
      </c>
      <c r="I36" s="17">
        <v>1.88</v>
      </c>
      <c r="J36" s="17">
        <v>58</v>
      </c>
      <c r="K36" s="17">
        <v>9.13</v>
      </c>
      <c r="L36" s="17">
        <v>35.4</v>
      </c>
      <c r="M36" s="17">
        <v>27.8</v>
      </c>
      <c r="N36" s="17">
        <v>36.8</v>
      </c>
      <c r="O36" s="17">
        <v>1.38</v>
      </c>
      <c r="P36" s="17">
        <v>7.72</v>
      </c>
      <c r="Q36" s="17">
        <v>47.32</v>
      </c>
      <c r="R36" s="17">
        <v>24.24</v>
      </c>
      <c r="S36" s="17">
        <v>0.38</v>
      </c>
      <c r="T36" s="17">
        <v>13.89</v>
      </c>
    </row>
    <row r="37" s="15" customFormat="1" spans="1:20">
      <c r="A37" s="18" t="s">
        <v>29</v>
      </c>
      <c r="B37" s="17" t="s">
        <v>21</v>
      </c>
      <c r="C37" s="17">
        <v>15</v>
      </c>
      <c r="D37" s="19" t="s">
        <v>28</v>
      </c>
      <c r="E37" s="17">
        <v>2.3</v>
      </c>
      <c r="F37" s="17">
        <v>0.16</v>
      </c>
      <c r="G37" s="17">
        <v>11.08</v>
      </c>
      <c r="H37" s="17">
        <v>336.28</v>
      </c>
      <c r="I37" s="17">
        <v>8.38</v>
      </c>
      <c r="J37" s="17">
        <v>91.63</v>
      </c>
      <c r="K37" s="17">
        <v>49.96</v>
      </c>
      <c r="L37" s="17">
        <v>49.2</v>
      </c>
      <c r="M37" s="17">
        <v>10.4</v>
      </c>
      <c r="N37" s="17">
        <v>40.4</v>
      </c>
      <c r="O37" s="17">
        <v>1.07</v>
      </c>
      <c r="P37" s="17">
        <v>7.21</v>
      </c>
      <c r="Q37" s="17">
        <v>53.22</v>
      </c>
      <c r="R37" s="17">
        <v>23.04</v>
      </c>
      <c r="S37" s="17">
        <v>0.46</v>
      </c>
      <c r="T37" s="17">
        <v>409.92</v>
      </c>
    </row>
    <row r="38" s="15" customFormat="1" spans="1:20">
      <c r="A38" s="18" t="s">
        <v>29</v>
      </c>
      <c r="B38" s="17" t="s">
        <v>23</v>
      </c>
      <c r="C38" s="17">
        <v>15</v>
      </c>
      <c r="D38" s="19" t="s">
        <v>28</v>
      </c>
      <c r="E38" s="17">
        <v>3.39</v>
      </c>
      <c r="F38" s="17">
        <v>0.15</v>
      </c>
      <c r="G38" s="17">
        <v>10.81</v>
      </c>
      <c r="H38" s="17">
        <v>325.36</v>
      </c>
      <c r="I38" s="17">
        <v>3.64</v>
      </c>
      <c r="J38" s="17">
        <v>74</v>
      </c>
      <c r="K38" s="17">
        <v>44.56</v>
      </c>
      <c r="L38" s="17">
        <v>47.6</v>
      </c>
      <c r="M38" s="17">
        <v>12.6</v>
      </c>
      <c r="N38" s="17">
        <v>39.8</v>
      </c>
      <c r="O38" s="17">
        <v>1.18</v>
      </c>
      <c r="P38" s="17">
        <v>7.2</v>
      </c>
      <c r="Q38" s="17">
        <v>51.9</v>
      </c>
      <c r="R38" s="17">
        <v>24.82</v>
      </c>
      <c r="S38" s="17">
        <v>0.23</v>
      </c>
      <c r="T38" s="17">
        <v>222.46</v>
      </c>
    </row>
    <row r="39" s="15" customFormat="1" spans="1:20">
      <c r="A39" s="18" t="s">
        <v>29</v>
      </c>
      <c r="B39" s="17" t="s">
        <v>24</v>
      </c>
      <c r="C39" s="17">
        <v>15</v>
      </c>
      <c r="D39" s="19" t="s">
        <v>28</v>
      </c>
      <c r="E39" s="17">
        <v>0.98</v>
      </c>
      <c r="F39" s="17">
        <v>0.13</v>
      </c>
      <c r="G39" s="17">
        <v>10.64</v>
      </c>
      <c r="H39" s="17">
        <v>267.82</v>
      </c>
      <c r="I39" s="17">
        <v>2.83</v>
      </c>
      <c r="J39" s="17">
        <v>54</v>
      </c>
      <c r="K39" s="17">
        <v>31.34</v>
      </c>
      <c r="L39" s="17">
        <v>48.8</v>
      </c>
      <c r="M39" s="17">
        <v>9</v>
      </c>
      <c r="N39" s="17">
        <v>42.2</v>
      </c>
      <c r="O39" s="17">
        <v>1.44</v>
      </c>
      <c r="P39" s="17">
        <v>6.79</v>
      </c>
      <c r="Q39" s="17">
        <v>47.75</v>
      </c>
      <c r="R39" s="17">
        <v>22.86</v>
      </c>
      <c r="S39" s="17">
        <v>0.33</v>
      </c>
      <c r="T39" s="17">
        <v>168.17</v>
      </c>
    </row>
    <row r="40" s="15" customFormat="1" spans="1:20">
      <c r="A40" s="18" t="s">
        <v>29</v>
      </c>
      <c r="B40" s="17" t="s">
        <v>25</v>
      </c>
      <c r="C40" s="17">
        <v>15</v>
      </c>
      <c r="D40" s="19" t="s">
        <v>28</v>
      </c>
      <c r="E40" s="17">
        <v>1.24</v>
      </c>
      <c r="F40" s="17">
        <v>0.1</v>
      </c>
      <c r="G40" s="17">
        <v>8.47</v>
      </c>
      <c r="H40" s="17">
        <v>185.08</v>
      </c>
      <c r="I40" s="17">
        <v>2.4</v>
      </c>
      <c r="J40" s="17">
        <v>44</v>
      </c>
      <c r="K40" s="17">
        <v>20.06</v>
      </c>
      <c r="L40" s="17">
        <v>33</v>
      </c>
      <c r="M40" s="17">
        <v>23.6</v>
      </c>
      <c r="N40" s="17">
        <v>43.4</v>
      </c>
      <c r="O40" s="17">
        <v>1.31</v>
      </c>
      <c r="P40" s="17">
        <v>6.21</v>
      </c>
      <c r="Q40" s="17">
        <v>46.9</v>
      </c>
      <c r="R40" s="17">
        <v>23.12</v>
      </c>
      <c r="S40" s="17">
        <v>0.3</v>
      </c>
      <c r="T40" s="17">
        <v>7.86</v>
      </c>
    </row>
    <row r="41" s="15" customFormat="1" spans="1:20">
      <c r="A41" s="18" t="s">
        <v>29</v>
      </c>
      <c r="B41" s="17" t="s">
        <v>26</v>
      </c>
      <c r="C41" s="17">
        <v>15</v>
      </c>
      <c r="D41" s="19" t="s">
        <v>28</v>
      </c>
      <c r="E41" s="17">
        <v>1.67</v>
      </c>
      <c r="F41" s="17">
        <v>0.06</v>
      </c>
      <c r="G41" s="17">
        <v>10.42</v>
      </c>
      <c r="H41" s="17">
        <v>93.94</v>
      </c>
      <c r="I41" s="17">
        <v>2.14</v>
      </c>
      <c r="J41" s="17">
        <v>49</v>
      </c>
      <c r="K41" s="17">
        <v>11.01</v>
      </c>
      <c r="L41" s="17">
        <v>22.8</v>
      </c>
      <c r="M41" s="17">
        <v>37.4</v>
      </c>
      <c r="N41" s="17">
        <v>39.8</v>
      </c>
      <c r="O41" s="17">
        <v>1.24</v>
      </c>
      <c r="P41" s="17">
        <v>5.81</v>
      </c>
      <c r="Q41" s="17">
        <v>52.67</v>
      </c>
      <c r="R41" s="17">
        <v>27.08</v>
      </c>
      <c r="S41" s="17">
        <v>0.49</v>
      </c>
      <c r="T41" s="17">
        <v>11.35</v>
      </c>
    </row>
    <row r="42" s="15" customFormat="1" spans="1:20">
      <c r="A42" s="18" t="s">
        <v>29</v>
      </c>
      <c r="B42" s="17" t="s">
        <v>21</v>
      </c>
      <c r="C42" s="17">
        <v>15</v>
      </c>
      <c r="D42" s="19" t="s">
        <v>28</v>
      </c>
      <c r="E42" s="17">
        <v>3.65</v>
      </c>
      <c r="F42" s="17">
        <v>0.11</v>
      </c>
      <c r="G42" s="17">
        <v>19.76</v>
      </c>
      <c r="H42" s="17">
        <v>325.92</v>
      </c>
      <c r="I42" s="17">
        <v>3.09</v>
      </c>
      <c r="J42" s="17">
        <v>137</v>
      </c>
      <c r="K42" s="17">
        <v>48.26</v>
      </c>
      <c r="L42" s="17">
        <v>49</v>
      </c>
      <c r="M42" s="17">
        <v>10.4</v>
      </c>
      <c r="N42" s="17">
        <v>40.6</v>
      </c>
      <c r="O42" s="17">
        <v>1.02</v>
      </c>
      <c r="P42" s="17">
        <v>7.06</v>
      </c>
      <c r="Q42" s="17">
        <v>58.48</v>
      </c>
      <c r="R42" s="17">
        <v>29.02</v>
      </c>
      <c r="S42" s="17">
        <v>0.13</v>
      </c>
      <c r="T42" s="17">
        <v>76.43</v>
      </c>
    </row>
    <row r="43" s="15" customFormat="1" spans="1:20">
      <c r="A43" s="18" t="s">
        <v>29</v>
      </c>
      <c r="B43" s="17" t="s">
        <v>23</v>
      </c>
      <c r="C43" s="17">
        <v>15</v>
      </c>
      <c r="D43" s="19" t="s">
        <v>28</v>
      </c>
      <c r="E43" s="17">
        <v>3.2</v>
      </c>
      <c r="F43" s="17">
        <v>0.11</v>
      </c>
      <c r="G43" s="17">
        <v>16.31</v>
      </c>
      <c r="H43" s="17">
        <v>309.96</v>
      </c>
      <c r="I43" s="17">
        <v>3.27</v>
      </c>
      <c r="J43" s="17">
        <v>95.81</v>
      </c>
      <c r="K43" s="17">
        <v>40.2</v>
      </c>
      <c r="L43" s="17">
        <v>50</v>
      </c>
      <c r="M43" s="17">
        <v>6.8</v>
      </c>
      <c r="N43" s="17">
        <v>43.2</v>
      </c>
      <c r="O43" s="17">
        <v>1.04</v>
      </c>
      <c r="P43" s="17">
        <v>6.78</v>
      </c>
      <c r="Q43" s="17">
        <v>60.83</v>
      </c>
      <c r="R43" s="17">
        <v>31.41</v>
      </c>
      <c r="S43" s="17">
        <v>0.12</v>
      </c>
      <c r="T43" s="17">
        <v>65</v>
      </c>
    </row>
    <row r="44" s="15" customFormat="1" spans="1:20">
      <c r="A44" s="18" t="s">
        <v>29</v>
      </c>
      <c r="B44" s="17" t="s">
        <v>24</v>
      </c>
      <c r="C44" s="17">
        <v>15</v>
      </c>
      <c r="D44" s="19" t="s">
        <v>28</v>
      </c>
      <c r="E44" s="17">
        <v>3.39</v>
      </c>
      <c r="F44" s="17">
        <v>0.12</v>
      </c>
      <c r="G44" s="17">
        <v>17.38</v>
      </c>
      <c r="H44" s="17">
        <v>253.82</v>
      </c>
      <c r="I44" s="17">
        <v>2.81</v>
      </c>
      <c r="J44" s="17">
        <v>106</v>
      </c>
      <c r="K44" s="17">
        <v>45.52</v>
      </c>
      <c r="L44" s="17">
        <v>50.2</v>
      </c>
      <c r="M44" s="17">
        <v>8.8</v>
      </c>
      <c r="N44" s="17">
        <v>41</v>
      </c>
      <c r="O44" s="17">
        <v>1.04</v>
      </c>
      <c r="P44" s="17">
        <v>6.61</v>
      </c>
      <c r="Q44" s="17">
        <v>60.44</v>
      </c>
      <c r="R44" s="17">
        <v>32.42</v>
      </c>
      <c r="S44" s="17">
        <v>0.16</v>
      </c>
      <c r="T44" s="17">
        <v>45.79</v>
      </c>
    </row>
    <row r="45" s="15" customFormat="1" spans="1:20">
      <c r="A45" s="18" t="s">
        <v>29</v>
      </c>
      <c r="B45" s="17" t="s">
        <v>25</v>
      </c>
      <c r="C45" s="17">
        <v>15</v>
      </c>
      <c r="D45" s="19" t="s">
        <v>28</v>
      </c>
      <c r="E45" s="17">
        <v>3.77</v>
      </c>
      <c r="F45" s="17">
        <v>0.14</v>
      </c>
      <c r="G45" s="17">
        <v>18.45</v>
      </c>
      <c r="H45" s="17">
        <v>145.1</v>
      </c>
      <c r="I45" s="17">
        <v>1.96</v>
      </c>
      <c r="J45" s="17">
        <v>106.79</v>
      </c>
      <c r="K45" s="17">
        <v>26.76</v>
      </c>
      <c r="L45" s="17">
        <v>53.8</v>
      </c>
      <c r="M45" s="17">
        <v>8.2</v>
      </c>
      <c r="N45" s="17">
        <v>38</v>
      </c>
      <c r="O45" s="17">
        <v>0.83</v>
      </c>
      <c r="P45" s="17">
        <v>6.78</v>
      </c>
      <c r="Q45" s="17">
        <v>62.31</v>
      </c>
      <c r="R45" s="17">
        <v>36.72</v>
      </c>
      <c r="S45" s="17">
        <v>1.34</v>
      </c>
      <c r="T45" s="17">
        <v>179.76</v>
      </c>
    </row>
    <row r="46" s="15" customFormat="1" spans="1:20">
      <c r="A46" s="18" t="s">
        <v>29</v>
      </c>
      <c r="B46" s="17" t="s">
        <v>26</v>
      </c>
      <c r="C46" s="17">
        <v>15</v>
      </c>
      <c r="D46" s="19" t="s">
        <v>28</v>
      </c>
      <c r="E46" s="17">
        <v>1.89</v>
      </c>
      <c r="F46" s="17">
        <v>0.1</v>
      </c>
      <c r="G46" s="17">
        <v>16.95</v>
      </c>
      <c r="H46" s="17">
        <v>171.64</v>
      </c>
      <c r="I46" s="17">
        <v>1.3</v>
      </c>
      <c r="J46" s="17">
        <v>83.83</v>
      </c>
      <c r="K46" s="17">
        <v>23.61</v>
      </c>
      <c r="L46" s="17">
        <v>35.8</v>
      </c>
      <c r="M46" s="17">
        <v>26.2</v>
      </c>
      <c r="N46" s="17">
        <v>38</v>
      </c>
      <c r="O46" s="17">
        <v>1.14</v>
      </c>
      <c r="P46" s="17">
        <v>6.69</v>
      </c>
      <c r="Q46" s="17">
        <v>57.71</v>
      </c>
      <c r="R46" s="17">
        <v>28.29</v>
      </c>
      <c r="S46" s="17">
        <v>0.35</v>
      </c>
      <c r="T46" s="17">
        <v>223.41</v>
      </c>
    </row>
    <row r="47" s="15" customFormat="1" spans="1:20">
      <c r="A47" s="18" t="s">
        <v>30</v>
      </c>
      <c r="B47" s="17" t="s">
        <v>21</v>
      </c>
      <c r="C47" s="17">
        <v>20</v>
      </c>
      <c r="D47" s="20" t="s">
        <v>31</v>
      </c>
      <c r="E47" s="17">
        <v>4.04</v>
      </c>
      <c r="F47" s="17">
        <v>0.13</v>
      </c>
      <c r="G47" s="17">
        <v>12.79</v>
      </c>
      <c r="H47" s="17">
        <v>278.04</v>
      </c>
      <c r="I47" s="17">
        <v>3.71</v>
      </c>
      <c r="J47" s="17">
        <v>162</v>
      </c>
      <c r="K47" s="17">
        <v>55.97</v>
      </c>
      <c r="L47" s="17">
        <v>33</v>
      </c>
      <c r="M47" s="17">
        <v>20</v>
      </c>
      <c r="N47" s="17">
        <v>47</v>
      </c>
      <c r="O47" s="17">
        <v>1.01</v>
      </c>
      <c r="P47" s="17">
        <v>6.36</v>
      </c>
      <c r="Q47" s="17">
        <v>53.64</v>
      </c>
      <c r="R47" s="17">
        <v>31.39</v>
      </c>
      <c r="S47" s="17">
        <v>0.13</v>
      </c>
      <c r="T47" s="17">
        <v>472.3</v>
      </c>
    </row>
    <row r="48" s="15" customFormat="1" spans="1:20">
      <c r="A48" s="18" t="s">
        <v>30</v>
      </c>
      <c r="B48" s="17" t="s">
        <v>23</v>
      </c>
      <c r="C48" s="17">
        <v>20</v>
      </c>
      <c r="D48" s="20" t="s">
        <v>31</v>
      </c>
      <c r="E48" s="17">
        <v>3.68</v>
      </c>
      <c r="F48" s="17">
        <v>0.12</v>
      </c>
      <c r="G48" s="17">
        <v>12.83</v>
      </c>
      <c r="H48" s="17">
        <v>241.72</v>
      </c>
      <c r="I48" s="17">
        <v>2.6</v>
      </c>
      <c r="J48" s="17">
        <v>79</v>
      </c>
      <c r="K48" s="17">
        <v>42.62</v>
      </c>
      <c r="L48" s="17">
        <v>41.8</v>
      </c>
      <c r="M48" s="17">
        <v>14.2</v>
      </c>
      <c r="N48" s="17">
        <v>44</v>
      </c>
      <c r="O48" s="17">
        <v>1.09</v>
      </c>
      <c r="P48" s="17">
        <v>6.51</v>
      </c>
      <c r="Q48" s="17">
        <v>62.85</v>
      </c>
      <c r="R48" s="17">
        <v>33.39</v>
      </c>
      <c r="S48" s="17">
        <v>0.12</v>
      </c>
      <c r="T48" s="17">
        <v>202.78</v>
      </c>
    </row>
    <row r="49" s="15" customFormat="1" spans="1:20">
      <c r="A49" s="18" t="s">
        <v>30</v>
      </c>
      <c r="B49" s="17" t="s">
        <v>24</v>
      </c>
      <c r="C49" s="17">
        <v>20</v>
      </c>
      <c r="D49" s="20" t="s">
        <v>31</v>
      </c>
      <c r="E49" s="17">
        <v>0.99</v>
      </c>
      <c r="F49" s="17">
        <v>0.06</v>
      </c>
      <c r="G49" s="17">
        <v>10.48</v>
      </c>
      <c r="H49" s="17">
        <v>83.86</v>
      </c>
      <c r="I49" s="17">
        <v>2.6</v>
      </c>
      <c r="J49" s="17">
        <v>28.94</v>
      </c>
      <c r="K49" s="17">
        <v>12.03</v>
      </c>
      <c r="L49" s="17">
        <v>33.6</v>
      </c>
      <c r="M49" s="17">
        <v>13.8</v>
      </c>
      <c r="N49" s="17">
        <v>52.6</v>
      </c>
      <c r="O49" s="17">
        <v>1.5</v>
      </c>
      <c r="P49" s="17">
        <v>6.89</v>
      </c>
      <c r="Q49" s="17">
        <v>45.22</v>
      </c>
      <c r="R49" s="17">
        <v>19.08</v>
      </c>
      <c r="S49" s="17">
        <v>0.13</v>
      </c>
      <c r="T49" s="17">
        <v>120.71</v>
      </c>
    </row>
    <row r="50" s="15" customFormat="1" spans="1:20">
      <c r="A50" s="18" t="s">
        <v>30</v>
      </c>
      <c r="B50" s="17" t="s">
        <v>25</v>
      </c>
      <c r="C50" s="17">
        <v>20</v>
      </c>
      <c r="D50" s="20" t="s">
        <v>31</v>
      </c>
      <c r="E50" s="17">
        <v>0.58</v>
      </c>
      <c r="F50" s="17">
        <v>0.05</v>
      </c>
      <c r="G50" s="17">
        <v>9.18</v>
      </c>
      <c r="H50" s="17">
        <v>76.82</v>
      </c>
      <c r="I50" s="17">
        <v>0.78</v>
      </c>
      <c r="J50" s="17">
        <v>28</v>
      </c>
      <c r="K50" s="17">
        <v>6.77</v>
      </c>
      <c r="L50" s="17">
        <v>27.6</v>
      </c>
      <c r="M50" s="17">
        <v>18</v>
      </c>
      <c r="N50" s="17">
        <v>54.4</v>
      </c>
      <c r="O50" s="17">
        <v>1.48</v>
      </c>
      <c r="P50" s="17">
        <v>6.81</v>
      </c>
      <c r="Q50" s="17">
        <v>39.43</v>
      </c>
      <c r="R50" s="17">
        <v>18.05</v>
      </c>
      <c r="S50" s="17">
        <v>0.38</v>
      </c>
      <c r="T50" s="17">
        <v>46.43</v>
      </c>
    </row>
    <row r="51" s="15" customFormat="1" spans="1:20">
      <c r="A51" s="18" t="s">
        <v>30</v>
      </c>
      <c r="B51" s="17" t="s">
        <v>26</v>
      </c>
      <c r="C51" s="17">
        <v>20</v>
      </c>
      <c r="D51" s="20" t="s">
        <v>31</v>
      </c>
      <c r="E51" s="17">
        <v>0.87</v>
      </c>
      <c r="F51" s="17">
        <v>0.05</v>
      </c>
      <c r="G51" s="17">
        <v>12.12</v>
      </c>
      <c r="H51" s="17">
        <v>35.42</v>
      </c>
      <c r="I51" s="17">
        <v>0.9</v>
      </c>
      <c r="J51" s="17">
        <v>42.91</v>
      </c>
      <c r="K51" s="17">
        <v>6.03</v>
      </c>
      <c r="L51" s="17">
        <v>25</v>
      </c>
      <c r="M51" s="17">
        <v>30</v>
      </c>
      <c r="N51" s="17">
        <v>45</v>
      </c>
      <c r="O51" s="17">
        <v>1.33</v>
      </c>
      <c r="P51" s="17">
        <v>6.75</v>
      </c>
      <c r="Q51" s="17">
        <v>44.11</v>
      </c>
      <c r="R51" s="17">
        <v>20.91</v>
      </c>
      <c r="S51" s="17">
        <v>0.27</v>
      </c>
      <c r="T51" s="17">
        <v>18.65</v>
      </c>
    </row>
    <row r="52" s="15" customFormat="1" spans="1:20">
      <c r="A52" s="18" t="s">
        <v>30</v>
      </c>
      <c r="B52" s="17" t="s">
        <v>21</v>
      </c>
      <c r="C52" s="17">
        <v>20</v>
      </c>
      <c r="D52" s="20" t="s">
        <v>31</v>
      </c>
      <c r="E52" s="17">
        <v>4.99</v>
      </c>
      <c r="F52" s="17">
        <v>0.13</v>
      </c>
      <c r="G52" s="17">
        <v>12.46</v>
      </c>
      <c r="H52" s="17">
        <v>274.68</v>
      </c>
      <c r="I52" s="17">
        <v>3.71</v>
      </c>
      <c r="J52" s="17">
        <v>171</v>
      </c>
      <c r="K52" s="17">
        <v>55.97</v>
      </c>
      <c r="L52" s="17">
        <v>31.8</v>
      </c>
      <c r="M52" s="17">
        <v>17.8</v>
      </c>
      <c r="N52" s="17">
        <v>50.4</v>
      </c>
      <c r="O52" s="17">
        <v>1.13</v>
      </c>
      <c r="P52" s="17">
        <v>6.09</v>
      </c>
      <c r="Q52" s="17">
        <v>50.63</v>
      </c>
      <c r="R52" s="17">
        <v>34.34</v>
      </c>
      <c r="S52" s="17">
        <v>0.17</v>
      </c>
      <c r="T52" s="17">
        <v>893.25</v>
      </c>
    </row>
    <row r="53" s="15" customFormat="1" spans="1:20">
      <c r="A53" s="18" t="s">
        <v>30</v>
      </c>
      <c r="B53" s="17" t="s">
        <v>23</v>
      </c>
      <c r="C53" s="17">
        <v>20</v>
      </c>
      <c r="D53" s="20" t="s">
        <v>31</v>
      </c>
      <c r="E53" s="17">
        <v>3.97</v>
      </c>
      <c r="F53" s="17">
        <v>0.12</v>
      </c>
      <c r="G53" s="17">
        <v>12.82</v>
      </c>
      <c r="H53" s="17">
        <v>246.82</v>
      </c>
      <c r="I53" s="17">
        <v>2.52</v>
      </c>
      <c r="J53" s="17">
        <v>78.84</v>
      </c>
      <c r="K53" s="17">
        <v>37.12</v>
      </c>
      <c r="L53" s="17">
        <v>32.2</v>
      </c>
      <c r="M53" s="17">
        <v>18.4</v>
      </c>
      <c r="N53" s="17">
        <v>49.4</v>
      </c>
      <c r="O53" s="17">
        <v>1.11</v>
      </c>
      <c r="P53" s="17">
        <v>6.11</v>
      </c>
      <c r="Q53" s="17">
        <v>56.43</v>
      </c>
      <c r="R53" s="17">
        <v>28.83</v>
      </c>
      <c r="S53" s="17">
        <v>0.17</v>
      </c>
      <c r="T53" s="17">
        <v>517.7</v>
      </c>
    </row>
    <row r="54" s="15" customFormat="1" spans="1:20">
      <c r="A54" s="18" t="s">
        <v>30</v>
      </c>
      <c r="B54" s="17" t="s">
        <v>24</v>
      </c>
      <c r="C54" s="17">
        <v>20</v>
      </c>
      <c r="D54" s="20" t="s">
        <v>31</v>
      </c>
      <c r="E54" s="17">
        <v>2.08</v>
      </c>
      <c r="F54" s="17">
        <v>0.1</v>
      </c>
      <c r="G54" s="17">
        <v>12.58</v>
      </c>
      <c r="H54" s="17">
        <v>87.5</v>
      </c>
      <c r="I54" s="17">
        <v>2.25</v>
      </c>
      <c r="J54" s="17">
        <v>64</v>
      </c>
      <c r="K54" s="17">
        <v>45.92</v>
      </c>
      <c r="L54" s="17">
        <v>32.8</v>
      </c>
      <c r="M54" s="17">
        <v>17.6</v>
      </c>
      <c r="N54" s="17">
        <v>49.6</v>
      </c>
      <c r="O54" s="17">
        <v>1.2</v>
      </c>
      <c r="P54" s="17">
        <v>6.27</v>
      </c>
      <c r="Q54" s="17">
        <v>54.22</v>
      </c>
      <c r="R54" s="17">
        <v>28.19</v>
      </c>
      <c r="S54" s="17">
        <v>0.14</v>
      </c>
      <c r="T54" s="17">
        <v>515.16</v>
      </c>
    </row>
    <row r="55" s="15" customFormat="1" spans="1:20">
      <c r="A55" s="18" t="s">
        <v>30</v>
      </c>
      <c r="B55" s="17" t="s">
        <v>25</v>
      </c>
      <c r="C55" s="17">
        <v>20</v>
      </c>
      <c r="D55" s="20" t="s">
        <v>31</v>
      </c>
      <c r="E55" s="17">
        <v>2.2</v>
      </c>
      <c r="F55" s="17">
        <v>0.09</v>
      </c>
      <c r="G55" s="17">
        <v>11.66</v>
      </c>
      <c r="H55" s="17">
        <v>73.08</v>
      </c>
      <c r="I55" s="17">
        <v>2.03</v>
      </c>
      <c r="J55" s="17">
        <v>34.93</v>
      </c>
      <c r="K55" s="17">
        <v>10.89</v>
      </c>
      <c r="L55" s="17">
        <v>30.2</v>
      </c>
      <c r="M55" s="17">
        <v>18.2</v>
      </c>
      <c r="N55" s="17">
        <v>51.6</v>
      </c>
      <c r="O55" s="17">
        <v>1.52</v>
      </c>
      <c r="P55" s="17">
        <v>6.93</v>
      </c>
      <c r="Q55" s="17">
        <v>43.77</v>
      </c>
      <c r="R55" s="17">
        <v>20.56</v>
      </c>
      <c r="S55" s="17">
        <v>0.1</v>
      </c>
      <c r="T55" s="17">
        <v>427.86</v>
      </c>
    </row>
    <row r="56" s="15" customFormat="1" spans="1:20">
      <c r="A56" s="18" t="s">
        <v>30</v>
      </c>
      <c r="B56" s="17" t="s">
        <v>26</v>
      </c>
      <c r="C56" s="17">
        <v>20</v>
      </c>
      <c r="D56" s="20" t="s">
        <v>31</v>
      </c>
      <c r="E56" s="17">
        <v>1.66</v>
      </c>
      <c r="F56" s="17">
        <v>0.06</v>
      </c>
      <c r="G56" s="17">
        <v>11.63</v>
      </c>
      <c r="H56" s="17">
        <v>30.78</v>
      </c>
      <c r="I56" s="17">
        <v>1.86</v>
      </c>
      <c r="J56" s="17">
        <v>44</v>
      </c>
      <c r="K56" s="17">
        <v>11.76</v>
      </c>
      <c r="L56" s="17">
        <v>26.6</v>
      </c>
      <c r="M56" s="17">
        <v>28</v>
      </c>
      <c r="N56" s="17">
        <v>45.4</v>
      </c>
      <c r="O56" s="17">
        <v>1.33</v>
      </c>
      <c r="P56" s="17">
        <v>6.83</v>
      </c>
      <c r="Q56" s="17">
        <v>46.97</v>
      </c>
      <c r="R56" s="17">
        <v>23.94</v>
      </c>
      <c r="S56" s="17">
        <v>0.1</v>
      </c>
      <c r="T56" s="17">
        <v>324.37</v>
      </c>
    </row>
    <row r="57" s="15" customFormat="1" spans="1:20">
      <c r="A57" s="18" t="s">
        <v>30</v>
      </c>
      <c r="B57" s="17" t="s">
        <v>21</v>
      </c>
      <c r="C57" s="17">
        <v>20</v>
      </c>
      <c r="D57" s="20" t="s">
        <v>31</v>
      </c>
      <c r="E57" s="17">
        <v>3.87</v>
      </c>
      <c r="F57" s="17">
        <v>0.15</v>
      </c>
      <c r="G57" s="17">
        <v>13.27</v>
      </c>
      <c r="H57" s="17">
        <v>286.28</v>
      </c>
      <c r="I57" s="17">
        <v>3.72</v>
      </c>
      <c r="J57" s="17">
        <v>172.65</v>
      </c>
      <c r="K57" s="17">
        <v>68.78</v>
      </c>
      <c r="L57" s="17">
        <v>36</v>
      </c>
      <c r="M57" s="17">
        <v>22.4</v>
      </c>
      <c r="N57" s="17">
        <v>41.6</v>
      </c>
      <c r="O57" s="17">
        <v>0.85</v>
      </c>
      <c r="P57" s="17">
        <v>6.28</v>
      </c>
      <c r="Q57" s="17">
        <v>64.85</v>
      </c>
      <c r="R57" s="17">
        <v>34.05</v>
      </c>
      <c r="S57" s="17">
        <v>1.16</v>
      </c>
      <c r="T57" s="17">
        <v>139.13</v>
      </c>
    </row>
    <row r="58" s="15" customFormat="1" spans="1:20">
      <c r="A58" s="18" t="s">
        <v>30</v>
      </c>
      <c r="B58" s="17" t="s">
        <v>23</v>
      </c>
      <c r="C58" s="17">
        <v>20</v>
      </c>
      <c r="D58" s="20" t="s">
        <v>31</v>
      </c>
      <c r="E58" s="17">
        <v>4.57</v>
      </c>
      <c r="F58" s="17">
        <v>0.11</v>
      </c>
      <c r="G58" s="17">
        <v>12.49</v>
      </c>
      <c r="H58" s="17">
        <v>247.48</v>
      </c>
      <c r="I58" s="17">
        <v>4.12</v>
      </c>
      <c r="J58" s="17">
        <v>84</v>
      </c>
      <c r="K58" s="17">
        <v>60</v>
      </c>
      <c r="L58" s="17">
        <v>38.2</v>
      </c>
      <c r="M58" s="17">
        <v>15.8</v>
      </c>
      <c r="N58" s="17">
        <v>46</v>
      </c>
      <c r="O58" s="17">
        <v>0.93</v>
      </c>
      <c r="P58" s="17">
        <v>6.53</v>
      </c>
      <c r="Q58" s="17">
        <v>60.53</v>
      </c>
      <c r="R58" s="17">
        <v>33.93</v>
      </c>
      <c r="S58" s="17">
        <v>0.46</v>
      </c>
      <c r="T58" s="17">
        <v>107.86</v>
      </c>
    </row>
    <row r="59" s="15" customFormat="1" spans="1:20">
      <c r="A59" s="18" t="s">
        <v>30</v>
      </c>
      <c r="B59" s="17" t="s">
        <v>24</v>
      </c>
      <c r="C59" s="17">
        <v>20</v>
      </c>
      <c r="D59" s="20" t="s">
        <v>31</v>
      </c>
      <c r="E59" s="17">
        <v>2.29</v>
      </c>
      <c r="F59" s="17">
        <v>0.09</v>
      </c>
      <c r="G59" s="17">
        <v>12.62</v>
      </c>
      <c r="H59" s="17">
        <v>83.12</v>
      </c>
      <c r="I59" s="17">
        <v>1.91</v>
      </c>
      <c r="J59" s="17">
        <v>72</v>
      </c>
      <c r="K59" s="17">
        <v>30.15</v>
      </c>
      <c r="L59" s="17">
        <v>30.8</v>
      </c>
      <c r="M59" s="17">
        <v>29.8</v>
      </c>
      <c r="N59" s="17">
        <v>39.4</v>
      </c>
      <c r="O59" s="17">
        <v>1.09</v>
      </c>
      <c r="P59" s="17">
        <v>6.77</v>
      </c>
      <c r="Q59" s="17">
        <v>53.89</v>
      </c>
      <c r="R59" s="17">
        <v>29.16</v>
      </c>
      <c r="S59" s="17">
        <v>0.3</v>
      </c>
      <c r="T59" s="17">
        <v>104.68</v>
      </c>
    </row>
    <row r="60" s="15" customFormat="1" spans="1:20">
      <c r="A60" s="18" t="s">
        <v>30</v>
      </c>
      <c r="B60" s="17" t="s">
        <v>25</v>
      </c>
      <c r="C60" s="17">
        <v>20</v>
      </c>
      <c r="D60" s="20" t="s">
        <v>31</v>
      </c>
      <c r="E60" s="17">
        <v>1.64</v>
      </c>
      <c r="F60" s="17">
        <v>0.07</v>
      </c>
      <c r="G60" s="17">
        <v>12.24</v>
      </c>
      <c r="H60" s="17">
        <v>72.78</v>
      </c>
      <c r="I60" s="17">
        <v>1.79</v>
      </c>
      <c r="J60" s="17">
        <v>83</v>
      </c>
      <c r="K60" s="17">
        <v>14.21</v>
      </c>
      <c r="L60" s="17">
        <v>29.4</v>
      </c>
      <c r="M60" s="17">
        <v>37.8</v>
      </c>
      <c r="N60" s="17">
        <v>32.8</v>
      </c>
      <c r="O60" s="17">
        <v>1.06</v>
      </c>
      <c r="P60" s="17">
        <v>7</v>
      </c>
      <c r="Q60" s="17">
        <v>54.02</v>
      </c>
      <c r="R60" s="17">
        <v>31.64</v>
      </c>
      <c r="S60" s="17">
        <v>0.47</v>
      </c>
      <c r="T60" s="17">
        <v>6.75</v>
      </c>
    </row>
    <row r="61" s="15" customFormat="1" spans="1:20">
      <c r="A61" s="18" t="s">
        <v>30</v>
      </c>
      <c r="B61" s="17" t="s">
        <v>26</v>
      </c>
      <c r="C61" s="17">
        <v>20</v>
      </c>
      <c r="D61" s="20" t="s">
        <v>31</v>
      </c>
      <c r="E61" s="17">
        <v>1.58</v>
      </c>
      <c r="F61" s="17">
        <v>0.08</v>
      </c>
      <c r="G61" s="17">
        <v>12.07</v>
      </c>
      <c r="H61" s="17">
        <v>31.78</v>
      </c>
      <c r="I61" s="17">
        <v>1.63</v>
      </c>
      <c r="J61" s="17">
        <v>85.83</v>
      </c>
      <c r="K61" s="17">
        <v>12.66</v>
      </c>
      <c r="L61" s="17">
        <v>25.2</v>
      </c>
      <c r="M61" s="17">
        <v>43.4</v>
      </c>
      <c r="N61" s="17">
        <v>31.4</v>
      </c>
      <c r="O61" s="17">
        <v>0.99</v>
      </c>
      <c r="P61" s="17">
        <v>7.1</v>
      </c>
      <c r="Q61" s="17">
        <v>64.07</v>
      </c>
      <c r="R61" s="17">
        <v>37.19</v>
      </c>
      <c r="S61" s="17">
        <v>0.52</v>
      </c>
      <c r="T61" s="17">
        <v>17.06</v>
      </c>
    </row>
    <row r="62" s="15" customFormat="1" spans="1:20">
      <c r="A62" s="18" t="s">
        <v>32</v>
      </c>
      <c r="B62" s="17" t="s">
        <v>21</v>
      </c>
      <c r="C62" s="17">
        <v>40</v>
      </c>
      <c r="D62" s="19" t="s">
        <v>33</v>
      </c>
      <c r="E62" s="17">
        <v>3.02</v>
      </c>
      <c r="F62" s="17">
        <v>0.15</v>
      </c>
      <c r="G62" s="17">
        <v>19.1</v>
      </c>
      <c r="H62" s="17">
        <v>270.48</v>
      </c>
      <c r="I62" s="17">
        <v>4.62</v>
      </c>
      <c r="J62" s="17">
        <v>191</v>
      </c>
      <c r="K62" s="17">
        <v>53.74</v>
      </c>
      <c r="L62" s="17">
        <v>32.6</v>
      </c>
      <c r="M62" s="17">
        <v>23.8</v>
      </c>
      <c r="N62" s="17">
        <v>43.6</v>
      </c>
      <c r="O62" s="17">
        <v>1.16</v>
      </c>
      <c r="P62" s="17">
        <v>6.2</v>
      </c>
      <c r="Q62" s="17">
        <v>59.59</v>
      </c>
      <c r="R62" s="17">
        <v>21.87</v>
      </c>
      <c r="S62" s="17">
        <v>2.91</v>
      </c>
      <c r="T62" s="17">
        <v>244.68</v>
      </c>
    </row>
    <row r="63" s="15" customFormat="1" spans="1:20">
      <c r="A63" s="18" t="s">
        <v>32</v>
      </c>
      <c r="B63" s="17" t="s">
        <v>23</v>
      </c>
      <c r="C63" s="17">
        <v>40</v>
      </c>
      <c r="D63" s="19" t="s">
        <v>33</v>
      </c>
      <c r="E63" s="17">
        <v>2.02</v>
      </c>
      <c r="F63" s="17">
        <v>0.13</v>
      </c>
      <c r="G63" s="17">
        <v>18.1</v>
      </c>
      <c r="H63" s="17">
        <v>200.2</v>
      </c>
      <c r="I63" s="17">
        <v>3.52</v>
      </c>
      <c r="J63" s="17">
        <v>105</v>
      </c>
      <c r="K63" s="17">
        <v>40</v>
      </c>
      <c r="L63" s="17">
        <v>29.6</v>
      </c>
      <c r="M63" s="17">
        <v>26.6</v>
      </c>
      <c r="N63" s="17">
        <v>43.8</v>
      </c>
      <c r="O63" s="17">
        <v>1.25</v>
      </c>
      <c r="P63" s="17">
        <v>6.25</v>
      </c>
      <c r="Q63" s="17">
        <v>51.11</v>
      </c>
      <c r="R63" s="17">
        <v>22.88</v>
      </c>
      <c r="S63" s="17">
        <v>1.64</v>
      </c>
      <c r="T63" s="17">
        <v>73.25</v>
      </c>
    </row>
    <row r="64" s="15" customFormat="1" spans="1:20">
      <c r="A64" s="18" t="s">
        <v>32</v>
      </c>
      <c r="B64" s="17" t="s">
        <v>24</v>
      </c>
      <c r="C64" s="17">
        <v>40</v>
      </c>
      <c r="D64" s="19" t="s">
        <v>33</v>
      </c>
      <c r="E64" s="17">
        <v>1.89</v>
      </c>
      <c r="F64" s="17">
        <v>0.12</v>
      </c>
      <c r="G64" s="17">
        <v>17.16</v>
      </c>
      <c r="H64" s="17">
        <v>182.42</v>
      </c>
      <c r="I64" s="17">
        <v>2.28</v>
      </c>
      <c r="J64" s="17">
        <v>94</v>
      </c>
      <c r="K64" s="17">
        <v>30.02</v>
      </c>
      <c r="L64" s="17">
        <v>27.4</v>
      </c>
      <c r="M64" s="17">
        <v>29.6</v>
      </c>
      <c r="N64" s="17">
        <v>43</v>
      </c>
      <c r="O64" s="17">
        <v>1.26</v>
      </c>
      <c r="P64" s="17">
        <v>6.18</v>
      </c>
      <c r="Q64" s="17">
        <v>42.08</v>
      </c>
      <c r="R64" s="17">
        <v>19.32</v>
      </c>
      <c r="S64" s="17">
        <v>1.5</v>
      </c>
      <c r="T64" s="17">
        <v>6.11</v>
      </c>
    </row>
    <row r="65" s="15" customFormat="1" spans="1:20">
      <c r="A65" s="18" t="s">
        <v>32</v>
      </c>
      <c r="B65" s="17" t="s">
        <v>25</v>
      </c>
      <c r="C65" s="17">
        <v>40</v>
      </c>
      <c r="D65" s="19" t="s">
        <v>33</v>
      </c>
      <c r="E65" s="17">
        <v>1.24</v>
      </c>
      <c r="F65" s="17">
        <v>0.11</v>
      </c>
      <c r="G65" s="17">
        <v>16.35</v>
      </c>
      <c r="H65" s="17">
        <v>121.66</v>
      </c>
      <c r="I65" s="17">
        <v>2.4</v>
      </c>
      <c r="J65" s="17">
        <v>95</v>
      </c>
      <c r="K65" s="17">
        <v>21.47</v>
      </c>
      <c r="L65" s="17">
        <v>22.2</v>
      </c>
      <c r="M65" s="17">
        <v>40</v>
      </c>
      <c r="N65" s="17">
        <v>37.8</v>
      </c>
      <c r="O65" s="17">
        <v>1.24</v>
      </c>
      <c r="P65" s="17">
        <v>6.21</v>
      </c>
      <c r="Q65" s="17">
        <v>51.44</v>
      </c>
      <c r="R65" s="17">
        <v>25.57</v>
      </c>
      <c r="S65" s="17">
        <v>1.23</v>
      </c>
      <c r="T65" s="17">
        <v>31.35</v>
      </c>
    </row>
    <row r="66" s="15" customFormat="1" spans="1:20">
      <c r="A66" s="18" t="s">
        <v>32</v>
      </c>
      <c r="B66" s="17" t="s">
        <v>26</v>
      </c>
      <c r="C66" s="17">
        <v>40</v>
      </c>
      <c r="D66" s="19" t="s">
        <v>33</v>
      </c>
      <c r="E66" s="17">
        <v>1.44</v>
      </c>
      <c r="F66" s="17">
        <v>0.11</v>
      </c>
      <c r="G66" s="17">
        <v>17.16</v>
      </c>
      <c r="H66" s="17">
        <v>111.02</v>
      </c>
      <c r="I66" s="17">
        <v>1.58</v>
      </c>
      <c r="J66" s="17">
        <v>107</v>
      </c>
      <c r="K66" s="17">
        <v>18.54</v>
      </c>
      <c r="L66" s="17">
        <v>23.2</v>
      </c>
      <c r="M66" s="17">
        <v>42.6</v>
      </c>
      <c r="N66" s="17">
        <v>34.2</v>
      </c>
      <c r="O66" s="17">
        <v>1.13</v>
      </c>
      <c r="P66" s="17">
        <v>6.2</v>
      </c>
      <c r="Q66" s="17">
        <v>57.63</v>
      </c>
      <c r="R66" s="17">
        <v>30.82</v>
      </c>
      <c r="S66" s="17">
        <v>1.54</v>
      </c>
      <c r="T66" s="17">
        <v>38.97</v>
      </c>
    </row>
    <row r="67" s="15" customFormat="1" spans="1:20">
      <c r="A67" s="18" t="s">
        <v>32</v>
      </c>
      <c r="B67" s="17" t="s">
        <v>21</v>
      </c>
      <c r="C67" s="17">
        <v>40</v>
      </c>
      <c r="D67" s="19" t="s">
        <v>33</v>
      </c>
      <c r="E67" s="17">
        <v>2.22</v>
      </c>
      <c r="F67" s="17">
        <v>0.23</v>
      </c>
      <c r="G67" s="17">
        <v>21.23</v>
      </c>
      <c r="H67" s="17">
        <v>352.52</v>
      </c>
      <c r="I67" s="17">
        <v>9.89</v>
      </c>
      <c r="J67" s="17">
        <v>277</v>
      </c>
      <c r="K67" s="17">
        <v>84.7</v>
      </c>
      <c r="L67" s="17">
        <v>36.2</v>
      </c>
      <c r="M67" s="17">
        <v>30.8</v>
      </c>
      <c r="N67" s="17">
        <v>33</v>
      </c>
      <c r="O67" s="17">
        <v>1.09</v>
      </c>
      <c r="P67" s="17">
        <v>6.95</v>
      </c>
      <c r="Q67" s="17">
        <v>50.36</v>
      </c>
      <c r="R67" s="17">
        <v>23.48</v>
      </c>
      <c r="S67" s="17">
        <v>0.66</v>
      </c>
      <c r="T67" s="17">
        <v>221.35</v>
      </c>
    </row>
    <row r="68" s="15" customFormat="1" spans="1:20">
      <c r="A68" s="18" t="s">
        <v>32</v>
      </c>
      <c r="B68" s="17" t="s">
        <v>23</v>
      </c>
      <c r="C68" s="17">
        <v>40</v>
      </c>
      <c r="D68" s="19" t="s">
        <v>33</v>
      </c>
      <c r="E68" s="17">
        <v>3.57</v>
      </c>
      <c r="F68" s="17">
        <v>0.19</v>
      </c>
      <c r="G68" s="17">
        <v>21.41</v>
      </c>
      <c r="H68" s="17">
        <v>311.08</v>
      </c>
      <c r="I68" s="17">
        <v>3.34</v>
      </c>
      <c r="J68" s="17">
        <v>143</v>
      </c>
      <c r="K68" s="17">
        <v>76.46</v>
      </c>
      <c r="L68" s="17">
        <v>35.8</v>
      </c>
      <c r="M68" s="17">
        <v>31</v>
      </c>
      <c r="N68" s="17">
        <v>33.2</v>
      </c>
      <c r="O68" s="17">
        <v>1.08</v>
      </c>
      <c r="P68" s="17">
        <v>6.99</v>
      </c>
      <c r="Q68" s="17">
        <v>52.58</v>
      </c>
      <c r="R68" s="17">
        <v>25.05</v>
      </c>
      <c r="S68" s="17">
        <v>0.67</v>
      </c>
      <c r="T68" s="17">
        <v>313.89</v>
      </c>
    </row>
    <row r="69" s="15" customFormat="1" spans="1:20">
      <c r="A69" s="18" t="s">
        <v>32</v>
      </c>
      <c r="B69" s="17" t="s">
        <v>24</v>
      </c>
      <c r="C69" s="17">
        <v>40</v>
      </c>
      <c r="D69" s="19" t="s">
        <v>33</v>
      </c>
      <c r="E69" s="17">
        <v>0.75</v>
      </c>
      <c r="F69" s="17">
        <v>0.17</v>
      </c>
      <c r="G69" s="17">
        <v>21.2</v>
      </c>
      <c r="H69" s="17">
        <v>299.32</v>
      </c>
      <c r="I69" s="17">
        <v>3.64</v>
      </c>
      <c r="J69" s="17">
        <v>135.73</v>
      </c>
      <c r="K69" s="17">
        <v>61.63</v>
      </c>
      <c r="L69" s="17">
        <v>35.4</v>
      </c>
      <c r="M69" s="17">
        <v>29.4</v>
      </c>
      <c r="N69" s="17">
        <v>35.2</v>
      </c>
      <c r="O69" s="17">
        <v>1.17</v>
      </c>
      <c r="P69" s="17">
        <v>7.09</v>
      </c>
      <c r="Q69" s="17">
        <v>52.61</v>
      </c>
      <c r="R69" s="17">
        <v>25.29</v>
      </c>
      <c r="S69" s="17">
        <v>0.84</v>
      </c>
      <c r="T69" s="17">
        <v>158.02</v>
      </c>
    </row>
    <row r="70" s="15" customFormat="1" spans="1:20">
      <c r="A70" s="18" t="s">
        <v>32</v>
      </c>
      <c r="B70" s="17" t="s">
        <v>25</v>
      </c>
      <c r="C70" s="17">
        <v>40</v>
      </c>
      <c r="D70" s="19" t="s">
        <v>33</v>
      </c>
      <c r="E70" s="17">
        <v>1.55</v>
      </c>
      <c r="F70" s="17">
        <v>0.12</v>
      </c>
      <c r="G70" s="17">
        <v>18.87</v>
      </c>
      <c r="H70" s="17">
        <v>204.12</v>
      </c>
      <c r="I70" s="17">
        <v>2.74</v>
      </c>
      <c r="J70" s="17">
        <v>118.76</v>
      </c>
      <c r="K70" s="17">
        <v>36.38</v>
      </c>
      <c r="L70" s="17">
        <v>32</v>
      </c>
      <c r="M70" s="17">
        <v>31.6</v>
      </c>
      <c r="N70" s="17">
        <v>36.4</v>
      </c>
      <c r="O70" s="17">
        <v>1.05</v>
      </c>
      <c r="P70" s="17">
        <v>7.95</v>
      </c>
      <c r="Q70" s="17">
        <v>59.05</v>
      </c>
      <c r="R70" s="17">
        <v>29.29</v>
      </c>
      <c r="S70" s="17">
        <v>1.28</v>
      </c>
      <c r="T70" s="17">
        <v>51.19</v>
      </c>
    </row>
    <row r="71" s="15" customFormat="1" spans="1:20">
      <c r="A71" s="18" t="s">
        <v>32</v>
      </c>
      <c r="B71" s="17" t="s">
        <v>26</v>
      </c>
      <c r="C71" s="17">
        <v>40</v>
      </c>
      <c r="D71" s="19" t="s">
        <v>33</v>
      </c>
      <c r="E71" s="17">
        <v>1.43</v>
      </c>
      <c r="F71" s="17">
        <v>0.11</v>
      </c>
      <c r="G71" s="17">
        <v>18.86</v>
      </c>
      <c r="H71" s="17">
        <v>150.78</v>
      </c>
      <c r="I71" s="17">
        <v>1.38</v>
      </c>
      <c r="J71" s="17">
        <v>106.79</v>
      </c>
      <c r="K71" s="17">
        <v>24.82</v>
      </c>
      <c r="L71" s="17">
        <v>27</v>
      </c>
      <c r="M71" s="17">
        <v>42</v>
      </c>
      <c r="N71" s="17">
        <v>31</v>
      </c>
      <c r="O71" s="17">
        <v>1.11</v>
      </c>
      <c r="P71" s="17">
        <v>7.89</v>
      </c>
      <c r="Q71" s="17">
        <v>68.11</v>
      </c>
      <c r="R71" s="17">
        <v>31.75</v>
      </c>
      <c r="S71" s="17">
        <v>1.36</v>
      </c>
      <c r="T71" s="17">
        <v>23.41</v>
      </c>
    </row>
    <row r="72" s="15" customFormat="1" spans="1:20">
      <c r="A72" s="18" t="s">
        <v>32</v>
      </c>
      <c r="B72" s="17" t="s">
        <v>21</v>
      </c>
      <c r="C72" s="17">
        <v>40</v>
      </c>
      <c r="D72" s="19" t="s">
        <v>33</v>
      </c>
      <c r="E72" s="17">
        <v>3.03</v>
      </c>
      <c r="F72" s="17">
        <v>0.19</v>
      </c>
      <c r="G72" s="17">
        <v>13.27</v>
      </c>
      <c r="H72" s="17">
        <v>246.82</v>
      </c>
      <c r="I72" s="17">
        <v>11.57</v>
      </c>
      <c r="J72" s="17">
        <v>262.48</v>
      </c>
      <c r="K72" s="17">
        <v>63.98</v>
      </c>
      <c r="L72" s="17">
        <v>39.6</v>
      </c>
      <c r="M72" s="17">
        <v>37.6</v>
      </c>
      <c r="N72" s="17">
        <v>22.8</v>
      </c>
      <c r="O72" s="17">
        <v>1.44</v>
      </c>
      <c r="P72" s="17">
        <v>6.64</v>
      </c>
      <c r="Q72" s="17">
        <v>44</v>
      </c>
      <c r="R72" s="17">
        <v>19.11</v>
      </c>
      <c r="S72" s="17">
        <v>0.14</v>
      </c>
      <c r="T72" s="17">
        <v>336.59</v>
      </c>
    </row>
    <row r="73" s="15" customFormat="1" spans="1:20">
      <c r="A73" s="18" t="s">
        <v>32</v>
      </c>
      <c r="B73" s="17" t="s">
        <v>23</v>
      </c>
      <c r="C73" s="17">
        <v>40</v>
      </c>
      <c r="D73" s="19" t="s">
        <v>33</v>
      </c>
      <c r="E73" s="17">
        <v>2.49</v>
      </c>
      <c r="F73" s="17">
        <v>0.24</v>
      </c>
      <c r="G73" s="17">
        <v>13.06</v>
      </c>
      <c r="H73" s="17">
        <v>238.42</v>
      </c>
      <c r="I73" s="17">
        <v>11.44</v>
      </c>
      <c r="J73" s="17">
        <v>136</v>
      </c>
      <c r="K73" s="17">
        <v>51.51</v>
      </c>
      <c r="L73" s="17">
        <v>37.8</v>
      </c>
      <c r="M73" s="17">
        <v>20.2</v>
      </c>
      <c r="N73" s="17">
        <v>42</v>
      </c>
      <c r="O73" s="17">
        <v>1.16</v>
      </c>
      <c r="P73" s="17">
        <v>6.61</v>
      </c>
      <c r="Q73" s="17">
        <v>50.1</v>
      </c>
      <c r="R73" s="17">
        <v>19.65</v>
      </c>
      <c r="S73" s="17">
        <v>0.23</v>
      </c>
      <c r="T73" s="17">
        <v>237.38</v>
      </c>
    </row>
    <row r="74" s="15" customFormat="1" spans="1:20">
      <c r="A74" s="18" t="s">
        <v>32</v>
      </c>
      <c r="B74" s="17" t="s">
        <v>24</v>
      </c>
      <c r="C74" s="17">
        <v>40</v>
      </c>
      <c r="D74" s="19" t="s">
        <v>33</v>
      </c>
      <c r="E74" s="17">
        <v>2.18</v>
      </c>
      <c r="F74" s="17">
        <v>0.21</v>
      </c>
      <c r="G74" s="17">
        <v>12.62</v>
      </c>
      <c r="H74" s="17">
        <v>203.98</v>
      </c>
      <c r="I74" s="17">
        <v>6.37</v>
      </c>
      <c r="J74" s="17">
        <v>121.76</v>
      </c>
      <c r="K74" s="17">
        <v>45.4</v>
      </c>
      <c r="L74" s="17">
        <v>36.8</v>
      </c>
      <c r="M74" s="17">
        <v>19.6</v>
      </c>
      <c r="N74" s="17">
        <v>43.6</v>
      </c>
      <c r="O74" s="17">
        <v>1.29</v>
      </c>
      <c r="P74" s="17">
        <v>6.75</v>
      </c>
      <c r="Q74" s="17">
        <v>50.08</v>
      </c>
      <c r="R74" s="17">
        <v>19.15</v>
      </c>
      <c r="S74" s="17">
        <v>0.23</v>
      </c>
      <c r="T74" s="17">
        <v>221.83</v>
      </c>
    </row>
    <row r="75" s="15" customFormat="1" spans="1:20">
      <c r="A75" s="18" t="s">
        <v>32</v>
      </c>
      <c r="B75" s="17" t="s">
        <v>25</v>
      </c>
      <c r="C75" s="17">
        <v>40</v>
      </c>
      <c r="D75" s="19" t="s">
        <v>33</v>
      </c>
      <c r="E75" s="17">
        <v>1.89</v>
      </c>
      <c r="F75" s="17">
        <v>0.16</v>
      </c>
      <c r="G75" s="17">
        <v>11.94</v>
      </c>
      <c r="H75" s="17">
        <v>158.9</v>
      </c>
      <c r="I75" s="17">
        <v>3.1</v>
      </c>
      <c r="J75" s="17">
        <v>104</v>
      </c>
      <c r="K75" s="17">
        <v>41.14</v>
      </c>
      <c r="L75" s="17">
        <v>36</v>
      </c>
      <c r="M75" s="17">
        <v>19</v>
      </c>
      <c r="N75" s="17">
        <v>45</v>
      </c>
      <c r="O75" s="17">
        <v>1.29</v>
      </c>
      <c r="P75" s="17">
        <v>6.9</v>
      </c>
      <c r="Q75" s="17">
        <v>47.07</v>
      </c>
      <c r="R75" s="17">
        <v>18.3</v>
      </c>
      <c r="S75" s="17">
        <v>0.51</v>
      </c>
      <c r="T75" s="17">
        <v>306.27</v>
      </c>
    </row>
    <row r="76" s="15" customFormat="1" spans="1:20">
      <c r="A76" s="18" t="s">
        <v>32</v>
      </c>
      <c r="B76" s="17" t="s">
        <v>26</v>
      </c>
      <c r="C76" s="17">
        <v>40</v>
      </c>
      <c r="D76" s="19" t="s">
        <v>33</v>
      </c>
      <c r="E76" s="17">
        <v>1.8</v>
      </c>
      <c r="F76" s="17">
        <v>0.09</v>
      </c>
      <c r="G76" s="17">
        <v>11.38</v>
      </c>
      <c r="H76" s="17">
        <v>197.82</v>
      </c>
      <c r="I76" s="17">
        <v>2</v>
      </c>
      <c r="J76" s="17">
        <v>97.8</v>
      </c>
      <c r="K76" s="17">
        <v>33.76</v>
      </c>
      <c r="L76" s="17">
        <v>39.4</v>
      </c>
      <c r="M76" s="17">
        <v>14.2</v>
      </c>
      <c r="N76" s="17">
        <v>46.4</v>
      </c>
      <c r="O76" s="17">
        <v>1.24</v>
      </c>
      <c r="P76" s="17">
        <v>6.62</v>
      </c>
      <c r="Q76" s="17">
        <v>48.26</v>
      </c>
      <c r="R76" s="17">
        <v>20.21</v>
      </c>
      <c r="S76" s="17">
        <v>0.94</v>
      </c>
      <c r="T76" s="17">
        <v>135.32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76"/>
  <sheetViews>
    <sheetView workbookViewId="0">
      <selection activeCell="E96" sqref="E96"/>
    </sheetView>
  </sheetViews>
  <sheetFormatPr defaultColWidth="9" defaultRowHeight="13.8"/>
  <cols>
    <col min="1" max="1" width="21" style="1" customWidth="1"/>
    <col min="2" max="2" width="14.5555555555556" style="1" customWidth="1"/>
    <col min="3" max="5" width="14.8888888888889" style="13" customWidth="1"/>
    <col min="6" max="6" width="9" style="13"/>
    <col min="7" max="9" width="14.7777777777778" style="13" customWidth="1"/>
    <col min="10" max="10" width="9" style="13"/>
    <col min="11" max="13" width="17.4444444444444" style="13" customWidth="1"/>
    <col min="14" max="14" width="9" style="13"/>
    <col min="15" max="17" width="12" style="13" customWidth="1"/>
    <col min="18" max="18" width="9" style="13"/>
    <col min="19" max="21" width="17" style="13" customWidth="1"/>
    <col min="22" max="22" width="9" style="13"/>
    <col min="23" max="25" width="18.7777777777778" style="13" customWidth="1"/>
    <col min="26" max="26" width="14.1111111111111" style="13" customWidth="1"/>
    <col min="27" max="30" width="15.5555555555556" style="13"/>
    <col min="31" max="31" width="13" style="13" customWidth="1"/>
    <col min="32" max="34" width="15.5555555555556" style="13"/>
    <col min="35" max="36" width="14.3333333333333" style="13"/>
    <col min="37" max="40" width="15.5555555555556" style="13"/>
    <col min="41" max="41" width="12.8888888888889" style="13" customWidth="1"/>
    <col min="42" max="45" width="15.5555555555556" style="13"/>
    <col min="46" max="16384" width="9" style="13"/>
  </cols>
  <sheetData>
    <row r="1" s="12" customFormat="1" ht="28.2" spans="1:45">
      <c r="A1" s="4" t="s">
        <v>0</v>
      </c>
      <c r="B1" s="1" t="s">
        <v>1</v>
      </c>
      <c r="C1" s="14" t="s">
        <v>34</v>
      </c>
      <c r="D1" s="14" t="s">
        <v>35</v>
      </c>
      <c r="E1" s="12" t="s">
        <v>36</v>
      </c>
      <c r="F1" s="14" t="s">
        <v>37</v>
      </c>
      <c r="G1" s="14" t="s">
        <v>34</v>
      </c>
      <c r="H1" s="14" t="s">
        <v>35</v>
      </c>
      <c r="I1" s="12" t="s">
        <v>36</v>
      </c>
      <c r="J1" s="14" t="s">
        <v>38</v>
      </c>
      <c r="K1" s="14" t="s">
        <v>34</v>
      </c>
      <c r="L1" s="14" t="s">
        <v>35</v>
      </c>
      <c r="M1" s="12" t="s">
        <v>36</v>
      </c>
      <c r="N1" s="14" t="s">
        <v>39</v>
      </c>
      <c r="O1" s="14" t="s">
        <v>34</v>
      </c>
      <c r="P1" s="14" t="s">
        <v>35</v>
      </c>
      <c r="Q1" s="12" t="s">
        <v>36</v>
      </c>
      <c r="R1" s="14" t="s">
        <v>40</v>
      </c>
      <c r="S1" s="14" t="s">
        <v>34</v>
      </c>
      <c r="T1" s="14" t="s">
        <v>35</v>
      </c>
      <c r="U1" s="12" t="s">
        <v>36</v>
      </c>
      <c r="V1" s="14" t="s">
        <v>41</v>
      </c>
      <c r="W1" s="14" t="s">
        <v>34</v>
      </c>
      <c r="X1" s="14" t="s">
        <v>35</v>
      </c>
      <c r="Y1" s="12" t="s">
        <v>36</v>
      </c>
      <c r="Z1" s="12" t="s">
        <v>42</v>
      </c>
      <c r="AA1" s="12" t="s">
        <v>43</v>
      </c>
      <c r="AB1" s="12" t="s">
        <v>44</v>
      </c>
      <c r="AC1" s="12" t="s">
        <v>45</v>
      </c>
      <c r="AD1" s="12" t="s">
        <v>42</v>
      </c>
      <c r="AE1" s="12" t="s">
        <v>46</v>
      </c>
      <c r="AF1" s="12" t="s">
        <v>46</v>
      </c>
      <c r="AG1" s="12" t="s">
        <v>47</v>
      </c>
      <c r="AH1" s="12" t="s">
        <v>47</v>
      </c>
      <c r="AI1" s="12" t="s">
        <v>48</v>
      </c>
      <c r="AJ1" s="12" t="s">
        <v>48</v>
      </c>
      <c r="AK1" s="12" t="s">
        <v>49</v>
      </c>
      <c r="AL1" s="12" t="s">
        <v>49</v>
      </c>
      <c r="AM1" s="12" t="s">
        <v>50</v>
      </c>
      <c r="AN1" s="12" t="s">
        <v>50</v>
      </c>
      <c r="AO1" s="12" t="s">
        <v>51</v>
      </c>
      <c r="AP1" s="12" t="s">
        <v>52</v>
      </c>
      <c r="AQ1" s="12" t="s">
        <v>53</v>
      </c>
      <c r="AR1" s="12" t="s">
        <v>54</v>
      </c>
      <c r="AS1" s="12" t="s">
        <v>55</v>
      </c>
    </row>
    <row r="2" s="13" customFormat="1" spans="1:45">
      <c r="A2" s="4" t="s">
        <v>20</v>
      </c>
      <c r="B2" s="1" t="s">
        <v>21</v>
      </c>
      <c r="C2" s="12">
        <v>0.183305</v>
      </c>
      <c r="D2" s="12">
        <v>393.571428571429</v>
      </c>
      <c r="E2" s="12">
        <v>393.754733571429</v>
      </c>
      <c r="F2" s="12"/>
      <c r="G2" s="12">
        <v>0.18356</v>
      </c>
      <c r="H2" s="12">
        <v>532.749562171629</v>
      </c>
      <c r="I2" s="12">
        <v>532.933122171629</v>
      </c>
      <c r="J2" s="12"/>
      <c r="K2" s="12">
        <v>0.12276</v>
      </c>
      <c r="L2" s="12">
        <v>488.791593695272</v>
      </c>
      <c r="M2" s="12">
        <v>488.914353695272</v>
      </c>
      <c r="N2" s="12"/>
      <c r="O2" s="12">
        <v>0.93748</v>
      </c>
      <c r="P2" s="12">
        <v>374.251497005988</v>
      </c>
      <c r="Q2" s="12">
        <v>375.188977005988</v>
      </c>
      <c r="R2" s="12"/>
      <c r="S2" s="12">
        <v>0.38794</v>
      </c>
      <c r="T2" s="12">
        <v>256.269841269841</v>
      </c>
      <c r="U2" s="12">
        <v>256.657781269841</v>
      </c>
      <c r="V2" s="12"/>
      <c r="W2" s="12">
        <v>0.27706</v>
      </c>
      <c r="X2" s="12">
        <v>175.585585585586</v>
      </c>
      <c r="Y2" s="12">
        <v>175.862645585586</v>
      </c>
      <c r="Z2" s="12">
        <f t="shared" ref="Z2:Z65" si="0">(I2-E2)/7</f>
        <v>19.8826269428857</v>
      </c>
      <c r="AA2" s="12">
        <f t="shared" ref="AA2:AA65" si="1">(M2-E2)/14</f>
        <v>6.79711572313164</v>
      </c>
      <c r="AB2" s="12">
        <f t="shared" ref="AB2:AB65" si="2">(Q2-E2)/21</f>
        <v>-0.884083645973362</v>
      </c>
      <c r="AC2" s="12">
        <f t="shared" ref="AC2:AC65" si="3">(U2-E2)/28</f>
        <v>-4.89631972505669</v>
      </c>
      <c r="AD2" s="12">
        <f t="shared" ref="AD2:AD65" si="4">(Y2-E2)/35</f>
        <v>-6.22548822816694</v>
      </c>
      <c r="AE2" s="12">
        <f t="shared" ref="AE2:AE65" si="5">(G2-C2)/7</f>
        <v>3.64285714285722e-5</v>
      </c>
      <c r="AF2" s="12">
        <f t="shared" ref="AF2:AJ2" si="6">AE2*1000</f>
        <v>0.0364285714285722</v>
      </c>
      <c r="AG2" s="12">
        <f t="shared" ref="AG2:AG65" si="7">(K2-C2)/14</f>
        <v>-0.00432464285714286</v>
      </c>
      <c r="AH2" s="12">
        <f t="shared" si="6"/>
        <v>-4.32464285714286</v>
      </c>
      <c r="AI2" s="12">
        <f t="shared" ref="AI2:AI65" si="8">(O2-C2)/21</f>
        <v>0.0359130952380952</v>
      </c>
      <c r="AJ2" s="12">
        <f t="shared" si="6"/>
        <v>35.9130952380952</v>
      </c>
      <c r="AK2" s="12">
        <f t="shared" ref="AK2:AK65" si="9">(S2-C2)/28</f>
        <v>0.00730839285714286</v>
      </c>
      <c r="AL2" s="12">
        <f t="shared" ref="AL2:AL65" si="10">AK2*1000</f>
        <v>7.30839285714286</v>
      </c>
      <c r="AM2" s="12">
        <f t="shared" ref="AM2:AM65" si="11">(W2-C2)/35</f>
        <v>0.00267871428571429</v>
      </c>
      <c r="AN2" s="12">
        <f t="shared" ref="AN2:AN65" si="12">AM2*1000</f>
        <v>2.67871428571429</v>
      </c>
      <c r="AO2" s="12">
        <f t="shared" ref="AO2:AO65" si="13">(H2-D2)/7</f>
        <v>19.8825905143143</v>
      </c>
      <c r="AP2" s="12">
        <f t="shared" ref="AP2:AP65" si="14">(L2-D2)/14</f>
        <v>6.80144036598878</v>
      </c>
      <c r="AQ2" s="12">
        <f t="shared" ref="AQ2:AQ65" si="15">(P2-D2)/21</f>
        <v>-0.919996741211456</v>
      </c>
      <c r="AR2" s="12">
        <f t="shared" ref="AR2:AR65" si="16">(T2-D2)/28</f>
        <v>-4.90362811791383</v>
      </c>
      <c r="AS2" s="12">
        <f t="shared" ref="AS2:AS65" si="17">(X2-D2)/35</f>
        <v>-6.22816694245266</v>
      </c>
    </row>
    <row r="3" s="13" customFormat="1" spans="1:45">
      <c r="A3" s="4" t="s">
        <v>20</v>
      </c>
      <c r="B3" s="1" t="s">
        <v>23</v>
      </c>
      <c r="C3" s="12">
        <v>0.20462</v>
      </c>
      <c r="D3" s="12">
        <v>317.698412698413</v>
      </c>
      <c r="E3" s="12">
        <v>317.903032698413</v>
      </c>
      <c r="F3" s="12"/>
      <c r="G3" s="12">
        <v>0.19268</v>
      </c>
      <c r="H3" s="12">
        <v>353.590192644483</v>
      </c>
      <c r="I3" s="12">
        <v>353.782872644483</v>
      </c>
      <c r="J3" s="12"/>
      <c r="K3" s="12">
        <v>0.09236</v>
      </c>
      <c r="L3" s="12">
        <v>483.012259194396</v>
      </c>
      <c r="M3" s="12">
        <v>483.104619194396</v>
      </c>
      <c r="N3" s="12"/>
      <c r="O3" s="12">
        <v>0.98004</v>
      </c>
      <c r="P3" s="12">
        <v>311.462788708298</v>
      </c>
      <c r="Q3" s="12">
        <v>312.442828708298</v>
      </c>
      <c r="R3" s="12"/>
      <c r="S3" s="12">
        <v>0.35122</v>
      </c>
      <c r="T3" s="12">
        <v>238.333333333333</v>
      </c>
      <c r="U3" s="12">
        <v>238.684553333333</v>
      </c>
      <c r="V3" s="12"/>
      <c r="W3" s="12">
        <v>1.17064</v>
      </c>
      <c r="X3" s="12">
        <v>146.576576576577</v>
      </c>
      <c r="Y3" s="12">
        <v>147.747216576577</v>
      </c>
      <c r="Z3" s="12">
        <f t="shared" si="0"/>
        <v>5.12569142086724</v>
      </c>
      <c r="AA3" s="12">
        <f t="shared" si="1"/>
        <v>11.8001133211417</v>
      </c>
      <c r="AB3" s="12">
        <f t="shared" si="2"/>
        <v>-0.260009713815004</v>
      </c>
      <c r="AC3" s="12">
        <f t="shared" si="3"/>
        <v>-2.82923140589569</v>
      </c>
      <c r="AD3" s="12">
        <f t="shared" si="4"/>
        <v>-4.86159474633817</v>
      </c>
      <c r="AE3" s="12">
        <f t="shared" si="5"/>
        <v>-0.00170571428571429</v>
      </c>
      <c r="AF3" s="12">
        <f t="shared" ref="AF3:AJ3" si="18">AE3*1000</f>
        <v>-1.70571428571429</v>
      </c>
      <c r="AG3" s="12">
        <f t="shared" si="7"/>
        <v>-0.00801857142857143</v>
      </c>
      <c r="AH3" s="12">
        <f t="shared" si="18"/>
        <v>-8.01857142857143</v>
      </c>
      <c r="AI3" s="12">
        <f t="shared" si="8"/>
        <v>0.0369247619047619</v>
      </c>
      <c r="AJ3" s="12">
        <f t="shared" si="18"/>
        <v>36.9247619047619</v>
      </c>
      <c r="AK3" s="12">
        <f t="shared" si="9"/>
        <v>0.00523571428571429</v>
      </c>
      <c r="AL3" s="12">
        <f t="shared" si="10"/>
        <v>5.23571428571429</v>
      </c>
      <c r="AM3" s="12">
        <f t="shared" si="11"/>
        <v>0.0276005714285714</v>
      </c>
      <c r="AN3" s="12">
        <f t="shared" si="12"/>
        <v>27.6005714285714</v>
      </c>
      <c r="AO3" s="12">
        <f t="shared" si="13"/>
        <v>5.12739713515295</v>
      </c>
      <c r="AP3" s="12">
        <f t="shared" si="14"/>
        <v>11.8081318925702</v>
      </c>
      <c r="AQ3" s="12">
        <f t="shared" si="15"/>
        <v>-0.296934475719765</v>
      </c>
      <c r="AR3" s="12">
        <f t="shared" si="16"/>
        <v>-2.83446712018141</v>
      </c>
      <c r="AS3" s="12">
        <f t="shared" si="17"/>
        <v>-4.88919531776675</v>
      </c>
    </row>
    <row r="4" s="13" customFormat="1" spans="1:45">
      <c r="A4" s="4" t="s">
        <v>20</v>
      </c>
      <c r="B4" s="1" t="s">
        <v>24</v>
      </c>
      <c r="C4" s="12">
        <v>0.17417</v>
      </c>
      <c r="D4" s="12">
        <v>30.0793650793651</v>
      </c>
      <c r="E4" s="12">
        <v>30.2535350793651</v>
      </c>
      <c r="F4" s="12"/>
      <c r="G4" s="12">
        <v>0.23828</v>
      </c>
      <c r="H4" s="12">
        <v>90.7180385288967</v>
      </c>
      <c r="I4" s="12">
        <v>90.9563185288967</v>
      </c>
      <c r="J4" s="12"/>
      <c r="K4" s="12">
        <v>0.1106</v>
      </c>
      <c r="L4" s="12">
        <v>204.903677758319</v>
      </c>
      <c r="M4" s="12">
        <v>205.014277758319</v>
      </c>
      <c r="N4" s="12"/>
      <c r="O4" s="12">
        <v>0.96484</v>
      </c>
      <c r="P4" s="12">
        <v>39.606501283148</v>
      </c>
      <c r="Q4" s="12">
        <v>40.571341283148</v>
      </c>
      <c r="R4" s="12"/>
      <c r="S4" s="12">
        <v>0.32062</v>
      </c>
      <c r="T4" s="12">
        <v>19.6031746031746</v>
      </c>
      <c r="U4" s="12">
        <v>19.9237946031746</v>
      </c>
      <c r="V4" s="12"/>
      <c r="W4" s="12">
        <v>0.6046</v>
      </c>
      <c r="X4" s="12">
        <v>48.3783783783784</v>
      </c>
      <c r="Y4" s="12">
        <v>48.9829783783784</v>
      </c>
      <c r="Z4" s="12">
        <f t="shared" si="0"/>
        <v>8.67182620707594</v>
      </c>
      <c r="AA4" s="12">
        <f t="shared" si="1"/>
        <v>12.4829101913538</v>
      </c>
      <c r="AB4" s="12">
        <f t="shared" si="2"/>
        <v>0.491324104942043</v>
      </c>
      <c r="AC4" s="12">
        <f t="shared" si="3"/>
        <v>-0.368919302721088</v>
      </c>
      <c r="AD4" s="12">
        <f t="shared" si="4"/>
        <v>0.53512695140038</v>
      </c>
      <c r="AE4" s="12">
        <f t="shared" si="5"/>
        <v>0.00915857142857143</v>
      </c>
      <c r="AF4" s="12">
        <f t="shared" ref="AF4:AJ4" si="19">AE4*1000</f>
        <v>9.15857142857143</v>
      </c>
      <c r="AG4" s="12">
        <f t="shared" si="7"/>
        <v>-0.00454071428571429</v>
      </c>
      <c r="AH4" s="12">
        <f t="shared" si="19"/>
        <v>-4.54071428571429</v>
      </c>
      <c r="AI4" s="12">
        <f t="shared" si="8"/>
        <v>0.0376509523809524</v>
      </c>
      <c r="AJ4" s="12">
        <f t="shared" si="19"/>
        <v>37.6509523809524</v>
      </c>
      <c r="AK4" s="12">
        <f t="shared" si="9"/>
        <v>0.00523035714285714</v>
      </c>
      <c r="AL4" s="12">
        <f t="shared" si="10"/>
        <v>5.23035714285714</v>
      </c>
      <c r="AM4" s="12">
        <f t="shared" si="11"/>
        <v>0.012298</v>
      </c>
      <c r="AN4" s="12">
        <f t="shared" si="12"/>
        <v>12.298</v>
      </c>
      <c r="AO4" s="12">
        <f t="shared" si="13"/>
        <v>8.66266763564737</v>
      </c>
      <c r="AP4" s="12">
        <f t="shared" si="14"/>
        <v>12.4874509056395</v>
      </c>
      <c r="AQ4" s="12">
        <f t="shared" si="15"/>
        <v>0.453673152561091</v>
      </c>
      <c r="AR4" s="12">
        <f t="shared" si="16"/>
        <v>-0.374149659863946</v>
      </c>
      <c r="AS4" s="12">
        <f t="shared" si="17"/>
        <v>0.52282895140038</v>
      </c>
    </row>
    <row r="5" s="13" customFormat="1" spans="1:45">
      <c r="A5" s="4" t="s">
        <v>20</v>
      </c>
      <c r="B5" s="1" t="s">
        <v>25</v>
      </c>
      <c r="C5" s="12">
        <v>0.19853</v>
      </c>
      <c r="D5" s="12">
        <v>6.58730158730159</v>
      </c>
      <c r="E5" s="12">
        <v>6.78583158730159</v>
      </c>
      <c r="F5" s="12"/>
      <c r="G5" s="12">
        <v>0.19572</v>
      </c>
      <c r="H5" s="12">
        <v>72.3292469352014</v>
      </c>
      <c r="I5" s="12">
        <v>72.5249669352014</v>
      </c>
      <c r="J5" s="12"/>
      <c r="K5" s="12">
        <v>0.12884</v>
      </c>
      <c r="L5" s="12">
        <v>172.329246935201</v>
      </c>
      <c r="M5" s="12">
        <v>172.458086935201</v>
      </c>
      <c r="N5" s="12"/>
      <c r="O5" s="12">
        <v>1.00436</v>
      </c>
      <c r="P5" s="12">
        <v>35.6715141146279</v>
      </c>
      <c r="Q5" s="12">
        <v>36.6758741146279</v>
      </c>
      <c r="R5" s="12"/>
      <c r="S5" s="12">
        <v>0.45526</v>
      </c>
      <c r="T5" s="12">
        <v>16.5873015873016</v>
      </c>
      <c r="U5" s="12">
        <v>17.0425615873016</v>
      </c>
      <c r="V5" s="12"/>
      <c r="W5" s="12">
        <v>0.36928</v>
      </c>
      <c r="X5" s="12">
        <v>10.9009009009009</v>
      </c>
      <c r="Y5" s="12">
        <v>11.2701809009009</v>
      </c>
      <c r="Z5" s="12">
        <f t="shared" si="0"/>
        <v>9.39130504969997</v>
      </c>
      <c r="AA5" s="12">
        <f t="shared" si="1"/>
        <v>11.83373252485</v>
      </c>
      <c r="AB5" s="12">
        <f t="shared" si="2"/>
        <v>1.42333535844411</v>
      </c>
      <c r="AC5" s="12">
        <f t="shared" si="3"/>
        <v>0.366311785714286</v>
      </c>
      <c r="AD5" s="12">
        <f t="shared" si="4"/>
        <v>0.128124266102838</v>
      </c>
      <c r="AE5" s="12">
        <f t="shared" si="5"/>
        <v>-0.000401428571428572</v>
      </c>
      <c r="AF5" s="12">
        <f t="shared" ref="AF5:AJ5" si="20">AE5*1000</f>
        <v>-0.401428571428572</v>
      </c>
      <c r="AG5" s="12">
        <f t="shared" si="7"/>
        <v>-0.00497785714285714</v>
      </c>
      <c r="AH5" s="12">
        <f t="shared" si="20"/>
        <v>-4.97785714285714</v>
      </c>
      <c r="AI5" s="12">
        <f t="shared" si="8"/>
        <v>0.0383728571428571</v>
      </c>
      <c r="AJ5" s="12">
        <f t="shared" si="20"/>
        <v>38.3728571428571</v>
      </c>
      <c r="AK5" s="12">
        <f t="shared" si="9"/>
        <v>0.00916892857142857</v>
      </c>
      <c r="AL5" s="12">
        <f t="shared" si="10"/>
        <v>9.16892857142857</v>
      </c>
      <c r="AM5" s="12">
        <f t="shared" si="11"/>
        <v>0.00487857142857143</v>
      </c>
      <c r="AN5" s="12">
        <f t="shared" si="12"/>
        <v>4.87857142857143</v>
      </c>
      <c r="AO5" s="12">
        <f t="shared" si="13"/>
        <v>9.3917064782714</v>
      </c>
      <c r="AP5" s="12">
        <f t="shared" si="14"/>
        <v>11.8387103819928</v>
      </c>
      <c r="AQ5" s="12">
        <f t="shared" si="15"/>
        <v>1.38496250130125</v>
      </c>
      <c r="AR5" s="12">
        <f t="shared" si="16"/>
        <v>0.357142857142857</v>
      </c>
      <c r="AS5" s="12">
        <f t="shared" si="17"/>
        <v>0.123245694674266</v>
      </c>
    </row>
    <row r="6" s="13" customFormat="1" spans="1:45">
      <c r="A6" s="4" t="s">
        <v>20</v>
      </c>
      <c r="B6" s="1" t="s">
        <v>26</v>
      </c>
      <c r="C6" s="12">
        <v>0.17417</v>
      </c>
      <c r="D6" s="12">
        <v>7.85714285714286</v>
      </c>
      <c r="E6" s="12">
        <v>8.03131285714286</v>
      </c>
      <c r="F6" s="12"/>
      <c r="G6" s="12">
        <v>0.1866</v>
      </c>
      <c r="H6" s="12">
        <v>75.3064798598949</v>
      </c>
      <c r="I6" s="12">
        <v>75.4930798598949</v>
      </c>
      <c r="J6" s="12"/>
      <c r="K6" s="12">
        <v>0.15316</v>
      </c>
      <c r="L6" s="12">
        <v>171.278458844133</v>
      </c>
      <c r="M6" s="12">
        <v>171.431618844133</v>
      </c>
      <c r="N6" s="12"/>
      <c r="O6" s="12">
        <v>0.99524</v>
      </c>
      <c r="P6" s="12">
        <v>24.2087254063302</v>
      </c>
      <c r="Q6" s="12">
        <v>25.2039654063302</v>
      </c>
      <c r="R6" s="12"/>
      <c r="S6" s="12">
        <v>0.12784</v>
      </c>
      <c r="T6" s="12">
        <v>9.44444444444444</v>
      </c>
      <c r="U6" s="12">
        <v>9.57228444444445</v>
      </c>
      <c r="V6" s="12"/>
      <c r="W6" s="12">
        <v>0.85582</v>
      </c>
      <c r="X6" s="12">
        <v>10.3603603603604</v>
      </c>
      <c r="Y6" s="12">
        <v>11.2161803603604</v>
      </c>
      <c r="Z6" s="12">
        <f t="shared" si="0"/>
        <v>9.63739528610744</v>
      </c>
      <c r="AA6" s="12">
        <f t="shared" si="1"/>
        <v>11.6714504276422</v>
      </c>
      <c r="AB6" s="12">
        <f t="shared" si="2"/>
        <v>0.817745359485111</v>
      </c>
      <c r="AC6" s="12">
        <f t="shared" si="3"/>
        <v>0.0550346995464853</v>
      </c>
      <c r="AD6" s="12">
        <f t="shared" si="4"/>
        <v>0.090996214377643</v>
      </c>
      <c r="AE6" s="12">
        <f t="shared" si="5"/>
        <v>0.00177571428571429</v>
      </c>
      <c r="AF6" s="12">
        <f t="shared" ref="AF6:AJ6" si="21">AE6*1000</f>
        <v>1.77571428571429</v>
      </c>
      <c r="AG6" s="12">
        <f t="shared" si="7"/>
        <v>-0.00150071428571429</v>
      </c>
      <c r="AH6" s="12">
        <f t="shared" si="21"/>
        <v>-1.50071428571429</v>
      </c>
      <c r="AI6" s="12">
        <f t="shared" si="8"/>
        <v>0.0390985714285714</v>
      </c>
      <c r="AJ6" s="12">
        <f t="shared" si="21"/>
        <v>39.0985714285714</v>
      </c>
      <c r="AK6" s="12">
        <f t="shared" si="9"/>
        <v>-0.00165464285714286</v>
      </c>
      <c r="AL6" s="12">
        <f t="shared" si="10"/>
        <v>-1.65464285714286</v>
      </c>
      <c r="AM6" s="12">
        <f t="shared" si="11"/>
        <v>0.0194757142857143</v>
      </c>
      <c r="AN6" s="12">
        <f t="shared" si="12"/>
        <v>19.4757142857143</v>
      </c>
      <c r="AO6" s="12">
        <f t="shared" si="13"/>
        <v>9.63561957182172</v>
      </c>
      <c r="AP6" s="12">
        <f t="shared" si="14"/>
        <v>11.6729511419279</v>
      </c>
      <c r="AQ6" s="12">
        <f t="shared" si="15"/>
        <v>0.77864678805654</v>
      </c>
      <c r="AR6" s="12">
        <f t="shared" si="16"/>
        <v>0.0566893424036281</v>
      </c>
      <c r="AS6" s="12">
        <f t="shared" si="17"/>
        <v>0.0715205000919287</v>
      </c>
    </row>
    <row r="7" s="13" customFormat="1" spans="1:45">
      <c r="A7" s="4" t="s">
        <v>20</v>
      </c>
      <c r="B7" s="1" t="s">
        <v>21</v>
      </c>
      <c r="C7" s="12">
        <v>0.207665</v>
      </c>
      <c r="D7" s="12">
        <v>390.238095238095</v>
      </c>
      <c r="E7" s="12">
        <v>390.445760238095</v>
      </c>
      <c r="F7" s="12"/>
      <c r="G7" s="12">
        <v>0.22612</v>
      </c>
      <c r="H7" s="12">
        <v>508.756567425569</v>
      </c>
      <c r="I7" s="12">
        <v>508.982687425569</v>
      </c>
      <c r="J7" s="12"/>
      <c r="K7" s="12">
        <v>0.1106</v>
      </c>
      <c r="L7" s="12">
        <v>415.23642732049</v>
      </c>
      <c r="M7" s="12">
        <v>415.34702732049</v>
      </c>
      <c r="N7" s="12"/>
      <c r="O7" s="12">
        <v>1.01956</v>
      </c>
      <c r="P7" s="12">
        <v>343.11377245509</v>
      </c>
      <c r="Q7" s="12">
        <v>344.13333245509</v>
      </c>
      <c r="R7" s="12"/>
      <c r="S7" s="12">
        <v>0.35122</v>
      </c>
      <c r="T7" s="12">
        <v>201.507936507937</v>
      </c>
      <c r="U7" s="12">
        <v>201.859156507937</v>
      </c>
      <c r="V7" s="12"/>
      <c r="W7" s="12">
        <v>0.97666</v>
      </c>
      <c r="X7" s="12">
        <v>140.09009009009</v>
      </c>
      <c r="Y7" s="12">
        <v>141.06675009009</v>
      </c>
      <c r="Z7" s="12">
        <f t="shared" si="0"/>
        <v>16.9338467410677</v>
      </c>
      <c r="AA7" s="12">
        <f t="shared" si="1"/>
        <v>1.77866193445679</v>
      </c>
      <c r="AB7" s="12">
        <f t="shared" si="2"/>
        <v>-2.20535370395264</v>
      </c>
      <c r="AC7" s="12">
        <f t="shared" si="3"/>
        <v>-6.73523584750567</v>
      </c>
      <c r="AD7" s="12">
        <f t="shared" si="4"/>
        <v>-7.12511457565729</v>
      </c>
      <c r="AE7" s="12">
        <f t="shared" si="5"/>
        <v>0.00263642857142857</v>
      </c>
      <c r="AF7" s="12">
        <f t="shared" ref="AF7:AJ7" si="22">AE7*1000</f>
        <v>2.63642857142857</v>
      </c>
      <c r="AG7" s="12">
        <f t="shared" si="7"/>
        <v>-0.00693321428571429</v>
      </c>
      <c r="AH7" s="12">
        <f t="shared" si="22"/>
        <v>-6.93321428571429</v>
      </c>
      <c r="AI7" s="12">
        <f t="shared" si="8"/>
        <v>0.0386616666666667</v>
      </c>
      <c r="AJ7" s="12">
        <f t="shared" si="22"/>
        <v>38.6616666666667</v>
      </c>
      <c r="AK7" s="12">
        <f t="shared" si="9"/>
        <v>0.00512696428571428</v>
      </c>
      <c r="AL7" s="12">
        <f t="shared" si="10"/>
        <v>5.12696428571428</v>
      </c>
      <c r="AM7" s="12">
        <f t="shared" si="11"/>
        <v>0.0219712857142857</v>
      </c>
      <c r="AN7" s="12">
        <f t="shared" si="12"/>
        <v>21.9712857142857</v>
      </c>
      <c r="AO7" s="12">
        <f t="shared" si="13"/>
        <v>16.9312103124963</v>
      </c>
      <c r="AP7" s="12">
        <f t="shared" si="14"/>
        <v>1.78559514874251</v>
      </c>
      <c r="AQ7" s="12">
        <f t="shared" si="15"/>
        <v>-2.24401537061931</v>
      </c>
      <c r="AR7" s="12">
        <f t="shared" si="16"/>
        <v>-6.74036281179138</v>
      </c>
      <c r="AS7" s="12">
        <f t="shared" si="17"/>
        <v>-7.14708586137158</v>
      </c>
    </row>
    <row r="8" s="13" customFormat="1" spans="1:45">
      <c r="A8" s="4" t="s">
        <v>20</v>
      </c>
      <c r="B8" s="1" t="s">
        <v>23</v>
      </c>
      <c r="C8" s="12">
        <v>0.195485</v>
      </c>
      <c r="D8" s="12">
        <v>367.857142857143</v>
      </c>
      <c r="E8" s="12">
        <v>368.052627857143</v>
      </c>
      <c r="F8" s="12"/>
      <c r="G8" s="12">
        <v>0.15924</v>
      </c>
      <c r="H8" s="12">
        <v>364.798598949212</v>
      </c>
      <c r="I8" s="12">
        <v>364.957838949212</v>
      </c>
      <c r="J8" s="12"/>
      <c r="K8" s="12">
        <v>0.09236</v>
      </c>
      <c r="L8" s="12">
        <v>550.61295971979</v>
      </c>
      <c r="M8" s="12">
        <v>550.70531971979</v>
      </c>
      <c r="N8" s="12"/>
      <c r="O8" s="12">
        <v>0.94964</v>
      </c>
      <c r="P8" s="12">
        <v>433.618477331052</v>
      </c>
      <c r="Q8" s="12">
        <v>434.568117331052</v>
      </c>
      <c r="R8" s="12"/>
      <c r="S8" s="12">
        <v>0.14008</v>
      </c>
      <c r="T8" s="12">
        <v>271.984126984127</v>
      </c>
      <c r="U8" s="12">
        <v>272.124206984127</v>
      </c>
      <c r="V8" s="12"/>
      <c r="W8" s="12">
        <v>1.3837</v>
      </c>
      <c r="X8" s="12">
        <v>195.405405405405</v>
      </c>
      <c r="Y8" s="12">
        <v>196.789105405405</v>
      </c>
      <c r="Z8" s="12">
        <f t="shared" si="0"/>
        <v>-0.442112701132999</v>
      </c>
      <c r="AA8" s="12">
        <f t="shared" si="1"/>
        <v>13.0466208473319</v>
      </c>
      <c r="AB8" s="12">
        <f t="shared" si="2"/>
        <v>3.16740426066235</v>
      </c>
      <c r="AC8" s="12">
        <f t="shared" si="3"/>
        <v>-3.42601503117914</v>
      </c>
      <c r="AD8" s="12">
        <f t="shared" si="4"/>
        <v>-4.89324349862107</v>
      </c>
      <c r="AE8" s="12">
        <f t="shared" si="5"/>
        <v>-0.00517785714285714</v>
      </c>
      <c r="AF8" s="12">
        <f t="shared" ref="AF8:AJ8" si="23">AE8*1000</f>
        <v>-5.17785714285714</v>
      </c>
      <c r="AG8" s="12">
        <f t="shared" si="7"/>
        <v>-0.00736607142857143</v>
      </c>
      <c r="AH8" s="12">
        <f t="shared" si="23"/>
        <v>-7.36607142857143</v>
      </c>
      <c r="AI8" s="12">
        <f t="shared" si="8"/>
        <v>0.0359121428571429</v>
      </c>
      <c r="AJ8" s="12">
        <f t="shared" si="23"/>
        <v>35.9121428571429</v>
      </c>
      <c r="AK8" s="12">
        <f t="shared" si="9"/>
        <v>-0.00197875</v>
      </c>
      <c r="AL8" s="12">
        <f t="shared" si="10"/>
        <v>-1.97875</v>
      </c>
      <c r="AM8" s="12">
        <f t="shared" si="11"/>
        <v>0.033949</v>
      </c>
      <c r="AN8" s="12">
        <f t="shared" si="12"/>
        <v>33.949</v>
      </c>
      <c r="AO8" s="12">
        <f t="shared" si="13"/>
        <v>-0.43693484399014</v>
      </c>
      <c r="AP8" s="12">
        <f t="shared" si="14"/>
        <v>13.0539869187605</v>
      </c>
      <c r="AQ8" s="12">
        <f t="shared" si="15"/>
        <v>3.1314921178052</v>
      </c>
      <c r="AR8" s="12">
        <f t="shared" si="16"/>
        <v>-3.42403628117914</v>
      </c>
      <c r="AS8" s="12">
        <f t="shared" si="17"/>
        <v>-4.92719249862107</v>
      </c>
    </row>
    <row r="9" s="13" customFormat="1" spans="1:45">
      <c r="A9" s="4" t="s">
        <v>20</v>
      </c>
      <c r="B9" s="1" t="s">
        <v>24</v>
      </c>
      <c r="C9" s="12">
        <v>0.19853</v>
      </c>
      <c r="D9" s="12">
        <v>214.84126984127</v>
      </c>
      <c r="E9" s="12">
        <v>215.03979984127</v>
      </c>
      <c r="F9" s="12"/>
      <c r="G9" s="12">
        <v>0.2018</v>
      </c>
      <c r="H9" s="12">
        <v>253.765323992995</v>
      </c>
      <c r="I9" s="12">
        <v>253.967123992995</v>
      </c>
      <c r="J9" s="12"/>
      <c r="K9" s="12">
        <v>0.10452</v>
      </c>
      <c r="L9" s="12">
        <v>459.019264448336</v>
      </c>
      <c r="M9" s="12">
        <v>459.123784448336</v>
      </c>
      <c r="N9" s="12"/>
      <c r="O9" s="12">
        <v>1.0378</v>
      </c>
      <c r="P9" s="12">
        <v>296.407185628742</v>
      </c>
      <c r="Q9" s="12">
        <v>297.444985628742</v>
      </c>
      <c r="R9" s="12"/>
      <c r="S9" s="12">
        <v>0.40324</v>
      </c>
      <c r="T9" s="12">
        <v>318.015873015873</v>
      </c>
      <c r="U9" s="12">
        <v>318.419113015873</v>
      </c>
      <c r="V9" s="12"/>
      <c r="W9" s="12">
        <v>0.7159</v>
      </c>
      <c r="X9" s="12">
        <v>142.972972972973</v>
      </c>
      <c r="Y9" s="12">
        <v>143.688872972973</v>
      </c>
      <c r="Z9" s="12">
        <f t="shared" si="0"/>
        <v>5.56104630738927</v>
      </c>
      <c r="AA9" s="12">
        <f t="shared" si="1"/>
        <v>17.4345703290762</v>
      </c>
      <c r="AB9" s="12">
        <f t="shared" si="2"/>
        <v>3.92405646607012</v>
      </c>
      <c r="AC9" s="12">
        <f t="shared" si="3"/>
        <v>3.6921183276644</v>
      </c>
      <c r="AD9" s="12">
        <f t="shared" si="4"/>
        <v>-2.03859791052277</v>
      </c>
      <c r="AE9" s="12">
        <f t="shared" si="5"/>
        <v>0.000467142857142856</v>
      </c>
      <c r="AF9" s="12">
        <f t="shared" ref="AF9:AJ9" si="24">AE9*1000</f>
        <v>0.467142857142856</v>
      </c>
      <c r="AG9" s="12">
        <f t="shared" si="7"/>
        <v>-0.006715</v>
      </c>
      <c r="AH9" s="12">
        <f t="shared" si="24"/>
        <v>-6.715</v>
      </c>
      <c r="AI9" s="12">
        <f t="shared" si="8"/>
        <v>0.0399652380952381</v>
      </c>
      <c r="AJ9" s="12">
        <f t="shared" si="24"/>
        <v>39.9652380952381</v>
      </c>
      <c r="AK9" s="12">
        <f t="shared" si="9"/>
        <v>0.00731107142857143</v>
      </c>
      <c r="AL9" s="12">
        <f t="shared" si="10"/>
        <v>7.31107142857143</v>
      </c>
      <c r="AM9" s="12">
        <f t="shared" si="11"/>
        <v>0.014782</v>
      </c>
      <c r="AN9" s="12">
        <f t="shared" si="12"/>
        <v>14.782</v>
      </c>
      <c r="AO9" s="12">
        <f t="shared" si="13"/>
        <v>5.56057916453213</v>
      </c>
      <c r="AP9" s="12">
        <f t="shared" si="14"/>
        <v>17.4412853290762</v>
      </c>
      <c r="AQ9" s="12">
        <f t="shared" si="15"/>
        <v>3.88409122797489</v>
      </c>
      <c r="AR9" s="12">
        <f t="shared" si="16"/>
        <v>3.68480725623583</v>
      </c>
      <c r="AS9" s="12">
        <f t="shared" si="17"/>
        <v>-2.05337991052277</v>
      </c>
    </row>
    <row r="10" s="13" customFormat="1" spans="1:45">
      <c r="A10" s="4" t="s">
        <v>20</v>
      </c>
      <c r="B10" s="1" t="s">
        <v>25</v>
      </c>
      <c r="C10" s="12">
        <v>0.22898</v>
      </c>
      <c r="D10" s="12">
        <v>242.777777777778</v>
      </c>
      <c r="E10" s="12">
        <v>243.006757777778</v>
      </c>
      <c r="F10" s="12"/>
      <c r="G10" s="12">
        <v>0.19572</v>
      </c>
      <c r="H10" s="12">
        <v>94.2206654991244</v>
      </c>
      <c r="I10" s="12">
        <v>94.4163854991243</v>
      </c>
      <c r="J10" s="12"/>
      <c r="K10" s="12">
        <v>0.11668</v>
      </c>
      <c r="L10" s="12">
        <v>239.929947460595</v>
      </c>
      <c r="M10" s="12">
        <v>240.046627460595</v>
      </c>
      <c r="N10" s="12"/>
      <c r="O10" s="12">
        <v>1.0682</v>
      </c>
      <c r="P10" s="12">
        <v>111.80496150556</v>
      </c>
      <c r="Q10" s="12">
        <v>112.87316150556</v>
      </c>
      <c r="R10" s="12"/>
      <c r="S10" s="12">
        <v>0.15844</v>
      </c>
      <c r="T10" s="12">
        <v>19.4444444444444</v>
      </c>
      <c r="U10" s="12">
        <v>19.6028844444444</v>
      </c>
      <c r="V10" s="12"/>
      <c r="W10" s="12">
        <v>0.67774</v>
      </c>
      <c r="X10" s="12">
        <v>80.6306306306306</v>
      </c>
      <c r="Y10" s="12">
        <v>81.3083706306306</v>
      </c>
      <c r="Z10" s="12">
        <f t="shared" si="0"/>
        <v>-21.2271960398076</v>
      </c>
      <c r="AA10" s="12">
        <f t="shared" si="1"/>
        <v>-0.211437879798739</v>
      </c>
      <c r="AB10" s="12">
        <f t="shared" si="2"/>
        <v>-6.19683791772464</v>
      </c>
      <c r="AC10" s="12">
        <f t="shared" si="3"/>
        <v>-7.97870976190476</v>
      </c>
      <c r="AD10" s="12">
        <f t="shared" si="4"/>
        <v>-4.61995391848992</v>
      </c>
      <c r="AE10" s="12">
        <f t="shared" si="5"/>
        <v>-0.00475142857142857</v>
      </c>
      <c r="AF10" s="12">
        <f t="shared" ref="AF10:AJ10" si="25">AE10*1000</f>
        <v>-4.75142857142857</v>
      </c>
      <c r="AG10" s="12">
        <f t="shared" si="7"/>
        <v>-0.00802142857142857</v>
      </c>
      <c r="AH10" s="12">
        <f t="shared" si="25"/>
        <v>-8.02142857142857</v>
      </c>
      <c r="AI10" s="12">
        <f t="shared" si="8"/>
        <v>0.0399628571428571</v>
      </c>
      <c r="AJ10" s="12">
        <f t="shared" si="25"/>
        <v>39.9628571428571</v>
      </c>
      <c r="AK10" s="12">
        <f t="shared" si="9"/>
        <v>-0.00251928571428571</v>
      </c>
      <c r="AL10" s="12">
        <f t="shared" si="10"/>
        <v>-2.51928571428571</v>
      </c>
      <c r="AM10" s="12">
        <f t="shared" si="11"/>
        <v>0.0128217142857143</v>
      </c>
      <c r="AN10" s="12">
        <f t="shared" si="12"/>
        <v>12.8217142857143</v>
      </c>
      <c r="AO10" s="12">
        <f t="shared" si="13"/>
        <v>-21.2224446112362</v>
      </c>
      <c r="AP10" s="12">
        <f t="shared" si="14"/>
        <v>-0.20341645122731</v>
      </c>
      <c r="AQ10" s="12">
        <f t="shared" si="15"/>
        <v>-6.2368007748675</v>
      </c>
      <c r="AR10" s="12">
        <f t="shared" si="16"/>
        <v>-7.97619047619048</v>
      </c>
      <c r="AS10" s="12">
        <f t="shared" si="17"/>
        <v>-4.63277563277563</v>
      </c>
    </row>
    <row r="11" s="13" customFormat="1" spans="1:45">
      <c r="A11" s="4" t="s">
        <v>20</v>
      </c>
      <c r="B11" s="1" t="s">
        <v>26</v>
      </c>
      <c r="C11" s="12">
        <v>0.18635</v>
      </c>
      <c r="D11" s="12">
        <v>147.063492063492</v>
      </c>
      <c r="E11" s="12">
        <v>147.249842063492</v>
      </c>
      <c r="F11" s="12"/>
      <c r="G11" s="12">
        <v>0.22308</v>
      </c>
      <c r="H11" s="12">
        <v>95.7968476357268</v>
      </c>
      <c r="I11" s="12">
        <v>96.0199276357268</v>
      </c>
      <c r="J11" s="12"/>
      <c r="K11" s="12">
        <v>0.14404</v>
      </c>
      <c r="L11" s="12">
        <v>116.812609457093</v>
      </c>
      <c r="M11" s="12">
        <v>116.956649457093</v>
      </c>
      <c r="N11" s="12"/>
      <c r="O11" s="12">
        <v>0.99828</v>
      </c>
      <c r="P11" s="12">
        <v>18.3917878528657</v>
      </c>
      <c r="Q11" s="12">
        <v>19.3900678528657</v>
      </c>
      <c r="R11" s="12"/>
      <c r="S11" s="12">
        <v>0.40018</v>
      </c>
      <c r="T11" s="12">
        <v>17.5396825396825</v>
      </c>
      <c r="U11" s="12">
        <v>17.9398625396825</v>
      </c>
      <c r="V11" s="12"/>
      <c r="W11" s="12">
        <v>1.03072</v>
      </c>
      <c r="X11" s="12">
        <v>74.8648648648649</v>
      </c>
      <c r="Y11" s="12">
        <v>75.8955848648649</v>
      </c>
      <c r="Z11" s="12">
        <f t="shared" si="0"/>
        <v>-7.31855920396647</v>
      </c>
      <c r="AA11" s="12">
        <f t="shared" si="1"/>
        <v>-2.16379947188566</v>
      </c>
      <c r="AB11" s="12">
        <f t="shared" si="2"/>
        <v>-6.08856067669649</v>
      </c>
      <c r="AC11" s="12">
        <f t="shared" si="3"/>
        <v>-4.61821355442177</v>
      </c>
      <c r="AD11" s="12">
        <f t="shared" si="4"/>
        <v>-2.03869306281792</v>
      </c>
      <c r="AE11" s="12">
        <f t="shared" si="5"/>
        <v>0.00524714285714286</v>
      </c>
      <c r="AF11" s="12">
        <f t="shared" ref="AF11:AJ11" si="26">AE11*1000</f>
        <v>5.24714285714286</v>
      </c>
      <c r="AG11" s="12">
        <f t="shared" si="7"/>
        <v>-0.00302214285714286</v>
      </c>
      <c r="AH11" s="12">
        <f t="shared" si="26"/>
        <v>-3.02214285714286</v>
      </c>
      <c r="AI11" s="12">
        <f t="shared" si="8"/>
        <v>0.0386633333333333</v>
      </c>
      <c r="AJ11" s="12">
        <f t="shared" si="26"/>
        <v>38.6633333333333</v>
      </c>
      <c r="AK11" s="12">
        <f t="shared" si="9"/>
        <v>0.00763678571428571</v>
      </c>
      <c r="AL11" s="12">
        <f t="shared" si="10"/>
        <v>7.63678571428571</v>
      </c>
      <c r="AM11" s="12">
        <f t="shared" si="11"/>
        <v>0.0241248571428571</v>
      </c>
      <c r="AN11" s="12">
        <f t="shared" si="12"/>
        <v>24.1248571428571</v>
      </c>
      <c r="AO11" s="12">
        <f t="shared" si="13"/>
        <v>-7.32380634682361</v>
      </c>
      <c r="AP11" s="12">
        <f t="shared" si="14"/>
        <v>-2.16077732902852</v>
      </c>
      <c r="AQ11" s="12">
        <f t="shared" si="15"/>
        <v>-6.12722401002983</v>
      </c>
      <c r="AR11" s="12">
        <f t="shared" si="16"/>
        <v>-4.62585034013605</v>
      </c>
      <c r="AS11" s="12">
        <f t="shared" si="17"/>
        <v>-2.06281791996078</v>
      </c>
    </row>
    <row r="12" s="13" customFormat="1" spans="1:45">
      <c r="A12" s="4" t="s">
        <v>20</v>
      </c>
      <c r="B12" s="1" t="s">
        <v>21</v>
      </c>
      <c r="C12" s="12">
        <v>0.47258</v>
      </c>
      <c r="D12" s="12">
        <v>440.873015873016</v>
      </c>
      <c r="E12" s="12">
        <v>441.345595873016</v>
      </c>
      <c r="F12" s="12"/>
      <c r="G12" s="12">
        <v>0.42068</v>
      </c>
      <c r="H12" s="12">
        <v>515.23642732049</v>
      </c>
      <c r="I12" s="12">
        <v>515.65710732049</v>
      </c>
      <c r="J12" s="12"/>
      <c r="K12" s="12">
        <v>0.11972</v>
      </c>
      <c r="L12" s="12">
        <v>777.23292469352</v>
      </c>
      <c r="M12" s="12">
        <v>777.35264469352</v>
      </c>
      <c r="N12" s="12"/>
      <c r="O12" s="12">
        <v>0.91012</v>
      </c>
      <c r="P12" s="12">
        <v>656.372968349016</v>
      </c>
      <c r="Q12" s="12">
        <v>657.283088349016</v>
      </c>
      <c r="R12" s="12"/>
      <c r="S12" s="12">
        <v>0.35734</v>
      </c>
      <c r="T12" s="12">
        <v>505.634920634921</v>
      </c>
      <c r="U12" s="12">
        <v>505.992260634921</v>
      </c>
      <c r="V12" s="12"/>
      <c r="W12" s="12">
        <v>1.10386</v>
      </c>
      <c r="X12" s="12">
        <v>370.540540540541</v>
      </c>
      <c r="Y12" s="12">
        <v>371.644400540541</v>
      </c>
      <c r="Z12" s="12">
        <f t="shared" si="0"/>
        <v>10.6159302067821</v>
      </c>
      <c r="AA12" s="12">
        <f t="shared" si="1"/>
        <v>24.0005034871789</v>
      </c>
      <c r="AB12" s="12">
        <f t="shared" si="2"/>
        <v>10.2827377369524</v>
      </c>
      <c r="AC12" s="12">
        <f t="shared" si="3"/>
        <v>2.30880945578231</v>
      </c>
      <c r="AD12" s="12">
        <f t="shared" si="4"/>
        <v>-1.99146272378501</v>
      </c>
      <c r="AE12" s="12">
        <f t="shared" si="5"/>
        <v>-0.00741428571428571</v>
      </c>
      <c r="AF12" s="12">
        <f t="shared" ref="AF12:AJ12" si="27">AE12*1000</f>
        <v>-7.41428571428571</v>
      </c>
      <c r="AG12" s="12">
        <f t="shared" si="7"/>
        <v>-0.0252042857142857</v>
      </c>
      <c r="AH12" s="12">
        <f t="shared" si="27"/>
        <v>-25.2042857142857</v>
      </c>
      <c r="AI12" s="12">
        <f t="shared" si="8"/>
        <v>0.0208352380952381</v>
      </c>
      <c r="AJ12" s="12">
        <f t="shared" si="27"/>
        <v>20.8352380952381</v>
      </c>
      <c r="AK12" s="12">
        <f t="shared" si="9"/>
        <v>-0.00411571428571429</v>
      </c>
      <c r="AL12" s="12">
        <f t="shared" si="10"/>
        <v>-4.11571428571429</v>
      </c>
      <c r="AM12" s="12">
        <f t="shared" si="11"/>
        <v>0.0180365714285714</v>
      </c>
      <c r="AN12" s="12">
        <f t="shared" si="12"/>
        <v>18.0365714285714</v>
      </c>
      <c r="AO12" s="12">
        <f t="shared" si="13"/>
        <v>10.6233444924964</v>
      </c>
      <c r="AP12" s="12">
        <f t="shared" si="14"/>
        <v>24.0257077728932</v>
      </c>
      <c r="AQ12" s="12">
        <f t="shared" si="15"/>
        <v>10.2619024988572</v>
      </c>
      <c r="AR12" s="12">
        <f t="shared" si="16"/>
        <v>2.31292517006802</v>
      </c>
      <c r="AS12" s="12">
        <f t="shared" si="17"/>
        <v>-2.00949929521358</v>
      </c>
    </row>
    <row r="13" s="13" customFormat="1" spans="1:45">
      <c r="A13" s="4" t="s">
        <v>20</v>
      </c>
      <c r="B13" s="1" t="s">
        <v>23</v>
      </c>
      <c r="C13" s="12">
        <v>0.250295</v>
      </c>
      <c r="D13" s="12">
        <v>346.904761904762</v>
      </c>
      <c r="E13" s="12">
        <v>347.155056904762</v>
      </c>
      <c r="F13" s="12"/>
      <c r="G13" s="12">
        <v>0.4602</v>
      </c>
      <c r="H13" s="12">
        <v>458.318739054291</v>
      </c>
      <c r="I13" s="12">
        <v>458.778939054291</v>
      </c>
      <c r="J13" s="12"/>
      <c r="K13" s="12">
        <v>0.10148</v>
      </c>
      <c r="L13" s="12">
        <v>496.847635726795</v>
      </c>
      <c r="M13" s="12">
        <v>496.949115726795</v>
      </c>
      <c r="N13" s="12"/>
      <c r="O13" s="12">
        <v>0.85236</v>
      </c>
      <c r="P13" s="12">
        <v>524.294268605646</v>
      </c>
      <c r="Q13" s="12">
        <v>525.146628605646</v>
      </c>
      <c r="R13" s="12"/>
      <c r="S13" s="12">
        <v>0.3145</v>
      </c>
      <c r="T13" s="12">
        <v>258.015873015873</v>
      </c>
      <c r="U13" s="12">
        <v>258.330373015873</v>
      </c>
      <c r="V13" s="12"/>
      <c r="W13" s="12">
        <v>0.95758</v>
      </c>
      <c r="X13" s="12">
        <v>212.882882882883</v>
      </c>
      <c r="Y13" s="12">
        <v>213.840462882883</v>
      </c>
      <c r="Z13" s="12">
        <f t="shared" si="0"/>
        <v>15.9462688785041</v>
      </c>
      <c r="AA13" s="12">
        <f t="shared" si="1"/>
        <v>10.6995756301452</v>
      </c>
      <c r="AB13" s="12">
        <f t="shared" si="2"/>
        <v>8.47578912861352</v>
      </c>
      <c r="AC13" s="12">
        <f t="shared" si="3"/>
        <v>-3.17231013888889</v>
      </c>
      <c r="AD13" s="12">
        <f t="shared" si="4"/>
        <v>-3.80898840062511</v>
      </c>
      <c r="AE13" s="12">
        <f t="shared" si="5"/>
        <v>0.0299864285714286</v>
      </c>
      <c r="AF13" s="12">
        <f t="shared" ref="AF13:AJ13" si="28">AE13*1000</f>
        <v>29.9864285714286</v>
      </c>
      <c r="AG13" s="12">
        <f t="shared" si="7"/>
        <v>-0.0106296428571429</v>
      </c>
      <c r="AH13" s="12">
        <f t="shared" si="28"/>
        <v>-10.6296428571429</v>
      </c>
      <c r="AI13" s="12">
        <f t="shared" si="8"/>
        <v>0.0286697619047619</v>
      </c>
      <c r="AJ13" s="12">
        <f t="shared" si="28"/>
        <v>28.6697619047619</v>
      </c>
      <c r="AK13" s="12">
        <f t="shared" si="9"/>
        <v>0.00229303571428571</v>
      </c>
      <c r="AL13" s="12">
        <f t="shared" si="10"/>
        <v>2.29303571428571</v>
      </c>
      <c r="AM13" s="12">
        <f t="shared" si="11"/>
        <v>0.0202081428571429</v>
      </c>
      <c r="AN13" s="12">
        <f t="shared" si="12"/>
        <v>20.2081428571429</v>
      </c>
      <c r="AO13" s="12">
        <f t="shared" si="13"/>
        <v>15.9162824499327</v>
      </c>
      <c r="AP13" s="12">
        <f t="shared" si="14"/>
        <v>10.7102052730024</v>
      </c>
      <c r="AQ13" s="12">
        <f t="shared" si="15"/>
        <v>8.44711936670876</v>
      </c>
      <c r="AR13" s="12">
        <f t="shared" si="16"/>
        <v>-3.17460317460318</v>
      </c>
      <c r="AS13" s="12">
        <f t="shared" si="17"/>
        <v>-3.82919654348226</v>
      </c>
    </row>
    <row r="14" s="13" customFormat="1" spans="1:45">
      <c r="A14" s="4" t="s">
        <v>20</v>
      </c>
      <c r="B14" s="1" t="s">
        <v>24</v>
      </c>
      <c r="C14" s="12">
        <v>0.225935</v>
      </c>
      <c r="D14" s="12">
        <v>256.587301587302</v>
      </c>
      <c r="E14" s="12">
        <v>256.813236587302</v>
      </c>
      <c r="F14" s="12"/>
      <c r="G14" s="12">
        <v>0.23524</v>
      </c>
      <c r="H14" s="12">
        <v>338.178633975482</v>
      </c>
      <c r="I14" s="12">
        <v>338.413873975482</v>
      </c>
      <c r="J14" s="12"/>
      <c r="K14" s="12">
        <v>0.09844</v>
      </c>
      <c r="L14" s="12">
        <v>477.758318739054</v>
      </c>
      <c r="M14" s="12">
        <v>477.856758739054</v>
      </c>
      <c r="N14" s="12"/>
      <c r="O14" s="12">
        <v>0.92836</v>
      </c>
      <c r="P14" s="12">
        <v>225.919589392643</v>
      </c>
      <c r="Q14" s="12">
        <v>226.847949392643</v>
      </c>
      <c r="R14" s="12"/>
      <c r="S14" s="12">
        <v>0.35122</v>
      </c>
      <c r="T14" s="12">
        <v>216.428571428571</v>
      </c>
      <c r="U14" s="12">
        <v>216.779791428571</v>
      </c>
      <c r="V14" s="12"/>
      <c r="W14" s="12">
        <v>1.07206</v>
      </c>
      <c r="X14" s="12">
        <v>181.531531531532</v>
      </c>
      <c r="Y14" s="12">
        <v>182.603591531532</v>
      </c>
      <c r="Z14" s="12">
        <f t="shared" si="0"/>
        <v>11.6572339125971</v>
      </c>
      <c r="AA14" s="12">
        <f t="shared" si="1"/>
        <v>15.7888230108395</v>
      </c>
      <c r="AB14" s="12">
        <f t="shared" si="2"/>
        <v>-1.42691843784088</v>
      </c>
      <c r="AC14" s="12">
        <f t="shared" si="3"/>
        <v>-1.42976589852608</v>
      </c>
      <c r="AD14" s="12">
        <f t="shared" si="4"/>
        <v>-2.120275573022</v>
      </c>
      <c r="AE14" s="12">
        <f t="shared" si="5"/>
        <v>0.00132928571428572</v>
      </c>
      <c r="AF14" s="12">
        <f t="shared" ref="AF14:AJ14" si="29">AE14*1000</f>
        <v>1.32928571428572</v>
      </c>
      <c r="AG14" s="12">
        <f t="shared" si="7"/>
        <v>-0.00910678571428571</v>
      </c>
      <c r="AH14" s="12">
        <f t="shared" si="29"/>
        <v>-9.10678571428571</v>
      </c>
      <c r="AI14" s="12">
        <f t="shared" si="8"/>
        <v>0.0334488095238095</v>
      </c>
      <c r="AJ14" s="12">
        <f t="shared" si="29"/>
        <v>33.4488095238095</v>
      </c>
      <c r="AK14" s="12">
        <f t="shared" si="9"/>
        <v>0.00447446428571429</v>
      </c>
      <c r="AL14" s="12">
        <f t="shared" si="10"/>
        <v>4.47446428571429</v>
      </c>
      <c r="AM14" s="12">
        <f t="shared" si="11"/>
        <v>0.024175</v>
      </c>
      <c r="AN14" s="12">
        <f t="shared" si="12"/>
        <v>24.175</v>
      </c>
      <c r="AO14" s="12">
        <f t="shared" si="13"/>
        <v>11.6559046268829</v>
      </c>
      <c r="AP14" s="12">
        <f t="shared" si="14"/>
        <v>15.7979297965538</v>
      </c>
      <c r="AQ14" s="12">
        <f t="shared" si="15"/>
        <v>-1.46036724736469</v>
      </c>
      <c r="AR14" s="12">
        <f t="shared" si="16"/>
        <v>-1.43424036281179</v>
      </c>
      <c r="AS14" s="12">
        <f t="shared" si="17"/>
        <v>-2.144450573022</v>
      </c>
    </row>
    <row r="15" s="13" customFormat="1" spans="1:45">
      <c r="A15" s="4" t="s">
        <v>20</v>
      </c>
      <c r="B15" s="1" t="s">
        <v>25</v>
      </c>
      <c r="C15" s="12">
        <v>0.1559</v>
      </c>
      <c r="D15" s="12">
        <v>39.1269841269841</v>
      </c>
      <c r="E15" s="12">
        <v>39.2828841269841</v>
      </c>
      <c r="F15" s="12"/>
      <c r="G15" s="12" t="s">
        <v>56</v>
      </c>
      <c r="H15" s="12">
        <v>86.1646234676007</v>
      </c>
      <c r="I15" s="12">
        <v>86.3937834676007</v>
      </c>
      <c r="J15" s="12"/>
      <c r="K15" s="12">
        <v>0.15316</v>
      </c>
      <c r="L15" s="12">
        <v>188.966725043783</v>
      </c>
      <c r="M15" s="12">
        <v>189.119885043783</v>
      </c>
      <c r="N15" s="12"/>
      <c r="O15" s="12">
        <v>0.98004</v>
      </c>
      <c r="P15" s="12">
        <v>93.1565440547476</v>
      </c>
      <c r="Q15" s="12">
        <v>94.1365840547476</v>
      </c>
      <c r="R15" s="12"/>
      <c r="S15" s="12">
        <v>0.45526</v>
      </c>
      <c r="T15" s="12">
        <v>45.6349206349206</v>
      </c>
      <c r="U15" s="12">
        <v>46.0901806349206</v>
      </c>
      <c r="V15" s="12"/>
      <c r="W15" s="12">
        <v>1.2088</v>
      </c>
      <c r="X15" s="12">
        <v>11.2612612612613</v>
      </c>
      <c r="Y15" s="12">
        <v>12.4700612612613</v>
      </c>
      <c r="Z15" s="12">
        <f t="shared" si="0"/>
        <v>6.73012847723094</v>
      </c>
      <c r="AA15" s="12">
        <f t="shared" si="1"/>
        <v>10.7026429226285</v>
      </c>
      <c r="AB15" s="12">
        <f t="shared" si="2"/>
        <v>2.61208094894112</v>
      </c>
      <c r="AC15" s="12">
        <f t="shared" si="3"/>
        <v>0.243117732426304</v>
      </c>
      <c r="AD15" s="12">
        <f t="shared" si="4"/>
        <v>-0.766080653306368</v>
      </c>
      <c r="AE15" s="12" t="e">
        <f t="shared" si="5"/>
        <v>#VALUE!</v>
      </c>
      <c r="AF15" s="12" t="e">
        <f t="shared" ref="AF15:AJ15" si="30">AE15*1000</f>
        <v>#VALUE!</v>
      </c>
      <c r="AG15" s="12">
        <f t="shared" si="7"/>
        <v>-0.000195714285714285</v>
      </c>
      <c r="AH15" s="12">
        <f t="shared" si="30"/>
        <v>-0.195714285714285</v>
      </c>
      <c r="AI15" s="12">
        <f t="shared" si="8"/>
        <v>0.0392447619047619</v>
      </c>
      <c r="AJ15" s="12">
        <f t="shared" si="30"/>
        <v>39.2447619047619</v>
      </c>
      <c r="AK15" s="12">
        <f t="shared" si="9"/>
        <v>0.0106914285714286</v>
      </c>
      <c r="AL15" s="12">
        <f t="shared" si="10"/>
        <v>10.6914285714286</v>
      </c>
      <c r="AM15" s="12">
        <f t="shared" si="11"/>
        <v>0.0300828571428571</v>
      </c>
      <c r="AN15" s="12">
        <f t="shared" si="12"/>
        <v>30.0828571428571</v>
      </c>
      <c r="AO15" s="12">
        <f t="shared" si="13"/>
        <v>6.71966276294523</v>
      </c>
      <c r="AP15" s="12">
        <f t="shared" si="14"/>
        <v>10.7028386369142</v>
      </c>
      <c r="AQ15" s="12">
        <f t="shared" si="15"/>
        <v>2.57283618703636</v>
      </c>
      <c r="AR15" s="12">
        <f t="shared" si="16"/>
        <v>0.232426303854875</v>
      </c>
      <c r="AS15" s="12">
        <f t="shared" si="17"/>
        <v>-0.796163510449225</v>
      </c>
    </row>
    <row r="16" s="13" customFormat="1" spans="1:45">
      <c r="A16" s="4" t="s">
        <v>20</v>
      </c>
      <c r="B16" s="1" t="s">
        <v>26</v>
      </c>
      <c r="C16" s="12">
        <v>0.21071</v>
      </c>
      <c r="D16" s="12">
        <v>59.7619047619048</v>
      </c>
      <c r="E16" s="12">
        <v>59.9726147619048</v>
      </c>
      <c r="F16" s="12"/>
      <c r="G16" s="12">
        <v>0.20484</v>
      </c>
      <c r="H16" s="12">
        <v>208.931698774081</v>
      </c>
      <c r="I16" s="12">
        <v>209.136538774081</v>
      </c>
      <c r="J16" s="12"/>
      <c r="K16" s="12">
        <v>0.27172</v>
      </c>
      <c r="L16" s="12">
        <v>248.686514886165</v>
      </c>
      <c r="M16" s="12">
        <v>248.958234886165</v>
      </c>
      <c r="N16" s="12"/>
      <c r="O16" s="12">
        <v>1.1138</v>
      </c>
      <c r="P16" s="12">
        <v>127.202737382378</v>
      </c>
      <c r="Q16" s="12">
        <v>128.316537382378</v>
      </c>
      <c r="R16" s="12"/>
      <c r="S16" s="12">
        <v>0.33898</v>
      </c>
      <c r="T16" s="12">
        <v>96.4285714285714</v>
      </c>
      <c r="U16" s="12">
        <v>96.7675514285714</v>
      </c>
      <c r="V16" s="12"/>
      <c r="W16" s="12">
        <v>0.99574</v>
      </c>
      <c r="X16" s="12">
        <v>63.3333333333333</v>
      </c>
      <c r="Y16" s="12">
        <v>64.3290733333333</v>
      </c>
      <c r="Z16" s="12">
        <f t="shared" si="0"/>
        <v>21.3091320017394</v>
      </c>
      <c r="AA16" s="12">
        <f t="shared" si="1"/>
        <v>13.4989728660186</v>
      </c>
      <c r="AB16" s="12">
        <f t="shared" si="2"/>
        <v>3.25447250573683</v>
      </c>
      <c r="AC16" s="12">
        <f t="shared" si="3"/>
        <v>1.31410488095238</v>
      </c>
      <c r="AD16" s="12">
        <f t="shared" si="4"/>
        <v>0.124470244897959</v>
      </c>
      <c r="AE16" s="12">
        <f t="shared" si="5"/>
        <v>-0.000838571428571431</v>
      </c>
      <c r="AF16" s="12">
        <f t="shared" ref="AF16:AJ16" si="31">AE16*1000</f>
        <v>-0.838571428571431</v>
      </c>
      <c r="AG16" s="12">
        <f t="shared" si="7"/>
        <v>0.00435785714285714</v>
      </c>
      <c r="AH16" s="12">
        <f t="shared" si="31"/>
        <v>4.35785714285714</v>
      </c>
      <c r="AI16" s="12">
        <f t="shared" si="8"/>
        <v>0.0430042857142857</v>
      </c>
      <c r="AJ16" s="12">
        <f t="shared" si="31"/>
        <v>43.0042857142857</v>
      </c>
      <c r="AK16" s="12">
        <f t="shared" si="9"/>
        <v>0.00458107142857143</v>
      </c>
      <c r="AL16" s="12">
        <f t="shared" si="10"/>
        <v>4.58107142857143</v>
      </c>
      <c r="AM16" s="12">
        <f t="shared" si="11"/>
        <v>0.0224294285714286</v>
      </c>
      <c r="AN16" s="12">
        <f t="shared" si="12"/>
        <v>22.4294285714286</v>
      </c>
      <c r="AO16" s="12">
        <f t="shared" si="13"/>
        <v>21.309970573168</v>
      </c>
      <c r="AP16" s="12">
        <f t="shared" si="14"/>
        <v>13.4946150088757</v>
      </c>
      <c r="AQ16" s="12">
        <f t="shared" si="15"/>
        <v>3.21146822002254</v>
      </c>
      <c r="AR16" s="12">
        <f t="shared" si="16"/>
        <v>1.30952380952381</v>
      </c>
      <c r="AS16" s="12">
        <f t="shared" si="17"/>
        <v>0.10204081632653</v>
      </c>
    </row>
    <row r="17" s="13" customFormat="1" spans="1:45">
      <c r="A17" s="4" t="s">
        <v>27</v>
      </c>
      <c r="B17" s="1" t="s">
        <v>21</v>
      </c>
      <c r="C17" s="12">
        <v>0.432995</v>
      </c>
      <c r="D17" s="12">
        <v>56.4285714285714</v>
      </c>
      <c r="E17" s="12">
        <v>56.8615664285714</v>
      </c>
      <c r="F17" s="12"/>
      <c r="G17" s="12">
        <v>1.09556</v>
      </c>
      <c r="H17" s="12">
        <v>161.120840630473</v>
      </c>
      <c r="I17" s="12">
        <v>162.216400630473</v>
      </c>
      <c r="J17" s="12"/>
      <c r="K17" s="12">
        <v>0.09236</v>
      </c>
      <c r="L17" s="12">
        <v>242.381786339755</v>
      </c>
      <c r="M17" s="12">
        <v>242.474146339755</v>
      </c>
      <c r="N17" s="12"/>
      <c r="O17" s="12">
        <v>0.66388</v>
      </c>
      <c r="P17" s="12">
        <v>125.662959794696</v>
      </c>
      <c r="Q17" s="12">
        <v>126.326839794696</v>
      </c>
      <c r="R17" s="12"/>
      <c r="S17" s="12">
        <v>1.0642</v>
      </c>
      <c r="T17" s="12">
        <v>109.444444444444</v>
      </c>
      <c r="U17" s="12">
        <v>110.508644444444</v>
      </c>
      <c r="V17" s="12"/>
      <c r="W17" s="12">
        <v>2.1151</v>
      </c>
      <c r="X17" s="12">
        <v>105.135135135135</v>
      </c>
      <c r="Y17" s="12">
        <v>107.250235135135</v>
      </c>
      <c r="Z17" s="12">
        <f t="shared" si="0"/>
        <v>15.0506906002716</v>
      </c>
      <c r="AA17" s="12">
        <f t="shared" si="1"/>
        <v>13.2580414222274</v>
      </c>
      <c r="AB17" s="12">
        <f t="shared" si="2"/>
        <v>3.30787016029166</v>
      </c>
      <c r="AC17" s="12">
        <f t="shared" si="3"/>
        <v>1.91596707199546</v>
      </c>
      <c r="AD17" s="12">
        <f t="shared" si="4"/>
        <v>1.43967624875896</v>
      </c>
      <c r="AE17" s="12">
        <f t="shared" si="5"/>
        <v>0.0946521428571429</v>
      </c>
      <c r="AF17" s="12">
        <f t="shared" ref="AF17:AJ17" si="32">AE17*1000</f>
        <v>94.6521428571429</v>
      </c>
      <c r="AG17" s="12">
        <f t="shared" si="7"/>
        <v>-0.0243310714285714</v>
      </c>
      <c r="AH17" s="12">
        <f t="shared" si="32"/>
        <v>-24.3310714285714</v>
      </c>
      <c r="AI17" s="12">
        <f t="shared" si="8"/>
        <v>0.0109945238095238</v>
      </c>
      <c r="AJ17" s="12">
        <f t="shared" si="32"/>
        <v>10.9945238095238</v>
      </c>
      <c r="AK17" s="12">
        <f t="shared" si="9"/>
        <v>0.0225430357142857</v>
      </c>
      <c r="AL17" s="12">
        <f t="shared" si="10"/>
        <v>22.5430357142857</v>
      </c>
      <c r="AM17" s="12">
        <f t="shared" si="11"/>
        <v>0.0480601428571429</v>
      </c>
      <c r="AN17" s="12">
        <f t="shared" si="12"/>
        <v>48.0601428571429</v>
      </c>
      <c r="AO17" s="12">
        <f t="shared" si="13"/>
        <v>14.9560384574145</v>
      </c>
      <c r="AP17" s="12">
        <f t="shared" si="14"/>
        <v>13.282372493656</v>
      </c>
      <c r="AQ17" s="12">
        <f t="shared" si="15"/>
        <v>3.29687563648214</v>
      </c>
      <c r="AR17" s="12">
        <f t="shared" si="16"/>
        <v>1.89342403628118</v>
      </c>
      <c r="AS17" s="12">
        <f t="shared" si="17"/>
        <v>1.39161610590182</v>
      </c>
    </row>
    <row r="18" s="13" customFormat="1" spans="1:45">
      <c r="A18" s="4" t="s">
        <v>27</v>
      </c>
      <c r="B18" s="1" t="s">
        <v>23</v>
      </c>
      <c r="C18" s="12">
        <v>0.207665</v>
      </c>
      <c r="D18" s="12">
        <v>47.3809523809524</v>
      </c>
      <c r="E18" s="12">
        <v>47.5886173809524</v>
      </c>
      <c r="F18" s="12"/>
      <c r="G18" s="12">
        <v>0.64868</v>
      </c>
      <c r="H18" s="12">
        <v>73.5551663747811</v>
      </c>
      <c r="I18" s="12">
        <v>74.2038463747811</v>
      </c>
      <c r="J18" s="12"/>
      <c r="K18" s="12">
        <v>0.10148</v>
      </c>
      <c r="L18" s="12">
        <v>211.558669001751</v>
      </c>
      <c r="M18" s="12">
        <v>211.660149001751</v>
      </c>
      <c r="N18" s="12"/>
      <c r="O18" s="12">
        <v>0.69732</v>
      </c>
      <c r="P18" s="12">
        <v>38.2378100940975</v>
      </c>
      <c r="Q18" s="12">
        <v>38.9351300940975</v>
      </c>
      <c r="R18" s="12"/>
      <c r="S18" s="12">
        <v>0.11254</v>
      </c>
      <c r="T18" s="12">
        <v>17.8571428571429</v>
      </c>
      <c r="U18" s="12">
        <v>17.9696828571429</v>
      </c>
      <c r="V18" s="12"/>
      <c r="W18" s="12">
        <v>1.495</v>
      </c>
      <c r="X18" s="12">
        <v>65.6756756756757</v>
      </c>
      <c r="Y18" s="12">
        <v>67.1706756756757</v>
      </c>
      <c r="Z18" s="12">
        <f t="shared" si="0"/>
        <v>3.80217557054695</v>
      </c>
      <c r="AA18" s="12">
        <f t="shared" si="1"/>
        <v>11.7193951157714</v>
      </c>
      <c r="AB18" s="12">
        <f t="shared" si="2"/>
        <v>-0.412070823183565</v>
      </c>
      <c r="AC18" s="12">
        <f t="shared" si="3"/>
        <v>-1.05781909013605</v>
      </c>
      <c r="AD18" s="12">
        <f t="shared" si="4"/>
        <v>0.559487379849237</v>
      </c>
      <c r="AE18" s="12">
        <f t="shared" si="5"/>
        <v>0.0630021428571429</v>
      </c>
      <c r="AF18" s="12">
        <f t="shared" ref="AF18:AJ18" si="33">AE18*1000</f>
        <v>63.0021428571429</v>
      </c>
      <c r="AG18" s="12">
        <f t="shared" si="7"/>
        <v>-0.00758464285714286</v>
      </c>
      <c r="AH18" s="12">
        <f t="shared" si="33"/>
        <v>-7.58464285714286</v>
      </c>
      <c r="AI18" s="12">
        <f t="shared" si="8"/>
        <v>0.0233169047619048</v>
      </c>
      <c r="AJ18" s="12">
        <f t="shared" si="33"/>
        <v>23.3169047619048</v>
      </c>
      <c r="AK18" s="12">
        <f t="shared" si="9"/>
        <v>-0.00339732142857143</v>
      </c>
      <c r="AL18" s="12">
        <f t="shared" si="10"/>
        <v>-3.39732142857143</v>
      </c>
      <c r="AM18" s="12">
        <f t="shared" si="11"/>
        <v>0.036781</v>
      </c>
      <c r="AN18" s="12">
        <f t="shared" si="12"/>
        <v>36.781</v>
      </c>
      <c r="AO18" s="12">
        <f t="shared" si="13"/>
        <v>3.73917342768981</v>
      </c>
      <c r="AP18" s="12">
        <f t="shared" si="14"/>
        <v>11.7269797586285</v>
      </c>
      <c r="AQ18" s="12">
        <f t="shared" si="15"/>
        <v>-0.43538772794547</v>
      </c>
      <c r="AR18" s="12">
        <f t="shared" si="16"/>
        <v>-1.05442176870748</v>
      </c>
      <c r="AS18" s="12">
        <f t="shared" si="17"/>
        <v>0.522706379849237</v>
      </c>
    </row>
    <row r="19" s="13" customFormat="1" spans="1:45">
      <c r="A19" s="4" t="s">
        <v>27</v>
      </c>
      <c r="B19" s="1" t="s">
        <v>24</v>
      </c>
      <c r="C19" s="12">
        <v>0.122405</v>
      </c>
      <c r="D19" s="12">
        <v>32.1428571428571</v>
      </c>
      <c r="E19" s="12">
        <v>32.2652621428571</v>
      </c>
      <c r="F19" s="12"/>
      <c r="G19" s="12">
        <v>0.50276</v>
      </c>
      <c r="H19" s="12">
        <v>45.5341506129597</v>
      </c>
      <c r="I19" s="12">
        <v>46.0369106129597</v>
      </c>
      <c r="J19" s="12"/>
      <c r="K19" s="12">
        <v>0.11972</v>
      </c>
      <c r="L19" s="12">
        <v>173.905429071804</v>
      </c>
      <c r="M19" s="12">
        <v>174.025149071804</v>
      </c>
      <c r="N19" s="12"/>
      <c r="O19" s="12">
        <v>0.4146</v>
      </c>
      <c r="P19" s="12">
        <v>26.0906757912746</v>
      </c>
      <c r="Q19" s="12">
        <v>26.5052757912746</v>
      </c>
      <c r="R19" s="12"/>
      <c r="S19" s="12">
        <v>0.10948</v>
      </c>
      <c r="T19" s="12">
        <v>13.4126984126984</v>
      </c>
      <c r="U19" s="12">
        <v>13.5221784126984</v>
      </c>
      <c r="V19" s="12"/>
      <c r="W19" s="12">
        <v>0.7795</v>
      </c>
      <c r="X19" s="12">
        <v>57.2072072072072</v>
      </c>
      <c r="Y19" s="12">
        <v>57.9867072072072</v>
      </c>
      <c r="Z19" s="12">
        <f t="shared" si="0"/>
        <v>1.9673783528718</v>
      </c>
      <c r="AA19" s="12">
        <f t="shared" si="1"/>
        <v>10.1257062092105</v>
      </c>
      <c r="AB19" s="12">
        <f t="shared" si="2"/>
        <v>-0.274285064361074</v>
      </c>
      <c r="AC19" s="12">
        <f t="shared" si="3"/>
        <v>-0.669395847505669</v>
      </c>
      <c r="AD19" s="12">
        <f t="shared" si="4"/>
        <v>0.734898430410002</v>
      </c>
      <c r="AE19" s="12">
        <f t="shared" si="5"/>
        <v>0.0543364285714286</v>
      </c>
      <c r="AF19" s="12">
        <f t="shared" ref="AF19:AJ19" si="34">AE19*1000</f>
        <v>54.3364285714286</v>
      </c>
      <c r="AG19" s="12">
        <f t="shared" si="7"/>
        <v>-0.000191785714285717</v>
      </c>
      <c r="AH19" s="12">
        <f t="shared" si="34"/>
        <v>-0.191785714285717</v>
      </c>
      <c r="AI19" s="12">
        <f t="shared" si="8"/>
        <v>0.0139140476190476</v>
      </c>
      <c r="AJ19" s="12">
        <f t="shared" si="34"/>
        <v>13.9140476190476</v>
      </c>
      <c r="AK19" s="12">
        <f t="shared" si="9"/>
        <v>-0.000461607142857144</v>
      </c>
      <c r="AL19" s="12">
        <f t="shared" si="10"/>
        <v>-0.461607142857144</v>
      </c>
      <c r="AM19" s="12">
        <f t="shared" si="11"/>
        <v>0.0187741428571429</v>
      </c>
      <c r="AN19" s="12">
        <f t="shared" si="12"/>
        <v>18.7741428571429</v>
      </c>
      <c r="AO19" s="12">
        <f t="shared" si="13"/>
        <v>1.91304192430037</v>
      </c>
      <c r="AP19" s="12">
        <f t="shared" si="14"/>
        <v>10.1258979949248</v>
      </c>
      <c r="AQ19" s="12">
        <f t="shared" si="15"/>
        <v>-0.288199111980122</v>
      </c>
      <c r="AR19" s="12">
        <f t="shared" si="16"/>
        <v>-0.668934240362812</v>
      </c>
      <c r="AS19" s="12">
        <f t="shared" si="17"/>
        <v>0.716124287552859</v>
      </c>
    </row>
    <row r="20" s="13" customFormat="1" spans="1:45">
      <c r="A20" s="4" t="s">
        <v>27</v>
      </c>
      <c r="B20" s="1" t="s">
        <v>25</v>
      </c>
      <c r="C20" s="12">
        <v>0.122405</v>
      </c>
      <c r="D20" s="12">
        <v>35.6349206349206</v>
      </c>
      <c r="E20" s="12">
        <v>35.7573256349206</v>
      </c>
      <c r="F20" s="12"/>
      <c r="G20" s="12">
        <v>0.52708</v>
      </c>
      <c r="H20" s="12">
        <v>33.6252189141856</v>
      </c>
      <c r="I20" s="12">
        <v>34.1522989141856</v>
      </c>
      <c r="J20" s="12"/>
      <c r="K20" s="12">
        <v>0.11972</v>
      </c>
      <c r="L20" s="12">
        <v>130.998248686515</v>
      </c>
      <c r="M20" s="12">
        <v>131.117968686515</v>
      </c>
      <c r="N20" s="12"/>
      <c r="O20" s="12">
        <v>0.7186</v>
      </c>
      <c r="P20" s="12">
        <v>21.3002566295979</v>
      </c>
      <c r="Q20" s="12">
        <v>22.0188566295979</v>
      </c>
      <c r="R20" s="12"/>
      <c r="S20" s="12">
        <v>0.1003</v>
      </c>
      <c r="T20" s="12">
        <v>21.984126984127</v>
      </c>
      <c r="U20" s="12">
        <v>22.084426984127</v>
      </c>
      <c r="V20" s="12"/>
      <c r="W20" s="12">
        <v>1.3042</v>
      </c>
      <c r="X20" s="12">
        <v>13.963963963964</v>
      </c>
      <c r="Y20" s="12">
        <v>15.268163963964</v>
      </c>
      <c r="Z20" s="12">
        <f t="shared" si="0"/>
        <v>-0.229289531533571</v>
      </c>
      <c r="AA20" s="12">
        <f t="shared" si="1"/>
        <v>6.8114745036853</v>
      </c>
      <c r="AB20" s="12">
        <f t="shared" si="2"/>
        <v>-0.654212809777271</v>
      </c>
      <c r="AC20" s="12">
        <f t="shared" si="3"/>
        <v>-0.488317808956916</v>
      </c>
      <c r="AD20" s="12">
        <f t="shared" si="4"/>
        <v>-0.585404619170191</v>
      </c>
      <c r="AE20" s="12">
        <f t="shared" si="5"/>
        <v>0.0578107142857143</v>
      </c>
      <c r="AF20" s="12">
        <f t="shared" ref="AF20:AJ20" si="35">AE20*1000</f>
        <v>57.8107142857143</v>
      </c>
      <c r="AG20" s="12">
        <f t="shared" si="7"/>
        <v>-0.000191785714285717</v>
      </c>
      <c r="AH20" s="12">
        <f t="shared" si="35"/>
        <v>-0.191785714285717</v>
      </c>
      <c r="AI20" s="12">
        <f t="shared" si="8"/>
        <v>0.0283902380952381</v>
      </c>
      <c r="AJ20" s="12">
        <f t="shared" si="35"/>
        <v>28.3902380952381</v>
      </c>
      <c r="AK20" s="12">
        <f t="shared" si="9"/>
        <v>-0.000789464285714286</v>
      </c>
      <c r="AL20" s="12">
        <f t="shared" si="10"/>
        <v>-0.789464285714286</v>
      </c>
      <c r="AM20" s="12">
        <f t="shared" si="11"/>
        <v>0.0337655714285714</v>
      </c>
      <c r="AN20" s="12">
        <f t="shared" si="12"/>
        <v>33.7655714285714</v>
      </c>
      <c r="AO20" s="12">
        <f t="shared" si="13"/>
        <v>-0.287100245819285</v>
      </c>
      <c r="AP20" s="12">
        <f t="shared" si="14"/>
        <v>6.81166628939959</v>
      </c>
      <c r="AQ20" s="12">
        <f t="shared" si="15"/>
        <v>-0.682603047872509</v>
      </c>
      <c r="AR20" s="12">
        <f t="shared" si="16"/>
        <v>-0.487528344671202</v>
      </c>
      <c r="AS20" s="12">
        <f t="shared" si="17"/>
        <v>-0.619170190598762</v>
      </c>
    </row>
    <row r="21" s="13" customFormat="1" spans="1:45">
      <c r="A21" s="4" t="s">
        <v>27</v>
      </c>
      <c r="B21" s="1" t="s">
        <v>26</v>
      </c>
      <c r="C21" s="12">
        <v>0.14372</v>
      </c>
      <c r="D21" s="12">
        <v>10.5555555555556</v>
      </c>
      <c r="E21" s="12">
        <v>10.6992755555556</v>
      </c>
      <c r="F21" s="12"/>
      <c r="G21" s="12">
        <v>0.54532</v>
      </c>
      <c r="H21" s="12">
        <v>26.7950963222417</v>
      </c>
      <c r="I21" s="12">
        <v>27.3404163222417</v>
      </c>
      <c r="J21" s="12"/>
      <c r="K21" s="12">
        <v>0.16228</v>
      </c>
      <c r="L21" s="12">
        <v>132.399299474606</v>
      </c>
      <c r="M21" s="12">
        <v>132.561579474606</v>
      </c>
      <c r="N21" s="12"/>
      <c r="O21" s="12">
        <v>0.80068</v>
      </c>
      <c r="P21" s="12">
        <v>11.890504704876</v>
      </c>
      <c r="Q21" s="12">
        <v>12.691184704876</v>
      </c>
      <c r="R21" s="12"/>
      <c r="S21" s="12">
        <v>0.10336</v>
      </c>
      <c r="T21" s="12">
        <v>40.5555555555556</v>
      </c>
      <c r="U21" s="12">
        <v>40.6589155555556</v>
      </c>
      <c r="V21" s="12"/>
      <c r="W21" s="12">
        <v>0.4138</v>
      </c>
      <c r="X21" s="12">
        <v>24.5945945945946</v>
      </c>
      <c r="Y21" s="12">
        <v>25.0083945945946</v>
      </c>
      <c r="Z21" s="12">
        <f t="shared" si="0"/>
        <v>2.3773058238123</v>
      </c>
      <c r="AA21" s="12">
        <f t="shared" si="1"/>
        <v>8.70445027993217</v>
      </c>
      <c r="AB21" s="12">
        <f t="shared" si="2"/>
        <v>0.0948528166343051</v>
      </c>
      <c r="AC21" s="12">
        <f t="shared" si="3"/>
        <v>1.06998714285714</v>
      </c>
      <c r="AD21" s="12">
        <f t="shared" si="4"/>
        <v>0.408831972543972</v>
      </c>
      <c r="AE21" s="12">
        <f t="shared" si="5"/>
        <v>0.0573714285714286</v>
      </c>
      <c r="AF21" s="12">
        <f t="shared" ref="AF21:AJ21" si="36">AE21*1000</f>
        <v>57.3714285714286</v>
      </c>
      <c r="AG21" s="12">
        <f t="shared" si="7"/>
        <v>0.00132571428571429</v>
      </c>
      <c r="AH21" s="12">
        <f t="shared" si="36"/>
        <v>1.32571428571429</v>
      </c>
      <c r="AI21" s="12">
        <f t="shared" si="8"/>
        <v>0.0312838095238095</v>
      </c>
      <c r="AJ21" s="12">
        <f t="shared" si="36"/>
        <v>31.2838095238095</v>
      </c>
      <c r="AK21" s="12">
        <f t="shared" si="9"/>
        <v>-0.00144142857142857</v>
      </c>
      <c r="AL21" s="12">
        <f t="shared" si="10"/>
        <v>-1.44142857142857</v>
      </c>
      <c r="AM21" s="12">
        <f t="shared" si="11"/>
        <v>0.00771657142857143</v>
      </c>
      <c r="AN21" s="12">
        <f t="shared" si="12"/>
        <v>7.71657142857143</v>
      </c>
      <c r="AO21" s="12">
        <f t="shared" si="13"/>
        <v>2.31993439524087</v>
      </c>
      <c r="AP21" s="12">
        <f t="shared" si="14"/>
        <v>8.70312456564646</v>
      </c>
      <c r="AQ21" s="12">
        <f t="shared" si="15"/>
        <v>0.0635690071104956</v>
      </c>
      <c r="AR21" s="12">
        <f t="shared" si="16"/>
        <v>1.07142857142857</v>
      </c>
      <c r="AS21" s="12">
        <f t="shared" si="17"/>
        <v>0.401115401115401</v>
      </c>
    </row>
    <row r="22" s="13" customFormat="1" spans="1:45">
      <c r="A22" s="4" t="s">
        <v>27</v>
      </c>
      <c r="B22" s="1" t="s">
        <v>21</v>
      </c>
      <c r="C22" s="12">
        <v>0.122405</v>
      </c>
      <c r="D22" s="12">
        <v>491.031746031746</v>
      </c>
      <c r="E22" s="12">
        <v>491.154151031746</v>
      </c>
      <c r="F22" s="12"/>
      <c r="G22" s="12">
        <v>0.5666</v>
      </c>
      <c r="H22" s="12">
        <v>149.562171628722</v>
      </c>
      <c r="I22" s="12">
        <v>150.128771628722</v>
      </c>
      <c r="J22" s="12"/>
      <c r="K22" s="12">
        <v>0.28084</v>
      </c>
      <c r="L22" s="12">
        <v>1515.93695271454</v>
      </c>
      <c r="M22" s="12">
        <v>1516.21779271454</v>
      </c>
      <c r="N22" s="12"/>
      <c r="O22" s="12">
        <v>1.36612</v>
      </c>
      <c r="P22" s="12">
        <v>14.114627887083</v>
      </c>
      <c r="Q22" s="12">
        <v>15.480747887083</v>
      </c>
      <c r="R22" s="12"/>
      <c r="S22" s="12">
        <v>1.02136</v>
      </c>
      <c r="T22" s="12">
        <v>67.6984126984127</v>
      </c>
      <c r="U22" s="12">
        <v>68.7197726984127</v>
      </c>
      <c r="V22" s="12"/>
      <c r="W22" s="12">
        <v>0.26116</v>
      </c>
      <c r="X22" s="12">
        <v>110.36036036036</v>
      </c>
      <c r="Y22" s="12">
        <v>110.62152036036</v>
      </c>
      <c r="Z22" s="12">
        <f t="shared" si="0"/>
        <v>-48.7179113432892</v>
      </c>
      <c r="AA22" s="12">
        <f t="shared" si="1"/>
        <v>73.2188315487707</v>
      </c>
      <c r="AB22" s="12">
        <f t="shared" si="2"/>
        <v>-22.6511144354601</v>
      </c>
      <c r="AC22" s="12">
        <f t="shared" si="3"/>
        <v>-15.0869420833333</v>
      </c>
      <c r="AD22" s="12">
        <f t="shared" si="4"/>
        <v>-10.8723608763253</v>
      </c>
      <c r="AE22" s="12">
        <f t="shared" si="5"/>
        <v>0.0634564285714286</v>
      </c>
      <c r="AF22" s="12">
        <f t="shared" ref="AF22:AJ22" si="37">AE22*1000</f>
        <v>63.4564285714286</v>
      </c>
      <c r="AG22" s="12">
        <f t="shared" si="7"/>
        <v>0.0113167857142857</v>
      </c>
      <c r="AH22" s="12">
        <f t="shared" si="37"/>
        <v>11.3167857142857</v>
      </c>
      <c r="AI22" s="12">
        <f t="shared" si="8"/>
        <v>0.0592245238095238</v>
      </c>
      <c r="AJ22" s="12">
        <f t="shared" si="37"/>
        <v>59.2245238095238</v>
      </c>
      <c r="AK22" s="12">
        <f t="shared" si="9"/>
        <v>0.0321055357142857</v>
      </c>
      <c r="AL22" s="12">
        <f t="shared" si="10"/>
        <v>32.1055357142857</v>
      </c>
      <c r="AM22" s="12">
        <f t="shared" si="11"/>
        <v>0.00396442857142857</v>
      </c>
      <c r="AN22" s="12">
        <f t="shared" si="12"/>
        <v>3.96442857142857</v>
      </c>
      <c r="AO22" s="12">
        <f t="shared" si="13"/>
        <v>-48.7813677718606</v>
      </c>
      <c r="AP22" s="12">
        <f t="shared" si="14"/>
        <v>73.2075147630564</v>
      </c>
      <c r="AQ22" s="12">
        <f t="shared" si="15"/>
        <v>-22.7103389592697</v>
      </c>
      <c r="AR22" s="12">
        <f t="shared" si="16"/>
        <v>-15.1190476190476</v>
      </c>
      <c r="AS22" s="12">
        <f t="shared" si="17"/>
        <v>-10.8763253048967</v>
      </c>
    </row>
    <row r="23" s="13" customFormat="1" spans="1:45">
      <c r="A23" s="4" t="s">
        <v>27</v>
      </c>
      <c r="B23" s="1" t="s">
        <v>23</v>
      </c>
      <c r="C23" s="12">
        <v>0.17417</v>
      </c>
      <c r="D23" s="12">
        <v>10.7142857142857</v>
      </c>
      <c r="E23" s="12">
        <v>10.8884557142857</v>
      </c>
      <c r="F23" s="12"/>
      <c r="G23" s="12">
        <v>0.5362</v>
      </c>
      <c r="H23" s="12">
        <v>85.1138353765324</v>
      </c>
      <c r="I23" s="12">
        <v>85.6500353765324</v>
      </c>
      <c r="J23" s="12"/>
      <c r="K23" s="12">
        <v>0.18052</v>
      </c>
      <c r="L23" s="12">
        <v>136.777583187391</v>
      </c>
      <c r="M23" s="12">
        <v>136.958103187391</v>
      </c>
      <c r="N23" s="12"/>
      <c r="O23" s="12">
        <v>1.17156</v>
      </c>
      <c r="P23" s="12">
        <v>9.32420872540633</v>
      </c>
      <c r="Q23" s="12">
        <v>10.4957687254063</v>
      </c>
      <c r="R23" s="12"/>
      <c r="S23" s="12">
        <v>0.1003</v>
      </c>
      <c r="T23" s="12">
        <v>60.7142857142857</v>
      </c>
      <c r="U23" s="12">
        <v>60.8145857142857</v>
      </c>
      <c r="V23" s="12"/>
      <c r="W23" s="12">
        <v>0.37564</v>
      </c>
      <c r="X23" s="12">
        <v>65.3153153153153</v>
      </c>
      <c r="Y23" s="12">
        <v>65.6909553153153</v>
      </c>
      <c r="Z23" s="12">
        <f t="shared" si="0"/>
        <v>10.6802256660352</v>
      </c>
      <c r="AA23" s="12">
        <f t="shared" si="1"/>
        <v>9.00497481950749</v>
      </c>
      <c r="AB23" s="12">
        <f t="shared" si="2"/>
        <v>-0.0186993804228278</v>
      </c>
      <c r="AC23" s="12">
        <f t="shared" si="3"/>
        <v>1.78307607142857</v>
      </c>
      <c r="AD23" s="12">
        <f t="shared" si="4"/>
        <v>1.56578570288656</v>
      </c>
      <c r="AE23" s="12">
        <f t="shared" si="5"/>
        <v>0.0517185714285714</v>
      </c>
      <c r="AF23" s="12">
        <f t="shared" ref="AF23:AJ23" si="38">AE23*1000</f>
        <v>51.7185714285714</v>
      </c>
      <c r="AG23" s="12">
        <f t="shared" si="7"/>
        <v>0.000453571428571426</v>
      </c>
      <c r="AH23" s="12">
        <f t="shared" si="38"/>
        <v>0.453571428571426</v>
      </c>
      <c r="AI23" s="12">
        <f t="shared" si="8"/>
        <v>0.0474947619047619</v>
      </c>
      <c r="AJ23" s="12">
        <f t="shared" si="38"/>
        <v>47.4947619047619</v>
      </c>
      <c r="AK23" s="12">
        <f t="shared" si="9"/>
        <v>-0.00263821428571429</v>
      </c>
      <c r="AL23" s="12">
        <f t="shared" si="10"/>
        <v>-2.63821428571429</v>
      </c>
      <c r="AM23" s="12">
        <f t="shared" si="11"/>
        <v>0.00575628571428571</v>
      </c>
      <c r="AN23" s="12">
        <f t="shared" si="12"/>
        <v>5.75628571428571</v>
      </c>
      <c r="AO23" s="12">
        <f t="shared" si="13"/>
        <v>10.6285070946067</v>
      </c>
      <c r="AP23" s="12">
        <f t="shared" si="14"/>
        <v>9.00452124807892</v>
      </c>
      <c r="AQ23" s="12">
        <f t="shared" si="15"/>
        <v>-0.0661941423275896</v>
      </c>
      <c r="AR23" s="12">
        <f t="shared" si="16"/>
        <v>1.78571428571429</v>
      </c>
      <c r="AS23" s="12">
        <f t="shared" si="17"/>
        <v>1.56002941717227</v>
      </c>
    </row>
    <row r="24" s="13" customFormat="1" spans="1:45">
      <c r="A24" s="4" t="s">
        <v>27</v>
      </c>
      <c r="B24" s="1" t="s">
        <v>24</v>
      </c>
      <c r="C24" s="12">
        <v>0.19853</v>
      </c>
      <c r="D24" s="12">
        <v>26.5873015873016</v>
      </c>
      <c r="E24" s="12">
        <v>26.7858315873016</v>
      </c>
      <c r="F24" s="12"/>
      <c r="G24" s="12">
        <v>0.60916</v>
      </c>
      <c r="H24" s="12">
        <v>48.6865148861646</v>
      </c>
      <c r="I24" s="12">
        <v>49.2956748861646</v>
      </c>
      <c r="J24" s="12"/>
      <c r="K24" s="12">
        <v>0.11972</v>
      </c>
      <c r="L24" s="12">
        <v>128.721541155867</v>
      </c>
      <c r="M24" s="12">
        <v>128.841261155867</v>
      </c>
      <c r="N24" s="12"/>
      <c r="O24" s="12">
        <v>1.15636</v>
      </c>
      <c r="P24" s="12">
        <v>16.6809238665526</v>
      </c>
      <c r="Q24" s="12">
        <v>17.8372838665526</v>
      </c>
      <c r="R24" s="12"/>
      <c r="S24" s="12">
        <v>0.09724</v>
      </c>
      <c r="T24" s="12">
        <v>15.7936507936508</v>
      </c>
      <c r="U24" s="12">
        <v>15.8908907936508</v>
      </c>
      <c r="V24" s="12"/>
      <c r="W24" s="12">
        <v>0.40108</v>
      </c>
      <c r="X24" s="12">
        <v>58.8288288288288</v>
      </c>
      <c r="Y24" s="12">
        <v>59.2299088288288</v>
      </c>
      <c r="Z24" s="12">
        <f t="shared" si="0"/>
        <v>3.21569189983758</v>
      </c>
      <c r="AA24" s="12">
        <f t="shared" si="1"/>
        <v>7.28967354061181</v>
      </c>
      <c r="AB24" s="12">
        <f t="shared" si="2"/>
        <v>-0.426121320035666</v>
      </c>
      <c r="AC24" s="12">
        <f t="shared" si="3"/>
        <v>-0.389105028344671</v>
      </c>
      <c r="AD24" s="12">
        <f t="shared" si="4"/>
        <v>0.926973635472207</v>
      </c>
      <c r="AE24" s="12">
        <f t="shared" si="5"/>
        <v>0.0586614285714286</v>
      </c>
      <c r="AF24" s="12">
        <f t="shared" ref="AF24:AJ24" si="39">AE24*1000</f>
        <v>58.6614285714286</v>
      </c>
      <c r="AG24" s="12">
        <f t="shared" si="7"/>
        <v>-0.00562928571428572</v>
      </c>
      <c r="AH24" s="12">
        <f t="shared" si="39"/>
        <v>-5.62928571428572</v>
      </c>
      <c r="AI24" s="12">
        <f t="shared" si="8"/>
        <v>0.0456109523809524</v>
      </c>
      <c r="AJ24" s="12">
        <f t="shared" si="39"/>
        <v>45.6109523809524</v>
      </c>
      <c r="AK24" s="12">
        <f t="shared" si="9"/>
        <v>-0.0036175</v>
      </c>
      <c r="AL24" s="12">
        <f t="shared" si="10"/>
        <v>-3.6175</v>
      </c>
      <c r="AM24" s="12">
        <f t="shared" si="11"/>
        <v>0.00578714285714286</v>
      </c>
      <c r="AN24" s="12">
        <f t="shared" si="12"/>
        <v>5.78714285714286</v>
      </c>
      <c r="AO24" s="12">
        <f t="shared" si="13"/>
        <v>3.15703047126615</v>
      </c>
      <c r="AP24" s="12">
        <f t="shared" si="14"/>
        <v>7.29530282632609</v>
      </c>
      <c r="AQ24" s="12">
        <f t="shared" si="15"/>
        <v>-0.471732272416618</v>
      </c>
      <c r="AR24" s="12">
        <f t="shared" si="16"/>
        <v>-0.385487528344671</v>
      </c>
      <c r="AS24" s="12">
        <f t="shared" si="17"/>
        <v>0.921186492615064</v>
      </c>
    </row>
    <row r="25" s="13" customFormat="1" spans="1:45">
      <c r="A25" s="4" t="s">
        <v>27</v>
      </c>
      <c r="B25" s="1" t="s">
        <v>25</v>
      </c>
      <c r="C25" s="12">
        <v>0.146765</v>
      </c>
      <c r="D25" s="12">
        <v>5</v>
      </c>
      <c r="E25" s="12">
        <v>5.146765</v>
      </c>
      <c r="F25" s="12"/>
      <c r="G25" s="12">
        <v>0.5514</v>
      </c>
      <c r="H25" s="12">
        <v>47.1103327495622</v>
      </c>
      <c r="I25" s="12">
        <v>47.6617327495622</v>
      </c>
      <c r="J25" s="12"/>
      <c r="K25" s="12">
        <v>0.13188</v>
      </c>
      <c r="L25" s="12">
        <v>113.485113835377</v>
      </c>
      <c r="M25" s="12">
        <v>113.616993835377</v>
      </c>
      <c r="N25" s="12"/>
      <c r="O25" s="12">
        <v>0.7338</v>
      </c>
      <c r="P25" s="12">
        <v>12.5748502994012</v>
      </c>
      <c r="Q25" s="12">
        <v>13.3086502994012</v>
      </c>
      <c r="R25" s="12"/>
      <c r="S25" s="12">
        <v>0.40324</v>
      </c>
      <c r="T25" s="12">
        <v>7.22222222222222</v>
      </c>
      <c r="U25" s="12">
        <v>7.62546222222222</v>
      </c>
      <c r="V25" s="12"/>
      <c r="W25" s="12">
        <v>1.2088</v>
      </c>
      <c r="X25" s="12">
        <v>28.018018018018</v>
      </c>
      <c r="Y25" s="12">
        <v>29.226818018018</v>
      </c>
      <c r="Z25" s="12">
        <f t="shared" si="0"/>
        <v>6.07356682136603</v>
      </c>
      <c r="AA25" s="12">
        <f t="shared" si="1"/>
        <v>7.74787348824118</v>
      </c>
      <c r="AB25" s="12">
        <f t="shared" si="2"/>
        <v>0.38866120473339</v>
      </c>
      <c r="AC25" s="12">
        <f t="shared" si="3"/>
        <v>0.0885249007936508</v>
      </c>
      <c r="AD25" s="12">
        <f t="shared" si="4"/>
        <v>0.688001514800515</v>
      </c>
      <c r="AE25" s="12">
        <f t="shared" si="5"/>
        <v>0.057805</v>
      </c>
      <c r="AF25" s="12">
        <f t="shared" ref="AF25:AJ25" si="40">AE25*1000</f>
        <v>57.805</v>
      </c>
      <c r="AG25" s="12">
        <f t="shared" si="7"/>
        <v>-0.00106321428571429</v>
      </c>
      <c r="AH25" s="12">
        <f t="shared" si="40"/>
        <v>-1.06321428571429</v>
      </c>
      <c r="AI25" s="12">
        <f t="shared" si="8"/>
        <v>0.0279540476190476</v>
      </c>
      <c r="AJ25" s="12">
        <f t="shared" si="40"/>
        <v>27.9540476190476</v>
      </c>
      <c r="AK25" s="12">
        <f t="shared" si="9"/>
        <v>0.00915982142857143</v>
      </c>
      <c r="AL25" s="12">
        <f t="shared" si="10"/>
        <v>9.15982142857142</v>
      </c>
      <c r="AM25" s="12">
        <f t="shared" si="11"/>
        <v>0.0303438571428571</v>
      </c>
      <c r="AN25" s="12">
        <f t="shared" si="12"/>
        <v>30.3438571428571</v>
      </c>
      <c r="AO25" s="12">
        <f t="shared" si="13"/>
        <v>6.01576182136603</v>
      </c>
      <c r="AP25" s="12">
        <f t="shared" si="14"/>
        <v>7.7489367025269</v>
      </c>
      <c r="AQ25" s="12">
        <f t="shared" si="15"/>
        <v>0.360707157114343</v>
      </c>
      <c r="AR25" s="12">
        <f t="shared" si="16"/>
        <v>0.0793650793650794</v>
      </c>
      <c r="AS25" s="12">
        <f t="shared" si="17"/>
        <v>0.657657657657658</v>
      </c>
    </row>
    <row r="26" s="13" customFormat="1" spans="1:45">
      <c r="A26" s="4" t="s">
        <v>27</v>
      </c>
      <c r="B26" s="1" t="s">
        <v>26</v>
      </c>
      <c r="C26" s="12">
        <v>0.13154</v>
      </c>
      <c r="D26" s="12">
        <v>4.20634920634921</v>
      </c>
      <c r="E26" s="12">
        <v>4.33788920634921</v>
      </c>
      <c r="F26" s="12"/>
      <c r="G26" s="12">
        <v>0.4906</v>
      </c>
      <c r="H26" s="12">
        <v>52.1891418563923</v>
      </c>
      <c r="I26" s="12">
        <v>52.6797418563923</v>
      </c>
      <c r="J26" s="12"/>
      <c r="K26" s="12">
        <v>0.07412</v>
      </c>
      <c r="L26" s="12">
        <v>120.665499124343</v>
      </c>
      <c r="M26" s="12">
        <v>120.739619124343</v>
      </c>
      <c r="N26" s="12"/>
      <c r="O26" s="12">
        <v>0.74596</v>
      </c>
      <c r="P26" s="12">
        <v>6.7579127459367</v>
      </c>
      <c r="Q26" s="12">
        <v>7.5038727459367</v>
      </c>
      <c r="R26" s="12"/>
      <c r="S26" s="12">
        <v>0.33286</v>
      </c>
      <c r="T26" s="12">
        <v>3.41269841269841</v>
      </c>
      <c r="U26" s="12">
        <v>3.74555841269841</v>
      </c>
      <c r="V26" s="12"/>
      <c r="W26" s="12">
        <v>0.43606</v>
      </c>
      <c r="X26" s="12">
        <v>8.1981981981982</v>
      </c>
      <c r="Y26" s="12">
        <v>8.6342581981982</v>
      </c>
      <c r="Z26" s="12">
        <f t="shared" si="0"/>
        <v>6.90597895000616</v>
      </c>
      <c r="AA26" s="12">
        <f t="shared" si="1"/>
        <v>8.31440927985672</v>
      </c>
      <c r="AB26" s="12">
        <f t="shared" si="2"/>
        <v>0.150761120932738</v>
      </c>
      <c r="AC26" s="12">
        <f t="shared" si="3"/>
        <v>-0.0211546712018141</v>
      </c>
      <c r="AD26" s="12">
        <f t="shared" si="4"/>
        <v>0.122753399767114</v>
      </c>
      <c r="AE26" s="12">
        <f t="shared" si="5"/>
        <v>0.0512942857142857</v>
      </c>
      <c r="AF26" s="12">
        <f t="shared" ref="AF26:AJ26" si="41">AE26*1000</f>
        <v>51.2942857142857</v>
      </c>
      <c r="AG26" s="12">
        <f t="shared" si="7"/>
        <v>-0.00410142857142857</v>
      </c>
      <c r="AH26" s="12">
        <f t="shared" si="41"/>
        <v>-4.10142857142857</v>
      </c>
      <c r="AI26" s="12">
        <f t="shared" si="8"/>
        <v>0.0292580952380952</v>
      </c>
      <c r="AJ26" s="12">
        <f t="shared" si="41"/>
        <v>29.2580952380952</v>
      </c>
      <c r="AK26" s="12">
        <f t="shared" si="9"/>
        <v>0.00719</v>
      </c>
      <c r="AL26" s="12">
        <f t="shared" si="10"/>
        <v>7.19</v>
      </c>
      <c r="AM26" s="12">
        <f t="shared" si="11"/>
        <v>0.00870057142857143</v>
      </c>
      <c r="AN26" s="12">
        <f t="shared" si="12"/>
        <v>8.70057142857143</v>
      </c>
      <c r="AO26" s="12">
        <f t="shared" si="13"/>
        <v>6.85468466429187</v>
      </c>
      <c r="AP26" s="12">
        <f t="shared" si="14"/>
        <v>8.31851070842815</v>
      </c>
      <c r="AQ26" s="12">
        <f t="shared" si="15"/>
        <v>0.121503025694643</v>
      </c>
      <c r="AR26" s="12">
        <f t="shared" si="16"/>
        <v>-0.0283446712018141</v>
      </c>
      <c r="AS26" s="12">
        <f t="shared" si="17"/>
        <v>0.114052828338543</v>
      </c>
    </row>
    <row r="27" s="13" customFormat="1" spans="1:45">
      <c r="A27" s="4" t="s">
        <v>27</v>
      </c>
      <c r="B27" s="1" t="s">
        <v>21</v>
      </c>
      <c r="C27" s="12">
        <v>0.548705</v>
      </c>
      <c r="D27" s="12">
        <v>122.460317460317</v>
      </c>
      <c r="E27" s="12">
        <v>123.009022460317</v>
      </c>
      <c r="F27" s="12"/>
      <c r="G27" s="12">
        <v>0.91924</v>
      </c>
      <c r="H27" s="12">
        <v>153.590192644483</v>
      </c>
      <c r="I27" s="12">
        <v>154.509432644483</v>
      </c>
      <c r="J27" s="12"/>
      <c r="K27" s="12">
        <v>0.10452</v>
      </c>
      <c r="L27" s="12">
        <v>270.577933450088</v>
      </c>
      <c r="M27" s="12">
        <v>270.682453450088</v>
      </c>
      <c r="N27" s="12"/>
      <c r="O27" s="12">
        <v>0.94356</v>
      </c>
      <c r="P27" s="12">
        <v>292.301112061591</v>
      </c>
      <c r="Q27" s="12">
        <v>293.244672061591</v>
      </c>
      <c r="R27" s="12"/>
      <c r="S27" s="12">
        <v>0.1156</v>
      </c>
      <c r="T27" s="12">
        <v>133.571428571429</v>
      </c>
      <c r="U27" s="12">
        <v>133.687028571429</v>
      </c>
      <c r="V27" s="12"/>
      <c r="W27" s="12">
        <v>1.04026</v>
      </c>
      <c r="X27" s="12">
        <v>109.459459459459</v>
      </c>
      <c r="Y27" s="12">
        <v>110.499719459459</v>
      </c>
      <c r="Z27" s="12">
        <f t="shared" si="0"/>
        <v>4.50005859773799</v>
      </c>
      <c r="AA27" s="12">
        <f t="shared" si="1"/>
        <v>10.548102213555</v>
      </c>
      <c r="AB27" s="12">
        <f t="shared" si="2"/>
        <v>8.10645950482255</v>
      </c>
      <c r="AC27" s="12">
        <f t="shared" si="3"/>
        <v>0.381357361111111</v>
      </c>
      <c r="AD27" s="12">
        <f t="shared" si="4"/>
        <v>-0.357408657167371</v>
      </c>
      <c r="AE27" s="12">
        <f t="shared" si="5"/>
        <v>0.0529335714285714</v>
      </c>
      <c r="AF27" s="12">
        <f t="shared" ref="AF27:AJ27" si="42">AE27*1000</f>
        <v>52.9335714285714</v>
      </c>
      <c r="AG27" s="12">
        <f t="shared" si="7"/>
        <v>-0.0317275</v>
      </c>
      <c r="AH27" s="12">
        <f t="shared" si="42"/>
        <v>-31.7275</v>
      </c>
      <c r="AI27" s="12">
        <f t="shared" si="8"/>
        <v>0.018802619047619</v>
      </c>
      <c r="AJ27" s="12">
        <f t="shared" si="42"/>
        <v>18.802619047619</v>
      </c>
      <c r="AK27" s="12">
        <f t="shared" si="9"/>
        <v>-0.0154680357142857</v>
      </c>
      <c r="AL27" s="12">
        <f t="shared" si="10"/>
        <v>-15.4680357142857</v>
      </c>
      <c r="AM27" s="12">
        <f t="shared" si="11"/>
        <v>0.0140444285714286</v>
      </c>
      <c r="AN27" s="12">
        <f t="shared" si="12"/>
        <v>14.0444285714286</v>
      </c>
      <c r="AO27" s="12">
        <f t="shared" si="13"/>
        <v>4.44712502630942</v>
      </c>
      <c r="AP27" s="12">
        <f t="shared" si="14"/>
        <v>10.579829713555</v>
      </c>
      <c r="AQ27" s="12">
        <f t="shared" si="15"/>
        <v>8.08765688577493</v>
      </c>
      <c r="AR27" s="12">
        <f t="shared" si="16"/>
        <v>0.396825396825396</v>
      </c>
      <c r="AS27" s="12">
        <f t="shared" si="17"/>
        <v>-0.3714530857388</v>
      </c>
    </row>
    <row r="28" s="13" customFormat="1" spans="1:45">
      <c r="A28" s="4" t="s">
        <v>27</v>
      </c>
      <c r="B28" s="1" t="s">
        <v>23</v>
      </c>
      <c r="C28" s="12">
        <v>0.35078</v>
      </c>
      <c r="D28" s="12">
        <v>151.984126984127</v>
      </c>
      <c r="E28" s="12">
        <v>152.334906984127</v>
      </c>
      <c r="F28" s="12"/>
      <c r="G28" s="12">
        <v>0.70036</v>
      </c>
      <c r="H28" s="12">
        <v>68.6514886164623</v>
      </c>
      <c r="I28" s="12">
        <v>69.3518486164623</v>
      </c>
      <c r="J28" s="12"/>
      <c r="K28" s="12">
        <v>0.1106</v>
      </c>
      <c r="L28" s="12">
        <v>133.274956217163</v>
      </c>
      <c r="M28" s="12">
        <v>133.385556217163</v>
      </c>
      <c r="N28" s="12"/>
      <c r="O28" s="12">
        <v>1.0226</v>
      </c>
      <c r="P28" s="12">
        <v>40.8041060735671</v>
      </c>
      <c r="Q28" s="12">
        <v>41.8267060735671</v>
      </c>
      <c r="R28" s="12"/>
      <c r="S28" s="12">
        <v>0.10642</v>
      </c>
      <c r="T28" s="12">
        <v>15</v>
      </c>
      <c r="U28" s="12">
        <v>15.10642</v>
      </c>
      <c r="V28" s="12"/>
      <c r="W28" s="12">
        <v>0.3343</v>
      </c>
      <c r="X28" s="12">
        <v>61.1711711711712</v>
      </c>
      <c r="Y28" s="12">
        <v>61.5054711711712</v>
      </c>
      <c r="Z28" s="12">
        <f t="shared" si="0"/>
        <v>-11.8547226239521</v>
      </c>
      <c r="AA28" s="12">
        <f t="shared" si="1"/>
        <v>-1.35352505478315</v>
      </c>
      <c r="AB28" s="12">
        <f t="shared" si="2"/>
        <v>-5.26229528145523</v>
      </c>
      <c r="AC28" s="12">
        <f t="shared" si="3"/>
        <v>-4.90101739229025</v>
      </c>
      <c r="AD28" s="12">
        <f t="shared" si="4"/>
        <v>-2.59512673751302</v>
      </c>
      <c r="AE28" s="12">
        <f t="shared" si="5"/>
        <v>0.04994</v>
      </c>
      <c r="AF28" s="12">
        <f t="shared" ref="AF28:AJ28" si="43">AE28*1000</f>
        <v>49.94</v>
      </c>
      <c r="AG28" s="12">
        <f t="shared" si="7"/>
        <v>-0.0171557142857143</v>
      </c>
      <c r="AH28" s="12">
        <f t="shared" si="43"/>
        <v>-17.1557142857143</v>
      </c>
      <c r="AI28" s="12">
        <f t="shared" si="8"/>
        <v>0.0319914285714286</v>
      </c>
      <c r="AJ28" s="12">
        <f t="shared" si="43"/>
        <v>31.9914285714286</v>
      </c>
      <c r="AK28" s="12">
        <f t="shared" si="9"/>
        <v>-0.00872714285714286</v>
      </c>
      <c r="AL28" s="12">
        <f t="shared" si="10"/>
        <v>-8.72714285714286</v>
      </c>
      <c r="AM28" s="12">
        <f t="shared" si="11"/>
        <v>-0.000470857142857141</v>
      </c>
      <c r="AN28" s="12">
        <f t="shared" si="12"/>
        <v>-0.470857142857141</v>
      </c>
      <c r="AO28" s="12">
        <f t="shared" si="13"/>
        <v>-11.9046626239521</v>
      </c>
      <c r="AP28" s="12">
        <f t="shared" si="14"/>
        <v>-1.33636934049744</v>
      </c>
      <c r="AQ28" s="12">
        <f t="shared" si="15"/>
        <v>-5.29428671002666</v>
      </c>
      <c r="AR28" s="12">
        <f t="shared" si="16"/>
        <v>-4.89229024943311</v>
      </c>
      <c r="AS28" s="12">
        <f t="shared" si="17"/>
        <v>-2.59465588037017</v>
      </c>
    </row>
    <row r="29" s="13" customFormat="1" spans="1:45">
      <c r="A29" s="4" t="s">
        <v>27</v>
      </c>
      <c r="B29" s="1" t="s">
        <v>24</v>
      </c>
      <c r="C29" s="12">
        <v>0.152855</v>
      </c>
      <c r="D29" s="12">
        <v>222.619047619048</v>
      </c>
      <c r="E29" s="12">
        <v>222.771902619048</v>
      </c>
      <c r="F29" s="12"/>
      <c r="G29" s="12">
        <v>1.11684</v>
      </c>
      <c r="H29" s="12">
        <v>21.7162872154116</v>
      </c>
      <c r="I29" s="12">
        <v>22.8331272154116</v>
      </c>
      <c r="J29" s="12"/>
      <c r="K29" s="12">
        <v>0.25348</v>
      </c>
      <c r="L29" s="12">
        <v>177.933450087566</v>
      </c>
      <c r="M29" s="12">
        <v>178.186930087566</v>
      </c>
      <c r="N29" s="12"/>
      <c r="O29" s="12">
        <v>1.11988</v>
      </c>
      <c r="P29" s="12">
        <v>88.7082976903336</v>
      </c>
      <c r="Q29" s="12">
        <v>89.8281776903336</v>
      </c>
      <c r="R29" s="12"/>
      <c r="S29" s="12">
        <v>0.92038</v>
      </c>
      <c r="T29" s="12">
        <v>13.4126984126984</v>
      </c>
      <c r="U29" s="12">
        <v>14.3330784126984</v>
      </c>
      <c r="V29" s="12"/>
      <c r="W29" s="12">
        <v>1.14838</v>
      </c>
      <c r="X29" s="12">
        <v>38.8288288288288</v>
      </c>
      <c r="Y29" s="12">
        <v>39.9772088288288</v>
      </c>
      <c r="Z29" s="12">
        <f t="shared" si="0"/>
        <v>-28.5626822005194</v>
      </c>
      <c r="AA29" s="12">
        <f t="shared" si="1"/>
        <v>-3.18464089510585</v>
      </c>
      <c r="AB29" s="12">
        <f t="shared" si="2"/>
        <v>-6.330653568034</v>
      </c>
      <c r="AC29" s="12">
        <f t="shared" si="3"/>
        <v>-7.44424372165533</v>
      </c>
      <c r="AD29" s="12">
        <f t="shared" si="4"/>
        <v>-5.22270553686339</v>
      </c>
      <c r="AE29" s="12">
        <f t="shared" si="5"/>
        <v>0.137712142857143</v>
      </c>
      <c r="AF29" s="12">
        <f t="shared" ref="AF29:AJ29" si="44">AE29*1000</f>
        <v>137.712142857143</v>
      </c>
      <c r="AG29" s="12">
        <f t="shared" si="7"/>
        <v>0.0071875</v>
      </c>
      <c r="AH29" s="12">
        <f t="shared" si="44"/>
        <v>7.1875</v>
      </c>
      <c r="AI29" s="12">
        <f t="shared" si="8"/>
        <v>0.0460488095238095</v>
      </c>
      <c r="AJ29" s="12">
        <f t="shared" si="44"/>
        <v>46.0488095238095</v>
      </c>
      <c r="AK29" s="12">
        <f t="shared" si="9"/>
        <v>0.0274116071428571</v>
      </c>
      <c r="AL29" s="12">
        <f t="shared" si="10"/>
        <v>27.4116071428571</v>
      </c>
      <c r="AM29" s="12">
        <f t="shared" si="11"/>
        <v>0.0284435714285714</v>
      </c>
      <c r="AN29" s="12">
        <f t="shared" si="12"/>
        <v>28.4435714285714</v>
      </c>
      <c r="AO29" s="12">
        <f t="shared" si="13"/>
        <v>-28.7003943433766</v>
      </c>
      <c r="AP29" s="12">
        <f t="shared" si="14"/>
        <v>-3.19182839510585</v>
      </c>
      <c r="AQ29" s="12">
        <f t="shared" si="15"/>
        <v>-6.37670237755781</v>
      </c>
      <c r="AR29" s="12">
        <f t="shared" si="16"/>
        <v>-7.47165532879819</v>
      </c>
      <c r="AS29" s="12">
        <f t="shared" si="17"/>
        <v>-5.25114910829197</v>
      </c>
    </row>
    <row r="30" s="13" customFormat="1" spans="1:45">
      <c r="A30" s="4" t="s">
        <v>27</v>
      </c>
      <c r="B30" s="1" t="s">
        <v>25</v>
      </c>
      <c r="C30" s="12">
        <v>0.585245</v>
      </c>
      <c r="D30" s="12">
        <v>41.3492063492063</v>
      </c>
      <c r="E30" s="12">
        <v>41.9344513492063</v>
      </c>
      <c r="F30" s="12"/>
      <c r="G30" s="12">
        <v>0.9162</v>
      </c>
      <c r="H30" s="12">
        <v>30.4728546409807</v>
      </c>
      <c r="I30" s="12">
        <v>31.3890546409807</v>
      </c>
      <c r="J30" s="12"/>
      <c r="K30" s="12">
        <v>0.19876</v>
      </c>
      <c r="L30" s="12">
        <v>145.008756567426</v>
      </c>
      <c r="M30" s="12">
        <v>145.207516567426</v>
      </c>
      <c r="N30" s="12"/>
      <c r="O30" s="12">
        <v>1.1594</v>
      </c>
      <c r="P30" s="12">
        <v>28.4858853721129</v>
      </c>
      <c r="Q30" s="12">
        <v>29.6452853721129</v>
      </c>
      <c r="R30" s="12"/>
      <c r="S30" s="12">
        <v>0.90508</v>
      </c>
      <c r="T30" s="12">
        <v>39.9206349206349</v>
      </c>
      <c r="U30" s="12">
        <v>40.8257149206349</v>
      </c>
      <c r="V30" s="12"/>
      <c r="W30" s="12">
        <v>0.382</v>
      </c>
      <c r="X30" s="12">
        <v>21.8918918918919</v>
      </c>
      <c r="Y30" s="12">
        <v>22.2738918918919</v>
      </c>
      <c r="Z30" s="12">
        <f t="shared" si="0"/>
        <v>-1.50648524403223</v>
      </c>
      <c r="AA30" s="12">
        <f t="shared" si="1"/>
        <v>7.37664751558709</v>
      </c>
      <c r="AB30" s="12">
        <f t="shared" si="2"/>
        <v>-0.585198379861592</v>
      </c>
      <c r="AC30" s="12">
        <f t="shared" si="3"/>
        <v>-0.0395977295918366</v>
      </c>
      <c r="AD30" s="12">
        <f t="shared" si="4"/>
        <v>-0.561730270208984</v>
      </c>
      <c r="AE30" s="12">
        <f t="shared" si="5"/>
        <v>0.0472792857142857</v>
      </c>
      <c r="AF30" s="12">
        <f t="shared" ref="AF30:AJ30" si="45">AE30*1000</f>
        <v>47.2792857142857</v>
      </c>
      <c r="AG30" s="12">
        <f t="shared" si="7"/>
        <v>-0.0276060714285714</v>
      </c>
      <c r="AH30" s="12">
        <f t="shared" si="45"/>
        <v>-27.6060714285714</v>
      </c>
      <c r="AI30" s="12">
        <f t="shared" si="8"/>
        <v>0.0273407142857143</v>
      </c>
      <c r="AJ30" s="12">
        <f t="shared" si="45"/>
        <v>27.3407142857143</v>
      </c>
      <c r="AK30" s="12">
        <f t="shared" si="9"/>
        <v>0.0114226785714286</v>
      </c>
      <c r="AL30" s="12">
        <f t="shared" si="10"/>
        <v>11.4226785714286</v>
      </c>
      <c r="AM30" s="12">
        <f t="shared" si="11"/>
        <v>-0.005807</v>
      </c>
      <c r="AN30" s="12">
        <f t="shared" si="12"/>
        <v>-5.807</v>
      </c>
      <c r="AO30" s="12">
        <f t="shared" si="13"/>
        <v>-1.55376452974651</v>
      </c>
      <c r="AP30" s="12">
        <f t="shared" si="14"/>
        <v>7.40425358701566</v>
      </c>
      <c r="AQ30" s="12">
        <f t="shared" si="15"/>
        <v>-0.612539094147306</v>
      </c>
      <c r="AR30" s="12">
        <f t="shared" si="16"/>
        <v>-0.0510204081632651</v>
      </c>
      <c r="AS30" s="12">
        <f t="shared" si="17"/>
        <v>-0.555923270208984</v>
      </c>
    </row>
    <row r="31" s="13" customFormat="1" spans="1:45">
      <c r="A31" s="4" t="s">
        <v>27</v>
      </c>
      <c r="B31" s="1" t="s">
        <v>26</v>
      </c>
      <c r="C31" s="12">
        <v>0.50912</v>
      </c>
      <c r="D31" s="12">
        <v>1.98412698412698</v>
      </c>
      <c r="E31" s="12">
        <v>2.49324698412698</v>
      </c>
      <c r="F31" s="12"/>
      <c r="G31" s="12">
        <v>0.63044</v>
      </c>
      <c r="H31" s="12">
        <v>32.399299474606</v>
      </c>
      <c r="I31" s="12">
        <v>33.029739474606</v>
      </c>
      <c r="J31" s="12"/>
      <c r="K31" s="12">
        <v>0.25956</v>
      </c>
      <c r="L31" s="12">
        <v>162.171628721541</v>
      </c>
      <c r="M31" s="12">
        <v>162.431188721541</v>
      </c>
      <c r="N31" s="12"/>
      <c r="O31" s="12">
        <v>0.9162</v>
      </c>
      <c r="P31" s="12">
        <v>52.9512403763901</v>
      </c>
      <c r="Q31" s="12">
        <v>53.8674403763901</v>
      </c>
      <c r="R31" s="12"/>
      <c r="S31" s="12">
        <v>1.00912</v>
      </c>
      <c r="T31" s="12">
        <v>10.2380952380952</v>
      </c>
      <c r="U31" s="12">
        <v>11.2472152380952</v>
      </c>
      <c r="V31" s="12"/>
      <c r="W31" s="12">
        <v>0.42334</v>
      </c>
      <c r="X31" s="12">
        <v>9.45945945945946</v>
      </c>
      <c r="Y31" s="12">
        <v>9.88279945945946</v>
      </c>
      <c r="Z31" s="12">
        <f t="shared" si="0"/>
        <v>4.36235607006842</v>
      </c>
      <c r="AA31" s="12">
        <f t="shared" si="1"/>
        <v>11.4241386955296</v>
      </c>
      <c r="AB31" s="12">
        <f t="shared" si="2"/>
        <v>2.44639016153634</v>
      </c>
      <c r="AC31" s="12">
        <f t="shared" si="3"/>
        <v>0.312641723356009</v>
      </c>
      <c r="AD31" s="12">
        <f t="shared" si="4"/>
        <v>0.211130070723785</v>
      </c>
      <c r="AE31" s="12">
        <f t="shared" si="5"/>
        <v>0.0173314285714286</v>
      </c>
      <c r="AF31" s="12">
        <f t="shared" ref="AF31:AJ31" si="46">AE31*1000</f>
        <v>17.3314285714286</v>
      </c>
      <c r="AG31" s="12">
        <f t="shared" si="7"/>
        <v>-0.0178257142857143</v>
      </c>
      <c r="AH31" s="12">
        <f t="shared" si="46"/>
        <v>-17.8257142857143</v>
      </c>
      <c r="AI31" s="12">
        <f t="shared" si="8"/>
        <v>0.0193847619047619</v>
      </c>
      <c r="AJ31" s="12">
        <f t="shared" si="46"/>
        <v>19.3847619047619</v>
      </c>
      <c r="AK31" s="12">
        <f t="shared" si="9"/>
        <v>0.0178571428571429</v>
      </c>
      <c r="AL31" s="12">
        <f t="shared" si="10"/>
        <v>17.8571428571429</v>
      </c>
      <c r="AM31" s="12">
        <f t="shared" si="11"/>
        <v>-0.00245085714285715</v>
      </c>
      <c r="AN31" s="12">
        <f t="shared" si="12"/>
        <v>-2.45085714285715</v>
      </c>
      <c r="AO31" s="12">
        <f t="shared" si="13"/>
        <v>4.345024641497</v>
      </c>
      <c r="AP31" s="12">
        <f t="shared" si="14"/>
        <v>11.4419644098153</v>
      </c>
      <c r="AQ31" s="12">
        <f t="shared" si="15"/>
        <v>2.42700539963158</v>
      </c>
      <c r="AR31" s="12">
        <f t="shared" si="16"/>
        <v>0.294784580498866</v>
      </c>
      <c r="AS31" s="12">
        <f t="shared" si="17"/>
        <v>0.213580927866642</v>
      </c>
    </row>
    <row r="32" s="13" customFormat="1" spans="1:45">
      <c r="A32" s="4" t="s">
        <v>29</v>
      </c>
      <c r="B32" s="1" t="s">
        <v>21</v>
      </c>
      <c r="C32" s="12">
        <v>0.201575</v>
      </c>
      <c r="D32" s="12">
        <v>75.6349206349206</v>
      </c>
      <c r="E32" s="12">
        <v>75.8364956349206</v>
      </c>
      <c r="F32" s="12"/>
      <c r="G32" s="12">
        <v>0.51796</v>
      </c>
      <c r="H32" s="12">
        <v>463.922942206655</v>
      </c>
      <c r="I32" s="12">
        <v>464.440902206655</v>
      </c>
      <c r="J32" s="12"/>
      <c r="K32" s="12">
        <v>0.1562</v>
      </c>
      <c r="L32" s="12">
        <v>275.831873905429</v>
      </c>
      <c r="M32" s="12">
        <v>275.988073905429</v>
      </c>
      <c r="N32" s="12"/>
      <c r="O32" s="12">
        <v>1.17764</v>
      </c>
      <c r="P32" s="12">
        <v>114.37125748503</v>
      </c>
      <c r="Q32" s="12">
        <v>115.54889748503</v>
      </c>
      <c r="R32" s="12"/>
      <c r="S32" s="12">
        <v>0.64498</v>
      </c>
      <c r="T32" s="12">
        <v>100.714285714286</v>
      </c>
      <c r="U32" s="12">
        <v>101.359265714286</v>
      </c>
      <c r="V32" s="12"/>
      <c r="W32" s="12">
        <v>1.35508</v>
      </c>
      <c r="X32" s="12">
        <v>127.477477477477</v>
      </c>
      <c r="Y32" s="12">
        <v>128.832557477477</v>
      </c>
      <c r="Z32" s="12">
        <f t="shared" si="0"/>
        <v>55.5149152245335</v>
      </c>
      <c r="AA32" s="12">
        <f t="shared" si="1"/>
        <v>14.2965413050363</v>
      </c>
      <c r="AB32" s="12">
        <f t="shared" si="2"/>
        <v>1.89106675476711</v>
      </c>
      <c r="AC32" s="12">
        <f t="shared" si="3"/>
        <v>0.911527502834467</v>
      </c>
      <c r="AD32" s="12">
        <f t="shared" si="4"/>
        <v>1.51417319550162</v>
      </c>
      <c r="AE32" s="12">
        <f t="shared" si="5"/>
        <v>0.0451978571428571</v>
      </c>
      <c r="AF32" s="12">
        <f t="shared" ref="AF32:AJ32" si="47">AE32*1000</f>
        <v>45.1978571428571</v>
      </c>
      <c r="AG32" s="12">
        <f t="shared" si="7"/>
        <v>-0.00324107142857143</v>
      </c>
      <c r="AH32" s="12">
        <f t="shared" si="47"/>
        <v>-3.24107142857143</v>
      </c>
      <c r="AI32" s="12">
        <f t="shared" si="8"/>
        <v>0.0464792857142857</v>
      </c>
      <c r="AJ32" s="12">
        <f t="shared" si="47"/>
        <v>46.4792857142857</v>
      </c>
      <c r="AK32" s="12">
        <f t="shared" si="9"/>
        <v>0.0158358928571429</v>
      </c>
      <c r="AL32" s="12">
        <f t="shared" si="10"/>
        <v>15.8358928571429</v>
      </c>
      <c r="AM32" s="12">
        <f t="shared" si="11"/>
        <v>0.0329572857142857</v>
      </c>
      <c r="AN32" s="12">
        <f t="shared" si="12"/>
        <v>32.9572857142857</v>
      </c>
      <c r="AO32" s="12">
        <f t="shared" si="13"/>
        <v>55.4697173673906</v>
      </c>
      <c r="AP32" s="12">
        <f t="shared" si="14"/>
        <v>14.2997823764649</v>
      </c>
      <c r="AQ32" s="12">
        <f t="shared" si="15"/>
        <v>1.84458746905282</v>
      </c>
      <c r="AR32" s="12">
        <f t="shared" si="16"/>
        <v>0.895691609977325</v>
      </c>
      <c r="AS32" s="12">
        <f t="shared" si="17"/>
        <v>1.48121590978734</v>
      </c>
    </row>
    <row r="33" s="13" customFormat="1" spans="1:45">
      <c r="A33" s="4" t="s">
        <v>29</v>
      </c>
      <c r="B33" s="1" t="s">
        <v>23</v>
      </c>
      <c r="C33" s="12">
        <v>0.16808</v>
      </c>
      <c r="D33" s="12">
        <v>68.015873015873</v>
      </c>
      <c r="E33" s="12">
        <v>68.183953015873</v>
      </c>
      <c r="F33" s="12"/>
      <c r="G33" s="12">
        <v>0.5058</v>
      </c>
      <c r="H33" s="12">
        <v>505.253940455341</v>
      </c>
      <c r="I33" s="12">
        <v>505.759740455342</v>
      </c>
      <c r="J33" s="12"/>
      <c r="K33" s="12">
        <v>0.1866</v>
      </c>
      <c r="L33" s="12">
        <v>393.870402802102</v>
      </c>
      <c r="M33" s="12">
        <v>394.057002802102</v>
      </c>
      <c r="N33" s="12"/>
      <c r="O33" s="12">
        <v>1.01652</v>
      </c>
      <c r="P33" s="12">
        <v>240.290846877673</v>
      </c>
      <c r="Q33" s="12">
        <v>241.307366877673</v>
      </c>
      <c r="R33" s="12"/>
      <c r="S33" s="12">
        <v>0.76126</v>
      </c>
      <c r="T33" s="12">
        <v>157.222222222222</v>
      </c>
      <c r="U33" s="12">
        <v>157.983482222222</v>
      </c>
      <c r="V33" s="12"/>
      <c r="W33" s="12">
        <v>1.11022</v>
      </c>
      <c r="X33" s="12">
        <v>111.621621621622</v>
      </c>
      <c r="Y33" s="12">
        <v>112.731841621622</v>
      </c>
      <c r="Z33" s="12">
        <f t="shared" si="0"/>
        <v>62.5108267770669</v>
      </c>
      <c r="AA33" s="12">
        <f t="shared" si="1"/>
        <v>23.276646413302</v>
      </c>
      <c r="AB33" s="12">
        <f t="shared" si="2"/>
        <v>8.24397208865715</v>
      </c>
      <c r="AC33" s="12">
        <f t="shared" si="3"/>
        <v>3.2071260430839</v>
      </c>
      <c r="AD33" s="12">
        <f t="shared" si="4"/>
        <v>1.2727968173071</v>
      </c>
      <c r="AE33" s="12">
        <f t="shared" si="5"/>
        <v>0.0482457142857143</v>
      </c>
      <c r="AF33" s="12">
        <f t="shared" ref="AF33:AJ33" si="48">AE33*1000</f>
        <v>48.2457142857143</v>
      </c>
      <c r="AG33" s="12">
        <f t="shared" si="7"/>
        <v>0.00132285714285714</v>
      </c>
      <c r="AH33" s="12">
        <f t="shared" si="48"/>
        <v>1.32285714285714</v>
      </c>
      <c r="AI33" s="12">
        <f t="shared" si="8"/>
        <v>0.0404019047619048</v>
      </c>
      <c r="AJ33" s="12">
        <f t="shared" si="48"/>
        <v>40.4019047619048</v>
      </c>
      <c r="AK33" s="12">
        <f t="shared" si="9"/>
        <v>0.021185</v>
      </c>
      <c r="AL33" s="12">
        <f t="shared" si="10"/>
        <v>21.185</v>
      </c>
      <c r="AM33" s="12">
        <f t="shared" si="11"/>
        <v>0.0269182857142857</v>
      </c>
      <c r="AN33" s="12">
        <f t="shared" si="12"/>
        <v>26.9182857142857</v>
      </c>
      <c r="AO33" s="12">
        <f t="shared" si="13"/>
        <v>62.4625810627812</v>
      </c>
      <c r="AP33" s="12">
        <f t="shared" si="14"/>
        <v>23.2753235561592</v>
      </c>
      <c r="AQ33" s="12">
        <f t="shared" si="15"/>
        <v>8.20357018389525</v>
      </c>
      <c r="AR33" s="12">
        <f t="shared" si="16"/>
        <v>3.1859410430839</v>
      </c>
      <c r="AS33" s="12">
        <f t="shared" si="17"/>
        <v>1.24587853159282</v>
      </c>
    </row>
    <row r="34" s="13" customFormat="1" spans="1:45">
      <c r="A34" s="4" t="s">
        <v>29</v>
      </c>
      <c r="B34" s="1" t="s">
        <v>24</v>
      </c>
      <c r="C34" s="12">
        <v>0.17417</v>
      </c>
      <c r="D34" s="12">
        <v>55.1587301587302</v>
      </c>
      <c r="E34" s="12">
        <v>55.3329001587302</v>
      </c>
      <c r="F34" s="12"/>
      <c r="G34" s="12">
        <v>0.45108</v>
      </c>
      <c r="H34" s="12">
        <v>263.922942206655</v>
      </c>
      <c r="I34" s="12">
        <v>264.374022206655</v>
      </c>
      <c r="J34" s="12"/>
      <c r="K34" s="12">
        <v>0.19268</v>
      </c>
      <c r="L34" s="12">
        <v>325.569176882662</v>
      </c>
      <c r="M34" s="12">
        <v>325.761856882662</v>
      </c>
      <c r="N34" s="12"/>
      <c r="O34" s="12">
        <v>1.02564</v>
      </c>
      <c r="P34" s="12">
        <v>82.2070145423439</v>
      </c>
      <c r="Q34" s="12">
        <v>83.2326545423439</v>
      </c>
      <c r="R34" s="12"/>
      <c r="S34" s="12">
        <v>0.70924</v>
      </c>
      <c r="T34" s="12">
        <v>139.126984126984</v>
      </c>
      <c r="U34" s="12">
        <v>139.836224126984</v>
      </c>
      <c r="V34" s="12"/>
      <c r="W34" s="12">
        <v>0.24844</v>
      </c>
      <c r="X34" s="12">
        <v>108.198198198198</v>
      </c>
      <c r="Y34" s="12">
        <v>108.446638198198</v>
      </c>
      <c r="Z34" s="12">
        <f t="shared" si="0"/>
        <v>29.8630174354178</v>
      </c>
      <c r="AA34" s="12">
        <f t="shared" si="1"/>
        <v>19.3163540517094</v>
      </c>
      <c r="AB34" s="12">
        <f t="shared" si="2"/>
        <v>1.32855973255303</v>
      </c>
      <c r="AC34" s="12">
        <f t="shared" si="3"/>
        <v>3.01797585600907</v>
      </c>
      <c r="AD34" s="12">
        <f t="shared" si="4"/>
        <v>1.51753537255623</v>
      </c>
      <c r="AE34" s="12">
        <f t="shared" si="5"/>
        <v>0.0395585714285714</v>
      </c>
      <c r="AF34" s="12">
        <f t="shared" ref="AF34:AJ34" si="49">AE34*1000</f>
        <v>39.5585714285714</v>
      </c>
      <c r="AG34" s="12">
        <f t="shared" si="7"/>
        <v>0.00132214285714286</v>
      </c>
      <c r="AH34" s="12">
        <f t="shared" si="49"/>
        <v>1.32214285714286</v>
      </c>
      <c r="AI34" s="12">
        <f t="shared" si="8"/>
        <v>0.0405461904761905</v>
      </c>
      <c r="AJ34" s="12">
        <f t="shared" si="49"/>
        <v>40.5461904761905</v>
      </c>
      <c r="AK34" s="12">
        <f t="shared" si="9"/>
        <v>0.0191096428571429</v>
      </c>
      <c r="AL34" s="12">
        <f t="shared" si="10"/>
        <v>19.1096428571429</v>
      </c>
      <c r="AM34" s="12">
        <f t="shared" si="11"/>
        <v>0.002122</v>
      </c>
      <c r="AN34" s="12">
        <f t="shared" si="12"/>
        <v>2.122</v>
      </c>
      <c r="AO34" s="12">
        <f t="shared" si="13"/>
        <v>29.8234588639893</v>
      </c>
      <c r="AP34" s="12">
        <f t="shared" si="14"/>
        <v>19.3150319088523</v>
      </c>
      <c r="AQ34" s="12">
        <f t="shared" si="15"/>
        <v>1.28801354207684</v>
      </c>
      <c r="AR34" s="12">
        <f t="shared" si="16"/>
        <v>2.99886621315193</v>
      </c>
      <c r="AS34" s="12">
        <f t="shared" si="17"/>
        <v>1.51541337255623</v>
      </c>
    </row>
    <row r="35" s="13" customFormat="1" spans="1:45">
      <c r="A35" s="4" t="s">
        <v>29</v>
      </c>
      <c r="B35" s="1" t="s">
        <v>25</v>
      </c>
      <c r="C35" s="12">
        <v>0.66137</v>
      </c>
      <c r="D35" s="12">
        <v>49.1269841269841</v>
      </c>
      <c r="E35" s="12">
        <v>49.7883541269841</v>
      </c>
      <c r="F35" s="12"/>
      <c r="G35" s="12">
        <v>0.55748</v>
      </c>
      <c r="H35" s="12">
        <v>186.339754816112</v>
      </c>
      <c r="I35" s="12">
        <v>186.897234816112</v>
      </c>
      <c r="J35" s="12"/>
      <c r="K35" s="12">
        <v>0.2626</v>
      </c>
      <c r="L35" s="12">
        <v>152.364273204904</v>
      </c>
      <c r="M35" s="12">
        <v>152.626873204904</v>
      </c>
      <c r="N35" s="12"/>
      <c r="O35" s="12">
        <v>1.30532</v>
      </c>
      <c r="P35" s="12">
        <v>30.7100085543199</v>
      </c>
      <c r="Q35" s="12">
        <v>32.0153285543199</v>
      </c>
      <c r="R35" s="12"/>
      <c r="S35" s="12">
        <v>0.79492</v>
      </c>
      <c r="T35" s="12">
        <v>11.6666666666667</v>
      </c>
      <c r="U35" s="12">
        <v>12.4615866666667</v>
      </c>
      <c r="V35" s="12"/>
      <c r="W35" s="12">
        <v>0.17848</v>
      </c>
      <c r="X35" s="12">
        <v>34.1441441441441</v>
      </c>
      <c r="Y35" s="12">
        <v>34.3226241441441</v>
      </c>
      <c r="Z35" s="12">
        <f t="shared" si="0"/>
        <v>19.5869829555897</v>
      </c>
      <c r="AA35" s="12">
        <f t="shared" si="1"/>
        <v>7.34560850556568</v>
      </c>
      <c r="AB35" s="12">
        <f t="shared" si="2"/>
        <v>-0.846334551079247</v>
      </c>
      <c r="AC35" s="12">
        <f t="shared" si="3"/>
        <v>-1.33309883786848</v>
      </c>
      <c r="AD35" s="12">
        <f t="shared" si="4"/>
        <v>-0.441877999509714</v>
      </c>
      <c r="AE35" s="12">
        <f t="shared" si="5"/>
        <v>-0.0148414285714286</v>
      </c>
      <c r="AF35" s="12">
        <f t="shared" ref="AF35:AJ35" si="50">AE35*1000</f>
        <v>-14.8414285714286</v>
      </c>
      <c r="AG35" s="12">
        <f t="shared" si="7"/>
        <v>-0.0284835714285714</v>
      </c>
      <c r="AH35" s="12">
        <f t="shared" si="50"/>
        <v>-28.4835714285714</v>
      </c>
      <c r="AI35" s="12">
        <f t="shared" si="8"/>
        <v>0.0306642857142857</v>
      </c>
      <c r="AJ35" s="12">
        <f t="shared" si="50"/>
        <v>30.6642857142857</v>
      </c>
      <c r="AK35" s="12">
        <f t="shared" si="9"/>
        <v>0.00476964285714286</v>
      </c>
      <c r="AL35" s="12">
        <f t="shared" si="10"/>
        <v>4.76964285714286</v>
      </c>
      <c r="AM35" s="12">
        <f t="shared" si="11"/>
        <v>-0.0137968571428571</v>
      </c>
      <c r="AN35" s="12">
        <f t="shared" si="12"/>
        <v>-13.7968571428571</v>
      </c>
      <c r="AO35" s="12">
        <f t="shared" si="13"/>
        <v>19.6018243841611</v>
      </c>
      <c r="AP35" s="12">
        <f t="shared" si="14"/>
        <v>7.37409207699425</v>
      </c>
      <c r="AQ35" s="12">
        <f t="shared" si="15"/>
        <v>-0.876998836793533</v>
      </c>
      <c r="AR35" s="12">
        <f t="shared" si="16"/>
        <v>-1.33786848072562</v>
      </c>
      <c r="AS35" s="12">
        <f t="shared" si="17"/>
        <v>-0.428081142366857</v>
      </c>
    </row>
    <row r="36" s="13" customFormat="1" spans="1:45">
      <c r="A36" s="4" t="s">
        <v>29</v>
      </c>
      <c r="B36" s="1" t="s">
        <v>26</v>
      </c>
      <c r="C36" s="12">
        <v>0.38123</v>
      </c>
      <c r="D36" s="12">
        <v>13.8888888888889</v>
      </c>
      <c r="E36" s="12">
        <v>14.2701188888889</v>
      </c>
      <c r="F36" s="12"/>
      <c r="G36" s="12">
        <v>0.6274</v>
      </c>
      <c r="H36" s="12">
        <v>80.9106830122592</v>
      </c>
      <c r="I36" s="12">
        <v>81.5380830122592</v>
      </c>
      <c r="J36" s="12"/>
      <c r="K36" s="12">
        <v>0.23524</v>
      </c>
      <c r="L36" s="12">
        <v>143.257443082312</v>
      </c>
      <c r="M36" s="12">
        <v>143.492683082312</v>
      </c>
      <c r="N36" s="12"/>
      <c r="O36" s="12">
        <v>1.51812</v>
      </c>
      <c r="P36" s="12">
        <v>10.6928999144568</v>
      </c>
      <c r="Q36" s="12">
        <v>12.2110199144568</v>
      </c>
      <c r="R36" s="12"/>
      <c r="S36" s="12">
        <v>0.87448</v>
      </c>
      <c r="T36" s="12">
        <v>10.0793650793651</v>
      </c>
      <c r="U36" s="12">
        <v>10.9538450793651</v>
      </c>
      <c r="V36" s="12"/>
      <c r="W36" s="12">
        <v>1.00846</v>
      </c>
      <c r="X36" s="12">
        <v>12.7027027027027</v>
      </c>
      <c r="Y36" s="12">
        <v>13.7111627027027</v>
      </c>
      <c r="Z36" s="12">
        <f t="shared" si="0"/>
        <v>9.60970916048147</v>
      </c>
      <c r="AA36" s="12">
        <f t="shared" si="1"/>
        <v>9.23018315667306</v>
      </c>
      <c r="AB36" s="12">
        <f t="shared" si="2"/>
        <v>-0.0980523321158139</v>
      </c>
      <c r="AC36" s="12">
        <f t="shared" si="3"/>
        <v>-0.118438350340136</v>
      </c>
      <c r="AD36" s="12">
        <f t="shared" si="4"/>
        <v>-0.0159701767481768</v>
      </c>
      <c r="AE36" s="12">
        <f t="shared" si="5"/>
        <v>0.0351671428571428</v>
      </c>
      <c r="AF36" s="12">
        <f t="shared" ref="AF36:AJ36" si="51">AE36*1000</f>
        <v>35.1671428571428</v>
      </c>
      <c r="AG36" s="12">
        <f t="shared" si="7"/>
        <v>-0.0104278571428571</v>
      </c>
      <c r="AH36" s="12">
        <f t="shared" si="51"/>
        <v>-10.4278571428571</v>
      </c>
      <c r="AI36" s="12">
        <f t="shared" si="8"/>
        <v>0.054137619047619</v>
      </c>
      <c r="AJ36" s="12">
        <f t="shared" si="51"/>
        <v>54.137619047619</v>
      </c>
      <c r="AK36" s="12">
        <f t="shared" si="9"/>
        <v>0.0176160714285714</v>
      </c>
      <c r="AL36" s="12">
        <f t="shared" si="10"/>
        <v>17.6160714285714</v>
      </c>
      <c r="AM36" s="12">
        <f t="shared" si="11"/>
        <v>0.0179208571428571</v>
      </c>
      <c r="AN36" s="12">
        <f t="shared" si="12"/>
        <v>17.9208571428571</v>
      </c>
      <c r="AO36" s="12">
        <f t="shared" si="13"/>
        <v>9.57454201762433</v>
      </c>
      <c r="AP36" s="12">
        <f t="shared" si="14"/>
        <v>9.24061101381592</v>
      </c>
      <c r="AQ36" s="12">
        <f t="shared" si="15"/>
        <v>-0.152189951163433</v>
      </c>
      <c r="AR36" s="12">
        <f t="shared" si="16"/>
        <v>-0.136054421768707</v>
      </c>
      <c r="AS36" s="12">
        <f t="shared" si="17"/>
        <v>-0.0338910338910339</v>
      </c>
    </row>
    <row r="37" s="13" customFormat="1" spans="1:45">
      <c r="A37" s="4" t="s">
        <v>29</v>
      </c>
      <c r="B37" s="1" t="s">
        <v>21</v>
      </c>
      <c r="C37" s="12">
        <v>0.457355</v>
      </c>
      <c r="D37" s="12">
        <v>409.920634920635</v>
      </c>
      <c r="E37" s="12">
        <v>410.377989920635</v>
      </c>
      <c r="F37" s="12"/>
      <c r="G37" s="12">
        <v>0.63348</v>
      </c>
      <c r="H37" s="12">
        <v>412.959719789842</v>
      </c>
      <c r="I37" s="12">
        <v>413.593199789842</v>
      </c>
      <c r="J37" s="12"/>
      <c r="K37" s="12">
        <v>0.26868</v>
      </c>
      <c r="L37" s="12">
        <v>582.486865148862</v>
      </c>
      <c r="M37" s="12">
        <v>582.755545148862</v>
      </c>
      <c r="N37" s="12"/>
      <c r="O37" s="12">
        <v>1.10772</v>
      </c>
      <c r="P37" s="12">
        <v>374.251497005988</v>
      </c>
      <c r="Q37" s="12">
        <v>375.359217005988</v>
      </c>
      <c r="R37" s="12"/>
      <c r="S37" s="12">
        <v>0.6817</v>
      </c>
      <c r="T37" s="12">
        <v>312.142857142857</v>
      </c>
      <c r="U37" s="12">
        <v>312.824557142857</v>
      </c>
      <c r="V37" s="12"/>
      <c r="W37" s="12">
        <v>0.5092</v>
      </c>
      <c r="X37" s="12">
        <v>154.864864864865</v>
      </c>
      <c r="Y37" s="12">
        <v>155.374064864865</v>
      </c>
      <c r="Z37" s="12">
        <f t="shared" si="0"/>
        <v>0.459315695601065</v>
      </c>
      <c r="AA37" s="12">
        <f t="shared" si="1"/>
        <v>12.3126825163019</v>
      </c>
      <c r="AB37" s="12">
        <f t="shared" si="2"/>
        <v>-1.66756061498319</v>
      </c>
      <c r="AC37" s="12">
        <f t="shared" si="3"/>
        <v>-3.48405117063492</v>
      </c>
      <c r="AD37" s="12">
        <f t="shared" si="4"/>
        <v>-7.28582643016486</v>
      </c>
      <c r="AE37" s="12">
        <f t="shared" si="5"/>
        <v>0.0251607142857143</v>
      </c>
      <c r="AF37" s="12">
        <f t="shared" ref="AF37:AJ37" si="52">AE37*1000</f>
        <v>25.1607142857143</v>
      </c>
      <c r="AG37" s="12">
        <f t="shared" si="7"/>
        <v>-0.0134767857142857</v>
      </c>
      <c r="AH37" s="12">
        <f t="shared" si="52"/>
        <v>-13.4767857142857</v>
      </c>
      <c r="AI37" s="12">
        <f t="shared" si="8"/>
        <v>0.0309697619047619</v>
      </c>
      <c r="AJ37" s="12">
        <f t="shared" si="52"/>
        <v>30.9697619047619</v>
      </c>
      <c r="AK37" s="12">
        <f t="shared" si="9"/>
        <v>0.00801232142857143</v>
      </c>
      <c r="AL37" s="12">
        <f t="shared" si="10"/>
        <v>8.01232142857143</v>
      </c>
      <c r="AM37" s="12">
        <f t="shared" si="11"/>
        <v>0.00148128571428571</v>
      </c>
      <c r="AN37" s="12">
        <f t="shared" si="12"/>
        <v>1.48128571428571</v>
      </c>
      <c r="AO37" s="12">
        <f t="shared" si="13"/>
        <v>0.434154981315349</v>
      </c>
      <c r="AP37" s="12">
        <f t="shared" si="14"/>
        <v>12.3261593020162</v>
      </c>
      <c r="AQ37" s="12">
        <f t="shared" si="15"/>
        <v>-1.69853037688795</v>
      </c>
      <c r="AR37" s="12">
        <f t="shared" si="16"/>
        <v>-3.49206349206349</v>
      </c>
      <c r="AS37" s="12">
        <f t="shared" si="17"/>
        <v>-7.28730771587914</v>
      </c>
    </row>
    <row r="38" s="13" customFormat="1" spans="1:45">
      <c r="A38" s="4" t="s">
        <v>29</v>
      </c>
      <c r="B38" s="1" t="s">
        <v>23</v>
      </c>
      <c r="C38" s="12">
        <v>0.22898</v>
      </c>
      <c r="D38" s="12">
        <v>222.460317460317</v>
      </c>
      <c r="E38" s="12">
        <v>222.689297460317</v>
      </c>
      <c r="F38" s="12"/>
      <c r="G38" s="12">
        <v>0.60308</v>
      </c>
      <c r="H38" s="12">
        <v>452.364273204904</v>
      </c>
      <c r="I38" s="12">
        <v>452.967353204904</v>
      </c>
      <c r="J38" s="12"/>
      <c r="K38" s="12">
        <v>0.13796</v>
      </c>
      <c r="L38" s="12">
        <v>248.16112084063</v>
      </c>
      <c r="M38" s="12">
        <v>248.29908084063</v>
      </c>
      <c r="N38" s="12"/>
      <c r="O38" s="12">
        <v>1.129</v>
      </c>
      <c r="P38" s="12">
        <v>87.5106928999145</v>
      </c>
      <c r="Q38" s="12">
        <v>88.6396928999145</v>
      </c>
      <c r="R38" s="12"/>
      <c r="S38" s="12">
        <v>0.63274</v>
      </c>
      <c r="T38" s="12">
        <v>100.238095238095</v>
      </c>
      <c r="U38" s="12">
        <v>100.870835238095</v>
      </c>
      <c r="V38" s="12"/>
      <c r="W38" s="12">
        <v>0.37246</v>
      </c>
      <c r="X38" s="12">
        <v>75.2252252252252</v>
      </c>
      <c r="Y38" s="12">
        <v>75.5976852252252</v>
      </c>
      <c r="Z38" s="12">
        <f t="shared" si="0"/>
        <v>32.8968651063695</v>
      </c>
      <c r="AA38" s="12">
        <f t="shared" si="1"/>
        <v>1.82927024145092</v>
      </c>
      <c r="AB38" s="12">
        <f t="shared" si="2"/>
        <v>-6.38331450287633</v>
      </c>
      <c r="AC38" s="12">
        <f t="shared" si="3"/>
        <v>-4.35065936507937</v>
      </c>
      <c r="AD38" s="12">
        <f t="shared" si="4"/>
        <v>-4.20261749243121</v>
      </c>
      <c r="AE38" s="12">
        <f t="shared" si="5"/>
        <v>0.0534428571428571</v>
      </c>
      <c r="AF38" s="12">
        <f t="shared" ref="AF38:AJ38" si="53">AE38*1000</f>
        <v>53.4428571428571</v>
      </c>
      <c r="AG38" s="12">
        <f t="shared" si="7"/>
        <v>-0.00650142857142857</v>
      </c>
      <c r="AH38" s="12">
        <f t="shared" si="53"/>
        <v>-6.50142857142857</v>
      </c>
      <c r="AI38" s="12">
        <f t="shared" si="8"/>
        <v>0.0428580952380952</v>
      </c>
      <c r="AJ38" s="12">
        <f t="shared" si="53"/>
        <v>42.8580952380952</v>
      </c>
      <c r="AK38" s="12">
        <f t="shared" si="9"/>
        <v>0.01442</v>
      </c>
      <c r="AL38" s="12">
        <f t="shared" si="10"/>
        <v>14.42</v>
      </c>
      <c r="AM38" s="12">
        <f t="shared" si="11"/>
        <v>0.00409942857142857</v>
      </c>
      <c r="AN38" s="12">
        <f t="shared" si="12"/>
        <v>4.09942857142857</v>
      </c>
      <c r="AO38" s="12">
        <f t="shared" si="13"/>
        <v>32.8434222492266</v>
      </c>
      <c r="AP38" s="12">
        <f t="shared" si="14"/>
        <v>1.83577167002235</v>
      </c>
      <c r="AQ38" s="12">
        <f t="shared" si="15"/>
        <v>-6.42617259811443</v>
      </c>
      <c r="AR38" s="12">
        <f t="shared" si="16"/>
        <v>-4.36507936507937</v>
      </c>
      <c r="AS38" s="12">
        <f t="shared" si="17"/>
        <v>-4.20671692100264</v>
      </c>
    </row>
    <row r="39" s="13" customFormat="1" spans="1:45">
      <c r="A39" s="4" t="s">
        <v>29</v>
      </c>
      <c r="B39" s="1" t="s">
        <v>24</v>
      </c>
      <c r="C39" s="12">
        <v>0.329465</v>
      </c>
      <c r="D39" s="12">
        <v>168.174603174603</v>
      </c>
      <c r="E39" s="12">
        <v>168.504068174603</v>
      </c>
      <c r="F39" s="12"/>
      <c r="G39" s="12">
        <v>0.84932</v>
      </c>
      <c r="H39" s="12">
        <v>220.490367775832</v>
      </c>
      <c r="I39" s="12">
        <v>221.339687775832</v>
      </c>
      <c r="J39" s="12"/>
      <c r="K39" s="12">
        <v>0.19876</v>
      </c>
      <c r="L39" s="12">
        <v>277.758318739054</v>
      </c>
      <c r="M39" s="12">
        <v>277.957078739054</v>
      </c>
      <c r="N39" s="12"/>
      <c r="O39" s="12">
        <v>1.47252</v>
      </c>
      <c r="P39" s="12">
        <v>234.131736526946</v>
      </c>
      <c r="Q39" s="12">
        <v>235.604256526946</v>
      </c>
      <c r="R39" s="12"/>
      <c r="S39" s="12">
        <v>0.84694</v>
      </c>
      <c r="T39" s="12">
        <v>175</v>
      </c>
      <c r="U39" s="12">
        <v>175.84694</v>
      </c>
      <c r="V39" s="12"/>
      <c r="W39" s="12">
        <v>0.5569</v>
      </c>
      <c r="X39" s="12">
        <v>159.54954954955</v>
      </c>
      <c r="Y39" s="12">
        <v>160.10644954955</v>
      </c>
      <c r="Z39" s="12">
        <f t="shared" si="0"/>
        <v>7.54794565731839</v>
      </c>
      <c r="AA39" s="12">
        <f t="shared" si="1"/>
        <v>7.81807218317508</v>
      </c>
      <c r="AB39" s="12">
        <f t="shared" si="2"/>
        <v>3.19524706439728</v>
      </c>
      <c r="AC39" s="12">
        <f t="shared" si="3"/>
        <v>0.262245422335601</v>
      </c>
      <c r="AD39" s="12">
        <f t="shared" si="4"/>
        <v>-0.239931960715818</v>
      </c>
      <c r="AE39" s="12">
        <f t="shared" si="5"/>
        <v>0.074265</v>
      </c>
      <c r="AF39" s="12">
        <f t="shared" ref="AF39:AJ39" si="54">AE39*1000</f>
        <v>74.265</v>
      </c>
      <c r="AG39" s="12">
        <f t="shared" si="7"/>
        <v>-0.00933607142857143</v>
      </c>
      <c r="AH39" s="12">
        <f t="shared" si="54"/>
        <v>-9.33607142857143</v>
      </c>
      <c r="AI39" s="12">
        <f t="shared" si="8"/>
        <v>0.0544311904761905</v>
      </c>
      <c r="AJ39" s="12">
        <f t="shared" si="54"/>
        <v>54.4311904761905</v>
      </c>
      <c r="AK39" s="12">
        <f t="shared" si="9"/>
        <v>0.01848125</v>
      </c>
      <c r="AL39" s="12">
        <f t="shared" si="10"/>
        <v>18.48125</v>
      </c>
      <c r="AM39" s="12">
        <f t="shared" si="11"/>
        <v>0.00649814285714286</v>
      </c>
      <c r="AN39" s="12">
        <f t="shared" si="12"/>
        <v>6.49814285714285</v>
      </c>
      <c r="AO39" s="12">
        <f t="shared" si="13"/>
        <v>7.47368065731839</v>
      </c>
      <c r="AP39" s="12">
        <f t="shared" si="14"/>
        <v>7.82740825460365</v>
      </c>
      <c r="AQ39" s="12">
        <f t="shared" si="15"/>
        <v>3.14081587392109</v>
      </c>
      <c r="AR39" s="12">
        <f t="shared" si="16"/>
        <v>0.243764172335601</v>
      </c>
      <c r="AS39" s="12">
        <f t="shared" si="17"/>
        <v>-0.246430103572961</v>
      </c>
    </row>
    <row r="40" s="13" customFormat="1" spans="1:45">
      <c r="A40" s="4" t="s">
        <v>29</v>
      </c>
      <c r="B40" s="1" t="s">
        <v>25</v>
      </c>
      <c r="C40" s="12">
        <v>0.30206</v>
      </c>
      <c r="D40" s="12">
        <v>7.85714285714286</v>
      </c>
      <c r="E40" s="12">
        <v>8.15920285714286</v>
      </c>
      <c r="F40" s="12"/>
      <c r="G40" s="12">
        <v>0.76116</v>
      </c>
      <c r="H40" s="12">
        <v>95.7968476357268</v>
      </c>
      <c r="I40" s="12">
        <v>96.5580076357268</v>
      </c>
      <c r="J40" s="12"/>
      <c r="K40" s="12">
        <v>0.1866</v>
      </c>
      <c r="L40" s="12">
        <v>159.894921190893</v>
      </c>
      <c r="M40" s="12">
        <v>160.081521190893</v>
      </c>
      <c r="N40" s="12"/>
      <c r="O40" s="12">
        <v>1.35396</v>
      </c>
      <c r="P40" s="12">
        <v>22.1556886227545</v>
      </c>
      <c r="Q40" s="12">
        <v>23.5096486227545</v>
      </c>
      <c r="R40" s="12"/>
      <c r="S40" s="12">
        <v>0.25636</v>
      </c>
      <c r="T40" s="12">
        <v>34.3650793650794</v>
      </c>
      <c r="U40" s="12">
        <v>34.6214393650794</v>
      </c>
      <c r="V40" s="12"/>
      <c r="W40" s="12">
        <v>0.34702</v>
      </c>
      <c r="X40" s="12">
        <v>51.981981981982</v>
      </c>
      <c r="Y40" s="12">
        <v>52.329001981982</v>
      </c>
      <c r="Z40" s="12">
        <f t="shared" si="0"/>
        <v>12.6284006826548</v>
      </c>
      <c r="AA40" s="12">
        <f t="shared" si="1"/>
        <v>10.8515941666965</v>
      </c>
      <c r="AB40" s="12">
        <f t="shared" si="2"/>
        <v>0.730973607886268</v>
      </c>
      <c r="AC40" s="12">
        <f t="shared" si="3"/>
        <v>0.945079875283447</v>
      </c>
      <c r="AD40" s="12">
        <f t="shared" si="4"/>
        <v>1.26199426070969</v>
      </c>
      <c r="AE40" s="12">
        <f t="shared" si="5"/>
        <v>0.0655857142857143</v>
      </c>
      <c r="AF40" s="12">
        <f t="shared" ref="AF40:AJ40" si="55">AE40*1000</f>
        <v>65.5857142857143</v>
      </c>
      <c r="AG40" s="12">
        <f t="shared" si="7"/>
        <v>-0.00824714285714286</v>
      </c>
      <c r="AH40" s="12">
        <f t="shared" si="55"/>
        <v>-8.24714285714286</v>
      </c>
      <c r="AI40" s="12">
        <f t="shared" si="8"/>
        <v>0.0500904761904762</v>
      </c>
      <c r="AJ40" s="12">
        <f t="shared" si="55"/>
        <v>50.0904761904762</v>
      </c>
      <c r="AK40" s="12">
        <f t="shared" si="9"/>
        <v>-0.00163214285714286</v>
      </c>
      <c r="AL40" s="12">
        <f t="shared" si="10"/>
        <v>-1.63214285714286</v>
      </c>
      <c r="AM40" s="12">
        <f t="shared" si="11"/>
        <v>0.00128457142857143</v>
      </c>
      <c r="AN40" s="12">
        <f t="shared" si="12"/>
        <v>1.28457142857143</v>
      </c>
      <c r="AO40" s="12">
        <f t="shared" si="13"/>
        <v>12.5628149683691</v>
      </c>
      <c r="AP40" s="12">
        <f t="shared" si="14"/>
        <v>10.8598413095536</v>
      </c>
      <c r="AQ40" s="12">
        <f t="shared" si="15"/>
        <v>0.680883131695792</v>
      </c>
      <c r="AR40" s="12">
        <f t="shared" si="16"/>
        <v>0.94671201814059</v>
      </c>
      <c r="AS40" s="12">
        <f t="shared" si="17"/>
        <v>1.26070968928112</v>
      </c>
    </row>
    <row r="41" s="13" customFormat="1" spans="1:45">
      <c r="A41" s="4" t="s">
        <v>29</v>
      </c>
      <c r="B41" s="1" t="s">
        <v>26</v>
      </c>
      <c r="C41" s="12">
        <v>0.493895</v>
      </c>
      <c r="D41" s="12">
        <v>11.3492063492063</v>
      </c>
      <c r="E41" s="12">
        <v>11.8431013492063</v>
      </c>
      <c r="F41" s="12"/>
      <c r="G41" s="12">
        <v>0.87972</v>
      </c>
      <c r="H41" s="12">
        <v>77.4080560420315</v>
      </c>
      <c r="I41" s="12">
        <v>78.2877760420315</v>
      </c>
      <c r="J41" s="12"/>
      <c r="K41" s="12">
        <v>0.22612</v>
      </c>
      <c r="L41" s="12">
        <v>172.854640980736</v>
      </c>
      <c r="M41" s="12">
        <v>173.080760980736</v>
      </c>
      <c r="N41" s="12"/>
      <c r="O41" s="12">
        <v>1.661</v>
      </c>
      <c r="P41" s="12">
        <v>14.9700598802395</v>
      </c>
      <c r="Q41" s="12">
        <v>16.6310598802395</v>
      </c>
      <c r="R41" s="12"/>
      <c r="S41" s="12">
        <v>0.41854</v>
      </c>
      <c r="T41" s="12">
        <v>45</v>
      </c>
      <c r="U41" s="12">
        <v>45.41854</v>
      </c>
      <c r="V41" s="12"/>
      <c r="W41" s="12">
        <v>1.4155</v>
      </c>
      <c r="X41" s="12">
        <v>22.2522522522523</v>
      </c>
      <c r="Y41" s="12">
        <v>23.6677522522523</v>
      </c>
      <c r="Z41" s="12">
        <f t="shared" si="0"/>
        <v>9.49209638468931</v>
      </c>
      <c r="AA41" s="12">
        <f t="shared" si="1"/>
        <v>11.5169756879664</v>
      </c>
      <c r="AB41" s="12">
        <f t="shared" si="2"/>
        <v>0.227998025287294</v>
      </c>
      <c r="AC41" s="12">
        <f t="shared" si="3"/>
        <v>1.19912280895692</v>
      </c>
      <c r="AD41" s="12">
        <f t="shared" si="4"/>
        <v>0.337847168658455</v>
      </c>
      <c r="AE41" s="12">
        <f t="shared" si="5"/>
        <v>0.0551178571428571</v>
      </c>
      <c r="AF41" s="12">
        <f t="shared" ref="AF41:AJ41" si="56">AE41*1000</f>
        <v>55.1178571428571</v>
      </c>
      <c r="AG41" s="12">
        <f t="shared" si="7"/>
        <v>-0.0191267857142857</v>
      </c>
      <c r="AH41" s="12">
        <f t="shared" si="56"/>
        <v>-19.1267857142857</v>
      </c>
      <c r="AI41" s="12">
        <f t="shared" si="8"/>
        <v>0.0555764285714286</v>
      </c>
      <c r="AJ41" s="12">
        <f t="shared" si="56"/>
        <v>55.5764285714286</v>
      </c>
      <c r="AK41" s="12">
        <f t="shared" si="9"/>
        <v>-0.00269125</v>
      </c>
      <c r="AL41" s="12">
        <f t="shared" si="10"/>
        <v>-2.69125</v>
      </c>
      <c r="AM41" s="12">
        <f t="shared" si="11"/>
        <v>0.0263315714285714</v>
      </c>
      <c r="AN41" s="12">
        <f t="shared" si="12"/>
        <v>26.3315714285714</v>
      </c>
      <c r="AO41" s="12">
        <f t="shared" si="13"/>
        <v>9.43697852754645</v>
      </c>
      <c r="AP41" s="12">
        <f t="shared" si="14"/>
        <v>11.5361024736807</v>
      </c>
      <c r="AQ41" s="12">
        <f t="shared" si="15"/>
        <v>0.172421596715865</v>
      </c>
      <c r="AR41" s="12">
        <f t="shared" si="16"/>
        <v>1.20181405895692</v>
      </c>
      <c r="AS41" s="12">
        <f t="shared" si="17"/>
        <v>0.311515597229883</v>
      </c>
    </row>
    <row r="42" s="13" customFormat="1" spans="1:45">
      <c r="A42" s="4" t="s">
        <v>29</v>
      </c>
      <c r="B42" s="1" t="s">
        <v>21</v>
      </c>
      <c r="C42" s="12">
        <v>0.13154</v>
      </c>
      <c r="D42" s="12">
        <v>76.4285714285714</v>
      </c>
      <c r="E42" s="12">
        <v>76.5601114285714</v>
      </c>
      <c r="F42" s="12"/>
      <c r="G42" s="12">
        <v>0.50884</v>
      </c>
      <c r="H42" s="12">
        <v>486.865148861646</v>
      </c>
      <c r="I42" s="12">
        <v>487.373988861646</v>
      </c>
      <c r="J42" s="12"/>
      <c r="K42" s="12">
        <v>0.13188</v>
      </c>
      <c r="L42" s="12">
        <v>329.772329246935</v>
      </c>
      <c r="M42" s="12">
        <v>329.904209246935</v>
      </c>
      <c r="N42" s="12"/>
      <c r="O42" s="12">
        <v>1.27188</v>
      </c>
      <c r="P42" s="12">
        <v>207.271171941831</v>
      </c>
      <c r="Q42" s="12">
        <v>208.543051941831</v>
      </c>
      <c r="R42" s="12"/>
      <c r="S42" s="12">
        <v>0.11866</v>
      </c>
      <c r="T42" s="12">
        <v>183.095238095238</v>
      </c>
      <c r="U42" s="12">
        <v>183.213898095238</v>
      </c>
      <c r="V42" s="12"/>
      <c r="W42" s="12">
        <v>0.34702</v>
      </c>
      <c r="X42" s="12">
        <v>168.738738738739</v>
      </c>
      <c r="Y42" s="12">
        <v>169.085758738739</v>
      </c>
      <c r="Z42" s="12">
        <f t="shared" si="0"/>
        <v>58.6876967761535</v>
      </c>
      <c r="AA42" s="12">
        <f t="shared" si="1"/>
        <v>18.096006987026</v>
      </c>
      <c r="AB42" s="12">
        <f t="shared" si="2"/>
        <v>6.28490192920282</v>
      </c>
      <c r="AC42" s="12">
        <f t="shared" si="3"/>
        <v>3.80906380952381</v>
      </c>
      <c r="AD42" s="12">
        <f t="shared" si="4"/>
        <v>2.64358992314764</v>
      </c>
      <c r="AE42" s="12">
        <f t="shared" si="5"/>
        <v>0.0539</v>
      </c>
      <c r="AF42" s="12">
        <f t="shared" ref="AF42:AJ42" si="57">AE42*1000</f>
        <v>53.9</v>
      </c>
      <c r="AG42" s="12">
        <f t="shared" si="7"/>
        <v>2.42857142857148e-5</v>
      </c>
      <c r="AH42" s="12">
        <f t="shared" si="57"/>
        <v>0.0242857142857148</v>
      </c>
      <c r="AI42" s="12">
        <f t="shared" si="8"/>
        <v>0.0543019047619048</v>
      </c>
      <c r="AJ42" s="12">
        <f t="shared" si="57"/>
        <v>54.3019047619048</v>
      </c>
      <c r="AK42" s="12">
        <f t="shared" si="9"/>
        <v>-0.00046</v>
      </c>
      <c r="AL42" s="12">
        <f t="shared" si="10"/>
        <v>-0.46</v>
      </c>
      <c r="AM42" s="12">
        <f t="shared" si="11"/>
        <v>0.00615657142857143</v>
      </c>
      <c r="AN42" s="12">
        <f t="shared" si="12"/>
        <v>6.15657142857143</v>
      </c>
      <c r="AO42" s="12">
        <f t="shared" si="13"/>
        <v>58.6337967761535</v>
      </c>
      <c r="AP42" s="12">
        <f t="shared" si="14"/>
        <v>18.0959827013117</v>
      </c>
      <c r="AQ42" s="12">
        <f t="shared" si="15"/>
        <v>6.23060002444091</v>
      </c>
      <c r="AR42" s="12">
        <f t="shared" si="16"/>
        <v>3.80952380952381</v>
      </c>
      <c r="AS42" s="12">
        <f t="shared" si="17"/>
        <v>2.63743335171907</v>
      </c>
    </row>
    <row r="43" s="13" customFormat="1" spans="1:45">
      <c r="A43" s="4" t="s">
        <v>29</v>
      </c>
      <c r="B43" s="1" t="s">
        <v>23</v>
      </c>
      <c r="C43" s="12">
        <v>0.11936</v>
      </c>
      <c r="D43" s="12">
        <v>65</v>
      </c>
      <c r="E43" s="12">
        <v>65.11936</v>
      </c>
      <c r="F43" s="12"/>
      <c r="G43" s="12">
        <v>0.38724</v>
      </c>
      <c r="H43" s="12">
        <v>410.332749562172</v>
      </c>
      <c r="I43" s="12">
        <v>410.719989562172</v>
      </c>
      <c r="J43" s="12"/>
      <c r="K43" s="12">
        <v>0.14404</v>
      </c>
      <c r="L43" s="12">
        <v>310.858143607706</v>
      </c>
      <c r="M43" s="12">
        <v>311.002183607706</v>
      </c>
      <c r="N43" s="12"/>
      <c r="O43" s="12">
        <v>1.15636</v>
      </c>
      <c r="P43" s="12">
        <v>282.207014542344</v>
      </c>
      <c r="Q43" s="12">
        <v>283.363374542344</v>
      </c>
      <c r="R43" s="12"/>
      <c r="S43" s="12">
        <v>0.99076</v>
      </c>
      <c r="T43" s="12">
        <v>184.52380952381</v>
      </c>
      <c r="U43" s="12">
        <v>185.51456952381</v>
      </c>
      <c r="V43" s="12"/>
      <c r="W43" s="12">
        <v>0.35974</v>
      </c>
      <c r="X43" s="12">
        <v>178.468468468468</v>
      </c>
      <c r="Y43" s="12">
        <v>178.828208468468</v>
      </c>
      <c r="Z43" s="12">
        <f t="shared" si="0"/>
        <v>49.3715185088817</v>
      </c>
      <c r="AA43" s="12">
        <f t="shared" si="1"/>
        <v>17.5630588291218</v>
      </c>
      <c r="AB43" s="12">
        <f t="shared" si="2"/>
        <v>10.392572121064</v>
      </c>
      <c r="AC43" s="12">
        <f t="shared" si="3"/>
        <v>4.29982891156463</v>
      </c>
      <c r="AD43" s="12">
        <f t="shared" si="4"/>
        <v>3.24882424195624</v>
      </c>
      <c r="AE43" s="12">
        <f t="shared" si="5"/>
        <v>0.0382685714285714</v>
      </c>
      <c r="AF43" s="12">
        <f t="shared" ref="AF43:AJ43" si="58">AE43*1000</f>
        <v>38.2685714285714</v>
      </c>
      <c r="AG43" s="12">
        <f t="shared" si="7"/>
        <v>0.00176285714285714</v>
      </c>
      <c r="AH43" s="12">
        <f t="shared" si="58"/>
        <v>1.76285714285714</v>
      </c>
      <c r="AI43" s="12">
        <f t="shared" si="8"/>
        <v>0.0493809523809524</v>
      </c>
      <c r="AJ43" s="12">
        <f t="shared" si="58"/>
        <v>49.3809523809524</v>
      </c>
      <c r="AK43" s="12">
        <f t="shared" si="9"/>
        <v>0.0311214285714286</v>
      </c>
      <c r="AL43" s="12">
        <f t="shared" si="10"/>
        <v>31.1214285714286</v>
      </c>
      <c r="AM43" s="12">
        <f t="shared" si="11"/>
        <v>0.006868</v>
      </c>
      <c r="AN43" s="12">
        <f t="shared" si="12"/>
        <v>6.868</v>
      </c>
      <c r="AO43" s="12">
        <f t="shared" si="13"/>
        <v>49.3332499374531</v>
      </c>
      <c r="AP43" s="12">
        <f t="shared" si="14"/>
        <v>17.561295971979</v>
      </c>
      <c r="AQ43" s="12">
        <f t="shared" si="15"/>
        <v>10.343191168683</v>
      </c>
      <c r="AR43" s="12">
        <f t="shared" si="16"/>
        <v>4.2687074829932</v>
      </c>
      <c r="AS43" s="12">
        <f t="shared" si="17"/>
        <v>3.24195624195624</v>
      </c>
    </row>
    <row r="44" s="13" customFormat="1" spans="1:45">
      <c r="A44" s="4" t="s">
        <v>29</v>
      </c>
      <c r="B44" s="1" t="s">
        <v>24</v>
      </c>
      <c r="C44" s="12">
        <v>0.158945</v>
      </c>
      <c r="D44" s="12">
        <v>45.7936507936508</v>
      </c>
      <c r="E44" s="12">
        <v>45.9525957936508</v>
      </c>
      <c r="F44" s="12"/>
      <c r="G44" s="12">
        <v>0.48452</v>
      </c>
      <c r="H44" s="12">
        <v>280.560420315236</v>
      </c>
      <c r="I44" s="12">
        <v>281.044940315236</v>
      </c>
      <c r="J44" s="12"/>
      <c r="K44" s="12">
        <v>0.13188</v>
      </c>
      <c r="L44" s="12">
        <v>160.595446584939</v>
      </c>
      <c r="M44" s="12">
        <v>160.727326584939</v>
      </c>
      <c r="N44" s="12"/>
      <c r="O44" s="12">
        <v>1.03172</v>
      </c>
      <c r="P44" s="12">
        <v>127.887082976903</v>
      </c>
      <c r="Q44" s="12">
        <v>128.918802976903</v>
      </c>
      <c r="R44" s="12"/>
      <c r="S44" s="12">
        <v>0.11866</v>
      </c>
      <c r="T44" s="12">
        <v>42.7777777777778</v>
      </c>
      <c r="U44" s="12">
        <v>42.8964377777778</v>
      </c>
      <c r="V44" s="12"/>
      <c r="W44" s="12">
        <v>0.11806</v>
      </c>
      <c r="X44" s="12">
        <v>75.5855855855856</v>
      </c>
      <c r="Y44" s="12">
        <v>75.7036455855856</v>
      </c>
      <c r="Z44" s="12">
        <f t="shared" si="0"/>
        <v>33.5846206459408</v>
      </c>
      <c r="AA44" s="12">
        <f t="shared" si="1"/>
        <v>8.19819505652056</v>
      </c>
      <c r="AB44" s="12">
        <f t="shared" si="2"/>
        <v>3.95077177063107</v>
      </c>
      <c r="AC44" s="12">
        <f t="shared" si="3"/>
        <v>-0.109148500566893</v>
      </c>
      <c r="AD44" s="12">
        <f t="shared" si="4"/>
        <v>0.850029994055279</v>
      </c>
      <c r="AE44" s="12">
        <f t="shared" si="5"/>
        <v>0.0465107142857143</v>
      </c>
      <c r="AF44" s="12">
        <f t="shared" ref="AF44:AJ44" si="59">AE44*1000</f>
        <v>46.5107142857143</v>
      </c>
      <c r="AG44" s="12">
        <f t="shared" si="7"/>
        <v>-0.00193321428571429</v>
      </c>
      <c r="AH44" s="12">
        <f t="shared" si="59"/>
        <v>-1.93321428571429</v>
      </c>
      <c r="AI44" s="12">
        <f t="shared" si="8"/>
        <v>0.0415607142857143</v>
      </c>
      <c r="AJ44" s="12">
        <f t="shared" si="59"/>
        <v>41.5607142857143</v>
      </c>
      <c r="AK44" s="12">
        <f t="shared" si="9"/>
        <v>-0.00143875</v>
      </c>
      <c r="AL44" s="12">
        <f t="shared" si="10"/>
        <v>-1.43875</v>
      </c>
      <c r="AM44" s="12">
        <f t="shared" si="11"/>
        <v>-0.00116814285714286</v>
      </c>
      <c r="AN44" s="12">
        <f t="shared" si="12"/>
        <v>-1.16814285714286</v>
      </c>
      <c r="AO44" s="12">
        <f t="shared" si="13"/>
        <v>33.5381099316551</v>
      </c>
      <c r="AP44" s="12">
        <f t="shared" si="14"/>
        <v>8.20012827080628</v>
      </c>
      <c r="AQ44" s="12">
        <f t="shared" si="15"/>
        <v>3.90921105634536</v>
      </c>
      <c r="AR44" s="12">
        <f t="shared" si="16"/>
        <v>-0.107709750566893</v>
      </c>
      <c r="AS44" s="12">
        <f t="shared" si="17"/>
        <v>0.851198136912422</v>
      </c>
    </row>
    <row r="45" s="13" customFormat="1" spans="1:45">
      <c r="A45" s="4" t="s">
        <v>29</v>
      </c>
      <c r="B45" s="1" t="s">
        <v>25</v>
      </c>
      <c r="C45" s="12">
        <v>1.340405</v>
      </c>
      <c r="D45" s="12">
        <v>179.761904761905</v>
      </c>
      <c r="E45" s="12">
        <v>181.102309761905</v>
      </c>
      <c r="F45" s="12"/>
      <c r="G45" s="12">
        <v>1.91028</v>
      </c>
      <c r="H45" s="12">
        <v>223.292469352014</v>
      </c>
      <c r="I45" s="12">
        <v>225.202749352014</v>
      </c>
      <c r="J45" s="12"/>
      <c r="K45" s="12">
        <v>0.25044</v>
      </c>
      <c r="L45" s="12">
        <v>308.756567425569</v>
      </c>
      <c r="M45" s="12">
        <v>309.007007425569</v>
      </c>
      <c r="N45" s="12"/>
      <c r="O45" s="12">
        <v>3.89844</v>
      </c>
      <c r="P45" s="12">
        <v>140.034217279726</v>
      </c>
      <c r="Q45" s="12">
        <v>143.932657279726</v>
      </c>
      <c r="R45" s="12"/>
      <c r="S45" s="12">
        <v>2.04952</v>
      </c>
      <c r="T45" s="12">
        <v>175.476190476191</v>
      </c>
      <c r="U45" s="12">
        <v>177.525710476191</v>
      </c>
      <c r="V45" s="12"/>
      <c r="W45" s="12">
        <v>1.08796</v>
      </c>
      <c r="X45" s="12">
        <v>193.603603603604</v>
      </c>
      <c r="Y45" s="12">
        <v>194.691563603604</v>
      </c>
      <c r="Z45" s="12">
        <f t="shared" si="0"/>
        <v>6.30006279858703</v>
      </c>
      <c r="AA45" s="12">
        <f t="shared" si="1"/>
        <v>9.13604983311888</v>
      </c>
      <c r="AB45" s="12">
        <f t="shared" si="2"/>
        <v>-1.76998345153231</v>
      </c>
      <c r="AC45" s="12">
        <f t="shared" si="3"/>
        <v>-0.12773568877551</v>
      </c>
      <c r="AD45" s="12">
        <f t="shared" si="4"/>
        <v>0.388264395477108</v>
      </c>
      <c r="AE45" s="12">
        <f t="shared" si="5"/>
        <v>0.0814107142857143</v>
      </c>
      <c r="AF45" s="12">
        <f t="shared" ref="AF45:AJ45" si="60">AE45*1000</f>
        <v>81.4107142857143</v>
      </c>
      <c r="AG45" s="12">
        <f t="shared" si="7"/>
        <v>-0.0778546428571428</v>
      </c>
      <c r="AH45" s="12">
        <f t="shared" si="60"/>
        <v>-77.8546428571428</v>
      </c>
      <c r="AI45" s="12">
        <f t="shared" si="8"/>
        <v>0.12181119047619</v>
      </c>
      <c r="AJ45" s="12">
        <f t="shared" si="60"/>
        <v>121.81119047619</v>
      </c>
      <c r="AK45" s="12">
        <f t="shared" si="9"/>
        <v>0.0253255357142857</v>
      </c>
      <c r="AL45" s="12">
        <f t="shared" si="10"/>
        <v>25.3255357142857</v>
      </c>
      <c r="AM45" s="12">
        <f t="shared" si="11"/>
        <v>-0.00721271428571428</v>
      </c>
      <c r="AN45" s="12">
        <f t="shared" si="12"/>
        <v>-7.21271428571428</v>
      </c>
      <c r="AO45" s="12">
        <f t="shared" si="13"/>
        <v>6.21865208430131</v>
      </c>
      <c r="AP45" s="12">
        <f t="shared" si="14"/>
        <v>9.21390447597602</v>
      </c>
      <c r="AQ45" s="12">
        <f t="shared" si="15"/>
        <v>-1.8917946420085</v>
      </c>
      <c r="AR45" s="12">
        <f t="shared" si="16"/>
        <v>-0.153061224489796</v>
      </c>
      <c r="AS45" s="12">
        <f t="shared" si="17"/>
        <v>0.395477109762822</v>
      </c>
    </row>
    <row r="46" s="13" customFormat="1" spans="1:45">
      <c r="A46" s="4" t="s">
        <v>29</v>
      </c>
      <c r="B46" s="1" t="s">
        <v>26</v>
      </c>
      <c r="C46" s="12">
        <v>0.347735</v>
      </c>
      <c r="D46" s="12">
        <v>223.412698412698</v>
      </c>
      <c r="E46" s="12">
        <v>223.760433412698</v>
      </c>
      <c r="F46" s="12"/>
      <c r="G46" s="12">
        <v>0.70036</v>
      </c>
      <c r="H46" s="12">
        <v>152.889667250438</v>
      </c>
      <c r="I46" s="12">
        <v>153.590027250438</v>
      </c>
      <c r="J46" s="12"/>
      <c r="K46" s="12">
        <v>0.52404</v>
      </c>
      <c r="L46" s="12">
        <v>327.145359019264</v>
      </c>
      <c r="M46" s="12">
        <v>327.669399019264</v>
      </c>
      <c r="N46" s="12"/>
      <c r="O46" s="12">
        <v>1.6914</v>
      </c>
      <c r="P46" s="12">
        <v>9.66638152266895</v>
      </c>
      <c r="Q46" s="12">
        <v>11.3577815226689</v>
      </c>
      <c r="R46" s="12"/>
      <c r="S46" s="12">
        <v>1.21414</v>
      </c>
      <c r="T46" s="12">
        <v>662.619047619048</v>
      </c>
      <c r="U46" s="12">
        <v>663.833187619048</v>
      </c>
      <c r="V46" s="12"/>
      <c r="W46" s="12">
        <v>0.50602</v>
      </c>
      <c r="X46" s="12">
        <v>183.873873873874</v>
      </c>
      <c r="Y46" s="12">
        <v>184.379893873874</v>
      </c>
      <c r="Z46" s="12">
        <f t="shared" si="0"/>
        <v>-10.0243437374658</v>
      </c>
      <c r="AA46" s="12">
        <f t="shared" si="1"/>
        <v>7.42206897189757</v>
      </c>
      <c r="AB46" s="12">
        <f t="shared" si="2"/>
        <v>-10.1144119947633</v>
      </c>
      <c r="AC46" s="12">
        <f t="shared" si="3"/>
        <v>15.7168840787982</v>
      </c>
      <c r="AD46" s="12">
        <f t="shared" si="4"/>
        <v>-1.12515827253784</v>
      </c>
      <c r="AE46" s="12">
        <f t="shared" si="5"/>
        <v>0.050375</v>
      </c>
      <c r="AF46" s="12">
        <f t="shared" ref="AF46:AJ46" si="61">AE46*1000</f>
        <v>50.375</v>
      </c>
      <c r="AG46" s="12">
        <f t="shared" si="7"/>
        <v>0.0125932142857143</v>
      </c>
      <c r="AH46" s="12">
        <f t="shared" si="61"/>
        <v>12.5932142857143</v>
      </c>
      <c r="AI46" s="12">
        <f t="shared" si="8"/>
        <v>0.0639840476190476</v>
      </c>
      <c r="AJ46" s="12">
        <f t="shared" si="61"/>
        <v>63.9840476190476</v>
      </c>
      <c r="AK46" s="12">
        <f t="shared" si="9"/>
        <v>0.0309430357142857</v>
      </c>
      <c r="AL46" s="12">
        <f t="shared" si="10"/>
        <v>30.9430357142857</v>
      </c>
      <c r="AM46" s="12">
        <f t="shared" si="11"/>
        <v>0.00452242857142857</v>
      </c>
      <c r="AN46" s="12">
        <f t="shared" si="12"/>
        <v>4.52242857142857</v>
      </c>
      <c r="AO46" s="12">
        <f t="shared" si="13"/>
        <v>-10.0747187374658</v>
      </c>
      <c r="AP46" s="12">
        <f t="shared" si="14"/>
        <v>7.40947575761186</v>
      </c>
      <c r="AQ46" s="12">
        <f t="shared" si="15"/>
        <v>-10.1783960423824</v>
      </c>
      <c r="AR46" s="12">
        <f t="shared" si="16"/>
        <v>15.6859410430839</v>
      </c>
      <c r="AS46" s="12">
        <f t="shared" si="17"/>
        <v>-1.12968070110927</v>
      </c>
    </row>
    <row r="47" s="13" customFormat="1" spans="1:45">
      <c r="A47" s="4" t="s">
        <v>30</v>
      </c>
      <c r="B47" s="1" t="s">
        <v>21</v>
      </c>
      <c r="C47" s="12">
        <v>0.128495</v>
      </c>
      <c r="D47" s="12">
        <v>472.301587301587</v>
      </c>
      <c r="E47" s="12">
        <v>472.430082301587</v>
      </c>
      <c r="F47" s="12"/>
      <c r="G47" s="12">
        <v>0.7338</v>
      </c>
      <c r="H47" s="12">
        <v>653.415061295972</v>
      </c>
      <c r="I47" s="12">
        <v>654.148861295972</v>
      </c>
      <c r="J47" s="12"/>
      <c r="K47" s="12">
        <v>0.20484</v>
      </c>
      <c r="L47" s="12">
        <v>625.218914185639</v>
      </c>
      <c r="M47" s="12">
        <v>625.423754185639</v>
      </c>
      <c r="N47" s="12"/>
      <c r="O47" s="12">
        <v>1.56372</v>
      </c>
      <c r="P47" s="12">
        <v>588.793840889649</v>
      </c>
      <c r="Q47" s="12">
        <v>590.357560889649</v>
      </c>
      <c r="R47" s="12"/>
      <c r="S47" s="12">
        <v>1.26922</v>
      </c>
      <c r="T47" s="12">
        <v>448.650793650794</v>
      </c>
      <c r="U47" s="12">
        <v>449.920013650794</v>
      </c>
      <c r="V47" s="12"/>
      <c r="W47" s="12">
        <v>1.21198</v>
      </c>
      <c r="X47" s="12">
        <v>349.459459459459</v>
      </c>
      <c r="Y47" s="12">
        <v>350.671439459459</v>
      </c>
      <c r="Z47" s="12">
        <f t="shared" si="0"/>
        <v>25.9598255706264</v>
      </c>
      <c r="AA47" s="12">
        <f t="shared" si="1"/>
        <v>10.9281194202894</v>
      </c>
      <c r="AB47" s="12">
        <f t="shared" si="2"/>
        <v>5.61559421847914</v>
      </c>
      <c r="AC47" s="12">
        <f t="shared" si="3"/>
        <v>-0.803931023242636</v>
      </c>
      <c r="AD47" s="12">
        <f t="shared" si="4"/>
        <v>-3.47881836691794</v>
      </c>
      <c r="AE47" s="12">
        <f t="shared" si="5"/>
        <v>0.0864721428571429</v>
      </c>
      <c r="AF47" s="12">
        <f t="shared" ref="AF47:AJ47" si="62">AE47*1000</f>
        <v>86.4721428571429</v>
      </c>
      <c r="AG47" s="12">
        <f t="shared" si="7"/>
        <v>0.00545321428571428</v>
      </c>
      <c r="AH47" s="12">
        <f t="shared" si="62"/>
        <v>5.45321428571428</v>
      </c>
      <c r="AI47" s="12">
        <f t="shared" si="8"/>
        <v>0.0683440476190476</v>
      </c>
      <c r="AJ47" s="12">
        <f t="shared" si="62"/>
        <v>68.3440476190476</v>
      </c>
      <c r="AK47" s="12">
        <f t="shared" si="9"/>
        <v>0.0407401785714286</v>
      </c>
      <c r="AL47" s="12">
        <f t="shared" si="10"/>
        <v>40.7401785714286</v>
      </c>
      <c r="AM47" s="12">
        <f t="shared" si="11"/>
        <v>0.0309567142857143</v>
      </c>
      <c r="AN47" s="12">
        <f t="shared" si="12"/>
        <v>30.9567142857143</v>
      </c>
      <c r="AO47" s="12">
        <f t="shared" si="13"/>
        <v>25.8733534277692</v>
      </c>
      <c r="AP47" s="12">
        <f t="shared" si="14"/>
        <v>10.9226662060037</v>
      </c>
      <c r="AQ47" s="12">
        <f t="shared" si="15"/>
        <v>5.54725017086009</v>
      </c>
      <c r="AR47" s="12">
        <f t="shared" si="16"/>
        <v>-0.844671201814066</v>
      </c>
      <c r="AS47" s="12">
        <f t="shared" si="17"/>
        <v>-3.50977508120365</v>
      </c>
    </row>
    <row r="48" s="13" customFormat="1" spans="1:45">
      <c r="A48" s="4" t="s">
        <v>30</v>
      </c>
      <c r="B48" s="1" t="s">
        <v>23</v>
      </c>
      <c r="C48" s="12">
        <v>0.122405</v>
      </c>
      <c r="D48" s="12">
        <v>202.777777777778</v>
      </c>
      <c r="E48" s="12">
        <v>202.900182777778</v>
      </c>
      <c r="F48" s="12"/>
      <c r="G48" s="12">
        <v>0.63044</v>
      </c>
      <c r="H48" s="12">
        <v>241.155866900175</v>
      </c>
      <c r="I48" s="12">
        <v>241.786306900175</v>
      </c>
      <c r="J48" s="12"/>
      <c r="K48" s="12">
        <v>0.52404</v>
      </c>
      <c r="L48" s="12">
        <v>725.218914185639</v>
      </c>
      <c r="M48" s="12">
        <v>725.742954185639</v>
      </c>
      <c r="N48" s="12"/>
      <c r="O48" s="12">
        <v>4.14468</v>
      </c>
      <c r="P48" s="12">
        <v>579.897348160821</v>
      </c>
      <c r="Q48" s="12">
        <v>584.042028160821</v>
      </c>
      <c r="R48" s="12"/>
      <c r="S48" s="12">
        <v>1.27534</v>
      </c>
      <c r="T48" s="12">
        <v>465.47619047619</v>
      </c>
      <c r="U48" s="12">
        <v>466.75153047619</v>
      </c>
      <c r="V48" s="12"/>
      <c r="W48" s="12">
        <v>0.91306</v>
      </c>
      <c r="X48" s="12">
        <v>438.828828828829</v>
      </c>
      <c r="Y48" s="12">
        <v>439.741888828829</v>
      </c>
      <c r="Z48" s="12">
        <f t="shared" si="0"/>
        <v>5.55516058891391</v>
      </c>
      <c r="AA48" s="12">
        <f t="shared" si="1"/>
        <v>37.3459122434187</v>
      </c>
      <c r="AB48" s="12">
        <f t="shared" si="2"/>
        <v>18.1496116849068</v>
      </c>
      <c r="AC48" s="12">
        <f t="shared" si="3"/>
        <v>9.42326241780045</v>
      </c>
      <c r="AD48" s="12">
        <f t="shared" si="4"/>
        <v>6.76690588717289</v>
      </c>
      <c r="AE48" s="12">
        <f t="shared" si="5"/>
        <v>0.0725764285714286</v>
      </c>
      <c r="AF48" s="12">
        <f t="shared" ref="AF48:AJ48" si="63">AE48*1000</f>
        <v>72.5764285714286</v>
      </c>
      <c r="AG48" s="12">
        <f t="shared" si="7"/>
        <v>0.0286882142857143</v>
      </c>
      <c r="AH48" s="12">
        <f t="shared" si="63"/>
        <v>28.6882142857143</v>
      </c>
      <c r="AI48" s="12">
        <f t="shared" si="8"/>
        <v>0.191536904761905</v>
      </c>
      <c r="AJ48" s="12">
        <f t="shared" si="63"/>
        <v>191.536904761905</v>
      </c>
      <c r="AK48" s="12">
        <f t="shared" si="9"/>
        <v>0.04117625</v>
      </c>
      <c r="AL48" s="12">
        <f t="shared" si="10"/>
        <v>41.17625</v>
      </c>
      <c r="AM48" s="12">
        <f t="shared" si="11"/>
        <v>0.0225901428571429</v>
      </c>
      <c r="AN48" s="12">
        <f t="shared" si="12"/>
        <v>22.5901428571429</v>
      </c>
      <c r="AO48" s="12">
        <f t="shared" si="13"/>
        <v>5.48258416034248</v>
      </c>
      <c r="AP48" s="12">
        <f t="shared" si="14"/>
        <v>37.317224029133</v>
      </c>
      <c r="AQ48" s="12">
        <f t="shared" si="15"/>
        <v>17.9580747801449</v>
      </c>
      <c r="AR48" s="12">
        <f t="shared" si="16"/>
        <v>9.38208616780045</v>
      </c>
      <c r="AS48" s="12">
        <f t="shared" si="17"/>
        <v>6.74431574431575</v>
      </c>
    </row>
    <row r="49" s="13" customFormat="1" spans="1:45">
      <c r="A49" s="4" t="s">
        <v>30</v>
      </c>
      <c r="B49" s="1" t="s">
        <v>24</v>
      </c>
      <c r="C49" s="12">
        <v>0.13154</v>
      </c>
      <c r="D49" s="12">
        <v>120.714285714286</v>
      </c>
      <c r="E49" s="12">
        <v>120.845825714286</v>
      </c>
      <c r="F49" s="12"/>
      <c r="G49" s="12">
        <v>0.54532</v>
      </c>
      <c r="H49" s="12">
        <v>129.07180385289</v>
      </c>
      <c r="I49" s="12">
        <v>129.61712385289</v>
      </c>
      <c r="J49" s="12"/>
      <c r="K49" s="12">
        <v>0.23524</v>
      </c>
      <c r="L49" s="12">
        <v>289.667250437828</v>
      </c>
      <c r="M49" s="12">
        <v>289.902490437828</v>
      </c>
      <c r="N49" s="12"/>
      <c r="O49" s="12">
        <v>2.12612</v>
      </c>
      <c r="P49" s="12">
        <v>181.950384944397</v>
      </c>
      <c r="Q49" s="12">
        <v>184.076504944397</v>
      </c>
      <c r="R49" s="12"/>
      <c r="S49" s="12">
        <v>1.2631</v>
      </c>
      <c r="T49" s="12">
        <v>118.333333333333</v>
      </c>
      <c r="U49" s="12">
        <v>119.596433333333</v>
      </c>
      <c r="V49" s="12"/>
      <c r="W49" s="12">
        <v>1.06888</v>
      </c>
      <c r="X49" s="12">
        <v>82.7927927927928</v>
      </c>
      <c r="Y49" s="12">
        <v>83.8616727927928</v>
      </c>
      <c r="Z49" s="12">
        <f t="shared" si="0"/>
        <v>1.25304259122914</v>
      </c>
      <c r="AA49" s="12">
        <f t="shared" si="1"/>
        <v>12.0754760516816</v>
      </c>
      <c r="AB49" s="12">
        <f t="shared" si="2"/>
        <v>3.01098472524339</v>
      </c>
      <c r="AC49" s="12">
        <f t="shared" si="3"/>
        <v>-0.0446211564625847</v>
      </c>
      <c r="AD49" s="12">
        <f t="shared" si="4"/>
        <v>-1.05669008347123</v>
      </c>
      <c r="AE49" s="12">
        <f t="shared" si="5"/>
        <v>0.0591114285714286</v>
      </c>
      <c r="AF49" s="12">
        <f t="shared" ref="AF49:AJ49" si="64">AE49*1000</f>
        <v>59.1114285714286</v>
      </c>
      <c r="AG49" s="12">
        <f t="shared" si="7"/>
        <v>0.00740714285714286</v>
      </c>
      <c r="AH49" s="12">
        <f t="shared" si="64"/>
        <v>7.40714285714286</v>
      </c>
      <c r="AI49" s="12">
        <f t="shared" si="8"/>
        <v>0.09498</v>
      </c>
      <c r="AJ49" s="12">
        <f t="shared" si="64"/>
        <v>94.98</v>
      </c>
      <c r="AK49" s="12">
        <f t="shared" si="9"/>
        <v>0.0404128571428571</v>
      </c>
      <c r="AL49" s="12">
        <f t="shared" si="10"/>
        <v>40.4128571428571</v>
      </c>
      <c r="AM49" s="12">
        <f t="shared" si="11"/>
        <v>0.0267811428571429</v>
      </c>
      <c r="AN49" s="12">
        <f t="shared" si="12"/>
        <v>26.7811428571429</v>
      </c>
      <c r="AO49" s="12">
        <f t="shared" si="13"/>
        <v>1.19393116265771</v>
      </c>
      <c r="AP49" s="12">
        <f t="shared" si="14"/>
        <v>12.0680689088245</v>
      </c>
      <c r="AQ49" s="12">
        <f t="shared" si="15"/>
        <v>2.91600472524339</v>
      </c>
      <c r="AR49" s="12">
        <f t="shared" si="16"/>
        <v>-0.0850340136054416</v>
      </c>
      <c r="AS49" s="12">
        <f t="shared" si="17"/>
        <v>-1.08347122632837</v>
      </c>
    </row>
    <row r="50" s="13" customFormat="1" spans="1:45">
      <c r="A50" s="4" t="s">
        <v>30</v>
      </c>
      <c r="B50" s="1" t="s">
        <v>25</v>
      </c>
      <c r="C50" s="12">
        <v>0.37514</v>
      </c>
      <c r="D50" s="12">
        <v>46.4285714285714</v>
      </c>
      <c r="E50" s="12">
        <v>46.8037114285714</v>
      </c>
      <c r="F50" s="12"/>
      <c r="G50" s="12">
        <v>0.69732</v>
      </c>
      <c r="H50" s="12">
        <v>57.2679509632224</v>
      </c>
      <c r="I50" s="12">
        <v>57.9652709632224</v>
      </c>
      <c r="J50" s="12"/>
      <c r="K50" s="12">
        <v>0.24132</v>
      </c>
      <c r="L50" s="12">
        <v>227.84588441331</v>
      </c>
      <c r="M50" s="12">
        <v>228.08720441331</v>
      </c>
      <c r="N50" s="12"/>
      <c r="O50" s="12">
        <v>2.25988</v>
      </c>
      <c r="P50" s="12">
        <v>116.766467065868</v>
      </c>
      <c r="Q50" s="12">
        <v>119.026347065868</v>
      </c>
      <c r="R50" s="12"/>
      <c r="S50" s="12">
        <v>1.13764</v>
      </c>
      <c r="T50" s="12">
        <v>43.5714285714286</v>
      </c>
      <c r="U50" s="12">
        <v>44.7090685714286</v>
      </c>
      <c r="V50" s="12"/>
      <c r="W50" s="12">
        <v>1.33282</v>
      </c>
      <c r="X50" s="12">
        <v>9.81981981981982</v>
      </c>
      <c r="Y50" s="12">
        <v>11.1526398198198</v>
      </c>
      <c r="Z50" s="12">
        <f t="shared" si="0"/>
        <v>1.59450850495014</v>
      </c>
      <c r="AA50" s="12">
        <f t="shared" si="1"/>
        <v>12.9488209274813</v>
      </c>
      <c r="AB50" s="12">
        <f t="shared" si="2"/>
        <v>3.43917312558556</v>
      </c>
      <c r="AC50" s="12">
        <f t="shared" si="3"/>
        <v>-0.074808673469388</v>
      </c>
      <c r="AD50" s="12">
        <f t="shared" si="4"/>
        <v>-1.01860204596433</v>
      </c>
      <c r="AE50" s="12">
        <f t="shared" si="5"/>
        <v>0.0460257142857143</v>
      </c>
      <c r="AF50" s="12">
        <f t="shared" ref="AF50:AJ50" si="65">AE50*1000</f>
        <v>46.0257142857143</v>
      </c>
      <c r="AG50" s="12">
        <f t="shared" si="7"/>
        <v>-0.00955857142857143</v>
      </c>
      <c r="AH50" s="12">
        <f t="shared" si="65"/>
        <v>-9.55857142857143</v>
      </c>
      <c r="AI50" s="12">
        <f t="shared" si="8"/>
        <v>0.0897495238095238</v>
      </c>
      <c r="AJ50" s="12">
        <f t="shared" si="65"/>
        <v>89.7495238095238</v>
      </c>
      <c r="AK50" s="12">
        <f t="shared" si="9"/>
        <v>0.0272321428571428</v>
      </c>
      <c r="AL50" s="12">
        <f t="shared" si="10"/>
        <v>27.2321428571428</v>
      </c>
      <c r="AM50" s="12">
        <f t="shared" si="11"/>
        <v>0.0273622857142857</v>
      </c>
      <c r="AN50" s="12">
        <f t="shared" si="12"/>
        <v>27.3622857142857</v>
      </c>
      <c r="AO50" s="12">
        <f t="shared" si="13"/>
        <v>1.54848279066443</v>
      </c>
      <c r="AP50" s="12">
        <f t="shared" si="14"/>
        <v>12.9583794989099</v>
      </c>
      <c r="AQ50" s="12">
        <f t="shared" si="15"/>
        <v>3.34942360177604</v>
      </c>
      <c r="AR50" s="12">
        <f t="shared" si="16"/>
        <v>-0.102040816326531</v>
      </c>
      <c r="AS50" s="12">
        <f t="shared" si="17"/>
        <v>-1.04596433167862</v>
      </c>
    </row>
    <row r="51" s="13" customFormat="1" spans="1:45">
      <c r="A51" s="4" t="s">
        <v>30</v>
      </c>
      <c r="B51" s="1" t="s">
        <v>26</v>
      </c>
      <c r="C51" s="12">
        <v>0.26552</v>
      </c>
      <c r="D51" s="12">
        <v>18.6507936507937</v>
      </c>
      <c r="E51" s="12">
        <v>18.9163136507937</v>
      </c>
      <c r="F51" s="12"/>
      <c r="G51" s="12">
        <v>0.5058</v>
      </c>
      <c r="H51" s="12">
        <v>32.5744308231173</v>
      </c>
      <c r="I51" s="12">
        <v>33.0802308231173</v>
      </c>
      <c r="J51" s="12"/>
      <c r="K51" s="12">
        <v>0.22004</v>
      </c>
      <c r="L51" s="12">
        <v>215.061295971979</v>
      </c>
      <c r="M51" s="12">
        <v>215.281335971979</v>
      </c>
      <c r="N51" s="12"/>
      <c r="O51" s="12">
        <v>1.61844</v>
      </c>
      <c r="P51" s="12">
        <v>58.426005132592</v>
      </c>
      <c r="Q51" s="12">
        <v>60.044445132592</v>
      </c>
      <c r="R51" s="12"/>
      <c r="S51" s="12">
        <v>1.50484</v>
      </c>
      <c r="T51" s="12">
        <v>43.7301587301587</v>
      </c>
      <c r="U51" s="12">
        <v>45.2349987301587</v>
      </c>
      <c r="V51" s="12"/>
      <c r="W51" s="12">
        <v>1.57132</v>
      </c>
      <c r="X51" s="12">
        <v>17.5675675675676</v>
      </c>
      <c r="Y51" s="12">
        <v>19.1388875675676</v>
      </c>
      <c r="Z51" s="12">
        <f t="shared" si="0"/>
        <v>2.02341673890338</v>
      </c>
      <c r="AA51" s="12">
        <f t="shared" si="1"/>
        <v>14.0260730229418</v>
      </c>
      <c r="AB51" s="12">
        <f t="shared" si="2"/>
        <v>1.95848245151421</v>
      </c>
      <c r="AC51" s="12">
        <f t="shared" si="3"/>
        <v>0.939953038548753</v>
      </c>
      <c r="AD51" s="12">
        <f t="shared" si="4"/>
        <v>0.00635925476496898</v>
      </c>
      <c r="AE51" s="12">
        <f t="shared" si="5"/>
        <v>0.0343257142857143</v>
      </c>
      <c r="AF51" s="12">
        <f t="shared" ref="AF51:AJ51" si="66">AE51*1000</f>
        <v>34.3257142857143</v>
      </c>
      <c r="AG51" s="12">
        <f t="shared" si="7"/>
        <v>-0.00324857142857143</v>
      </c>
      <c r="AH51" s="12">
        <f t="shared" si="66"/>
        <v>-3.24857142857143</v>
      </c>
      <c r="AI51" s="12">
        <f t="shared" si="8"/>
        <v>0.0644247619047619</v>
      </c>
      <c r="AJ51" s="12">
        <f t="shared" si="66"/>
        <v>64.4247619047619</v>
      </c>
      <c r="AK51" s="12">
        <f t="shared" si="9"/>
        <v>0.0442614285714286</v>
      </c>
      <c r="AL51" s="12">
        <f t="shared" si="10"/>
        <v>44.2614285714286</v>
      </c>
      <c r="AM51" s="12">
        <f t="shared" si="11"/>
        <v>0.0373085714285714</v>
      </c>
      <c r="AN51" s="12">
        <f t="shared" si="12"/>
        <v>37.3085714285714</v>
      </c>
      <c r="AO51" s="12">
        <f t="shared" si="13"/>
        <v>1.98909102461767</v>
      </c>
      <c r="AP51" s="12">
        <f t="shared" si="14"/>
        <v>14.0293215943704</v>
      </c>
      <c r="AQ51" s="12">
        <f t="shared" si="15"/>
        <v>1.89405768960944</v>
      </c>
      <c r="AR51" s="12">
        <f t="shared" si="16"/>
        <v>0.895691609977324</v>
      </c>
      <c r="AS51" s="12">
        <f t="shared" si="17"/>
        <v>-0.0309493166636025</v>
      </c>
    </row>
    <row r="52" s="13" customFormat="1" spans="1:45">
      <c r="A52" s="4" t="s">
        <v>30</v>
      </c>
      <c r="B52" s="1" t="s">
        <v>21</v>
      </c>
      <c r="C52" s="12">
        <v>0.165035</v>
      </c>
      <c r="D52" s="12">
        <v>893.253968253968</v>
      </c>
      <c r="E52" s="12">
        <v>893.419003253968</v>
      </c>
      <c r="F52" s="12"/>
      <c r="G52" s="12">
        <v>0.75508</v>
      </c>
      <c r="H52" s="12">
        <v>992.119089316988</v>
      </c>
      <c r="I52" s="12">
        <v>992.874169316988</v>
      </c>
      <c r="J52" s="12"/>
      <c r="K52" s="12">
        <v>0.16532</v>
      </c>
      <c r="L52" s="12">
        <v>1096.8476357268</v>
      </c>
      <c r="M52" s="12">
        <v>1097.0129557268</v>
      </c>
      <c r="N52" s="12"/>
      <c r="O52" s="12">
        <v>1.21412</v>
      </c>
      <c r="P52" s="12">
        <v>1315.91103507271</v>
      </c>
      <c r="Q52" s="12">
        <v>1317.12515507271</v>
      </c>
      <c r="R52" s="12"/>
      <c r="S52" s="12">
        <v>1.09786</v>
      </c>
      <c r="T52" s="12">
        <v>857.063492063492</v>
      </c>
      <c r="U52" s="12">
        <v>858.161352063492</v>
      </c>
      <c r="V52" s="12"/>
      <c r="W52" s="12">
        <v>0.24208</v>
      </c>
      <c r="X52" s="12">
        <v>684.774774774775</v>
      </c>
      <c r="Y52" s="12">
        <v>685.016854774775</v>
      </c>
      <c r="Z52" s="12">
        <f t="shared" si="0"/>
        <v>14.2078808661457</v>
      </c>
      <c r="AA52" s="12">
        <f t="shared" si="1"/>
        <v>14.5424251766305</v>
      </c>
      <c r="AB52" s="12">
        <f t="shared" si="2"/>
        <v>20.1764834199402</v>
      </c>
      <c r="AC52" s="12">
        <f t="shared" si="3"/>
        <v>-1.2592018282313</v>
      </c>
      <c r="AD52" s="12">
        <f t="shared" si="4"/>
        <v>-5.95434709940553</v>
      </c>
      <c r="AE52" s="12">
        <f t="shared" si="5"/>
        <v>0.0842921428571428</v>
      </c>
      <c r="AF52" s="12">
        <f t="shared" ref="AF52:AJ52" si="67">AE52*1000</f>
        <v>84.2921428571428</v>
      </c>
      <c r="AG52" s="12">
        <f t="shared" si="7"/>
        <v>2.03571428571414e-5</v>
      </c>
      <c r="AH52" s="12">
        <f t="shared" si="67"/>
        <v>0.0203571428571414</v>
      </c>
      <c r="AI52" s="12">
        <f t="shared" si="8"/>
        <v>0.0499564285714286</v>
      </c>
      <c r="AJ52" s="12">
        <f t="shared" si="67"/>
        <v>49.9564285714286</v>
      </c>
      <c r="AK52" s="12">
        <f t="shared" si="9"/>
        <v>0.0333151785714286</v>
      </c>
      <c r="AL52" s="12">
        <f t="shared" si="10"/>
        <v>33.3151785714286</v>
      </c>
      <c r="AM52" s="12">
        <f t="shared" si="11"/>
        <v>0.00220128571428571</v>
      </c>
      <c r="AN52" s="12">
        <f t="shared" si="12"/>
        <v>2.20128571428571</v>
      </c>
      <c r="AO52" s="12">
        <f t="shared" si="13"/>
        <v>14.1235887232885</v>
      </c>
      <c r="AP52" s="12">
        <f t="shared" si="14"/>
        <v>14.5424048194876</v>
      </c>
      <c r="AQ52" s="12">
        <f t="shared" si="15"/>
        <v>20.1265269913687</v>
      </c>
      <c r="AR52" s="12">
        <f t="shared" si="16"/>
        <v>-1.29251700680273</v>
      </c>
      <c r="AS52" s="12">
        <f t="shared" si="17"/>
        <v>-5.95654838511981</v>
      </c>
    </row>
    <row r="53" s="13" customFormat="1" spans="1:45">
      <c r="A53" s="4" t="s">
        <v>30</v>
      </c>
      <c r="B53" s="1" t="s">
        <v>23</v>
      </c>
      <c r="C53" s="12">
        <v>0.16808</v>
      </c>
      <c r="D53" s="12">
        <v>517.698412698413</v>
      </c>
      <c r="E53" s="12">
        <v>517.866492698413</v>
      </c>
      <c r="F53" s="12"/>
      <c r="G53" s="12">
        <v>0.66388</v>
      </c>
      <c r="H53" s="12">
        <v>520.665499124343</v>
      </c>
      <c r="I53" s="12">
        <v>521.329379124343</v>
      </c>
      <c r="J53" s="12"/>
      <c r="K53" s="12">
        <v>0.48756</v>
      </c>
      <c r="L53" s="12">
        <v>740.980735551664</v>
      </c>
      <c r="M53" s="12">
        <v>741.468295551664</v>
      </c>
      <c r="N53" s="12"/>
      <c r="O53" s="12">
        <v>3.73428</v>
      </c>
      <c r="P53" s="12">
        <v>767.408041060736</v>
      </c>
      <c r="Q53" s="12">
        <v>771.142321060736</v>
      </c>
      <c r="R53" s="12"/>
      <c r="S53" s="12">
        <v>0.25942</v>
      </c>
      <c r="T53" s="12">
        <v>576.587301587301</v>
      </c>
      <c r="U53" s="12">
        <v>576.846721587301</v>
      </c>
      <c r="V53" s="12"/>
      <c r="W53" s="12">
        <v>0.29296</v>
      </c>
      <c r="X53" s="12">
        <v>515.945945945946</v>
      </c>
      <c r="Y53" s="12">
        <v>516.238905945946</v>
      </c>
      <c r="Z53" s="12">
        <f t="shared" si="0"/>
        <v>0.494698060847197</v>
      </c>
      <c r="AA53" s="12">
        <f t="shared" si="1"/>
        <v>15.9715573466608</v>
      </c>
      <c r="AB53" s="12">
        <f t="shared" si="2"/>
        <v>12.0607537315392</v>
      </c>
      <c r="AC53" s="12">
        <f t="shared" si="3"/>
        <v>2.10643674603174</v>
      </c>
      <c r="AD53" s="12">
        <f t="shared" si="4"/>
        <v>-0.0465024786419105</v>
      </c>
      <c r="AE53" s="12">
        <f t="shared" si="5"/>
        <v>0.0708285714285714</v>
      </c>
      <c r="AF53" s="12">
        <f t="shared" ref="AF53:AJ53" si="68">AE53*1000</f>
        <v>70.8285714285714</v>
      </c>
      <c r="AG53" s="12">
        <f t="shared" si="7"/>
        <v>0.02282</v>
      </c>
      <c r="AH53" s="12">
        <f t="shared" si="68"/>
        <v>22.82</v>
      </c>
      <c r="AI53" s="12">
        <f t="shared" si="8"/>
        <v>0.169819047619048</v>
      </c>
      <c r="AJ53" s="12">
        <f t="shared" si="68"/>
        <v>169.819047619048</v>
      </c>
      <c r="AK53" s="12">
        <f t="shared" si="9"/>
        <v>0.00326214285714286</v>
      </c>
      <c r="AL53" s="12">
        <f t="shared" si="10"/>
        <v>3.26214285714286</v>
      </c>
      <c r="AM53" s="12">
        <f t="shared" si="11"/>
        <v>0.003568</v>
      </c>
      <c r="AN53" s="12">
        <f t="shared" si="12"/>
        <v>3.568</v>
      </c>
      <c r="AO53" s="12">
        <f t="shared" si="13"/>
        <v>0.423869489418637</v>
      </c>
      <c r="AP53" s="12">
        <f t="shared" si="14"/>
        <v>15.9487373466608</v>
      </c>
      <c r="AQ53" s="12">
        <f t="shared" si="15"/>
        <v>11.8909346839201</v>
      </c>
      <c r="AR53" s="12">
        <f t="shared" si="16"/>
        <v>2.1031746031746</v>
      </c>
      <c r="AS53" s="12">
        <f t="shared" si="17"/>
        <v>-0.0500704786419094</v>
      </c>
    </row>
    <row r="54" s="13" customFormat="1" spans="1:45">
      <c r="A54" s="4" t="s">
        <v>30</v>
      </c>
      <c r="B54" s="1" t="s">
        <v>24</v>
      </c>
      <c r="C54" s="12">
        <v>0.14372</v>
      </c>
      <c r="D54" s="12">
        <v>515.15873015873</v>
      </c>
      <c r="E54" s="12">
        <v>515.30245015873</v>
      </c>
      <c r="F54" s="12"/>
      <c r="G54" s="12">
        <v>0.51796</v>
      </c>
      <c r="H54" s="12">
        <v>524.343257443082</v>
      </c>
      <c r="I54" s="12">
        <v>524.861217443082</v>
      </c>
      <c r="J54" s="12"/>
      <c r="K54" s="12">
        <v>0.47844</v>
      </c>
      <c r="L54" s="12">
        <v>1071.97898423818</v>
      </c>
      <c r="M54" s="12">
        <v>1072.45742423818</v>
      </c>
      <c r="N54" s="12"/>
      <c r="O54" s="12">
        <v>3.55492</v>
      </c>
      <c r="P54" s="12">
        <v>855.004277159966</v>
      </c>
      <c r="Q54" s="12">
        <v>858.559197159966</v>
      </c>
      <c r="R54" s="12"/>
      <c r="S54" s="12">
        <v>0.29002</v>
      </c>
      <c r="T54" s="12">
        <v>622.142857142857</v>
      </c>
      <c r="U54" s="12">
        <v>622.432877142857</v>
      </c>
      <c r="V54" s="12"/>
      <c r="W54" s="12">
        <v>1.54906</v>
      </c>
      <c r="X54" s="12">
        <v>646.216216216216</v>
      </c>
      <c r="Y54" s="12">
        <v>647.765276216216</v>
      </c>
      <c r="Z54" s="12">
        <f t="shared" si="0"/>
        <v>1.36553818347886</v>
      </c>
      <c r="AA54" s="12">
        <f t="shared" si="1"/>
        <v>39.7967838628177</v>
      </c>
      <c r="AB54" s="12">
        <f t="shared" si="2"/>
        <v>16.3455593810112</v>
      </c>
      <c r="AC54" s="12">
        <f t="shared" si="3"/>
        <v>3.82608667800453</v>
      </c>
      <c r="AD54" s="12">
        <f t="shared" si="4"/>
        <v>3.78465217307103</v>
      </c>
      <c r="AE54" s="12">
        <f t="shared" si="5"/>
        <v>0.0534628571428571</v>
      </c>
      <c r="AF54" s="12">
        <f t="shared" ref="AF54:AJ54" si="69">AE54*1000</f>
        <v>53.4628571428571</v>
      </c>
      <c r="AG54" s="12">
        <f t="shared" si="7"/>
        <v>0.0239085714285714</v>
      </c>
      <c r="AH54" s="12">
        <f t="shared" si="69"/>
        <v>23.9085714285714</v>
      </c>
      <c r="AI54" s="12">
        <f t="shared" si="8"/>
        <v>0.162438095238095</v>
      </c>
      <c r="AJ54" s="12">
        <f t="shared" si="69"/>
        <v>162.438095238095</v>
      </c>
      <c r="AK54" s="12">
        <f t="shared" si="9"/>
        <v>0.005225</v>
      </c>
      <c r="AL54" s="12">
        <f t="shared" si="10"/>
        <v>5.225</v>
      </c>
      <c r="AM54" s="12">
        <f t="shared" si="11"/>
        <v>0.0401525714285714</v>
      </c>
      <c r="AN54" s="12">
        <f t="shared" si="12"/>
        <v>40.1525714285714</v>
      </c>
      <c r="AO54" s="12">
        <f t="shared" si="13"/>
        <v>1.31207532633601</v>
      </c>
      <c r="AP54" s="12">
        <f t="shared" si="14"/>
        <v>39.7728752913892</v>
      </c>
      <c r="AQ54" s="12">
        <f t="shared" si="15"/>
        <v>16.1831212857731</v>
      </c>
      <c r="AR54" s="12">
        <f t="shared" si="16"/>
        <v>3.82086167800453</v>
      </c>
      <c r="AS54" s="12">
        <f t="shared" si="17"/>
        <v>3.74449960164245</v>
      </c>
    </row>
    <row r="55" s="13" customFormat="1" spans="1:45">
      <c r="A55" s="4" t="s">
        <v>30</v>
      </c>
      <c r="B55" s="1" t="s">
        <v>25</v>
      </c>
      <c r="C55" s="12">
        <v>0.10109</v>
      </c>
      <c r="D55" s="12">
        <v>427.857142857143</v>
      </c>
      <c r="E55" s="12">
        <v>427.958232857143</v>
      </c>
      <c r="F55" s="12"/>
      <c r="G55" s="12">
        <v>0.75204</v>
      </c>
      <c r="H55" s="12">
        <v>517.162872154116</v>
      </c>
      <c r="I55" s="12">
        <v>517.914912154116</v>
      </c>
      <c r="J55" s="12"/>
      <c r="K55" s="12">
        <v>0.52708</v>
      </c>
      <c r="L55" s="12">
        <v>770.052539404554</v>
      </c>
      <c r="M55" s="12">
        <v>770.579619404553</v>
      </c>
      <c r="N55" s="12"/>
      <c r="O55" s="12">
        <v>4.23588</v>
      </c>
      <c r="P55" s="12">
        <v>610.350727117194</v>
      </c>
      <c r="Q55" s="12">
        <v>614.586607117194</v>
      </c>
      <c r="R55" s="12"/>
      <c r="S55" s="12">
        <v>0.31144</v>
      </c>
      <c r="T55" s="12">
        <v>427.539682539682</v>
      </c>
      <c r="U55" s="12">
        <v>427.851122539682</v>
      </c>
      <c r="V55" s="12"/>
      <c r="W55" s="12">
        <v>0.18802</v>
      </c>
      <c r="X55" s="12">
        <v>353.063063063063</v>
      </c>
      <c r="Y55" s="12">
        <v>353.251083063063</v>
      </c>
      <c r="Z55" s="12">
        <f t="shared" si="0"/>
        <v>12.8509541852818</v>
      </c>
      <c r="AA55" s="12">
        <f t="shared" si="1"/>
        <v>24.4729561819579</v>
      </c>
      <c r="AB55" s="12">
        <f t="shared" si="2"/>
        <v>8.88706544095482</v>
      </c>
      <c r="AC55" s="12">
        <f t="shared" si="3"/>
        <v>-0.00382536848072691</v>
      </c>
      <c r="AD55" s="12">
        <f t="shared" si="4"/>
        <v>-2.13448999411656</v>
      </c>
      <c r="AE55" s="12">
        <f t="shared" si="5"/>
        <v>0.0929928571428571</v>
      </c>
      <c r="AF55" s="12">
        <f t="shared" ref="AF55:AJ55" si="70">AE55*1000</f>
        <v>92.9928571428571</v>
      </c>
      <c r="AG55" s="12">
        <f t="shared" si="7"/>
        <v>0.0304278571428571</v>
      </c>
      <c r="AH55" s="12">
        <f t="shared" si="70"/>
        <v>30.4278571428571</v>
      </c>
      <c r="AI55" s="12">
        <f t="shared" si="8"/>
        <v>0.196894761904762</v>
      </c>
      <c r="AJ55" s="12">
        <f t="shared" si="70"/>
        <v>196.894761904762</v>
      </c>
      <c r="AK55" s="12">
        <f t="shared" si="9"/>
        <v>0.0075125</v>
      </c>
      <c r="AL55" s="12">
        <f t="shared" si="10"/>
        <v>7.5125</v>
      </c>
      <c r="AM55" s="12">
        <f t="shared" si="11"/>
        <v>0.00248371428571429</v>
      </c>
      <c r="AN55" s="12">
        <f t="shared" si="12"/>
        <v>2.48371428571429</v>
      </c>
      <c r="AO55" s="12">
        <f t="shared" si="13"/>
        <v>12.757961328139</v>
      </c>
      <c r="AP55" s="12">
        <f t="shared" si="14"/>
        <v>24.442528324815</v>
      </c>
      <c r="AQ55" s="12">
        <f t="shared" si="15"/>
        <v>8.69017067905006</v>
      </c>
      <c r="AR55" s="12">
        <f t="shared" si="16"/>
        <v>-0.0113378684807271</v>
      </c>
      <c r="AS55" s="12">
        <f t="shared" si="17"/>
        <v>-2.13697370840228</v>
      </c>
    </row>
    <row r="56" s="13" customFormat="1" spans="1:45">
      <c r="A56" s="4" t="s">
        <v>30</v>
      </c>
      <c r="B56" s="1" t="s">
        <v>26</v>
      </c>
      <c r="C56" s="12">
        <v>0.095</v>
      </c>
      <c r="D56" s="12">
        <v>324.365079365079</v>
      </c>
      <c r="E56" s="12">
        <v>324.460079365079</v>
      </c>
      <c r="F56" s="12"/>
      <c r="G56" s="12">
        <v>0.66388</v>
      </c>
      <c r="H56" s="12">
        <v>431.523642732049</v>
      </c>
      <c r="I56" s="12">
        <v>432.187522732049</v>
      </c>
      <c r="J56" s="12"/>
      <c r="K56" s="12">
        <v>0.48756</v>
      </c>
      <c r="L56" s="12">
        <v>912.084063047285</v>
      </c>
      <c r="M56" s="12">
        <v>912.571623047285</v>
      </c>
      <c r="N56" s="12"/>
      <c r="O56" s="12">
        <v>3.88324</v>
      </c>
      <c r="P56" s="12">
        <v>815.654405474765</v>
      </c>
      <c r="Q56" s="12">
        <v>819.537645474765</v>
      </c>
      <c r="R56" s="12"/>
      <c r="S56" s="12">
        <v>0.2839</v>
      </c>
      <c r="T56" s="12">
        <v>559.126984126984</v>
      </c>
      <c r="U56" s="12">
        <v>559.410884126984</v>
      </c>
      <c r="V56" s="12"/>
      <c r="W56" s="12">
        <v>0.31204</v>
      </c>
      <c r="X56" s="12">
        <v>510</v>
      </c>
      <c r="Y56" s="12">
        <v>510.31204</v>
      </c>
      <c r="Z56" s="12">
        <f t="shared" si="0"/>
        <v>15.3896347667099</v>
      </c>
      <c r="AA56" s="12">
        <f t="shared" si="1"/>
        <v>42.0079674058719</v>
      </c>
      <c r="AB56" s="12">
        <f t="shared" si="2"/>
        <v>23.5751221956993</v>
      </c>
      <c r="AC56" s="12">
        <f t="shared" si="3"/>
        <v>8.39110017006803</v>
      </c>
      <c r="AD56" s="12">
        <f t="shared" si="4"/>
        <v>5.31005601814059</v>
      </c>
      <c r="AE56" s="12">
        <f t="shared" si="5"/>
        <v>0.0812685714285714</v>
      </c>
      <c r="AF56" s="12">
        <f t="shared" ref="AF56:AJ56" si="71">AE56*1000</f>
        <v>81.2685714285714</v>
      </c>
      <c r="AG56" s="12">
        <f t="shared" si="7"/>
        <v>0.02804</v>
      </c>
      <c r="AH56" s="12">
        <f t="shared" si="71"/>
        <v>28.04</v>
      </c>
      <c r="AI56" s="12">
        <f t="shared" si="8"/>
        <v>0.180392380952381</v>
      </c>
      <c r="AJ56" s="12">
        <f t="shared" si="71"/>
        <v>180.392380952381</v>
      </c>
      <c r="AK56" s="12">
        <f t="shared" si="9"/>
        <v>0.00674642857142857</v>
      </c>
      <c r="AL56" s="12">
        <f t="shared" si="10"/>
        <v>6.74642857142857</v>
      </c>
      <c r="AM56" s="12">
        <f t="shared" si="11"/>
        <v>0.00620114285714286</v>
      </c>
      <c r="AN56" s="12">
        <f t="shared" si="12"/>
        <v>6.20114285714286</v>
      </c>
      <c r="AO56" s="12">
        <f t="shared" si="13"/>
        <v>15.3083661952814</v>
      </c>
      <c r="AP56" s="12">
        <f t="shared" si="14"/>
        <v>41.9799274058719</v>
      </c>
      <c r="AQ56" s="12">
        <f t="shared" si="15"/>
        <v>23.3947298147469</v>
      </c>
      <c r="AR56" s="12">
        <f t="shared" si="16"/>
        <v>8.3843537414966</v>
      </c>
      <c r="AS56" s="12">
        <f t="shared" si="17"/>
        <v>5.30385487528345</v>
      </c>
    </row>
    <row r="57" s="13" customFormat="1" spans="1:45">
      <c r="A57" s="4" t="s">
        <v>30</v>
      </c>
      <c r="B57" s="1" t="s">
        <v>21</v>
      </c>
      <c r="C57" s="12">
        <v>1.163795</v>
      </c>
      <c r="D57" s="12">
        <v>139.126984126984</v>
      </c>
      <c r="E57" s="12">
        <v>140.290779126984</v>
      </c>
      <c r="F57" s="12"/>
      <c r="G57" s="12">
        <v>1.92852</v>
      </c>
      <c r="H57" s="12">
        <v>160.77057793345</v>
      </c>
      <c r="I57" s="12">
        <v>162.69909793345</v>
      </c>
      <c r="J57" s="12"/>
      <c r="K57" s="12">
        <v>0.50276</v>
      </c>
      <c r="L57" s="12">
        <v>246.760070052539</v>
      </c>
      <c r="M57" s="12">
        <v>247.262830052539</v>
      </c>
      <c r="N57" s="12"/>
      <c r="O57" s="12">
        <v>4.853</v>
      </c>
      <c r="P57" s="12">
        <v>136.441402908469</v>
      </c>
      <c r="Q57" s="12">
        <v>141.294402908469</v>
      </c>
      <c r="R57" s="12"/>
      <c r="S57" s="12">
        <v>2.24842</v>
      </c>
      <c r="T57" s="12">
        <v>76.4285714285714</v>
      </c>
      <c r="U57" s="12">
        <v>78.6769914285714</v>
      </c>
      <c r="V57" s="12"/>
      <c r="W57" s="12">
        <v>0.000399999999999999</v>
      </c>
      <c r="X57" s="12">
        <v>106.216216216216</v>
      </c>
      <c r="Y57" s="12">
        <v>106.216616216216</v>
      </c>
      <c r="Z57" s="12">
        <f t="shared" si="0"/>
        <v>3.20118840092372</v>
      </c>
      <c r="AA57" s="12">
        <f t="shared" si="1"/>
        <v>7.64086078039681</v>
      </c>
      <c r="AB57" s="12">
        <f t="shared" si="2"/>
        <v>0.0477916086421282</v>
      </c>
      <c r="AC57" s="12">
        <f t="shared" si="3"/>
        <v>-2.20049241780045</v>
      </c>
      <c r="AD57" s="12">
        <f t="shared" si="4"/>
        <v>-0.973547511736225</v>
      </c>
      <c r="AE57" s="12">
        <f t="shared" si="5"/>
        <v>0.109246428571429</v>
      </c>
      <c r="AF57" s="12">
        <f t="shared" ref="AF57:AJ57" si="72">AE57*1000</f>
        <v>109.246428571429</v>
      </c>
      <c r="AG57" s="12">
        <f t="shared" si="7"/>
        <v>-0.0472167857142857</v>
      </c>
      <c r="AH57" s="12">
        <f t="shared" si="72"/>
        <v>-47.2167857142857</v>
      </c>
      <c r="AI57" s="12">
        <f t="shared" si="8"/>
        <v>0.175676428571429</v>
      </c>
      <c r="AJ57" s="12">
        <f t="shared" si="72"/>
        <v>175.676428571429</v>
      </c>
      <c r="AK57" s="12">
        <f t="shared" si="9"/>
        <v>0.0387366071428571</v>
      </c>
      <c r="AL57" s="12">
        <f t="shared" si="10"/>
        <v>38.7366071428571</v>
      </c>
      <c r="AM57" s="12">
        <f t="shared" si="11"/>
        <v>-0.0332398571428571</v>
      </c>
      <c r="AN57" s="12">
        <f t="shared" si="12"/>
        <v>-33.2398571428571</v>
      </c>
      <c r="AO57" s="12">
        <f t="shared" si="13"/>
        <v>3.09194197235229</v>
      </c>
      <c r="AP57" s="12">
        <f t="shared" si="14"/>
        <v>7.6880775661111</v>
      </c>
      <c r="AQ57" s="12">
        <f t="shared" si="15"/>
        <v>-0.127884819929301</v>
      </c>
      <c r="AR57" s="12">
        <f t="shared" si="16"/>
        <v>-2.23922902494331</v>
      </c>
      <c r="AS57" s="12">
        <f t="shared" si="17"/>
        <v>-0.940307654593368</v>
      </c>
    </row>
    <row r="58" s="13" customFormat="1" spans="1:45">
      <c r="A58" s="4" t="s">
        <v>30</v>
      </c>
      <c r="B58" s="1" t="s">
        <v>23</v>
      </c>
      <c r="C58" s="12">
        <v>0.457355</v>
      </c>
      <c r="D58" s="12">
        <v>107.857142857143</v>
      </c>
      <c r="E58" s="12">
        <v>108.314497857143</v>
      </c>
      <c r="F58" s="12"/>
      <c r="G58" s="12">
        <v>0.96788</v>
      </c>
      <c r="H58" s="12">
        <v>108.931698774081</v>
      </c>
      <c r="I58" s="12">
        <v>109.899578774081</v>
      </c>
      <c r="J58" s="12"/>
      <c r="K58" s="12">
        <v>0.39028</v>
      </c>
      <c r="L58" s="12">
        <v>277.933450087566</v>
      </c>
      <c r="M58" s="12">
        <v>278.323730087566</v>
      </c>
      <c r="N58" s="12"/>
      <c r="O58" s="12">
        <v>4.56116</v>
      </c>
      <c r="P58" s="12">
        <v>219.760479041916</v>
      </c>
      <c r="Q58" s="12">
        <v>224.321639041916</v>
      </c>
      <c r="R58" s="12"/>
      <c r="S58" s="12">
        <v>1.9822</v>
      </c>
      <c r="T58" s="12">
        <v>182.619047619048</v>
      </c>
      <c r="U58" s="12">
        <v>184.601247619048</v>
      </c>
      <c r="V58" s="12"/>
      <c r="W58" s="12">
        <v>2.28682</v>
      </c>
      <c r="X58" s="12">
        <v>153.423423423423</v>
      </c>
      <c r="Y58" s="12">
        <v>155.710243423423</v>
      </c>
      <c r="Z58" s="12">
        <f t="shared" si="0"/>
        <v>0.226440130991094</v>
      </c>
      <c r="AA58" s="12">
        <f t="shared" si="1"/>
        <v>12.1435165878873</v>
      </c>
      <c r="AB58" s="12">
        <f t="shared" si="2"/>
        <v>5.5241495802273</v>
      </c>
      <c r="AC58" s="12">
        <f t="shared" si="3"/>
        <v>2.72452677721088</v>
      </c>
      <c r="AD58" s="12">
        <f t="shared" si="4"/>
        <v>1.35416415903659</v>
      </c>
      <c r="AE58" s="12">
        <f t="shared" si="5"/>
        <v>0.0729321428571428</v>
      </c>
      <c r="AF58" s="12">
        <f t="shared" ref="AF58:AJ58" si="73">AE58*1000</f>
        <v>72.9321428571428</v>
      </c>
      <c r="AG58" s="12">
        <f t="shared" si="7"/>
        <v>-0.00479107142857143</v>
      </c>
      <c r="AH58" s="12">
        <f t="shared" si="73"/>
        <v>-4.79107142857143</v>
      </c>
      <c r="AI58" s="12">
        <f t="shared" si="8"/>
        <v>0.195419285714286</v>
      </c>
      <c r="AJ58" s="12">
        <f t="shared" si="73"/>
        <v>195.419285714286</v>
      </c>
      <c r="AK58" s="12">
        <f t="shared" si="9"/>
        <v>0.05445875</v>
      </c>
      <c r="AL58" s="12">
        <f t="shared" si="10"/>
        <v>54.45875</v>
      </c>
      <c r="AM58" s="12">
        <f t="shared" si="11"/>
        <v>0.0522704285714286</v>
      </c>
      <c r="AN58" s="12">
        <f t="shared" si="12"/>
        <v>52.2704285714286</v>
      </c>
      <c r="AO58" s="12">
        <f t="shared" si="13"/>
        <v>0.153507988133953</v>
      </c>
      <c r="AP58" s="12">
        <f t="shared" si="14"/>
        <v>12.1483076593159</v>
      </c>
      <c r="AQ58" s="12">
        <f t="shared" si="15"/>
        <v>5.32873029451301</v>
      </c>
      <c r="AR58" s="12">
        <f t="shared" si="16"/>
        <v>2.67006802721088</v>
      </c>
      <c r="AS58" s="12">
        <f t="shared" si="17"/>
        <v>1.30189373046516</v>
      </c>
    </row>
    <row r="59" s="13" customFormat="1" spans="1:45">
      <c r="A59" s="4" t="s">
        <v>30</v>
      </c>
      <c r="B59" s="1" t="s">
        <v>24</v>
      </c>
      <c r="C59" s="12">
        <v>0.29597</v>
      </c>
      <c r="D59" s="12">
        <v>104.68253968254</v>
      </c>
      <c r="E59" s="12">
        <v>104.97850968254</v>
      </c>
      <c r="F59" s="12"/>
      <c r="G59" s="12">
        <v>1.4938</v>
      </c>
      <c r="H59" s="12">
        <v>93.8704028021016</v>
      </c>
      <c r="I59" s="12">
        <v>95.3642028021016</v>
      </c>
      <c r="J59" s="12"/>
      <c r="K59" s="12">
        <v>0.32644</v>
      </c>
      <c r="L59" s="12">
        <v>307.53064798599</v>
      </c>
      <c r="M59" s="12">
        <v>307.857087985989</v>
      </c>
      <c r="N59" s="12"/>
      <c r="O59" s="12">
        <v>3.76772</v>
      </c>
      <c r="P59" s="12">
        <v>176.133447390932</v>
      </c>
      <c r="Q59" s="12">
        <v>179.901167390932</v>
      </c>
      <c r="R59" s="12"/>
      <c r="S59" s="12">
        <v>1.34266</v>
      </c>
      <c r="T59" s="12">
        <v>97.063492063492</v>
      </c>
      <c r="U59" s="12">
        <v>98.406152063492</v>
      </c>
      <c r="V59" s="12"/>
      <c r="W59" s="12">
        <v>1.76848</v>
      </c>
      <c r="X59" s="12">
        <v>108.738738738739</v>
      </c>
      <c r="Y59" s="12">
        <v>110.507218738739</v>
      </c>
      <c r="Z59" s="12">
        <f t="shared" si="0"/>
        <v>-1.37347241149116</v>
      </c>
      <c r="AA59" s="12">
        <f t="shared" si="1"/>
        <v>14.491327021675</v>
      </c>
      <c r="AB59" s="12">
        <f t="shared" si="2"/>
        <v>3.56774560516156</v>
      </c>
      <c r="AC59" s="12">
        <f t="shared" si="3"/>
        <v>-0.23472705782313</v>
      </c>
      <c r="AD59" s="12">
        <f t="shared" si="4"/>
        <v>0.157963115891402</v>
      </c>
      <c r="AE59" s="12">
        <f t="shared" si="5"/>
        <v>0.171118571428571</v>
      </c>
      <c r="AF59" s="12">
        <f t="shared" ref="AF59:AJ59" si="74">AE59*1000</f>
        <v>171.118571428571</v>
      </c>
      <c r="AG59" s="12">
        <f t="shared" si="7"/>
        <v>0.00217642857142857</v>
      </c>
      <c r="AH59" s="12">
        <f t="shared" si="74"/>
        <v>2.17642857142857</v>
      </c>
      <c r="AI59" s="12">
        <f t="shared" si="8"/>
        <v>0.165321428571429</v>
      </c>
      <c r="AJ59" s="12">
        <f t="shared" si="74"/>
        <v>165.321428571429</v>
      </c>
      <c r="AK59" s="12">
        <f t="shared" si="9"/>
        <v>0.0373817857142857</v>
      </c>
      <c r="AL59" s="12">
        <f t="shared" si="10"/>
        <v>37.3817857142857</v>
      </c>
      <c r="AM59" s="12">
        <f t="shared" si="11"/>
        <v>0.0420717142857143</v>
      </c>
      <c r="AN59" s="12">
        <f t="shared" si="12"/>
        <v>42.0717142857143</v>
      </c>
      <c r="AO59" s="12">
        <f t="shared" si="13"/>
        <v>-1.54459098291973</v>
      </c>
      <c r="AP59" s="12">
        <f t="shared" si="14"/>
        <v>14.4891505931036</v>
      </c>
      <c r="AQ59" s="12">
        <f t="shared" si="15"/>
        <v>3.40242417659013</v>
      </c>
      <c r="AR59" s="12">
        <f t="shared" si="16"/>
        <v>-0.272108843537416</v>
      </c>
      <c r="AS59" s="12">
        <f t="shared" si="17"/>
        <v>0.115891401605688</v>
      </c>
    </row>
    <row r="60" s="13" customFormat="1" spans="1:45">
      <c r="A60" s="4" t="s">
        <v>30</v>
      </c>
      <c r="B60" s="1" t="s">
        <v>25</v>
      </c>
      <c r="C60" s="12">
        <v>0.46649</v>
      </c>
      <c r="D60" s="12">
        <v>6.74603174603175</v>
      </c>
      <c r="E60" s="12">
        <v>7.21252174603175</v>
      </c>
      <c r="F60" s="12"/>
      <c r="G60" s="12">
        <v>1.65492</v>
      </c>
      <c r="H60" s="12">
        <v>10.8581436077058</v>
      </c>
      <c r="I60" s="12">
        <v>12.5130636077058</v>
      </c>
      <c r="J60" s="12"/>
      <c r="K60" s="12">
        <v>0.17444</v>
      </c>
      <c r="L60" s="12">
        <v>160.245183887916</v>
      </c>
      <c r="M60" s="12">
        <v>160.419623887916</v>
      </c>
      <c r="N60" s="12"/>
      <c r="O60" s="12">
        <v>3.38468</v>
      </c>
      <c r="P60" s="12">
        <v>3.33618477331052</v>
      </c>
      <c r="Q60" s="12">
        <v>6.72086477331052</v>
      </c>
      <c r="R60" s="12"/>
      <c r="S60" s="12">
        <v>1.46506</v>
      </c>
      <c r="T60" s="12">
        <v>12.7777777777778</v>
      </c>
      <c r="U60" s="12">
        <v>14.2428377777778</v>
      </c>
      <c r="V60" s="12"/>
      <c r="W60" s="12">
        <v>1.4632</v>
      </c>
      <c r="X60" s="12">
        <v>18.4684684684685</v>
      </c>
      <c r="Y60" s="12">
        <v>19.9316684684685</v>
      </c>
      <c r="Z60" s="12">
        <f t="shared" si="0"/>
        <v>0.757220265953433</v>
      </c>
      <c r="AA60" s="12">
        <f t="shared" si="1"/>
        <v>10.943364438706</v>
      </c>
      <c r="AB60" s="12">
        <f t="shared" si="2"/>
        <v>-0.0234122367962488</v>
      </c>
      <c r="AC60" s="12">
        <f t="shared" si="3"/>
        <v>0.251082715419501</v>
      </c>
      <c r="AD60" s="12">
        <f t="shared" si="4"/>
        <v>0.363404192069621</v>
      </c>
      <c r="AE60" s="12">
        <f t="shared" si="5"/>
        <v>0.169775714285714</v>
      </c>
      <c r="AF60" s="12">
        <f t="shared" ref="AF60:AJ60" si="75">AE60*1000</f>
        <v>169.775714285714</v>
      </c>
      <c r="AG60" s="12">
        <f t="shared" si="7"/>
        <v>-0.0208607142857143</v>
      </c>
      <c r="AH60" s="12">
        <f t="shared" si="75"/>
        <v>-20.8607142857143</v>
      </c>
      <c r="AI60" s="12">
        <f t="shared" si="8"/>
        <v>0.138961428571429</v>
      </c>
      <c r="AJ60" s="12">
        <f t="shared" si="75"/>
        <v>138.961428571429</v>
      </c>
      <c r="AK60" s="12">
        <f t="shared" si="9"/>
        <v>0.0356632142857143</v>
      </c>
      <c r="AL60" s="12">
        <f t="shared" si="10"/>
        <v>35.6632142857143</v>
      </c>
      <c r="AM60" s="12">
        <f t="shared" si="11"/>
        <v>0.0284774285714286</v>
      </c>
      <c r="AN60" s="12">
        <f t="shared" si="12"/>
        <v>28.4774285714286</v>
      </c>
      <c r="AO60" s="12">
        <f t="shared" si="13"/>
        <v>0.587444551667719</v>
      </c>
      <c r="AP60" s="12">
        <f t="shared" si="14"/>
        <v>10.9642251529917</v>
      </c>
      <c r="AQ60" s="12">
        <f t="shared" si="15"/>
        <v>-0.162373665367677</v>
      </c>
      <c r="AR60" s="12">
        <f t="shared" si="16"/>
        <v>0.215419501133787</v>
      </c>
      <c r="AS60" s="12">
        <f t="shared" si="17"/>
        <v>0.334926763498192</v>
      </c>
    </row>
    <row r="61" s="13" customFormat="1" spans="1:45">
      <c r="A61" s="4" t="s">
        <v>30</v>
      </c>
      <c r="B61" s="1" t="s">
        <v>26</v>
      </c>
      <c r="C61" s="12">
        <v>0.5213</v>
      </c>
      <c r="D61" s="12">
        <v>17.0634920634921</v>
      </c>
      <c r="E61" s="12">
        <v>17.5847920634921</v>
      </c>
      <c r="F61" s="12"/>
      <c r="G61" s="12">
        <v>1.57892</v>
      </c>
      <c r="H61" s="12">
        <v>43.9579684763573</v>
      </c>
      <c r="I61" s="12">
        <v>45.5368884763573</v>
      </c>
      <c r="J61" s="12"/>
      <c r="K61" s="12">
        <v>0.53316</v>
      </c>
      <c r="L61" s="12">
        <v>140.630472854641</v>
      </c>
      <c r="M61" s="12">
        <v>141.163632854641</v>
      </c>
      <c r="N61" s="12"/>
      <c r="O61" s="12">
        <v>5.19956</v>
      </c>
      <c r="P61" s="12">
        <v>1.62532078699743</v>
      </c>
      <c r="Q61" s="12">
        <v>6.82488078699743</v>
      </c>
      <c r="R61" s="12"/>
      <c r="S61" s="12">
        <v>1.70374</v>
      </c>
      <c r="T61" s="12">
        <v>58.968253968254</v>
      </c>
      <c r="U61" s="12">
        <v>60.671993968254</v>
      </c>
      <c r="V61" s="12"/>
      <c r="W61" s="12">
        <v>1.7812</v>
      </c>
      <c r="X61" s="12">
        <v>37.027027027027</v>
      </c>
      <c r="Y61" s="12">
        <v>38.808227027027</v>
      </c>
      <c r="Z61" s="12">
        <f t="shared" si="0"/>
        <v>3.99315663040932</v>
      </c>
      <c r="AA61" s="12">
        <f t="shared" si="1"/>
        <v>8.82706005651064</v>
      </c>
      <c r="AB61" s="12">
        <f t="shared" si="2"/>
        <v>-0.512376727452125</v>
      </c>
      <c r="AC61" s="12">
        <f t="shared" si="3"/>
        <v>1.53882863945578</v>
      </c>
      <c r="AD61" s="12">
        <f t="shared" si="4"/>
        <v>0.606383856100999</v>
      </c>
      <c r="AE61" s="12">
        <f t="shared" si="5"/>
        <v>0.151088571428571</v>
      </c>
      <c r="AF61" s="12">
        <f t="shared" ref="AF61:AJ61" si="76">AE61*1000</f>
        <v>151.088571428571</v>
      </c>
      <c r="AG61" s="12">
        <f t="shared" si="7"/>
        <v>0.000847142857142856</v>
      </c>
      <c r="AH61" s="12">
        <f t="shared" si="76"/>
        <v>0.847142857142856</v>
      </c>
      <c r="AI61" s="12">
        <f t="shared" si="8"/>
        <v>0.222774285714286</v>
      </c>
      <c r="AJ61" s="12">
        <f t="shared" si="76"/>
        <v>222.774285714286</v>
      </c>
      <c r="AK61" s="12">
        <f t="shared" si="9"/>
        <v>0.04223</v>
      </c>
      <c r="AL61" s="12">
        <f t="shared" si="10"/>
        <v>42.23</v>
      </c>
      <c r="AM61" s="12">
        <f t="shared" si="11"/>
        <v>0.0359971428571429</v>
      </c>
      <c r="AN61" s="12">
        <f t="shared" si="12"/>
        <v>35.9971428571429</v>
      </c>
      <c r="AO61" s="12">
        <f t="shared" si="13"/>
        <v>3.84206805898075</v>
      </c>
      <c r="AP61" s="12">
        <f t="shared" si="14"/>
        <v>8.8262129136535</v>
      </c>
      <c r="AQ61" s="12">
        <f t="shared" si="15"/>
        <v>-0.735151013166411</v>
      </c>
      <c r="AR61" s="12">
        <f t="shared" si="16"/>
        <v>1.49659863945578</v>
      </c>
      <c r="AS61" s="12">
        <f t="shared" si="17"/>
        <v>0.570386713243856</v>
      </c>
    </row>
    <row r="62" s="13" customFormat="1" spans="1:45">
      <c r="A62" s="4" t="s">
        <v>32</v>
      </c>
      <c r="B62" s="1" t="s">
        <v>21</v>
      </c>
      <c r="C62" s="12">
        <v>2.91467</v>
      </c>
      <c r="D62" s="12">
        <v>244.68253968254</v>
      </c>
      <c r="E62" s="12">
        <v>247.59720968254</v>
      </c>
      <c r="F62" s="12"/>
      <c r="G62" s="12">
        <v>2.55476</v>
      </c>
      <c r="H62" s="12">
        <v>638.528896672504</v>
      </c>
      <c r="I62" s="12">
        <v>641.083656672504</v>
      </c>
      <c r="J62" s="12"/>
      <c r="K62" s="12">
        <v>0.32036</v>
      </c>
      <c r="L62" s="12">
        <v>399.649737302977</v>
      </c>
      <c r="M62" s="12">
        <v>399.970097302977</v>
      </c>
      <c r="N62" s="12"/>
      <c r="O62" s="12">
        <v>7.15428</v>
      </c>
      <c r="P62" s="12">
        <v>366.381522668948</v>
      </c>
      <c r="Q62" s="12">
        <v>373.535802668948</v>
      </c>
      <c r="R62" s="12"/>
      <c r="S62" s="12">
        <v>2.65234</v>
      </c>
      <c r="T62" s="12">
        <v>985.15873015873</v>
      </c>
      <c r="U62" s="12">
        <v>987.81107015873</v>
      </c>
      <c r="V62" s="12"/>
      <c r="W62" s="12">
        <v>2.37586</v>
      </c>
      <c r="X62" s="12">
        <v>161.711711711712</v>
      </c>
      <c r="Y62" s="12">
        <v>164.087571711712</v>
      </c>
      <c r="Z62" s="12">
        <f t="shared" si="0"/>
        <v>56.212349569995</v>
      </c>
      <c r="AA62" s="12">
        <f t="shared" si="1"/>
        <v>10.8837776871741</v>
      </c>
      <c r="AB62" s="12">
        <f t="shared" si="2"/>
        <v>5.99707585649563</v>
      </c>
      <c r="AC62" s="12">
        <f t="shared" si="3"/>
        <v>26.4362093027211</v>
      </c>
      <c r="AD62" s="12">
        <f t="shared" si="4"/>
        <v>-2.38598965630937</v>
      </c>
      <c r="AE62" s="12">
        <f t="shared" si="5"/>
        <v>-0.0514157142857143</v>
      </c>
      <c r="AF62" s="12">
        <f t="shared" ref="AF62:AJ62" si="77">AE62*1000</f>
        <v>-51.4157142857143</v>
      </c>
      <c r="AG62" s="12">
        <f t="shared" si="7"/>
        <v>-0.185307857142857</v>
      </c>
      <c r="AH62" s="12">
        <f t="shared" si="77"/>
        <v>-185.307857142857</v>
      </c>
      <c r="AI62" s="12">
        <f t="shared" si="8"/>
        <v>0.20188619047619</v>
      </c>
      <c r="AJ62" s="12">
        <f t="shared" si="77"/>
        <v>201.88619047619</v>
      </c>
      <c r="AK62" s="12">
        <f t="shared" si="9"/>
        <v>-0.00936892857142859</v>
      </c>
      <c r="AL62" s="12">
        <f t="shared" si="10"/>
        <v>-9.36892857142858</v>
      </c>
      <c r="AM62" s="12">
        <f t="shared" si="11"/>
        <v>-0.0153945714285714</v>
      </c>
      <c r="AN62" s="12">
        <f t="shared" si="12"/>
        <v>-15.3945714285714</v>
      </c>
      <c r="AO62" s="12">
        <f t="shared" si="13"/>
        <v>56.2637652842807</v>
      </c>
      <c r="AP62" s="12">
        <f t="shared" si="14"/>
        <v>11.069085544317</v>
      </c>
      <c r="AQ62" s="12">
        <f t="shared" si="15"/>
        <v>5.79518966601944</v>
      </c>
      <c r="AR62" s="12">
        <f t="shared" si="16"/>
        <v>26.4455782312925</v>
      </c>
      <c r="AS62" s="12">
        <f t="shared" si="17"/>
        <v>-2.3705950848808</v>
      </c>
    </row>
    <row r="63" s="13" customFormat="1" spans="1:45">
      <c r="A63" s="4" t="s">
        <v>32</v>
      </c>
      <c r="B63" s="1" t="s">
        <v>23</v>
      </c>
      <c r="C63" s="12">
        <v>1.644905</v>
      </c>
      <c r="D63" s="12">
        <v>73.2539682539683</v>
      </c>
      <c r="E63" s="12">
        <v>74.8988732539682</v>
      </c>
      <c r="F63" s="12"/>
      <c r="G63" s="12">
        <v>1.67316</v>
      </c>
      <c r="H63" s="12">
        <v>290.542907180385</v>
      </c>
      <c r="I63" s="12">
        <v>292.216067180385</v>
      </c>
      <c r="J63" s="12"/>
      <c r="K63" s="12">
        <v>0.20788</v>
      </c>
      <c r="L63" s="12">
        <v>195.796847635727</v>
      </c>
      <c r="M63" s="12">
        <v>196.004727635727</v>
      </c>
      <c r="N63" s="12"/>
      <c r="O63" s="12">
        <v>3.72212</v>
      </c>
      <c r="P63" s="12">
        <v>82.5491873396065</v>
      </c>
      <c r="Q63" s="12">
        <v>86.2713073396065</v>
      </c>
      <c r="R63" s="12"/>
      <c r="S63" s="12">
        <v>1.55686</v>
      </c>
      <c r="T63" s="12">
        <v>540.079365079365</v>
      </c>
      <c r="U63" s="12">
        <v>541.636225079365</v>
      </c>
      <c r="V63" s="12"/>
      <c r="W63" s="12">
        <v>1.37416</v>
      </c>
      <c r="X63" s="12">
        <v>29.6396396396396</v>
      </c>
      <c r="Y63" s="12">
        <v>31.0137996396396</v>
      </c>
      <c r="Z63" s="12">
        <f t="shared" si="0"/>
        <v>31.0453134180596</v>
      </c>
      <c r="AA63" s="12">
        <f t="shared" si="1"/>
        <v>8.65041817012561</v>
      </c>
      <c r="AB63" s="12">
        <f t="shared" si="2"/>
        <v>0.541544480268489</v>
      </c>
      <c r="AC63" s="12">
        <f t="shared" si="3"/>
        <v>16.6691911366213</v>
      </c>
      <c r="AD63" s="12">
        <f t="shared" si="4"/>
        <v>-1.25385924612367</v>
      </c>
      <c r="AE63" s="12">
        <f t="shared" si="5"/>
        <v>0.00403642857142856</v>
      </c>
      <c r="AF63" s="12">
        <f t="shared" ref="AF63:AJ63" si="78">AE63*1000</f>
        <v>4.03642857142856</v>
      </c>
      <c r="AG63" s="12">
        <f t="shared" si="7"/>
        <v>-0.102644642857143</v>
      </c>
      <c r="AH63" s="12">
        <f t="shared" si="78"/>
        <v>-102.644642857143</v>
      </c>
      <c r="AI63" s="12">
        <f t="shared" si="8"/>
        <v>0.098915</v>
      </c>
      <c r="AJ63" s="12">
        <f t="shared" si="78"/>
        <v>98.915</v>
      </c>
      <c r="AK63" s="12">
        <f t="shared" si="9"/>
        <v>-0.00314446428571429</v>
      </c>
      <c r="AL63" s="12">
        <f t="shared" si="10"/>
        <v>-3.14446428571429</v>
      </c>
      <c r="AM63" s="12">
        <f t="shared" si="11"/>
        <v>-0.00773557142857143</v>
      </c>
      <c r="AN63" s="12">
        <f t="shared" si="12"/>
        <v>-7.73557142857143</v>
      </c>
      <c r="AO63" s="12">
        <f t="shared" si="13"/>
        <v>31.0412769894882</v>
      </c>
      <c r="AP63" s="12">
        <f t="shared" si="14"/>
        <v>8.75306281298275</v>
      </c>
      <c r="AQ63" s="12">
        <f t="shared" si="15"/>
        <v>0.442629480268488</v>
      </c>
      <c r="AR63" s="12">
        <f t="shared" si="16"/>
        <v>16.672335600907</v>
      </c>
      <c r="AS63" s="12">
        <f t="shared" si="17"/>
        <v>-1.2461236746951</v>
      </c>
    </row>
    <row r="64" s="13" customFormat="1" spans="1:45">
      <c r="A64" s="4" t="s">
        <v>32</v>
      </c>
      <c r="B64" s="1" t="s">
        <v>24</v>
      </c>
      <c r="C64" s="12">
        <v>1.4957</v>
      </c>
      <c r="D64" s="12">
        <v>6.11111111111111</v>
      </c>
      <c r="E64" s="12">
        <v>7.60681111111111</v>
      </c>
      <c r="F64" s="12"/>
      <c r="G64" s="12">
        <v>1.4786</v>
      </c>
      <c r="H64" s="12">
        <v>265.674255691769</v>
      </c>
      <c r="I64" s="12">
        <v>267.152855691769</v>
      </c>
      <c r="J64" s="12"/>
      <c r="K64" s="12">
        <v>0.15012</v>
      </c>
      <c r="L64" s="12">
        <v>133.975481611208</v>
      </c>
      <c r="M64" s="12">
        <v>134.125601611208</v>
      </c>
      <c r="N64" s="12"/>
      <c r="O64" s="12">
        <v>4.00788</v>
      </c>
      <c r="P64" s="12">
        <v>4.19161676646706</v>
      </c>
      <c r="Q64" s="12">
        <v>8.19949676646706</v>
      </c>
      <c r="R64" s="12"/>
      <c r="S64" s="12">
        <v>1.40386</v>
      </c>
      <c r="T64" s="12">
        <v>400.555555555555</v>
      </c>
      <c r="U64" s="12">
        <v>401.959415555555</v>
      </c>
      <c r="V64" s="12"/>
      <c r="W64" s="12">
        <v>1.73986</v>
      </c>
      <c r="X64" s="12">
        <v>5.31531531531531</v>
      </c>
      <c r="Y64" s="12">
        <v>7.05517531531531</v>
      </c>
      <c r="Z64" s="12">
        <f t="shared" si="0"/>
        <v>37.0780063686654</v>
      </c>
      <c r="AA64" s="12">
        <f t="shared" si="1"/>
        <v>9.03705646429266</v>
      </c>
      <c r="AB64" s="12">
        <f t="shared" si="2"/>
        <v>0.0282231264455215</v>
      </c>
      <c r="AC64" s="12">
        <f t="shared" si="3"/>
        <v>14.0840215873016</v>
      </c>
      <c r="AD64" s="12">
        <f t="shared" si="4"/>
        <v>-0.0157610227370228</v>
      </c>
      <c r="AE64" s="12">
        <f t="shared" si="5"/>
        <v>-0.00244285714285716</v>
      </c>
      <c r="AF64" s="12">
        <f t="shared" ref="AF64:AJ64" si="79">AE64*1000</f>
        <v>-2.44285714285716</v>
      </c>
      <c r="AG64" s="12">
        <f t="shared" si="7"/>
        <v>-0.0961128571428572</v>
      </c>
      <c r="AH64" s="12">
        <f t="shared" si="79"/>
        <v>-96.1128571428572</v>
      </c>
      <c r="AI64" s="12">
        <f t="shared" si="8"/>
        <v>0.119627619047619</v>
      </c>
      <c r="AJ64" s="12">
        <f t="shared" si="79"/>
        <v>119.627619047619</v>
      </c>
      <c r="AK64" s="12">
        <f t="shared" si="9"/>
        <v>-0.00328000000000001</v>
      </c>
      <c r="AL64" s="12">
        <f t="shared" si="10"/>
        <v>-3.28</v>
      </c>
      <c r="AM64" s="12">
        <f t="shared" si="11"/>
        <v>0.00697599999999999</v>
      </c>
      <c r="AN64" s="12">
        <f t="shared" si="12"/>
        <v>6.97599999999999</v>
      </c>
      <c r="AO64" s="12">
        <f t="shared" si="13"/>
        <v>37.0804492258082</v>
      </c>
      <c r="AP64" s="12">
        <f t="shared" si="14"/>
        <v>9.13316932143552</v>
      </c>
      <c r="AQ64" s="12">
        <f t="shared" si="15"/>
        <v>-0.0914044926020975</v>
      </c>
      <c r="AR64" s="12">
        <f t="shared" si="16"/>
        <v>14.0873015873016</v>
      </c>
      <c r="AS64" s="12">
        <f t="shared" si="17"/>
        <v>-0.0227370227370228</v>
      </c>
    </row>
    <row r="65" s="13" customFormat="1" spans="1:45">
      <c r="A65" s="4" t="s">
        <v>32</v>
      </c>
      <c r="B65" s="1" t="s">
        <v>25</v>
      </c>
      <c r="C65" s="12">
        <v>1.230785</v>
      </c>
      <c r="D65" s="12">
        <v>31.3492063492063</v>
      </c>
      <c r="E65" s="12">
        <v>32.5799913492063</v>
      </c>
      <c r="F65" s="12"/>
      <c r="G65" s="12">
        <v>1.22628</v>
      </c>
      <c r="H65" s="12">
        <v>169.877408056042</v>
      </c>
      <c r="I65" s="12">
        <v>171.103688056042</v>
      </c>
      <c r="J65" s="12"/>
      <c r="K65" s="12">
        <v>0.1714</v>
      </c>
      <c r="L65" s="12">
        <v>138.353765323993</v>
      </c>
      <c r="M65" s="12">
        <v>138.525165323993</v>
      </c>
      <c r="N65" s="12"/>
      <c r="O65" s="12">
        <v>3.36644</v>
      </c>
      <c r="P65" s="12">
        <v>4.19161676646706</v>
      </c>
      <c r="Q65" s="12">
        <v>7.55805676646706</v>
      </c>
      <c r="R65" s="12"/>
      <c r="S65" s="12">
        <v>1.36102</v>
      </c>
      <c r="T65" s="12">
        <v>305.47619047619</v>
      </c>
      <c r="U65" s="12">
        <v>306.83721047619</v>
      </c>
      <c r="V65" s="12"/>
      <c r="W65" s="12">
        <v>1.19926</v>
      </c>
      <c r="X65" s="12">
        <v>27.6576576576577</v>
      </c>
      <c r="Y65" s="12">
        <v>28.8569176576577</v>
      </c>
      <c r="Z65" s="12">
        <f t="shared" si="0"/>
        <v>19.789099529548</v>
      </c>
      <c r="AA65" s="12">
        <f t="shared" si="1"/>
        <v>7.56751242677048</v>
      </c>
      <c r="AB65" s="12">
        <f t="shared" si="2"/>
        <v>-1.19152069441616</v>
      </c>
      <c r="AC65" s="12">
        <f t="shared" si="3"/>
        <v>9.79490068310658</v>
      </c>
      <c r="AD65" s="12">
        <f t="shared" si="4"/>
        <v>-0.106373534044248</v>
      </c>
      <c r="AE65" s="12">
        <f t="shared" si="5"/>
        <v>-0.000643571428571426</v>
      </c>
      <c r="AF65" s="12">
        <f t="shared" ref="AF65:AJ65" si="80">AE65*1000</f>
        <v>-0.643571428571426</v>
      </c>
      <c r="AG65" s="12">
        <f t="shared" si="7"/>
        <v>-0.0756703571428572</v>
      </c>
      <c r="AH65" s="12">
        <f t="shared" si="80"/>
        <v>-75.6703571428572</v>
      </c>
      <c r="AI65" s="12">
        <f t="shared" si="8"/>
        <v>0.101697857142857</v>
      </c>
      <c r="AJ65" s="12">
        <f t="shared" si="80"/>
        <v>101.697857142857</v>
      </c>
      <c r="AK65" s="12">
        <f t="shared" si="9"/>
        <v>0.00465125</v>
      </c>
      <c r="AL65" s="12">
        <f t="shared" si="10"/>
        <v>4.65125</v>
      </c>
      <c r="AM65" s="12">
        <f t="shared" si="11"/>
        <v>-0.000900714285714286</v>
      </c>
      <c r="AN65" s="12">
        <f t="shared" si="12"/>
        <v>-0.900714285714286</v>
      </c>
      <c r="AO65" s="12">
        <f t="shared" si="13"/>
        <v>19.7897431009765</v>
      </c>
      <c r="AP65" s="12">
        <f t="shared" si="14"/>
        <v>7.64318278391333</v>
      </c>
      <c r="AQ65" s="12">
        <f t="shared" si="15"/>
        <v>-1.29321855155901</v>
      </c>
      <c r="AR65" s="12">
        <f t="shared" si="16"/>
        <v>9.79024943310658</v>
      </c>
      <c r="AS65" s="12">
        <f t="shared" si="17"/>
        <v>-0.105472819758534</v>
      </c>
    </row>
    <row r="66" s="13" customFormat="1" spans="1:45">
      <c r="A66" s="4" t="s">
        <v>32</v>
      </c>
      <c r="B66" s="1" t="s">
        <v>26</v>
      </c>
      <c r="C66" s="12">
        <v>1.54442</v>
      </c>
      <c r="D66" s="12">
        <v>38.968253968254</v>
      </c>
      <c r="E66" s="12">
        <v>40.512673968254</v>
      </c>
      <c r="F66" s="12"/>
      <c r="G66" s="12">
        <v>1.205</v>
      </c>
      <c r="H66" s="12">
        <v>81.0858143607706</v>
      </c>
      <c r="I66" s="12">
        <v>82.2908143607706</v>
      </c>
      <c r="J66" s="12"/>
      <c r="K66" s="12">
        <v>0.16836</v>
      </c>
      <c r="L66" s="12">
        <v>144.483362521891</v>
      </c>
      <c r="M66" s="12">
        <v>144.651722521891</v>
      </c>
      <c r="N66" s="12"/>
      <c r="O66" s="12">
        <v>1.81908</v>
      </c>
      <c r="P66" s="12">
        <v>5.56030795551754</v>
      </c>
      <c r="Q66" s="12">
        <v>7.37938795551754</v>
      </c>
      <c r="R66" s="12"/>
      <c r="S66" s="12">
        <v>1.2937</v>
      </c>
      <c r="T66" s="12">
        <v>200.396825396825</v>
      </c>
      <c r="U66" s="12">
        <v>201.690525396825</v>
      </c>
      <c r="V66" s="12"/>
      <c r="W66" s="12">
        <v>1.11658</v>
      </c>
      <c r="X66" s="12">
        <v>4.23423423423423</v>
      </c>
      <c r="Y66" s="12">
        <v>5.35081423423423</v>
      </c>
      <c r="Z66" s="12">
        <f t="shared" ref="Z66:Z76" si="81">(I66-E66)/7</f>
        <v>5.96830577035951</v>
      </c>
      <c r="AA66" s="12">
        <f t="shared" ref="AA66:AA76" si="82">(M66-E66)/14</f>
        <v>7.43850346811696</v>
      </c>
      <c r="AB66" s="12">
        <f t="shared" ref="AB66:AB76" si="83">(Q66-E66)/21</f>
        <v>-1.57777552441602</v>
      </c>
      <c r="AC66" s="12">
        <f t="shared" ref="AC66:AC76" si="84">(U66-E66)/28</f>
        <v>5.75635183673469</v>
      </c>
      <c r="AD66" s="12">
        <f t="shared" ref="AD66:AD76" si="85">(Y66-E66)/35</f>
        <v>-1.00462456382914</v>
      </c>
      <c r="AE66" s="12">
        <f t="shared" ref="AE66:AE76" si="86">(G66-C66)/7</f>
        <v>-0.0484885714285714</v>
      </c>
      <c r="AF66" s="12">
        <f t="shared" ref="AF66:AJ66" si="87">AE66*1000</f>
        <v>-48.4885714285714</v>
      </c>
      <c r="AG66" s="12">
        <f t="shared" ref="AG66:AG76" si="88">(K66-C66)/14</f>
        <v>-0.09829</v>
      </c>
      <c r="AH66" s="12">
        <f t="shared" si="87"/>
        <v>-98.29</v>
      </c>
      <c r="AI66" s="12">
        <f t="shared" ref="AI66:AI76" si="89">(O66-C66)/21</f>
        <v>0.0130790476190476</v>
      </c>
      <c r="AJ66" s="12">
        <f t="shared" si="87"/>
        <v>13.0790476190476</v>
      </c>
      <c r="AK66" s="12">
        <f t="shared" ref="AK66:AK76" si="90">(S66-C66)/28</f>
        <v>-0.00895428571428571</v>
      </c>
      <c r="AL66" s="12">
        <f t="shared" ref="AL66:AL76" si="91">AK66*1000</f>
        <v>-8.95428571428571</v>
      </c>
      <c r="AM66" s="12">
        <f t="shared" ref="AM66:AM76" si="92">(W66-C66)/35</f>
        <v>-0.012224</v>
      </c>
      <c r="AN66" s="12">
        <f t="shared" ref="AN66:AN76" si="93">AM66*1000</f>
        <v>-12.224</v>
      </c>
      <c r="AO66" s="12">
        <f t="shared" ref="AO66:AO76" si="94">(H66-D66)/7</f>
        <v>6.01679434178809</v>
      </c>
      <c r="AP66" s="12">
        <f t="shared" ref="AP66:AP76" si="95">(L66-D66)/14</f>
        <v>7.53679346811696</v>
      </c>
      <c r="AQ66" s="12">
        <f t="shared" ref="AQ66:AQ76" si="96">(P66-D66)/21</f>
        <v>-1.59085457203507</v>
      </c>
      <c r="AR66" s="12">
        <f t="shared" ref="AR66:AR76" si="97">(T66-D66)/28</f>
        <v>5.76530612244898</v>
      </c>
      <c r="AS66" s="12">
        <f t="shared" ref="AS66:AS76" si="98">(X66-D66)/35</f>
        <v>-0.992400563829135</v>
      </c>
    </row>
    <row r="67" s="13" customFormat="1" spans="1:45">
      <c r="A67" s="4" t="s">
        <v>32</v>
      </c>
      <c r="B67" s="1" t="s">
        <v>21</v>
      </c>
      <c r="C67" s="12">
        <v>0.664415</v>
      </c>
      <c r="D67" s="12">
        <v>221.349206349206</v>
      </c>
      <c r="E67" s="12">
        <v>222.013621349206</v>
      </c>
      <c r="F67" s="12"/>
      <c r="G67" s="12">
        <v>0.78548</v>
      </c>
      <c r="H67" s="12">
        <v>588.441330998249</v>
      </c>
      <c r="I67" s="12">
        <v>589.226810998249</v>
      </c>
      <c r="J67" s="12"/>
      <c r="K67" s="12">
        <v>0.37508</v>
      </c>
      <c r="L67" s="12">
        <v>980.735551663748</v>
      </c>
      <c r="M67" s="12">
        <v>981.110631663748</v>
      </c>
      <c r="N67" s="12"/>
      <c r="O67" s="12">
        <v>4.55204</v>
      </c>
      <c r="P67" s="12">
        <v>914.200171086399</v>
      </c>
      <c r="Q67" s="12">
        <v>918.752211086399</v>
      </c>
      <c r="R67" s="12"/>
      <c r="S67" s="12">
        <v>0.64192</v>
      </c>
      <c r="T67" s="12">
        <v>828.174603174603</v>
      </c>
      <c r="U67" s="12">
        <v>828.816523174603</v>
      </c>
      <c r="V67" s="12"/>
      <c r="W67" s="12">
        <v>0.52828</v>
      </c>
      <c r="X67" s="12">
        <v>219.90990990991</v>
      </c>
      <c r="Y67" s="12">
        <v>220.43818990991</v>
      </c>
      <c r="Z67" s="12">
        <f t="shared" si="81"/>
        <v>52.4590270927203</v>
      </c>
      <c r="AA67" s="12">
        <f t="shared" si="82"/>
        <v>54.2212150224672</v>
      </c>
      <c r="AB67" s="12">
        <f t="shared" si="83"/>
        <v>33.1780280827234</v>
      </c>
      <c r="AC67" s="12">
        <f t="shared" si="84"/>
        <v>21.6715322080499</v>
      </c>
      <c r="AD67" s="12">
        <f t="shared" si="85"/>
        <v>-0.0450123268370403</v>
      </c>
      <c r="AE67" s="12">
        <f t="shared" si="86"/>
        <v>0.017295</v>
      </c>
      <c r="AF67" s="12">
        <f t="shared" ref="AF67:AJ67" si="99">AE67*1000</f>
        <v>17.295</v>
      </c>
      <c r="AG67" s="12">
        <f t="shared" si="88"/>
        <v>-0.0206667857142857</v>
      </c>
      <c r="AH67" s="12">
        <f t="shared" si="99"/>
        <v>-20.6667857142857</v>
      </c>
      <c r="AI67" s="12">
        <f t="shared" si="89"/>
        <v>0.185125</v>
      </c>
      <c r="AJ67" s="12">
        <f t="shared" si="99"/>
        <v>185.125</v>
      </c>
      <c r="AK67" s="12">
        <f t="shared" si="90"/>
        <v>-0.000803392857142859</v>
      </c>
      <c r="AL67" s="12">
        <f t="shared" si="91"/>
        <v>-0.803392857142859</v>
      </c>
      <c r="AM67" s="12">
        <f t="shared" si="92"/>
        <v>-0.00388957142857143</v>
      </c>
      <c r="AN67" s="12">
        <f t="shared" si="93"/>
        <v>-3.88957142857143</v>
      </c>
      <c r="AO67" s="12">
        <f t="shared" si="94"/>
        <v>52.4417320927204</v>
      </c>
      <c r="AP67" s="12">
        <f t="shared" si="95"/>
        <v>54.2418818081815</v>
      </c>
      <c r="AQ67" s="12">
        <f t="shared" si="96"/>
        <v>32.9929030827234</v>
      </c>
      <c r="AR67" s="12">
        <f t="shared" si="97"/>
        <v>21.672335600907</v>
      </c>
      <c r="AS67" s="12">
        <f t="shared" si="98"/>
        <v>-0.041122755408469</v>
      </c>
    </row>
    <row r="68" s="13" customFormat="1" spans="1:45">
      <c r="A68" s="4" t="s">
        <v>32</v>
      </c>
      <c r="B68" s="1" t="s">
        <v>23</v>
      </c>
      <c r="C68" s="12">
        <v>0.67355</v>
      </c>
      <c r="D68" s="12">
        <v>313.888888888889</v>
      </c>
      <c r="E68" s="12">
        <v>314.562438888889</v>
      </c>
      <c r="F68" s="12"/>
      <c r="G68" s="12">
        <v>0.445</v>
      </c>
      <c r="H68" s="12">
        <v>301.22591943958</v>
      </c>
      <c r="I68" s="12">
        <v>301.67091943958</v>
      </c>
      <c r="J68" s="12"/>
      <c r="K68" s="12">
        <v>0.13188</v>
      </c>
      <c r="L68" s="12">
        <v>754.290718038529</v>
      </c>
      <c r="M68" s="12">
        <v>754.422598038529</v>
      </c>
      <c r="N68" s="12"/>
      <c r="O68" s="12">
        <v>1.27492</v>
      </c>
      <c r="P68" s="12">
        <v>541.916167664671</v>
      </c>
      <c r="Q68" s="12">
        <v>543.191087664671</v>
      </c>
      <c r="R68" s="12"/>
      <c r="S68" s="12">
        <v>0.56236</v>
      </c>
      <c r="T68" s="12">
        <v>452.777777777778</v>
      </c>
      <c r="U68" s="12">
        <v>453.340137777778</v>
      </c>
      <c r="V68" s="12"/>
      <c r="W68" s="12">
        <v>0.32476</v>
      </c>
      <c r="X68" s="12">
        <v>194.144144144144</v>
      </c>
      <c r="Y68" s="12">
        <v>194.468904144144</v>
      </c>
      <c r="Z68" s="12">
        <f t="shared" si="81"/>
        <v>-1.84164563561561</v>
      </c>
      <c r="AA68" s="12">
        <f t="shared" si="82"/>
        <v>31.4185827964029</v>
      </c>
      <c r="AB68" s="12">
        <f t="shared" si="83"/>
        <v>10.8870785131325</v>
      </c>
      <c r="AC68" s="12">
        <f t="shared" si="84"/>
        <v>4.95634638888889</v>
      </c>
      <c r="AD68" s="12">
        <f t="shared" si="85"/>
        <v>-3.43124384984985</v>
      </c>
      <c r="AE68" s="12">
        <f t="shared" si="86"/>
        <v>-0.03265</v>
      </c>
      <c r="AF68" s="12">
        <f t="shared" ref="AF68:AJ68" si="100">AE68*1000</f>
        <v>-32.65</v>
      </c>
      <c r="AG68" s="12">
        <f t="shared" si="88"/>
        <v>-0.0386907142857143</v>
      </c>
      <c r="AH68" s="12">
        <f t="shared" si="100"/>
        <v>-38.6907142857143</v>
      </c>
      <c r="AI68" s="12">
        <f t="shared" si="89"/>
        <v>0.0286366666666667</v>
      </c>
      <c r="AJ68" s="12">
        <f t="shared" si="100"/>
        <v>28.6366666666667</v>
      </c>
      <c r="AK68" s="12">
        <f t="shared" si="90"/>
        <v>-0.00397107142857143</v>
      </c>
      <c r="AL68" s="12">
        <f t="shared" si="91"/>
        <v>-3.97107142857143</v>
      </c>
      <c r="AM68" s="12">
        <f t="shared" si="92"/>
        <v>-0.00996542857142857</v>
      </c>
      <c r="AN68" s="12">
        <f t="shared" si="93"/>
        <v>-9.96542857142857</v>
      </c>
      <c r="AO68" s="12">
        <f t="shared" si="94"/>
        <v>-1.80899563561561</v>
      </c>
      <c r="AP68" s="12">
        <f t="shared" si="95"/>
        <v>31.4572735106886</v>
      </c>
      <c r="AQ68" s="12">
        <f t="shared" si="96"/>
        <v>10.8584418464658</v>
      </c>
      <c r="AR68" s="12">
        <f t="shared" si="97"/>
        <v>4.96031746031746</v>
      </c>
      <c r="AS68" s="12">
        <f t="shared" si="98"/>
        <v>-3.42127842127842</v>
      </c>
    </row>
    <row r="69" s="13" customFormat="1" spans="1:45">
      <c r="A69" s="4" t="s">
        <v>32</v>
      </c>
      <c r="B69" s="1" t="s">
        <v>24</v>
      </c>
      <c r="C69" s="12">
        <v>0.83798</v>
      </c>
      <c r="D69" s="12">
        <v>158.015873015873</v>
      </c>
      <c r="E69" s="12">
        <v>158.853853015873</v>
      </c>
      <c r="F69" s="12"/>
      <c r="G69" s="12">
        <v>0.8098</v>
      </c>
      <c r="H69" s="12">
        <v>209.281961471103</v>
      </c>
      <c r="I69" s="12">
        <v>210.091761471103</v>
      </c>
      <c r="J69" s="12"/>
      <c r="K69" s="12">
        <v>0.31732</v>
      </c>
      <c r="L69" s="12">
        <v>509.632224168126</v>
      </c>
      <c r="M69" s="12">
        <v>509.949544168126</v>
      </c>
      <c r="N69" s="12"/>
      <c r="O69" s="12">
        <v>2.8466</v>
      </c>
      <c r="P69" s="12">
        <v>424.037639007699</v>
      </c>
      <c r="Q69" s="12">
        <v>426.884239007699</v>
      </c>
      <c r="R69" s="12"/>
      <c r="S69" s="12">
        <v>0.37876</v>
      </c>
      <c r="T69" s="12">
        <v>342.142857142857</v>
      </c>
      <c r="U69" s="12">
        <v>342.521617142857</v>
      </c>
      <c r="V69" s="12"/>
      <c r="W69" s="12">
        <v>0.3979</v>
      </c>
      <c r="X69" s="12">
        <v>185.315315315315</v>
      </c>
      <c r="Y69" s="12">
        <v>185.713215315315</v>
      </c>
      <c r="Z69" s="12">
        <f t="shared" si="81"/>
        <v>7.31970120789005</v>
      </c>
      <c r="AA69" s="12">
        <f t="shared" si="82"/>
        <v>25.0782636537324</v>
      </c>
      <c r="AB69" s="12">
        <f t="shared" si="83"/>
        <v>12.7633517138965</v>
      </c>
      <c r="AC69" s="12">
        <f t="shared" si="84"/>
        <v>6.55956300453515</v>
      </c>
      <c r="AD69" s="12">
        <f t="shared" si="85"/>
        <v>0.767410351412637</v>
      </c>
      <c r="AE69" s="12">
        <f t="shared" si="86"/>
        <v>-0.0040257142857143</v>
      </c>
      <c r="AF69" s="12">
        <f t="shared" ref="AF69:AJ69" si="101">AE69*1000</f>
        <v>-4.0257142857143</v>
      </c>
      <c r="AG69" s="12">
        <f t="shared" si="88"/>
        <v>-0.03719</v>
      </c>
      <c r="AH69" s="12">
        <f t="shared" si="101"/>
        <v>-37.19</v>
      </c>
      <c r="AI69" s="12">
        <f t="shared" si="89"/>
        <v>0.0956485714285714</v>
      </c>
      <c r="AJ69" s="12">
        <f t="shared" si="101"/>
        <v>95.6485714285714</v>
      </c>
      <c r="AK69" s="12">
        <f t="shared" si="90"/>
        <v>-0.0164007142857143</v>
      </c>
      <c r="AL69" s="12">
        <f t="shared" si="91"/>
        <v>-16.4007142857143</v>
      </c>
      <c r="AM69" s="12">
        <f t="shared" si="92"/>
        <v>-0.0125737142857143</v>
      </c>
      <c r="AN69" s="12">
        <f t="shared" si="93"/>
        <v>-12.5737142857143</v>
      </c>
      <c r="AO69" s="12">
        <f t="shared" si="94"/>
        <v>7.32372692217576</v>
      </c>
      <c r="AP69" s="12">
        <f t="shared" si="95"/>
        <v>25.1154536537324</v>
      </c>
      <c r="AQ69" s="12">
        <f t="shared" si="96"/>
        <v>12.6677031424679</v>
      </c>
      <c r="AR69" s="12">
        <f t="shared" si="97"/>
        <v>6.57596371882086</v>
      </c>
      <c r="AS69" s="12">
        <f t="shared" si="98"/>
        <v>0.779984065698351</v>
      </c>
    </row>
    <row r="70" s="13" customFormat="1" spans="1:45">
      <c r="A70" s="4" t="s">
        <v>32</v>
      </c>
      <c r="B70" s="1" t="s">
        <v>25</v>
      </c>
      <c r="C70" s="12">
        <v>1.28255</v>
      </c>
      <c r="D70" s="12">
        <v>51.1904761904762</v>
      </c>
      <c r="E70" s="12">
        <v>52.4730261904762</v>
      </c>
      <c r="F70" s="12"/>
      <c r="G70" s="12">
        <v>1.32356</v>
      </c>
      <c r="H70" s="12">
        <v>98.4238178633976</v>
      </c>
      <c r="I70" s="12">
        <v>99.7473778633976</v>
      </c>
      <c r="J70" s="12"/>
      <c r="K70" s="12">
        <v>0.32036</v>
      </c>
      <c r="L70" s="12">
        <v>337.653239929948</v>
      </c>
      <c r="M70" s="12">
        <v>337.973599929948</v>
      </c>
      <c r="N70" s="12"/>
      <c r="O70" s="12">
        <v>3.78596</v>
      </c>
      <c r="P70" s="12">
        <v>186.740804106074</v>
      </c>
      <c r="Q70" s="12">
        <v>190.526764106074</v>
      </c>
      <c r="R70" s="12"/>
      <c r="S70" s="12">
        <v>1.09174</v>
      </c>
      <c r="T70" s="12">
        <v>158.650793650794</v>
      </c>
      <c r="U70" s="12">
        <v>159.742533650794</v>
      </c>
      <c r="V70" s="12"/>
      <c r="W70" s="12">
        <v>0.83992</v>
      </c>
      <c r="X70" s="12">
        <v>132.522522522523</v>
      </c>
      <c r="Y70" s="12">
        <v>133.362442522523</v>
      </c>
      <c r="Z70" s="12">
        <f t="shared" si="81"/>
        <v>6.75347881041734</v>
      </c>
      <c r="AA70" s="12">
        <f t="shared" si="82"/>
        <v>20.3928981242479</v>
      </c>
      <c r="AB70" s="12">
        <f t="shared" si="83"/>
        <v>6.57398751979035</v>
      </c>
      <c r="AC70" s="12">
        <f t="shared" si="84"/>
        <v>3.83105383786848</v>
      </c>
      <c r="AD70" s="12">
        <f t="shared" si="85"/>
        <v>2.31112618091561</v>
      </c>
      <c r="AE70" s="12">
        <f t="shared" si="86"/>
        <v>0.0058585714285714</v>
      </c>
      <c r="AF70" s="12">
        <f t="shared" ref="AF70:AJ70" si="102">AE70*1000</f>
        <v>5.8585714285714</v>
      </c>
      <c r="AG70" s="12">
        <f t="shared" si="88"/>
        <v>-0.0687278571428571</v>
      </c>
      <c r="AH70" s="12">
        <f t="shared" si="102"/>
        <v>-68.7278571428571</v>
      </c>
      <c r="AI70" s="12">
        <f t="shared" si="89"/>
        <v>0.11921</v>
      </c>
      <c r="AJ70" s="12">
        <f t="shared" si="102"/>
        <v>119.21</v>
      </c>
      <c r="AK70" s="12">
        <f t="shared" si="90"/>
        <v>-0.00681464285714285</v>
      </c>
      <c r="AL70" s="12">
        <f t="shared" si="91"/>
        <v>-6.81464285714285</v>
      </c>
      <c r="AM70" s="12">
        <f t="shared" si="92"/>
        <v>-0.0126465714285714</v>
      </c>
      <c r="AN70" s="12">
        <f t="shared" si="93"/>
        <v>-12.6465714285714</v>
      </c>
      <c r="AO70" s="12">
        <f t="shared" si="94"/>
        <v>6.74762023898877</v>
      </c>
      <c r="AP70" s="12">
        <f t="shared" si="95"/>
        <v>20.4616259813908</v>
      </c>
      <c r="AQ70" s="12">
        <f t="shared" si="96"/>
        <v>6.45477751979035</v>
      </c>
      <c r="AR70" s="12">
        <f t="shared" si="97"/>
        <v>3.83786848072562</v>
      </c>
      <c r="AS70" s="12">
        <f t="shared" si="98"/>
        <v>2.32377275234418</v>
      </c>
    </row>
    <row r="71" s="13" customFormat="1" spans="1:45">
      <c r="A71" s="4" t="s">
        <v>32</v>
      </c>
      <c r="B71" s="1" t="s">
        <v>26</v>
      </c>
      <c r="C71" s="12">
        <v>1.358675</v>
      </c>
      <c r="D71" s="12">
        <v>23.4126984126984</v>
      </c>
      <c r="E71" s="12">
        <v>24.7713734126984</v>
      </c>
      <c r="F71" s="12"/>
      <c r="G71" s="12">
        <v>1.36004</v>
      </c>
      <c r="H71" s="12">
        <v>134.15061295972</v>
      </c>
      <c r="I71" s="12">
        <v>135.51065295972</v>
      </c>
      <c r="J71" s="12"/>
      <c r="K71" s="12">
        <v>0.56356</v>
      </c>
      <c r="L71" s="12">
        <v>213.660245183888</v>
      </c>
      <c r="M71" s="12">
        <v>214.223805183888</v>
      </c>
      <c r="N71" s="12"/>
      <c r="O71" s="12">
        <v>4.50036</v>
      </c>
      <c r="P71" s="12">
        <v>65.4405474764756</v>
      </c>
      <c r="Q71" s="12">
        <v>69.9409074764756</v>
      </c>
      <c r="R71" s="12"/>
      <c r="S71" s="12">
        <v>1.2325</v>
      </c>
      <c r="T71" s="12">
        <v>149.444444444444</v>
      </c>
      <c r="U71" s="12">
        <v>150.676944444444</v>
      </c>
      <c r="V71" s="12"/>
      <c r="W71" s="12">
        <v>1.38688</v>
      </c>
      <c r="X71" s="12">
        <v>30.1801801801802</v>
      </c>
      <c r="Y71" s="12">
        <v>31.5670601801802</v>
      </c>
      <c r="Z71" s="12">
        <f t="shared" si="81"/>
        <v>15.8198970781459</v>
      </c>
      <c r="AA71" s="12">
        <f t="shared" si="82"/>
        <v>13.532316555085</v>
      </c>
      <c r="AB71" s="12">
        <f t="shared" si="83"/>
        <v>2.1509301935132</v>
      </c>
      <c r="AC71" s="12">
        <f t="shared" si="84"/>
        <v>4.49662753684807</v>
      </c>
      <c r="AD71" s="12">
        <f t="shared" si="85"/>
        <v>0.194162479070908</v>
      </c>
      <c r="AE71" s="12">
        <f t="shared" si="86"/>
        <v>0.000194999999999977</v>
      </c>
      <c r="AF71" s="12">
        <f t="shared" ref="AF71:AJ71" si="103">AE71*1000</f>
        <v>0.194999999999977</v>
      </c>
      <c r="AG71" s="12">
        <f t="shared" si="88"/>
        <v>-0.0567939285714286</v>
      </c>
      <c r="AH71" s="12">
        <f t="shared" si="103"/>
        <v>-56.7939285714286</v>
      </c>
      <c r="AI71" s="12">
        <f t="shared" si="89"/>
        <v>0.149604047619048</v>
      </c>
      <c r="AJ71" s="12">
        <f t="shared" si="103"/>
        <v>149.604047619048</v>
      </c>
      <c r="AK71" s="12">
        <f t="shared" si="90"/>
        <v>-0.00450625000000001</v>
      </c>
      <c r="AL71" s="12">
        <f t="shared" si="91"/>
        <v>-4.50625</v>
      </c>
      <c r="AM71" s="12">
        <f t="shared" si="92"/>
        <v>0.00080585714285715</v>
      </c>
      <c r="AN71" s="12">
        <f t="shared" si="93"/>
        <v>0.80585714285715</v>
      </c>
      <c r="AO71" s="12">
        <f t="shared" si="94"/>
        <v>15.8197020781459</v>
      </c>
      <c r="AP71" s="12">
        <f t="shared" si="95"/>
        <v>13.5891104836564</v>
      </c>
      <c r="AQ71" s="12">
        <f t="shared" si="96"/>
        <v>2.00132614589415</v>
      </c>
      <c r="AR71" s="12">
        <f t="shared" si="97"/>
        <v>4.50113378684807</v>
      </c>
      <c r="AS71" s="12">
        <f t="shared" si="98"/>
        <v>0.193356621928051</v>
      </c>
    </row>
    <row r="72" s="13" customFormat="1" spans="1:45">
      <c r="A72" s="4" t="s">
        <v>32</v>
      </c>
      <c r="B72" s="1" t="s">
        <v>21</v>
      </c>
      <c r="C72" s="12">
        <v>0.14372</v>
      </c>
      <c r="D72" s="12">
        <v>336.587301587302</v>
      </c>
      <c r="E72" s="12">
        <v>336.731021587301</v>
      </c>
      <c r="F72" s="12"/>
      <c r="G72" s="12">
        <v>0.37204</v>
      </c>
      <c r="H72" s="12">
        <v>559.719789842382</v>
      </c>
      <c r="I72" s="12">
        <v>560.091829842382</v>
      </c>
      <c r="J72" s="12"/>
      <c r="K72" s="12">
        <v>0.19268</v>
      </c>
      <c r="L72" s="12">
        <v>1057.09281961471</v>
      </c>
      <c r="M72" s="12">
        <v>1057.28549961471</v>
      </c>
      <c r="N72" s="12"/>
      <c r="O72" s="12">
        <v>0.88276</v>
      </c>
      <c r="P72" s="12">
        <v>1172.36954662104</v>
      </c>
      <c r="Q72" s="12">
        <v>1173.25230662104</v>
      </c>
      <c r="R72" s="12"/>
      <c r="S72" s="12">
        <v>0.58378</v>
      </c>
      <c r="T72" s="12">
        <v>790.873015873016</v>
      </c>
      <c r="U72" s="12">
        <v>791.456795873016</v>
      </c>
      <c r="V72" s="12"/>
      <c r="W72" s="12">
        <v>0.63958</v>
      </c>
      <c r="X72" s="12">
        <v>149.459459459459</v>
      </c>
      <c r="Y72" s="12">
        <v>150.099039459459</v>
      </c>
      <c r="Z72" s="12">
        <f t="shared" si="81"/>
        <v>31.9086868935829</v>
      </c>
      <c r="AA72" s="12">
        <f t="shared" si="82"/>
        <v>51.4681770019578</v>
      </c>
      <c r="AB72" s="12">
        <f t="shared" si="83"/>
        <v>39.8343469063687</v>
      </c>
      <c r="AC72" s="12">
        <f t="shared" si="84"/>
        <v>16.2402062244898</v>
      </c>
      <c r="AD72" s="12">
        <f t="shared" si="85"/>
        <v>-5.33234234650977</v>
      </c>
      <c r="AE72" s="12">
        <f t="shared" si="86"/>
        <v>0.0326171428571429</v>
      </c>
      <c r="AF72" s="12">
        <f t="shared" ref="AF72:AJ72" si="104">AE72*1000</f>
        <v>32.6171428571429</v>
      </c>
      <c r="AG72" s="12">
        <f t="shared" si="88"/>
        <v>0.00349714285714286</v>
      </c>
      <c r="AH72" s="12">
        <f t="shared" si="104"/>
        <v>3.49714285714286</v>
      </c>
      <c r="AI72" s="12">
        <f t="shared" si="89"/>
        <v>0.0351923809523809</v>
      </c>
      <c r="AJ72" s="12">
        <f t="shared" si="104"/>
        <v>35.1923809523809</v>
      </c>
      <c r="AK72" s="12">
        <f t="shared" si="90"/>
        <v>0.0157164285714286</v>
      </c>
      <c r="AL72" s="12">
        <f t="shared" si="91"/>
        <v>15.7164285714286</v>
      </c>
      <c r="AM72" s="12">
        <f t="shared" si="92"/>
        <v>0.0141674285714286</v>
      </c>
      <c r="AN72" s="12">
        <f t="shared" si="93"/>
        <v>14.1674285714286</v>
      </c>
      <c r="AO72" s="12">
        <f t="shared" si="94"/>
        <v>31.8760697507257</v>
      </c>
      <c r="AP72" s="12">
        <f t="shared" si="95"/>
        <v>51.4646798591007</v>
      </c>
      <c r="AQ72" s="12">
        <f t="shared" si="96"/>
        <v>39.7991545254163</v>
      </c>
      <c r="AR72" s="12">
        <f t="shared" si="97"/>
        <v>16.2244897959184</v>
      </c>
      <c r="AS72" s="12">
        <f t="shared" si="98"/>
        <v>-5.3465097750812</v>
      </c>
    </row>
    <row r="73" s="13" customFormat="1" spans="1:45">
      <c r="A73" s="4" t="s">
        <v>32</v>
      </c>
      <c r="B73" s="1" t="s">
        <v>23</v>
      </c>
      <c r="C73" s="12">
        <v>0.225935</v>
      </c>
      <c r="D73" s="12">
        <v>237.380952380952</v>
      </c>
      <c r="E73" s="12">
        <v>237.606887380952</v>
      </c>
      <c r="F73" s="12"/>
      <c r="G73" s="12">
        <v>0.36596</v>
      </c>
      <c r="H73" s="12">
        <v>318.563922942207</v>
      </c>
      <c r="I73" s="12">
        <v>318.929882942207</v>
      </c>
      <c r="J73" s="12"/>
      <c r="K73" s="12">
        <v>0.141</v>
      </c>
      <c r="L73" s="12">
        <v>475.131348511383</v>
      </c>
      <c r="M73" s="12">
        <v>475.272348511383</v>
      </c>
      <c r="N73" s="12"/>
      <c r="O73" s="12">
        <v>0.99828</v>
      </c>
      <c r="P73" s="12">
        <v>393.413173652695</v>
      </c>
      <c r="Q73" s="12">
        <v>394.411453652695</v>
      </c>
      <c r="R73" s="12"/>
      <c r="S73" s="12">
        <v>0.71842</v>
      </c>
      <c r="T73" s="12">
        <v>292.777777777778</v>
      </c>
      <c r="U73" s="12">
        <v>293.496197777778</v>
      </c>
      <c r="V73" s="12"/>
      <c r="W73" s="12">
        <v>0.49966</v>
      </c>
      <c r="X73" s="12">
        <v>208.558558558559</v>
      </c>
      <c r="Y73" s="12">
        <v>209.058218558559</v>
      </c>
      <c r="Z73" s="12">
        <f t="shared" si="81"/>
        <v>11.6175707944649</v>
      </c>
      <c r="AA73" s="12">
        <f t="shared" si="82"/>
        <v>16.9761043664594</v>
      </c>
      <c r="AB73" s="12">
        <f t="shared" si="83"/>
        <v>7.4668841081782</v>
      </c>
      <c r="AC73" s="12">
        <f t="shared" si="84"/>
        <v>1.99604679988662</v>
      </c>
      <c r="AD73" s="12">
        <f t="shared" si="85"/>
        <v>-0.815676252068395</v>
      </c>
      <c r="AE73" s="12">
        <f t="shared" si="86"/>
        <v>0.0200035714285714</v>
      </c>
      <c r="AF73" s="12">
        <f t="shared" ref="AF73:AJ73" si="105">AE73*1000</f>
        <v>20.0035714285714</v>
      </c>
      <c r="AG73" s="12">
        <f t="shared" si="88"/>
        <v>-0.00606678571428571</v>
      </c>
      <c r="AH73" s="12">
        <f t="shared" si="105"/>
        <v>-6.06678571428571</v>
      </c>
      <c r="AI73" s="12">
        <f t="shared" si="89"/>
        <v>0.0367783333333333</v>
      </c>
      <c r="AJ73" s="12">
        <f t="shared" si="105"/>
        <v>36.7783333333333</v>
      </c>
      <c r="AK73" s="12">
        <f t="shared" si="90"/>
        <v>0.01758875</v>
      </c>
      <c r="AL73" s="12">
        <f t="shared" si="91"/>
        <v>17.58875</v>
      </c>
      <c r="AM73" s="12">
        <f t="shared" si="92"/>
        <v>0.00782071428571429</v>
      </c>
      <c r="AN73" s="12">
        <f t="shared" si="93"/>
        <v>7.82071428571429</v>
      </c>
      <c r="AO73" s="12">
        <f t="shared" si="94"/>
        <v>11.5975672230363</v>
      </c>
      <c r="AP73" s="12">
        <f t="shared" si="95"/>
        <v>16.9821711521736</v>
      </c>
      <c r="AQ73" s="12">
        <f t="shared" si="96"/>
        <v>7.43010577484487</v>
      </c>
      <c r="AR73" s="12">
        <f t="shared" si="97"/>
        <v>1.97845804988662</v>
      </c>
      <c r="AS73" s="12">
        <f t="shared" si="98"/>
        <v>-0.82349696635411</v>
      </c>
    </row>
    <row r="74" s="13" customFormat="1" spans="1:45">
      <c r="A74" s="4" t="s">
        <v>32</v>
      </c>
      <c r="B74" s="1" t="s">
        <v>24</v>
      </c>
      <c r="C74" s="12">
        <v>0.232025</v>
      </c>
      <c r="D74" s="12">
        <v>221.825396825397</v>
      </c>
      <c r="E74" s="12">
        <v>222.057421825397</v>
      </c>
      <c r="F74" s="12"/>
      <c r="G74" s="12">
        <v>0.3842</v>
      </c>
      <c r="H74" s="12">
        <v>279.159369527145</v>
      </c>
      <c r="I74" s="12">
        <v>279.543569527145</v>
      </c>
      <c r="J74" s="12"/>
      <c r="K74" s="12">
        <v>0.34164</v>
      </c>
      <c r="L74" s="12">
        <v>301.050788091068</v>
      </c>
      <c r="M74" s="12">
        <v>301.392428091068</v>
      </c>
      <c r="N74" s="12"/>
      <c r="O74" s="12">
        <v>1.81604</v>
      </c>
      <c r="P74" s="12">
        <v>252.95124037639</v>
      </c>
      <c r="Q74" s="12">
        <v>254.76728037639</v>
      </c>
      <c r="R74" s="12"/>
      <c r="S74" s="12">
        <v>0.65722</v>
      </c>
      <c r="T74" s="12">
        <v>162.777777777778</v>
      </c>
      <c r="U74" s="12">
        <v>163.434997777778</v>
      </c>
      <c r="V74" s="12"/>
      <c r="W74" s="12">
        <v>0.42334</v>
      </c>
      <c r="X74" s="12">
        <v>150.18018018018</v>
      </c>
      <c r="Y74" s="12">
        <v>150.60352018018</v>
      </c>
      <c r="Z74" s="12">
        <f t="shared" si="81"/>
        <v>8.21230681453551</v>
      </c>
      <c r="AA74" s="12">
        <f t="shared" si="82"/>
        <v>5.66678616183368</v>
      </c>
      <c r="AB74" s="12">
        <f t="shared" si="83"/>
        <v>1.55761231195206</v>
      </c>
      <c r="AC74" s="12">
        <f t="shared" si="84"/>
        <v>-2.09365800170068</v>
      </c>
      <c r="AD74" s="12">
        <f t="shared" si="85"/>
        <v>-2.04154004700619</v>
      </c>
      <c r="AE74" s="12">
        <f t="shared" si="86"/>
        <v>0.0217392857142857</v>
      </c>
      <c r="AF74" s="12">
        <f t="shared" ref="AF74:AJ74" si="106">AE74*1000</f>
        <v>21.7392857142857</v>
      </c>
      <c r="AG74" s="12">
        <f t="shared" si="88"/>
        <v>0.00782964285714286</v>
      </c>
      <c r="AH74" s="12">
        <f t="shared" si="106"/>
        <v>7.82964285714286</v>
      </c>
      <c r="AI74" s="12">
        <f t="shared" si="89"/>
        <v>0.0754292857142857</v>
      </c>
      <c r="AJ74" s="12">
        <f t="shared" si="106"/>
        <v>75.4292857142857</v>
      </c>
      <c r="AK74" s="12">
        <f t="shared" si="90"/>
        <v>0.0151855357142857</v>
      </c>
      <c r="AL74" s="12">
        <f t="shared" si="91"/>
        <v>15.1855357142857</v>
      </c>
      <c r="AM74" s="12">
        <f t="shared" si="92"/>
        <v>0.00546614285714286</v>
      </c>
      <c r="AN74" s="12">
        <f t="shared" si="93"/>
        <v>5.46614285714286</v>
      </c>
      <c r="AO74" s="12">
        <f t="shared" si="94"/>
        <v>8.19056752882122</v>
      </c>
      <c r="AP74" s="12">
        <f t="shared" si="95"/>
        <v>5.65895651897654</v>
      </c>
      <c r="AQ74" s="12">
        <f t="shared" si="96"/>
        <v>1.48218302623777</v>
      </c>
      <c r="AR74" s="12">
        <f t="shared" si="97"/>
        <v>-2.10884353741497</v>
      </c>
      <c r="AS74" s="12">
        <f t="shared" si="98"/>
        <v>-2.04700618986333</v>
      </c>
    </row>
    <row r="75" s="13" customFormat="1" spans="1:45">
      <c r="A75" s="4" t="s">
        <v>32</v>
      </c>
      <c r="B75" s="1" t="s">
        <v>25</v>
      </c>
      <c r="C75" s="12">
        <v>0.512165</v>
      </c>
      <c r="D75" s="12">
        <v>306.269841269841</v>
      </c>
      <c r="E75" s="12">
        <v>306.782006269841</v>
      </c>
      <c r="F75" s="12"/>
      <c r="G75" s="12">
        <v>0.61828</v>
      </c>
      <c r="H75" s="12">
        <v>290.893169877408</v>
      </c>
      <c r="I75" s="12">
        <v>291.511449877408</v>
      </c>
      <c r="J75" s="12"/>
      <c r="K75" s="12">
        <v>0.28388</v>
      </c>
      <c r="L75" s="12">
        <v>554.816112084063</v>
      </c>
      <c r="M75" s="12">
        <v>555.099992084063</v>
      </c>
      <c r="N75" s="12"/>
      <c r="O75" s="12">
        <v>2.0714</v>
      </c>
      <c r="P75" s="12">
        <v>296.236099230111</v>
      </c>
      <c r="Q75" s="12">
        <v>298.307499230111</v>
      </c>
      <c r="R75" s="12"/>
      <c r="S75" s="12">
        <v>0.76738</v>
      </c>
      <c r="T75" s="12">
        <v>199.444444444444</v>
      </c>
      <c r="U75" s="12">
        <v>200.211824444444</v>
      </c>
      <c r="V75" s="12"/>
      <c r="W75" s="12">
        <v>0.6841</v>
      </c>
      <c r="X75" s="12">
        <v>213.603603603604</v>
      </c>
      <c r="Y75" s="12">
        <v>214.287703603604</v>
      </c>
      <c r="Z75" s="12">
        <f t="shared" si="81"/>
        <v>-2.18150805606189</v>
      </c>
      <c r="AA75" s="12">
        <f t="shared" si="82"/>
        <v>17.7369989867301</v>
      </c>
      <c r="AB75" s="12">
        <f t="shared" si="83"/>
        <v>-0.403547954272865</v>
      </c>
      <c r="AC75" s="12">
        <f t="shared" si="84"/>
        <v>-3.8060779223356</v>
      </c>
      <c r="AD75" s="12">
        <f t="shared" si="85"/>
        <v>-2.64269436189251</v>
      </c>
      <c r="AE75" s="12">
        <f t="shared" si="86"/>
        <v>0.0151592857142857</v>
      </c>
      <c r="AF75" s="12">
        <f t="shared" ref="AF75:AJ75" si="107">AE75*1000</f>
        <v>15.1592857142857</v>
      </c>
      <c r="AG75" s="12">
        <f t="shared" si="88"/>
        <v>-0.0163060714285714</v>
      </c>
      <c r="AH75" s="12">
        <f t="shared" si="107"/>
        <v>-16.3060714285714</v>
      </c>
      <c r="AI75" s="12">
        <f t="shared" si="89"/>
        <v>0.0742492857142857</v>
      </c>
      <c r="AJ75" s="12">
        <f t="shared" si="107"/>
        <v>74.2492857142857</v>
      </c>
      <c r="AK75" s="12">
        <f t="shared" si="90"/>
        <v>0.00911482142857142</v>
      </c>
      <c r="AL75" s="12">
        <f t="shared" si="91"/>
        <v>9.11482142857142</v>
      </c>
      <c r="AM75" s="12">
        <f t="shared" si="92"/>
        <v>0.00491242857142857</v>
      </c>
      <c r="AN75" s="12">
        <f t="shared" si="93"/>
        <v>4.91242857142857</v>
      </c>
      <c r="AO75" s="12">
        <f t="shared" si="94"/>
        <v>-2.19666734177618</v>
      </c>
      <c r="AP75" s="12">
        <f t="shared" si="95"/>
        <v>17.7533050581587</v>
      </c>
      <c r="AQ75" s="12">
        <f t="shared" si="96"/>
        <v>-0.47779723998715</v>
      </c>
      <c r="AR75" s="12">
        <f t="shared" si="97"/>
        <v>-3.81519274376417</v>
      </c>
      <c r="AS75" s="12">
        <f t="shared" si="98"/>
        <v>-2.64760679046393</v>
      </c>
    </row>
    <row r="76" s="13" customFormat="1" spans="1:45">
      <c r="A76" s="4" t="s">
        <v>32</v>
      </c>
      <c r="B76" s="1" t="s">
        <v>26</v>
      </c>
      <c r="C76" s="12">
        <v>0.93542</v>
      </c>
      <c r="D76" s="12">
        <v>135.31746031746</v>
      </c>
      <c r="E76" s="12">
        <v>136.25288031746</v>
      </c>
      <c r="F76" s="12"/>
      <c r="G76" s="12">
        <v>0.99524</v>
      </c>
      <c r="H76" s="12">
        <v>150.262697022767</v>
      </c>
      <c r="I76" s="12">
        <v>151.257937022767</v>
      </c>
      <c r="J76" s="12"/>
      <c r="K76" s="12">
        <v>0.19572</v>
      </c>
      <c r="L76" s="12">
        <v>273.905429071804</v>
      </c>
      <c r="M76" s="12">
        <v>274.101149071804</v>
      </c>
      <c r="N76" s="12"/>
      <c r="O76" s="12">
        <v>2.82228</v>
      </c>
      <c r="P76" s="12">
        <v>108.896492728828</v>
      </c>
      <c r="Q76" s="12">
        <v>111.718772728828</v>
      </c>
      <c r="R76" s="12"/>
      <c r="S76" s="12">
        <v>1.26922</v>
      </c>
      <c r="T76" s="12">
        <v>100.079365079365</v>
      </c>
      <c r="U76" s="12">
        <v>101.348585079365</v>
      </c>
      <c r="V76" s="12"/>
      <c r="W76" s="12">
        <v>1.0657</v>
      </c>
      <c r="X76" s="12">
        <v>127.117117117117</v>
      </c>
      <c r="Y76" s="12">
        <v>128.182817117117</v>
      </c>
      <c r="Z76" s="12">
        <f t="shared" si="81"/>
        <v>2.14357952932954</v>
      </c>
      <c r="AA76" s="12">
        <f t="shared" si="82"/>
        <v>9.84630491102454</v>
      </c>
      <c r="AB76" s="12">
        <f t="shared" si="83"/>
        <v>-1.16829083755392</v>
      </c>
      <c r="AC76" s="12">
        <f t="shared" si="84"/>
        <v>-1.24658197278911</v>
      </c>
      <c r="AD76" s="12">
        <f t="shared" si="85"/>
        <v>-0.230573234295519</v>
      </c>
      <c r="AE76" s="12">
        <f t="shared" si="86"/>
        <v>0.0085457142857143</v>
      </c>
      <c r="AF76" s="12">
        <f t="shared" ref="AF76:AJ76" si="108">AE76*1000</f>
        <v>8.5457142857143</v>
      </c>
      <c r="AG76" s="12">
        <f t="shared" si="88"/>
        <v>-0.0528357142857143</v>
      </c>
      <c r="AH76" s="12">
        <f t="shared" si="108"/>
        <v>-52.8357142857143</v>
      </c>
      <c r="AI76" s="12">
        <f t="shared" si="89"/>
        <v>0.0898504761904762</v>
      </c>
      <c r="AJ76" s="12">
        <f t="shared" si="108"/>
        <v>89.8504761904762</v>
      </c>
      <c r="AK76" s="12">
        <f t="shared" si="90"/>
        <v>0.0119214285714286</v>
      </c>
      <c r="AL76" s="12">
        <f t="shared" si="91"/>
        <v>11.9214285714286</v>
      </c>
      <c r="AM76" s="12">
        <f t="shared" si="92"/>
        <v>0.00372228571428572</v>
      </c>
      <c r="AN76" s="12">
        <f t="shared" si="93"/>
        <v>3.72228571428572</v>
      </c>
      <c r="AO76" s="12">
        <f t="shared" si="94"/>
        <v>2.13503381504383</v>
      </c>
      <c r="AP76" s="12">
        <f t="shared" si="95"/>
        <v>9.89914062531025</v>
      </c>
      <c r="AQ76" s="12">
        <f t="shared" si="96"/>
        <v>-1.25814131374439</v>
      </c>
      <c r="AR76" s="12">
        <f t="shared" si="97"/>
        <v>-1.25850340136054</v>
      </c>
      <c r="AS76" s="12">
        <f t="shared" si="98"/>
        <v>-0.234295520009805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6"/>
  <sheetViews>
    <sheetView workbookViewId="0">
      <selection activeCell="L9" sqref="L9"/>
    </sheetView>
  </sheetViews>
  <sheetFormatPr defaultColWidth="8.88888888888889" defaultRowHeight="13.8" outlineLevelCol="7"/>
  <cols>
    <col min="1" max="1" width="21" style="1" customWidth="1"/>
    <col min="2" max="2" width="14.5555555555556" style="1" customWidth="1"/>
    <col min="3" max="3" width="22.7777777777778" style="2" customWidth="1"/>
    <col min="4" max="4" width="18.8888888888889" style="2" customWidth="1"/>
    <col min="5" max="5" width="32.6666666666667" style="2" customWidth="1"/>
    <col min="6" max="6" width="34.4444444444444" style="2" customWidth="1"/>
    <col min="7" max="7" width="19.6666666666667" style="2" customWidth="1"/>
    <col min="8" max="8" width="16.1111111111111" style="2" customWidth="1"/>
    <col min="9" max="16384" width="8.88888888888889" style="3"/>
  </cols>
  <sheetData>
    <row r="1" ht="55.2" spans="1:8">
      <c r="A1" s="4" t="s">
        <v>0</v>
      </c>
      <c r="B1" s="1" t="s">
        <v>1</v>
      </c>
      <c r="C1" s="5" t="s">
        <v>57</v>
      </c>
      <c r="D1" s="5" t="s">
        <v>58</v>
      </c>
      <c r="E1" s="6" t="s">
        <v>59</v>
      </c>
      <c r="F1" s="7" t="s">
        <v>60</v>
      </c>
      <c r="G1" s="8" t="s">
        <v>61</v>
      </c>
      <c r="H1" s="1" t="s">
        <v>62</v>
      </c>
    </row>
    <row r="2" spans="1:8">
      <c r="A2" s="4" t="s">
        <v>20</v>
      </c>
      <c r="B2" s="1" t="s">
        <v>21</v>
      </c>
      <c r="C2" s="9">
        <v>20.3983488959243</v>
      </c>
      <c r="D2" s="10">
        <f t="shared" ref="D2:D65" si="0">C2/100</f>
        <v>0.203983488959243</v>
      </c>
      <c r="E2" s="7">
        <f t="shared" ref="E2:E65" si="1">(0.3*60-60*D2)/0.7</f>
        <v>8.22998666063631</v>
      </c>
      <c r="F2" s="7">
        <f>60/(1-D2)</f>
        <v>75.3753209484972</v>
      </c>
      <c r="G2" s="11">
        <v>20.75</v>
      </c>
      <c r="H2" s="11">
        <f t="shared" ref="H2:H65" si="2">F2+G2+E2</f>
        <v>104.355307609133</v>
      </c>
    </row>
    <row r="3" spans="1:8">
      <c r="A3" s="4" t="s">
        <v>20</v>
      </c>
      <c r="B3" s="1" t="s">
        <v>23</v>
      </c>
      <c r="C3" s="9">
        <v>22.253383733691</v>
      </c>
      <c r="D3" s="10">
        <f t="shared" si="0"/>
        <v>0.22253383733691</v>
      </c>
      <c r="E3" s="7">
        <f t="shared" si="1"/>
        <v>6.63995679969343</v>
      </c>
      <c r="F3" s="7">
        <f t="shared" ref="F3:F34" si="3">60/(1-D3)</f>
        <v>77.1737766624843</v>
      </c>
      <c r="G3" s="11">
        <v>20.42</v>
      </c>
      <c r="H3" s="11">
        <f t="shared" si="2"/>
        <v>104.233733462178</v>
      </c>
    </row>
    <row r="4" spans="1:8">
      <c r="A4" s="4" t="s">
        <v>20</v>
      </c>
      <c r="B4" s="1" t="s">
        <v>24</v>
      </c>
      <c r="C4" s="9">
        <v>20.0320064012803</v>
      </c>
      <c r="D4" s="10">
        <f t="shared" si="0"/>
        <v>0.200320064012803</v>
      </c>
      <c r="E4" s="7">
        <f t="shared" si="1"/>
        <v>8.54399451318831</v>
      </c>
      <c r="F4" s="7">
        <f t="shared" si="3"/>
        <v>75.0300180108065</v>
      </c>
      <c r="G4" s="11">
        <v>20.35</v>
      </c>
      <c r="H4" s="11">
        <f t="shared" si="2"/>
        <v>103.924012523995</v>
      </c>
    </row>
    <row r="5" spans="1:8">
      <c r="A5" s="4" t="s">
        <v>20</v>
      </c>
      <c r="B5" s="1" t="s">
        <v>25</v>
      </c>
      <c r="C5" s="9">
        <v>20</v>
      </c>
      <c r="D5" s="10">
        <f t="shared" si="0"/>
        <v>0.2</v>
      </c>
      <c r="E5" s="7">
        <f t="shared" si="1"/>
        <v>8.57142857142857</v>
      </c>
      <c r="F5" s="7">
        <f t="shared" si="3"/>
        <v>75</v>
      </c>
      <c r="G5" s="11">
        <v>20.65</v>
      </c>
      <c r="H5" s="11">
        <f t="shared" si="2"/>
        <v>104.221428571429</v>
      </c>
    </row>
    <row r="6" spans="1:8">
      <c r="A6" s="4" t="s">
        <v>20</v>
      </c>
      <c r="B6" s="1" t="s">
        <v>26</v>
      </c>
      <c r="C6" s="9">
        <v>19.96</v>
      </c>
      <c r="D6" s="10">
        <f t="shared" si="0"/>
        <v>0.1996</v>
      </c>
      <c r="E6" s="7">
        <f t="shared" si="1"/>
        <v>8.60571428571429</v>
      </c>
      <c r="F6" s="7">
        <f t="shared" si="3"/>
        <v>74.9625187406297</v>
      </c>
      <c r="G6" s="11">
        <v>20.68</v>
      </c>
      <c r="H6" s="11">
        <f t="shared" si="2"/>
        <v>104.248233026344</v>
      </c>
    </row>
    <row r="7" spans="1:8">
      <c r="A7" s="4" t="s">
        <v>20</v>
      </c>
      <c r="B7" s="1" t="s">
        <v>21</v>
      </c>
      <c r="C7" s="9">
        <v>22.335831839661</v>
      </c>
      <c r="D7" s="10">
        <f t="shared" si="0"/>
        <v>0.22335831839661</v>
      </c>
      <c r="E7" s="7">
        <f t="shared" si="1"/>
        <v>6.56928699457628</v>
      </c>
      <c r="F7" s="7">
        <f t="shared" si="3"/>
        <v>77.2557041699448</v>
      </c>
      <c r="G7" s="11">
        <v>20.57</v>
      </c>
      <c r="H7" s="11">
        <f t="shared" si="2"/>
        <v>104.394991164521</v>
      </c>
    </row>
    <row r="8" spans="1:8">
      <c r="A8" s="4" t="s">
        <v>20</v>
      </c>
      <c r="B8" s="1" t="s">
        <v>23</v>
      </c>
      <c r="C8" s="9">
        <v>19.3958159660195</v>
      </c>
      <c r="D8" s="10">
        <f t="shared" si="0"/>
        <v>0.193958159660195</v>
      </c>
      <c r="E8" s="7">
        <f t="shared" si="1"/>
        <v>9.08930060055471</v>
      </c>
      <c r="F8" s="7">
        <f t="shared" si="3"/>
        <v>74.437823196257</v>
      </c>
      <c r="G8" s="11">
        <v>20.21</v>
      </c>
      <c r="H8" s="11">
        <f t="shared" si="2"/>
        <v>103.737123796812</v>
      </c>
    </row>
    <row r="9" spans="1:8">
      <c r="A9" s="4" t="s">
        <v>20</v>
      </c>
      <c r="B9" s="1" t="s">
        <v>24</v>
      </c>
      <c r="C9" s="9">
        <v>24.8514810352706</v>
      </c>
      <c r="D9" s="10">
        <f t="shared" si="0"/>
        <v>0.248514810352706</v>
      </c>
      <c r="E9" s="7">
        <f t="shared" si="1"/>
        <v>4.41301625548234</v>
      </c>
      <c r="F9" s="7">
        <f t="shared" si="3"/>
        <v>79.8418928630659</v>
      </c>
      <c r="G9" s="11">
        <v>20.58</v>
      </c>
      <c r="H9" s="11">
        <f t="shared" si="2"/>
        <v>104.834909118548</v>
      </c>
    </row>
    <row r="10" spans="1:8">
      <c r="A10" s="4" t="s">
        <v>20</v>
      </c>
      <c r="B10" s="1" t="s">
        <v>25</v>
      </c>
      <c r="C10" s="9">
        <v>21.0530556338879</v>
      </c>
      <c r="D10" s="10">
        <f t="shared" si="0"/>
        <v>0.210530556338879</v>
      </c>
      <c r="E10" s="7">
        <f t="shared" si="1"/>
        <v>7.66880945666751</v>
      </c>
      <c r="F10" s="7">
        <f t="shared" si="3"/>
        <v>76.0004082257488</v>
      </c>
      <c r="G10" s="11">
        <v>20.17</v>
      </c>
      <c r="H10" s="11">
        <f t="shared" si="2"/>
        <v>103.839217682416</v>
      </c>
    </row>
    <row r="11" spans="1:8">
      <c r="A11" s="4" t="s">
        <v>20</v>
      </c>
      <c r="B11" s="1" t="s">
        <v>26</v>
      </c>
      <c r="C11" s="9">
        <v>25.9220496504374</v>
      </c>
      <c r="D11" s="10">
        <f t="shared" si="0"/>
        <v>0.259220496504374</v>
      </c>
      <c r="E11" s="7">
        <f t="shared" si="1"/>
        <v>3.4953860139108</v>
      </c>
      <c r="F11" s="7">
        <f t="shared" si="3"/>
        <v>80.9957615145521</v>
      </c>
      <c r="G11" s="11">
        <v>20.44</v>
      </c>
      <c r="H11" s="11">
        <f t="shared" si="2"/>
        <v>104.931147528463</v>
      </c>
    </row>
    <row r="12" spans="1:8">
      <c r="A12" s="4" t="s">
        <v>20</v>
      </c>
      <c r="B12" s="1" t="s">
        <v>21</v>
      </c>
      <c r="C12" s="9">
        <v>17.1923676012461</v>
      </c>
      <c r="D12" s="10">
        <f t="shared" si="0"/>
        <v>0.171923676012461</v>
      </c>
      <c r="E12" s="7">
        <f t="shared" si="1"/>
        <v>10.9779706275033</v>
      </c>
      <c r="F12" s="7">
        <f t="shared" si="3"/>
        <v>72.4570891135669</v>
      </c>
      <c r="G12" s="11">
        <v>20.63</v>
      </c>
      <c r="H12" s="11">
        <f t="shared" si="2"/>
        <v>104.06505974107</v>
      </c>
    </row>
    <row r="13" spans="1:8">
      <c r="A13" s="4" t="s">
        <v>20</v>
      </c>
      <c r="B13" s="1" t="s">
        <v>23</v>
      </c>
      <c r="C13" s="9">
        <v>21.0312512568877</v>
      </c>
      <c r="D13" s="10">
        <f t="shared" si="0"/>
        <v>0.210312512568877</v>
      </c>
      <c r="E13" s="7">
        <f t="shared" si="1"/>
        <v>7.68749892266769</v>
      </c>
      <c r="F13" s="7">
        <f t="shared" si="3"/>
        <v>75.9794234491188</v>
      </c>
      <c r="G13" s="11">
        <v>20.27</v>
      </c>
      <c r="H13" s="11">
        <f t="shared" si="2"/>
        <v>103.936922371787</v>
      </c>
    </row>
    <row r="14" spans="1:8">
      <c r="A14" s="4" t="s">
        <v>20</v>
      </c>
      <c r="B14" s="1" t="s">
        <v>24</v>
      </c>
      <c r="C14" s="9">
        <v>19.2065316475764</v>
      </c>
      <c r="D14" s="10">
        <f t="shared" si="0"/>
        <v>0.192065316475764</v>
      </c>
      <c r="E14" s="7">
        <f t="shared" si="1"/>
        <v>9.25154430207737</v>
      </c>
      <c r="F14" s="7">
        <f t="shared" si="3"/>
        <v>74.2634289919058</v>
      </c>
      <c r="G14" s="11">
        <v>20.3</v>
      </c>
      <c r="H14" s="11">
        <f t="shared" si="2"/>
        <v>103.814973293983</v>
      </c>
    </row>
    <row r="15" spans="1:8">
      <c r="A15" s="4" t="s">
        <v>20</v>
      </c>
      <c r="B15" s="1" t="s">
        <v>25</v>
      </c>
      <c r="C15" s="9">
        <v>21.0530556338879</v>
      </c>
      <c r="D15" s="10">
        <f t="shared" si="0"/>
        <v>0.210530556338879</v>
      </c>
      <c r="E15" s="7">
        <f t="shared" si="1"/>
        <v>7.66880945666751</v>
      </c>
      <c r="F15" s="7">
        <f t="shared" si="3"/>
        <v>76.0004082257488</v>
      </c>
      <c r="G15" s="11">
        <v>20.6</v>
      </c>
      <c r="H15" s="11">
        <f t="shared" si="2"/>
        <v>104.269217682416</v>
      </c>
    </row>
    <row r="16" spans="1:8">
      <c r="A16" s="4" t="s">
        <v>20</v>
      </c>
      <c r="B16" s="1" t="s">
        <v>26</v>
      </c>
      <c r="C16" s="9">
        <v>23.3740670876733</v>
      </c>
      <c r="D16" s="10">
        <f t="shared" si="0"/>
        <v>0.233740670876733</v>
      </c>
      <c r="E16" s="7">
        <f t="shared" si="1"/>
        <v>5.6793710677086</v>
      </c>
      <c r="F16" s="7">
        <f t="shared" si="3"/>
        <v>78.3024724392594</v>
      </c>
      <c r="G16" s="11">
        <v>20.36</v>
      </c>
      <c r="H16" s="11">
        <f t="shared" si="2"/>
        <v>104.341843506968</v>
      </c>
    </row>
    <row r="17" spans="1:8">
      <c r="A17" s="4" t="s">
        <v>27</v>
      </c>
      <c r="B17" s="1" t="s">
        <v>21</v>
      </c>
      <c r="C17" s="9">
        <v>20.2627468258101</v>
      </c>
      <c r="D17" s="10">
        <f t="shared" si="0"/>
        <v>0.202627468258101</v>
      </c>
      <c r="E17" s="7">
        <f t="shared" si="1"/>
        <v>8.34621700644848</v>
      </c>
      <c r="F17" s="7">
        <f t="shared" si="3"/>
        <v>75.2471368294153</v>
      </c>
      <c r="G17" s="11">
        <v>20.25</v>
      </c>
      <c r="H17" s="11">
        <f t="shared" si="2"/>
        <v>103.843353835864</v>
      </c>
    </row>
    <row r="18" spans="1:8">
      <c r="A18" s="4" t="s">
        <v>27</v>
      </c>
      <c r="B18" s="1" t="s">
        <v>23</v>
      </c>
      <c r="C18" s="9">
        <v>22.5976251683193</v>
      </c>
      <c r="D18" s="10">
        <f t="shared" si="0"/>
        <v>0.225976251683193</v>
      </c>
      <c r="E18" s="7">
        <f t="shared" si="1"/>
        <v>6.34489271286917</v>
      </c>
      <c r="F18" s="7">
        <f t="shared" si="3"/>
        <v>77.517001423375</v>
      </c>
      <c r="G18" s="11">
        <v>20.29</v>
      </c>
      <c r="H18" s="11">
        <f t="shared" si="2"/>
        <v>104.151894136244</v>
      </c>
    </row>
    <row r="19" spans="1:8">
      <c r="A19" s="4" t="s">
        <v>27</v>
      </c>
      <c r="B19" s="1" t="s">
        <v>24</v>
      </c>
      <c r="C19" s="9">
        <v>21.7162517708966</v>
      </c>
      <c r="D19" s="10">
        <f t="shared" si="0"/>
        <v>0.217162517708966</v>
      </c>
      <c r="E19" s="7">
        <f t="shared" si="1"/>
        <v>7.10035562494577</v>
      </c>
      <c r="F19" s="7">
        <f t="shared" si="3"/>
        <v>76.6442605997932</v>
      </c>
      <c r="G19" s="11">
        <v>20.15</v>
      </c>
      <c r="H19" s="11">
        <f t="shared" si="2"/>
        <v>103.894616224739</v>
      </c>
    </row>
    <row r="20" spans="1:8">
      <c r="A20" s="4" t="s">
        <v>27</v>
      </c>
      <c r="B20" s="1" t="s">
        <v>25</v>
      </c>
      <c r="C20" s="9">
        <v>20.9324797680879</v>
      </c>
      <c r="D20" s="10">
        <f t="shared" si="0"/>
        <v>0.209324797680879</v>
      </c>
      <c r="E20" s="7">
        <f t="shared" si="1"/>
        <v>7.7721601987818</v>
      </c>
      <c r="F20" s="7">
        <f t="shared" si="3"/>
        <v>75.8845096241979</v>
      </c>
      <c r="G20" s="11">
        <v>20.43</v>
      </c>
      <c r="H20" s="11">
        <f t="shared" si="2"/>
        <v>104.08666982298</v>
      </c>
    </row>
    <row r="21" spans="1:8">
      <c r="A21" s="4" t="s">
        <v>27</v>
      </c>
      <c r="B21" s="1" t="s">
        <v>26</v>
      </c>
      <c r="C21" s="9">
        <v>27.1574676696812</v>
      </c>
      <c r="D21" s="10">
        <f t="shared" si="0"/>
        <v>0.271574676696812</v>
      </c>
      <c r="E21" s="7">
        <f t="shared" si="1"/>
        <v>2.4364562831304</v>
      </c>
      <c r="F21" s="7">
        <f t="shared" si="3"/>
        <v>82.3694592712925</v>
      </c>
      <c r="G21" s="11">
        <v>20.34</v>
      </c>
      <c r="H21" s="11">
        <f t="shared" si="2"/>
        <v>105.145915554423</v>
      </c>
    </row>
    <row r="22" spans="1:8">
      <c r="A22" s="4" t="s">
        <v>27</v>
      </c>
      <c r="B22" s="1" t="s">
        <v>21</v>
      </c>
      <c r="C22" s="9">
        <v>22.5546136289534</v>
      </c>
      <c r="D22" s="10">
        <f t="shared" si="0"/>
        <v>0.225546136289534</v>
      </c>
      <c r="E22" s="7">
        <f t="shared" si="1"/>
        <v>6.38175974661137</v>
      </c>
      <c r="F22" s="7">
        <f t="shared" si="3"/>
        <v>77.4739501105147</v>
      </c>
      <c r="G22" s="11">
        <v>20.56</v>
      </c>
      <c r="H22" s="11">
        <f t="shared" si="2"/>
        <v>104.415709857126</v>
      </c>
    </row>
    <row r="23" spans="1:8">
      <c r="A23" s="4" t="s">
        <v>27</v>
      </c>
      <c r="B23" s="1" t="s">
        <v>23</v>
      </c>
      <c r="C23" s="9">
        <v>22.1887958370599</v>
      </c>
      <c r="D23" s="10">
        <f t="shared" si="0"/>
        <v>0.221887958370599</v>
      </c>
      <c r="E23" s="7">
        <f t="shared" si="1"/>
        <v>6.69531785394866</v>
      </c>
      <c r="F23" s="7">
        <f t="shared" si="3"/>
        <v>77.1097178683385</v>
      </c>
      <c r="G23" s="11">
        <v>20.27</v>
      </c>
      <c r="H23" s="11">
        <f t="shared" si="2"/>
        <v>104.075035722287</v>
      </c>
    </row>
    <row r="24" spans="1:8">
      <c r="A24" s="4" t="s">
        <v>27</v>
      </c>
      <c r="B24" s="1" t="s">
        <v>24</v>
      </c>
      <c r="C24" s="9">
        <v>23.8999422108478</v>
      </c>
      <c r="D24" s="10">
        <f t="shared" si="0"/>
        <v>0.238999422108478</v>
      </c>
      <c r="E24" s="7">
        <f t="shared" si="1"/>
        <v>5.22862096213046</v>
      </c>
      <c r="F24" s="7">
        <f t="shared" si="3"/>
        <v>78.843566934259</v>
      </c>
      <c r="G24" s="11">
        <v>20.66</v>
      </c>
      <c r="H24" s="11">
        <f t="shared" si="2"/>
        <v>104.732187896389</v>
      </c>
    </row>
    <row r="25" spans="1:8">
      <c r="A25" s="4" t="s">
        <v>27</v>
      </c>
      <c r="B25" s="1" t="s">
        <v>25</v>
      </c>
      <c r="C25" s="9">
        <v>21.9880006486136</v>
      </c>
      <c r="D25" s="10">
        <f t="shared" si="0"/>
        <v>0.219880006486136</v>
      </c>
      <c r="E25" s="7">
        <f t="shared" si="1"/>
        <v>6.86742801547406</v>
      </c>
      <c r="F25" s="7">
        <f t="shared" si="3"/>
        <v>76.9112450633964</v>
      </c>
      <c r="G25" s="11">
        <v>20.3</v>
      </c>
      <c r="H25" s="11">
        <f t="shared" si="2"/>
        <v>104.07867307887</v>
      </c>
    </row>
    <row r="26" spans="1:8">
      <c r="A26" s="4" t="s">
        <v>27</v>
      </c>
      <c r="B26" s="1" t="s">
        <v>26</v>
      </c>
      <c r="C26" s="9">
        <v>20.9730732021929</v>
      </c>
      <c r="D26" s="10">
        <f t="shared" si="0"/>
        <v>0.209730732021929</v>
      </c>
      <c r="E26" s="7">
        <f t="shared" si="1"/>
        <v>7.7373658266918</v>
      </c>
      <c r="F26" s="7">
        <f t="shared" si="3"/>
        <v>75.9234889058914</v>
      </c>
      <c r="G26" s="11">
        <v>20.41</v>
      </c>
      <c r="H26" s="11">
        <f t="shared" si="2"/>
        <v>104.070854732583</v>
      </c>
    </row>
    <row r="27" spans="1:8">
      <c r="A27" s="4" t="s">
        <v>27</v>
      </c>
      <c r="B27" s="1" t="s">
        <v>21</v>
      </c>
      <c r="C27" s="9">
        <v>20.8601804123711</v>
      </c>
      <c r="D27" s="10">
        <f t="shared" si="0"/>
        <v>0.208601804123711</v>
      </c>
      <c r="E27" s="7">
        <f t="shared" si="1"/>
        <v>7.83413107511049</v>
      </c>
      <c r="F27" s="7">
        <f t="shared" si="3"/>
        <v>75.8151842051699</v>
      </c>
      <c r="G27" s="11">
        <v>20.58</v>
      </c>
      <c r="H27" s="11">
        <f t="shared" si="2"/>
        <v>104.22931528028</v>
      </c>
    </row>
    <row r="28" spans="1:8">
      <c r="A28" s="4" t="s">
        <v>27</v>
      </c>
      <c r="B28" s="1" t="s">
        <v>23</v>
      </c>
      <c r="C28" s="9">
        <v>21.2674976804227</v>
      </c>
      <c r="D28" s="10">
        <f t="shared" si="0"/>
        <v>0.212674976804227</v>
      </c>
      <c r="E28" s="7">
        <f t="shared" si="1"/>
        <v>7.48500198820911</v>
      </c>
      <c r="F28" s="7">
        <f t="shared" si="3"/>
        <v>76.207408925552</v>
      </c>
      <c r="G28" s="11">
        <v>20.63</v>
      </c>
      <c r="H28" s="11">
        <f t="shared" si="2"/>
        <v>104.322410913761</v>
      </c>
    </row>
    <row r="29" spans="1:8">
      <c r="A29" s="4" t="s">
        <v>27</v>
      </c>
      <c r="B29" s="1" t="s">
        <v>24</v>
      </c>
      <c r="C29" s="9">
        <v>19.6635037078383</v>
      </c>
      <c r="D29" s="10">
        <f t="shared" si="0"/>
        <v>0.196635037078383</v>
      </c>
      <c r="E29" s="7">
        <f t="shared" si="1"/>
        <v>8.85985396471003</v>
      </c>
      <c r="F29" s="7">
        <f t="shared" si="3"/>
        <v>74.6858560794045</v>
      </c>
      <c r="G29" s="11">
        <v>20.61</v>
      </c>
      <c r="H29" s="11">
        <f t="shared" si="2"/>
        <v>104.155710044114</v>
      </c>
    </row>
    <row r="30" spans="1:8">
      <c r="A30" s="4" t="s">
        <v>27</v>
      </c>
      <c r="B30" s="1" t="s">
        <v>25</v>
      </c>
      <c r="C30" s="9">
        <v>19.9920223374552</v>
      </c>
      <c r="D30" s="10">
        <f t="shared" si="0"/>
        <v>0.199920223374552</v>
      </c>
      <c r="E30" s="7">
        <f t="shared" si="1"/>
        <v>8.57826656789554</v>
      </c>
      <c r="F30" s="7">
        <f t="shared" si="3"/>
        <v>74.9925216871075</v>
      </c>
      <c r="G30" s="11">
        <v>20.34</v>
      </c>
      <c r="H30" s="11">
        <f t="shared" si="2"/>
        <v>103.910788255003</v>
      </c>
    </row>
    <row r="31" spans="1:8">
      <c r="A31" s="4" t="s">
        <v>27</v>
      </c>
      <c r="B31" s="1" t="s">
        <v>26</v>
      </c>
      <c r="C31" s="9">
        <v>25.4618406754158</v>
      </c>
      <c r="D31" s="10">
        <f t="shared" si="0"/>
        <v>0.254618406754158</v>
      </c>
      <c r="E31" s="7">
        <f t="shared" si="1"/>
        <v>3.8898508496436</v>
      </c>
      <c r="F31" s="7">
        <f t="shared" si="3"/>
        <v>80.495682404396</v>
      </c>
      <c r="G31" s="11">
        <v>20.43</v>
      </c>
      <c r="H31" s="11">
        <f t="shared" si="2"/>
        <v>104.81553325404</v>
      </c>
    </row>
    <row r="32" spans="1:8">
      <c r="A32" s="4" t="s">
        <v>29</v>
      </c>
      <c r="B32" s="1" t="s">
        <v>21</v>
      </c>
      <c r="C32" s="9">
        <v>30.8837614279495</v>
      </c>
      <c r="D32" s="10">
        <f t="shared" si="0"/>
        <v>0.308837614279495</v>
      </c>
      <c r="E32" s="7">
        <f t="shared" si="1"/>
        <v>-0.757509795385286</v>
      </c>
      <c r="F32" s="7">
        <f t="shared" si="3"/>
        <v>86.8102796674225</v>
      </c>
      <c r="G32" s="11">
        <v>20.54</v>
      </c>
      <c r="H32" s="11">
        <f t="shared" si="2"/>
        <v>106.592769872037</v>
      </c>
    </row>
    <row r="33" spans="1:8">
      <c r="A33" s="4" t="s">
        <v>29</v>
      </c>
      <c r="B33" s="1" t="s">
        <v>23</v>
      </c>
      <c r="C33" s="9">
        <v>30.3563686811758</v>
      </c>
      <c r="D33" s="10">
        <f t="shared" si="0"/>
        <v>0.303563686811758</v>
      </c>
      <c r="E33" s="7">
        <f t="shared" si="1"/>
        <v>-0.305458869579256</v>
      </c>
      <c r="F33" s="7">
        <f t="shared" si="3"/>
        <v>86.1528884462152</v>
      </c>
      <c r="G33" s="11">
        <v>20.58</v>
      </c>
      <c r="H33" s="11">
        <f t="shared" si="2"/>
        <v>106.427429576636</v>
      </c>
    </row>
    <row r="34" spans="1:8">
      <c r="A34" s="4" t="s">
        <v>29</v>
      </c>
      <c r="B34" s="1" t="s">
        <v>24</v>
      </c>
      <c r="C34" s="9">
        <v>30.3801309002644</v>
      </c>
      <c r="D34" s="10">
        <f t="shared" si="0"/>
        <v>0.303801309002644</v>
      </c>
      <c r="E34" s="7">
        <f t="shared" si="1"/>
        <v>-0.325826485940916</v>
      </c>
      <c r="F34" s="7">
        <f t="shared" si="3"/>
        <v>86.1822936122525</v>
      </c>
      <c r="G34" s="11">
        <v>20.58</v>
      </c>
      <c r="H34" s="11">
        <f t="shared" si="2"/>
        <v>106.436467126312</v>
      </c>
    </row>
    <row r="35" spans="1:8">
      <c r="A35" s="4" t="s">
        <v>29</v>
      </c>
      <c r="B35" s="1" t="s">
        <v>25</v>
      </c>
      <c r="C35" s="9">
        <v>21.8786724480285</v>
      </c>
      <c r="D35" s="10">
        <f t="shared" si="0"/>
        <v>0.218786724480285</v>
      </c>
      <c r="E35" s="7">
        <f t="shared" si="1"/>
        <v>6.96113790168986</v>
      </c>
      <c r="F35" s="7">
        <f t="shared" ref="F35:F76" si="4">60/(1-D35)</f>
        <v>76.8036103330221</v>
      </c>
      <c r="G35" s="11">
        <v>20.59</v>
      </c>
      <c r="H35" s="11">
        <f t="shared" si="2"/>
        <v>104.354748234712</v>
      </c>
    </row>
    <row r="36" spans="1:8">
      <c r="A36" s="4" t="s">
        <v>29</v>
      </c>
      <c r="B36" s="1" t="s">
        <v>26</v>
      </c>
      <c r="C36" s="9">
        <v>24.2386678236436</v>
      </c>
      <c r="D36" s="10">
        <f t="shared" si="0"/>
        <v>0.242386678236436</v>
      </c>
      <c r="E36" s="7">
        <f t="shared" si="1"/>
        <v>4.9382847225912</v>
      </c>
      <c r="F36" s="7">
        <f t="shared" si="4"/>
        <v>79.196073084265</v>
      </c>
      <c r="G36" s="11">
        <v>20.52</v>
      </c>
      <c r="H36" s="11">
        <f t="shared" si="2"/>
        <v>104.654357806856</v>
      </c>
    </row>
    <row r="37" spans="1:8">
      <c r="A37" s="4" t="s">
        <v>29</v>
      </c>
      <c r="B37" s="1" t="s">
        <v>21</v>
      </c>
      <c r="C37" s="9">
        <v>25.52</v>
      </c>
      <c r="D37" s="10">
        <f t="shared" si="0"/>
        <v>0.2552</v>
      </c>
      <c r="E37" s="7">
        <f t="shared" si="1"/>
        <v>3.84</v>
      </c>
      <c r="F37" s="7">
        <f t="shared" si="4"/>
        <v>80.5585392051557</v>
      </c>
      <c r="G37" s="11">
        <v>20.51</v>
      </c>
      <c r="H37" s="11">
        <f t="shared" si="2"/>
        <v>104.908539205156</v>
      </c>
    </row>
    <row r="38" spans="1:8">
      <c r="A38" s="4" t="s">
        <v>29</v>
      </c>
      <c r="B38" s="1" t="s">
        <v>23</v>
      </c>
      <c r="C38" s="9">
        <v>24.8211016808121</v>
      </c>
      <c r="D38" s="10">
        <f t="shared" si="0"/>
        <v>0.248211016808121</v>
      </c>
      <c r="E38" s="7">
        <f t="shared" si="1"/>
        <v>4.43905570216106</v>
      </c>
      <c r="F38" s="7">
        <f t="shared" si="4"/>
        <v>79.8096292197011</v>
      </c>
      <c r="G38" s="11">
        <v>20.15</v>
      </c>
      <c r="H38" s="11">
        <f t="shared" si="2"/>
        <v>104.398684921862</v>
      </c>
    </row>
    <row r="39" spans="1:8">
      <c r="A39" s="4" t="s">
        <v>29</v>
      </c>
      <c r="B39" s="1" t="s">
        <v>24</v>
      </c>
      <c r="C39" s="9">
        <v>24.65</v>
      </c>
      <c r="D39" s="10">
        <f t="shared" si="0"/>
        <v>0.2465</v>
      </c>
      <c r="E39" s="7">
        <f t="shared" si="1"/>
        <v>4.58571428571429</v>
      </c>
      <c r="F39" s="7">
        <f t="shared" si="4"/>
        <v>79.628400796284</v>
      </c>
      <c r="G39" s="11">
        <v>20.44</v>
      </c>
      <c r="H39" s="11">
        <f t="shared" si="2"/>
        <v>104.654115081998</v>
      </c>
    </row>
    <row r="40" spans="1:8">
      <c r="A40" s="4" t="s">
        <v>29</v>
      </c>
      <c r="B40" s="1" t="s">
        <v>25</v>
      </c>
      <c r="C40" s="9">
        <v>23.1247952833279</v>
      </c>
      <c r="D40" s="10">
        <f t="shared" si="0"/>
        <v>0.231247952833279</v>
      </c>
      <c r="E40" s="7">
        <f t="shared" si="1"/>
        <v>5.89303261429037</v>
      </c>
      <c r="F40" s="7">
        <f t="shared" si="4"/>
        <v>78.048572645931</v>
      </c>
      <c r="G40" s="11">
        <v>20.18</v>
      </c>
      <c r="H40" s="11">
        <f t="shared" si="2"/>
        <v>104.121605260221</v>
      </c>
    </row>
    <row r="41" spans="1:8">
      <c r="A41" s="4" t="s">
        <v>29</v>
      </c>
      <c r="B41" s="1" t="s">
        <v>26</v>
      </c>
      <c r="C41" s="9">
        <v>27.082804702698</v>
      </c>
      <c r="D41" s="10">
        <f t="shared" si="0"/>
        <v>0.27082804702698</v>
      </c>
      <c r="E41" s="7">
        <f t="shared" si="1"/>
        <v>2.50045311197315</v>
      </c>
      <c r="F41" s="7">
        <f t="shared" si="4"/>
        <v>82.2851177357614</v>
      </c>
      <c r="G41" s="11">
        <v>20.49</v>
      </c>
      <c r="H41" s="11">
        <f t="shared" si="2"/>
        <v>105.275570847734</v>
      </c>
    </row>
    <row r="42" spans="1:8">
      <c r="A42" s="4" t="s">
        <v>29</v>
      </c>
      <c r="B42" s="1" t="s">
        <v>21</v>
      </c>
      <c r="C42" s="9">
        <v>29.0189506252417</v>
      </c>
      <c r="D42" s="10">
        <f t="shared" si="0"/>
        <v>0.290189506252417</v>
      </c>
      <c r="E42" s="7">
        <f t="shared" si="1"/>
        <v>0.840899464078539</v>
      </c>
      <c r="F42" s="7">
        <f t="shared" si="4"/>
        <v>84.5296040682891</v>
      </c>
      <c r="G42" s="11">
        <v>20.21</v>
      </c>
      <c r="H42" s="11">
        <f t="shared" si="2"/>
        <v>105.580503532368</v>
      </c>
    </row>
    <row r="43" spans="1:8">
      <c r="A43" s="4" t="s">
        <v>29</v>
      </c>
      <c r="B43" s="1" t="s">
        <v>23</v>
      </c>
      <c r="C43" s="9">
        <v>31.4089377161115</v>
      </c>
      <c r="D43" s="10">
        <f t="shared" si="0"/>
        <v>0.314089377161115</v>
      </c>
      <c r="E43" s="7">
        <f t="shared" si="1"/>
        <v>-1.20766089952414</v>
      </c>
      <c r="F43" s="7">
        <f t="shared" si="4"/>
        <v>87.4749537362006</v>
      </c>
      <c r="G43" s="11">
        <v>20.54</v>
      </c>
      <c r="H43" s="11">
        <f t="shared" si="2"/>
        <v>106.807292836676</v>
      </c>
    </row>
    <row r="44" spans="1:8">
      <c r="A44" s="4" t="s">
        <v>29</v>
      </c>
      <c r="B44" s="1" t="s">
        <v>24</v>
      </c>
      <c r="C44" s="9">
        <v>32.4231329127885</v>
      </c>
      <c r="D44" s="10">
        <f t="shared" si="0"/>
        <v>0.324231329127885</v>
      </c>
      <c r="E44" s="7">
        <f t="shared" si="1"/>
        <v>-2.07697106810443</v>
      </c>
      <c r="F44" s="7">
        <f t="shared" si="4"/>
        <v>88.7877798811934</v>
      </c>
      <c r="G44" s="11">
        <v>20.4</v>
      </c>
      <c r="H44" s="11">
        <f t="shared" si="2"/>
        <v>107.110808813089</v>
      </c>
    </row>
    <row r="45" spans="1:8">
      <c r="A45" s="4" t="s">
        <v>29</v>
      </c>
      <c r="B45" s="1" t="s">
        <v>25</v>
      </c>
      <c r="C45" s="9">
        <v>30.02</v>
      </c>
      <c r="D45" s="10">
        <f t="shared" si="0"/>
        <v>0.3002</v>
      </c>
      <c r="E45" s="7">
        <f t="shared" si="1"/>
        <v>-0.0171428571428578</v>
      </c>
      <c r="F45" s="7">
        <f t="shared" si="4"/>
        <v>85.7387825092884</v>
      </c>
      <c r="G45" s="11">
        <v>20.14</v>
      </c>
      <c r="H45" s="11">
        <f t="shared" si="2"/>
        <v>105.861639652146</v>
      </c>
    </row>
    <row r="46" spans="1:8">
      <c r="A46" s="4" t="s">
        <v>29</v>
      </c>
      <c r="B46" s="1" t="s">
        <v>26</v>
      </c>
      <c r="C46" s="9">
        <v>28.2942430703625</v>
      </c>
      <c r="D46" s="10">
        <f t="shared" si="0"/>
        <v>0.282942430703625</v>
      </c>
      <c r="E46" s="7">
        <f t="shared" si="1"/>
        <v>1.46207736826071</v>
      </c>
      <c r="F46" s="7">
        <f t="shared" si="4"/>
        <v>83.6752899197146</v>
      </c>
      <c r="G46" s="11">
        <v>20.16</v>
      </c>
      <c r="H46" s="11">
        <f t="shared" si="2"/>
        <v>105.297367287975</v>
      </c>
    </row>
    <row r="47" spans="1:8">
      <c r="A47" s="4" t="s">
        <v>30</v>
      </c>
      <c r="B47" s="1" t="s">
        <v>21</v>
      </c>
      <c r="C47" s="9">
        <v>31.3854895104895</v>
      </c>
      <c r="D47" s="10">
        <f t="shared" si="0"/>
        <v>0.313854895104895</v>
      </c>
      <c r="E47" s="7">
        <f t="shared" si="1"/>
        <v>-1.18756243756243</v>
      </c>
      <c r="F47" s="7">
        <f t="shared" si="4"/>
        <v>87.4450601949168</v>
      </c>
      <c r="G47" s="11">
        <v>20.68</v>
      </c>
      <c r="H47" s="11">
        <f t="shared" si="2"/>
        <v>106.937497757354</v>
      </c>
    </row>
    <row r="48" spans="1:8">
      <c r="A48" s="4" t="s">
        <v>30</v>
      </c>
      <c r="B48" s="1" t="s">
        <v>23</v>
      </c>
      <c r="C48" s="9">
        <v>33.3851345351213</v>
      </c>
      <c r="D48" s="10">
        <f t="shared" si="0"/>
        <v>0.333851345351213</v>
      </c>
      <c r="E48" s="7">
        <f t="shared" si="1"/>
        <v>-2.90154388724683</v>
      </c>
      <c r="F48" s="7">
        <f t="shared" si="4"/>
        <v>90.0699860027996</v>
      </c>
      <c r="G48" s="11">
        <v>20.51</v>
      </c>
      <c r="H48" s="11">
        <f t="shared" si="2"/>
        <v>107.678442115553</v>
      </c>
    </row>
    <row r="49" spans="1:8">
      <c r="A49" s="4" t="s">
        <v>30</v>
      </c>
      <c r="B49" s="1" t="s">
        <v>24</v>
      </c>
      <c r="C49" s="9">
        <v>24.65</v>
      </c>
      <c r="D49" s="10">
        <f t="shared" si="0"/>
        <v>0.2465</v>
      </c>
      <c r="E49" s="7">
        <f t="shared" si="1"/>
        <v>4.58571428571429</v>
      </c>
      <c r="F49" s="7">
        <f t="shared" si="4"/>
        <v>79.628400796284</v>
      </c>
      <c r="G49" s="11">
        <v>20.24</v>
      </c>
      <c r="H49" s="11">
        <f t="shared" si="2"/>
        <v>104.454115081998</v>
      </c>
    </row>
    <row r="50" spans="1:8">
      <c r="A50" s="4" t="s">
        <v>30</v>
      </c>
      <c r="B50" s="1" t="s">
        <v>25</v>
      </c>
      <c r="C50" s="9">
        <v>18.0527143981117</v>
      </c>
      <c r="D50" s="10">
        <f t="shared" si="0"/>
        <v>0.180527143981117</v>
      </c>
      <c r="E50" s="7">
        <f t="shared" si="1"/>
        <v>10.2405305159043</v>
      </c>
      <c r="F50" s="7">
        <f t="shared" si="4"/>
        <v>73.2178003936441</v>
      </c>
      <c r="G50" s="11">
        <v>20.64</v>
      </c>
      <c r="H50" s="11">
        <f t="shared" si="2"/>
        <v>104.098330909548</v>
      </c>
    </row>
    <row r="51" spans="1:8">
      <c r="A51" s="4" t="s">
        <v>30</v>
      </c>
      <c r="B51" s="1" t="s">
        <v>26</v>
      </c>
      <c r="C51" s="9">
        <v>20.9106984969054</v>
      </c>
      <c r="D51" s="10">
        <f t="shared" si="0"/>
        <v>0.209106984969054</v>
      </c>
      <c r="E51" s="7">
        <f t="shared" si="1"/>
        <v>7.79082985979537</v>
      </c>
      <c r="F51" s="7">
        <f t="shared" si="4"/>
        <v>75.8636109558413</v>
      </c>
      <c r="G51" s="11">
        <v>20.39</v>
      </c>
      <c r="H51" s="11">
        <f t="shared" si="2"/>
        <v>104.044440815637</v>
      </c>
    </row>
    <row r="52" spans="1:8">
      <c r="A52" s="4" t="s">
        <v>30</v>
      </c>
      <c r="B52" s="1" t="s">
        <v>21</v>
      </c>
      <c r="C52" s="9">
        <v>34.3432989230013</v>
      </c>
      <c r="D52" s="10">
        <f t="shared" si="0"/>
        <v>0.343432989230013</v>
      </c>
      <c r="E52" s="7">
        <f t="shared" si="1"/>
        <v>-3.72282764828682</v>
      </c>
      <c r="F52" s="7">
        <f t="shared" si="4"/>
        <v>91.3844268989927</v>
      </c>
      <c r="G52" s="11">
        <v>20.2</v>
      </c>
      <c r="H52" s="11">
        <f t="shared" si="2"/>
        <v>107.861599250706</v>
      </c>
    </row>
    <row r="53" spans="1:8">
      <c r="A53" s="4" t="s">
        <v>30</v>
      </c>
      <c r="B53" s="1" t="s">
        <v>23</v>
      </c>
      <c r="C53" s="9">
        <v>28.8339343980766</v>
      </c>
      <c r="D53" s="10">
        <f t="shared" si="0"/>
        <v>0.288339343980766</v>
      </c>
      <c r="E53" s="7">
        <f t="shared" si="1"/>
        <v>0.99948480164863</v>
      </c>
      <c r="F53" s="7">
        <f t="shared" si="4"/>
        <v>84.3098455598456</v>
      </c>
      <c r="G53" s="11">
        <v>20.38</v>
      </c>
      <c r="H53" s="11">
        <f t="shared" si="2"/>
        <v>105.689330361494</v>
      </c>
    </row>
    <row r="54" spans="1:8">
      <c r="A54" s="4" t="s">
        <v>30</v>
      </c>
      <c r="B54" s="1" t="s">
        <v>24</v>
      </c>
      <c r="C54" s="9">
        <v>28.1867451884095</v>
      </c>
      <c r="D54" s="10">
        <f t="shared" si="0"/>
        <v>0.281867451884095</v>
      </c>
      <c r="E54" s="7">
        <f t="shared" si="1"/>
        <v>1.55421840993471</v>
      </c>
      <c r="F54" s="7">
        <f t="shared" si="4"/>
        <v>83.5500356548609</v>
      </c>
      <c r="G54" s="11">
        <v>20.54</v>
      </c>
      <c r="H54" s="11">
        <f t="shared" si="2"/>
        <v>105.644254064796</v>
      </c>
    </row>
    <row r="55" spans="1:8">
      <c r="A55" s="4" t="s">
        <v>30</v>
      </c>
      <c r="B55" s="1" t="s">
        <v>25</v>
      </c>
      <c r="C55" s="9">
        <v>20.5583858157167</v>
      </c>
      <c r="D55" s="10">
        <f t="shared" si="0"/>
        <v>0.205583858157167</v>
      </c>
      <c r="E55" s="7">
        <f t="shared" si="1"/>
        <v>8.09281215795711</v>
      </c>
      <c r="F55" s="7">
        <f t="shared" si="4"/>
        <v>75.5271662290447</v>
      </c>
      <c r="G55" s="11">
        <v>20.5</v>
      </c>
      <c r="H55" s="11">
        <f t="shared" si="2"/>
        <v>104.119978387002</v>
      </c>
    </row>
    <row r="56" spans="1:8">
      <c r="A56" s="4" t="s">
        <v>30</v>
      </c>
      <c r="B56" s="1" t="s">
        <v>26</v>
      </c>
      <c r="C56" s="9">
        <v>23.9398819108964</v>
      </c>
      <c r="D56" s="10">
        <f t="shared" si="0"/>
        <v>0.239398819108964</v>
      </c>
      <c r="E56" s="7">
        <f t="shared" si="1"/>
        <v>5.19438693351737</v>
      </c>
      <c r="F56" s="7">
        <f t="shared" si="4"/>
        <v>78.8849682427664</v>
      </c>
      <c r="G56" s="11">
        <v>20.58</v>
      </c>
      <c r="H56" s="11">
        <f t="shared" si="2"/>
        <v>104.659355176284</v>
      </c>
    </row>
    <row r="57" spans="1:8">
      <c r="A57" s="4" t="s">
        <v>30</v>
      </c>
      <c r="B57" s="1" t="s">
        <v>21</v>
      </c>
      <c r="C57" s="9">
        <v>34.053185793325</v>
      </c>
      <c r="D57" s="10">
        <f t="shared" si="0"/>
        <v>0.34053185793325</v>
      </c>
      <c r="E57" s="7">
        <f t="shared" si="1"/>
        <v>-3.47415925142143</v>
      </c>
      <c r="F57" s="7">
        <f t="shared" si="4"/>
        <v>90.9824086603518</v>
      </c>
      <c r="G57" s="11">
        <v>20.4</v>
      </c>
      <c r="H57" s="11">
        <f t="shared" si="2"/>
        <v>107.90824940893</v>
      </c>
    </row>
    <row r="58" spans="1:8">
      <c r="A58" s="4" t="s">
        <v>30</v>
      </c>
      <c r="B58" s="1" t="s">
        <v>23</v>
      </c>
      <c r="C58" s="9">
        <v>33.9347767976477</v>
      </c>
      <c r="D58" s="10">
        <f t="shared" si="0"/>
        <v>0.339347767976477</v>
      </c>
      <c r="E58" s="7">
        <f t="shared" si="1"/>
        <v>-3.37266582655517</v>
      </c>
      <c r="F58" s="7">
        <f t="shared" si="4"/>
        <v>90.819340481489</v>
      </c>
      <c r="G58" s="11">
        <v>20.61</v>
      </c>
      <c r="H58" s="11">
        <f t="shared" si="2"/>
        <v>108.056674654934</v>
      </c>
    </row>
    <row r="59" spans="1:8">
      <c r="A59" s="4" t="s">
        <v>30</v>
      </c>
      <c r="B59" s="1" t="s">
        <v>24</v>
      </c>
      <c r="C59" s="9">
        <v>29.1638019938123</v>
      </c>
      <c r="D59" s="10">
        <f t="shared" si="0"/>
        <v>0.291638019938123</v>
      </c>
      <c r="E59" s="7">
        <f t="shared" si="1"/>
        <v>0.716741148160886</v>
      </c>
      <c r="F59" s="7">
        <f t="shared" si="4"/>
        <v>84.7024567788899</v>
      </c>
      <c r="G59" s="11">
        <v>20.49</v>
      </c>
      <c r="H59" s="11">
        <f t="shared" si="2"/>
        <v>105.909197927051</v>
      </c>
    </row>
    <row r="60" spans="1:8">
      <c r="A60" s="4" t="s">
        <v>30</v>
      </c>
      <c r="B60" s="1" t="s">
        <v>25</v>
      </c>
      <c r="C60" s="9">
        <v>29.86</v>
      </c>
      <c r="D60" s="10">
        <f t="shared" si="0"/>
        <v>0.2986</v>
      </c>
      <c r="E60" s="7">
        <f t="shared" si="1"/>
        <v>0.120000000000005</v>
      </c>
      <c r="F60" s="7">
        <f t="shared" si="4"/>
        <v>85.5431993156544</v>
      </c>
      <c r="G60" s="11">
        <v>20.34</v>
      </c>
      <c r="H60" s="11">
        <f t="shared" si="2"/>
        <v>106.003199315654</v>
      </c>
    </row>
    <row r="61" spans="1:8">
      <c r="A61" s="4" t="s">
        <v>30</v>
      </c>
      <c r="B61" s="1" t="s">
        <v>26</v>
      </c>
      <c r="C61" s="9">
        <v>28.65</v>
      </c>
      <c r="D61" s="10">
        <f t="shared" si="0"/>
        <v>0.2865</v>
      </c>
      <c r="E61" s="7">
        <f t="shared" si="1"/>
        <v>1.15714285714286</v>
      </c>
      <c r="F61" s="7">
        <f t="shared" si="4"/>
        <v>84.0925017519271</v>
      </c>
      <c r="G61" s="11">
        <v>20.47</v>
      </c>
      <c r="H61" s="11">
        <f t="shared" si="2"/>
        <v>105.71964460907</v>
      </c>
    </row>
    <row r="62" spans="1:8">
      <c r="A62" s="4" t="s">
        <v>32</v>
      </c>
      <c r="B62" s="1" t="s">
        <v>21</v>
      </c>
      <c r="C62" s="9">
        <v>29.92</v>
      </c>
      <c r="D62" s="10">
        <f t="shared" si="0"/>
        <v>0.2992</v>
      </c>
      <c r="E62" s="7">
        <f t="shared" si="1"/>
        <v>0.0685714285714261</v>
      </c>
      <c r="F62" s="7">
        <f t="shared" si="4"/>
        <v>85.6164383561644</v>
      </c>
      <c r="G62" s="11">
        <v>20.21</v>
      </c>
      <c r="H62" s="11">
        <f t="shared" si="2"/>
        <v>105.895009784736</v>
      </c>
    </row>
    <row r="63" spans="1:8">
      <c r="A63" s="4" t="s">
        <v>32</v>
      </c>
      <c r="B63" s="1" t="s">
        <v>23</v>
      </c>
      <c r="C63" s="9">
        <v>30.14</v>
      </c>
      <c r="D63" s="10">
        <f t="shared" si="0"/>
        <v>0.3014</v>
      </c>
      <c r="E63" s="7">
        <f t="shared" si="1"/>
        <v>-0.119999999999999</v>
      </c>
      <c r="F63" s="7">
        <f t="shared" si="4"/>
        <v>85.8860578299456</v>
      </c>
      <c r="G63" s="11">
        <v>20.3</v>
      </c>
      <c r="H63" s="11">
        <f t="shared" si="2"/>
        <v>106.066057829946</v>
      </c>
    </row>
    <row r="64" spans="1:8">
      <c r="A64" s="4" t="s">
        <v>32</v>
      </c>
      <c r="B64" s="1" t="s">
        <v>24</v>
      </c>
      <c r="C64" s="9">
        <v>29.84</v>
      </c>
      <c r="D64" s="10">
        <f t="shared" si="0"/>
        <v>0.2984</v>
      </c>
      <c r="E64" s="7">
        <f t="shared" si="1"/>
        <v>0.137142857142857</v>
      </c>
      <c r="F64" s="7">
        <f t="shared" si="4"/>
        <v>85.5188141391106</v>
      </c>
      <c r="G64" s="11">
        <v>20.44</v>
      </c>
      <c r="H64" s="11">
        <f t="shared" si="2"/>
        <v>106.095956996253</v>
      </c>
    </row>
    <row r="65" spans="1:8">
      <c r="A65" s="4" t="s">
        <v>32</v>
      </c>
      <c r="B65" s="1" t="s">
        <v>25</v>
      </c>
      <c r="C65" s="9">
        <v>29.6197177019035</v>
      </c>
      <c r="D65" s="10">
        <f t="shared" si="0"/>
        <v>0.296197177019035</v>
      </c>
      <c r="E65" s="7">
        <f t="shared" si="1"/>
        <v>0.325956255511284</v>
      </c>
      <c r="F65" s="7">
        <f t="shared" si="4"/>
        <v>85.2511499540018</v>
      </c>
      <c r="G65" s="11">
        <v>20.5</v>
      </c>
      <c r="H65" s="11">
        <f t="shared" si="2"/>
        <v>106.077106209513</v>
      </c>
    </row>
    <row r="66" spans="1:8">
      <c r="A66" s="4" t="s">
        <v>32</v>
      </c>
      <c r="B66" s="1" t="s">
        <v>26</v>
      </c>
      <c r="C66" s="5">
        <v>28.32</v>
      </c>
      <c r="D66" s="10">
        <f t="shared" ref="D66:D76" si="5">C66/100</f>
        <v>0.2832</v>
      </c>
      <c r="E66" s="7">
        <f t="shared" ref="E66:E76" si="6">(0.3*60-60*D66)/0.7</f>
        <v>1.44</v>
      </c>
      <c r="F66" s="7">
        <f t="shared" si="4"/>
        <v>83.7053571428571</v>
      </c>
      <c r="G66" s="11">
        <v>20.44</v>
      </c>
      <c r="H66" s="11">
        <f t="shared" ref="H66:H76" si="7">F66+G66+E66</f>
        <v>105.585357142857</v>
      </c>
    </row>
    <row r="67" spans="1:8">
      <c r="A67" s="4" t="s">
        <v>32</v>
      </c>
      <c r="B67" s="1" t="s">
        <v>21</v>
      </c>
      <c r="C67" s="9">
        <v>34.2202942623317</v>
      </c>
      <c r="D67" s="10">
        <f t="shared" si="5"/>
        <v>0.342202942623317</v>
      </c>
      <c r="E67" s="7">
        <f t="shared" si="6"/>
        <v>-3.6173950819986</v>
      </c>
      <c r="F67" s="7">
        <f t="shared" si="4"/>
        <v>91.2135427289414</v>
      </c>
      <c r="G67" s="11">
        <v>20.27</v>
      </c>
      <c r="H67" s="11">
        <f t="shared" si="7"/>
        <v>107.866147646943</v>
      </c>
    </row>
    <row r="68" spans="1:8">
      <c r="A68" s="4" t="s">
        <v>32</v>
      </c>
      <c r="B68" s="1" t="s">
        <v>23</v>
      </c>
      <c r="C68" s="9">
        <v>26.3434530317046</v>
      </c>
      <c r="D68" s="10">
        <f t="shared" si="5"/>
        <v>0.263434530317046</v>
      </c>
      <c r="E68" s="7">
        <f t="shared" si="6"/>
        <v>3.13418311568177</v>
      </c>
      <c r="F68" s="7">
        <f t="shared" si="4"/>
        <v>81.4591539647199</v>
      </c>
      <c r="G68" s="11">
        <v>20.41</v>
      </c>
      <c r="H68" s="11">
        <f t="shared" si="7"/>
        <v>105.003337080402</v>
      </c>
    </row>
    <row r="69" spans="1:8">
      <c r="A69" s="4" t="s">
        <v>32</v>
      </c>
      <c r="B69" s="1" t="s">
        <v>24</v>
      </c>
      <c r="C69" s="9">
        <v>28.64</v>
      </c>
      <c r="D69" s="10">
        <f t="shared" si="5"/>
        <v>0.2864</v>
      </c>
      <c r="E69" s="7">
        <f t="shared" si="6"/>
        <v>1.16571428571429</v>
      </c>
      <c r="F69" s="7">
        <f t="shared" si="4"/>
        <v>84.0807174887892</v>
      </c>
      <c r="G69" s="11">
        <v>20.54</v>
      </c>
      <c r="H69" s="11">
        <f t="shared" si="7"/>
        <v>105.786431774504</v>
      </c>
    </row>
    <row r="70" spans="1:8">
      <c r="A70" s="4" t="s">
        <v>32</v>
      </c>
      <c r="B70" s="1" t="s">
        <v>25</v>
      </c>
      <c r="C70" s="9">
        <v>28.5451512170081</v>
      </c>
      <c r="D70" s="10">
        <f t="shared" si="5"/>
        <v>0.285451512170081</v>
      </c>
      <c r="E70" s="7">
        <f t="shared" si="6"/>
        <v>1.24701324256448</v>
      </c>
      <c r="F70" s="7">
        <f t="shared" si="4"/>
        <v>83.9691091954022</v>
      </c>
      <c r="G70" s="11">
        <v>20.57</v>
      </c>
      <c r="H70" s="11">
        <f t="shared" si="7"/>
        <v>105.786122437967</v>
      </c>
    </row>
    <row r="71" spans="1:8">
      <c r="A71" s="4" t="s">
        <v>32</v>
      </c>
      <c r="B71" s="1" t="s">
        <v>26</v>
      </c>
      <c r="C71" s="9">
        <v>30.1568452393851</v>
      </c>
      <c r="D71" s="10">
        <f t="shared" si="5"/>
        <v>0.301568452393851</v>
      </c>
      <c r="E71" s="7">
        <f t="shared" si="6"/>
        <v>-0.1344387766158</v>
      </c>
      <c r="F71" s="7">
        <f t="shared" si="4"/>
        <v>85.9067724040359</v>
      </c>
      <c r="G71" s="11">
        <v>20.17</v>
      </c>
      <c r="H71" s="11">
        <f t="shared" si="7"/>
        <v>105.94233362742</v>
      </c>
    </row>
    <row r="72" spans="1:8">
      <c r="A72" s="4" t="s">
        <v>32</v>
      </c>
      <c r="B72" s="1" t="s">
        <v>21</v>
      </c>
      <c r="C72" s="9">
        <v>28.31</v>
      </c>
      <c r="D72" s="10">
        <f t="shared" si="5"/>
        <v>0.2831</v>
      </c>
      <c r="E72" s="7">
        <f t="shared" si="6"/>
        <v>1.44857142857143</v>
      </c>
      <c r="F72" s="7">
        <f t="shared" si="4"/>
        <v>83.6936811270749</v>
      </c>
      <c r="G72" s="11">
        <v>20.56</v>
      </c>
      <c r="H72" s="11">
        <f t="shared" si="7"/>
        <v>105.702252555646</v>
      </c>
    </row>
    <row r="73" spans="1:8">
      <c r="A73" s="4" t="s">
        <v>32</v>
      </c>
      <c r="B73" s="1" t="s">
        <v>23</v>
      </c>
      <c r="C73" s="9">
        <v>27.160441605685</v>
      </c>
      <c r="D73" s="10">
        <f t="shared" si="5"/>
        <v>0.27160441605685</v>
      </c>
      <c r="E73" s="7">
        <f t="shared" si="6"/>
        <v>2.43390719512714</v>
      </c>
      <c r="F73" s="7">
        <f t="shared" si="4"/>
        <v>82.3728222996515</v>
      </c>
      <c r="G73" s="11">
        <v>20.42</v>
      </c>
      <c r="H73" s="11">
        <f t="shared" si="7"/>
        <v>105.226729494779</v>
      </c>
    </row>
    <row r="74" spans="1:8">
      <c r="A74" s="4" t="s">
        <v>32</v>
      </c>
      <c r="B74" s="1" t="s">
        <v>24</v>
      </c>
      <c r="C74" s="9">
        <v>29.6403436811882</v>
      </c>
      <c r="D74" s="10">
        <f t="shared" si="5"/>
        <v>0.296403436811882</v>
      </c>
      <c r="E74" s="7">
        <f t="shared" si="6"/>
        <v>0.308276844695834</v>
      </c>
      <c r="F74" s="7">
        <f t="shared" si="4"/>
        <v>85.2761413843888</v>
      </c>
      <c r="G74" s="11">
        <v>20.54</v>
      </c>
      <c r="H74" s="11">
        <f t="shared" si="7"/>
        <v>106.124418229085</v>
      </c>
    </row>
    <row r="75" spans="1:8">
      <c r="A75" s="4" t="s">
        <v>32</v>
      </c>
      <c r="B75" s="1" t="s">
        <v>25</v>
      </c>
      <c r="C75" s="9">
        <v>31.6632389620619</v>
      </c>
      <c r="D75" s="10">
        <f t="shared" si="5"/>
        <v>0.316632389620619</v>
      </c>
      <c r="E75" s="7">
        <f t="shared" si="6"/>
        <v>-1.42563339605306</v>
      </c>
      <c r="F75" s="7">
        <f t="shared" si="4"/>
        <v>87.8004738426074</v>
      </c>
      <c r="G75" s="11">
        <v>20.56</v>
      </c>
      <c r="H75" s="11">
        <f t="shared" si="7"/>
        <v>106.934840446554</v>
      </c>
    </row>
    <row r="76" spans="1:8">
      <c r="A76" s="4" t="s">
        <v>32</v>
      </c>
      <c r="B76" s="1" t="s">
        <v>26</v>
      </c>
      <c r="C76" s="9">
        <v>32.8087006498961</v>
      </c>
      <c r="D76" s="10">
        <f t="shared" si="5"/>
        <v>0.328087006498961</v>
      </c>
      <c r="E76" s="7">
        <f t="shared" si="6"/>
        <v>-2.40745769991095</v>
      </c>
      <c r="F76" s="7">
        <f t="shared" si="4"/>
        <v>89.2972759573628</v>
      </c>
      <c r="G76" s="11">
        <v>20.3</v>
      </c>
      <c r="H76" s="11">
        <f t="shared" si="7"/>
        <v>107.189818257452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environmental factor</vt:lpstr>
      <vt:lpstr>mineralization</vt:lpstr>
      <vt:lpstr>water content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</dc:creator>
  <cp:lastModifiedBy>MI</cp:lastModifiedBy>
  <dcterms:created xsi:type="dcterms:W3CDTF">2024-04-24T07:49:00Z</dcterms:created>
  <dcterms:modified xsi:type="dcterms:W3CDTF">2024-09-13T12:48:21Z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142FB979B17D4A81A641D96746FFD46C_13</vt:lpwstr>
  </property>
  <property fmtid="{D5CDD505-2E9C-101B-9397-08002B2CF9AE}" pid="3" name="KSOProductBuildVer">
    <vt:lpwstr>2052-12.1.0.18240</vt:lpwstr>
  </property>
</Properties>
</file>