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5"/>
  <workbookPr/>
  <mc:AlternateContent xmlns:mc="http://schemas.openxmlformats.org/markup-compatibility/2006">
    <mc:Choice Requires="x15">
      <x15ac:absPath xmlns:x15ac="http://schemas.microsoft.com/office/spreadsheetml/2010/11/ac" url="/Users/galewbar/Desktop/"/>
    </mc:Choice>
  </mc:AlternateContent>
  <xr:revisionPtr revIDLastSave="0" documentId="13_ncr:1_{E886BFB3-6DFE-AA4E-AB16-692863973CB9}" xr6:coauthVersionLast="36" xr6:coauthVersionMax="36" xr10:uidLastSave="{00000000-0000-0000-0000-000000000000}"/>
  <bookViews>
    <workbookView xWindow="3200" yWindow="460" windowWidth="25600" windowHeight="14900" xr2:uid="{00000000-000D-0000-FFFF-FFFF00000000}"/>
  </bookViews>
  <sheets>
    <sheet name="General.00" sheetId="1" r:id="rId1"/>
    <sheet name="Seabirds2017.00" sheetId="3" r:id="rId2"/>
    <sheet name="General.01" sheetId="6" r:id="rId3"/>
    <sheet name="Mag Frigate Data" sheetId="5" r:id="rId4"/>
    <sheet name="Regurgitate Fish_Data" sheetId="4" r:id="rId5"/>
  </sheets>
  <calcPr calcId="181029"/>
  <fileRecoveryPr repairLoad="1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C3" i="5" l="1"/>
  <c r="BC4" i="5"/>
  <c r="BC5" i="5"/>
  <c r="BC6" i="5"/>
  <c r="BC7" i="5"/>
  <c r="BC8" i="5"/>
  <c r="BC9" i="5"/>
  <c r="BC10" i="5"/>
  <c r="BC11" i="5"/>
  <c r="BC12" i="5"/>
  <c r="S3" i="5"/>
  <c r="S4" i="5"/>
  <c r="S5" i="5"/>
  <c r="S6" i="5"/>
  <c r="S7" i="5"/>
  <c r="S8" i="5"/>
  <c r="S9" i="5"/>
  <c r="S10" i="5"/>
  <c r="S11" i="5"/>
  <c r="S12" i="5"/>
  <c r="Q3" i="5"/>
  <c r="Q4" i="5"/>
  <c r="Q5" i="5"/>
  <c r="Q6" i="5"/>
  <c r="Q7" i="5"/>
  <c r="Q8" i="5"/>
  <c r="Q9" i="5"/>
  <c r="Q10" i="5"/>
  <c r="Q11" i="5"/>
  <c r="Q12" i="5"/>
  <c r="O3" i="5" l="1"/>
  <c r="O4" i="5"/>
  <c r="O5" i="5"/>
  <c r="O6" i="5"/>
  <c r="O7" i="5"/>
  <c r="O8" i="5"/>
  <c r="O9" i="5"/>
  <c r="O10" i="5"/>
  <c r="O11" i="5"/>
  <c r="O12" i="5"/>
  <c r="M7" i="5"/>
  <c r="M8" i="5"/>
  <c r="M9" i="5"/>
  <c r="M10" i="5"/>
  <c r="M11" i="5"/>
  <c r="M12" i="5"/>
  <c r="M3" i="5"/>
  <c r="M4" i="5"/>
  <c r="M5" i="5"/>
  <c r="M6" i="5"/>
  <c r="BD7" i="5"/>
  <c r="BD8" i="5"/>
  <c r="BD9" i="5"/>
  <c r="BD10" i="5"/>
  <c r="BD11" i="5"/>
  <c r="BD12" i="5"/>
  <c r="BD5" i="5"/>
  <c r="BD6" i="5"/>
  <c r="BD3" i="5"/>
  <c r="BD4" i="5"/>
  <c r="H15" i="6" l="1"/>
  <c r="I15" i="6"/>
  <c r="F15" i="6"/>
  <c r="J15" i="6"/>
  <c r="G15" i="6"/>
  <c r="E15" i="6"/>
  <c r="D15" i="6"/>
  <c r="H14" i="1"/>
  <c r="G14" i="1"/>
  <c r="F14" i="1"/>
  <c r="E14" i="1"/>
  <c r="D14" i="1"/>
</calcChain>
</file>

<file path=xl/sharedStrings.xml><?xml version="1.0" encoding="utf-8"?>
<sst xmlns="http://schemas.openxmlformats.org/spreadsheetml/2006/main" count="1687" uniqueCount="224">
  <si>
    <t>Spp.</t>
  </si>
  <si>
    <t>Wing Length (cm)</t>
  </si>
  <si>
    <t>Reproductive State</t>
  </si>
  <si>
    <t>Sex</t>
  </si>
  <si>
    <t>Location</t>
  </si>
  <si>
    <t>Date</t>
  </si>
  <si>
    <t>Bird ID</t>
  </si>
  <si>
    <t>Morphometrics</t>
  </si>
  <si>
    <t>Physiology</t>
  </si>
  <si>
    <t>Samples</t>
  </si>
  <si>
    <t>Feathers</t>
  </si>
  <si>
    <t>Uropigial Oil</t>
  </si>
  <si>
    <t>Blood Slides</t>
  </si>
  <si>
    <t>Temperature (°C)</t>
  </si>
  <si>
    <t>pH 1</t>
  </si>
  <si>
    <t>PCO2 (mmHg)</t>
  </si>
  <si>
    <t>PO2 (mmHg)</t>
  </si>
  <si>
    <t>BEecf (mmo l/L)</t>
  </si>
  <si>
    <t>HCO3 (mmo l/L)</t>
  </si>
  <si>
    <t>TCO2 (mmo l/L)</t>
  </si>
  <si>
    <t>SO2%</t>
  </si>
  <si>
    <t>Temperature 2 (°C)</t>
  </si>
  <si>
    <t>pH 2</t>
  </si>
  <si>
    <t>Na (mmo l/L)</t>
  </si>
  <si>
    <t>K (mmo l/L)</t>
  </si>
  <si>
    <t>iCa (mmo l/L)</t>
  </si>
  <si>
    <t>Glucose (mg/dL)</t>
  </si>
  <si>
    <t>Hematocrite %PCV</t>
  </si>
  <si>
    <t>Hemoglobine (via Hct) g/dL</t>
  </si>
  <si>
    <t>PCV1</t>
  </si>
  <si>
    <t>PCV2</t>
  </si>
  <si>
    <t>PCV Average</t>
  </si>
  <si>
    <t>TP1</t>
  </si>
  <si>
    <t>TP2</t>
  </si>
  <si>
    <t>TP Average</t>
  </si>
  <si>
    <t>iSTAT</t>
  </si>
  <si>
    <t>GFB</t>
  </si>
  <si>
    <t>STG</t>
  </si>
  <si>
    <t>BP2</t>
  </si>
  <si>
    <t>BJ</t>
  </si>
  <si>
    <t>N</t>
  </si>
  <si>
    <t>BP1</t>
  </si>
  <si>
    <t>RBTB</t>
  </si>
  <si>
    <t>Capture time</t>
  </si>
  <si>
    <t>Release Time</t>
  </si>
  <si>
    <t>Blood Drop Time</t>
  </si>
  <si>
    <t>PCO2 (mmHg)2</t>
  </si>
  <si>
    <t>PO2 (mmHg)3</t>
  </si>
  <si>
    <t>General Observations</t>
  </si>
  <si>
    <t>ID</t>
  </si>
  <si>
    <t>Bill Depth (mm)</t>
  </si>
  <si>
    <t>Bill Length (mm)</t>
  </si>
  <si>
    <t>Extended Bill Length (mm)</t>
  </si>
  <si>
    <t>Manual Total Protein Values</t>
  </si>
  <si>
    <t>Manual Pack Cell Volume Values</t>
  </si>
  <si>
    <t>Observations PCV Sample</t>
  </si>
  <si>
    <t>Lactate (mg/dL)</t>
  </si>
  <si>
    <t>Sampling Time</t>
  </si>
  <si>
    <t>Site</t>
  </si>
  <si>
    <t>Legend</t>
  </si>
  <si>
    <t>Species</t>
  </si>
  <si>
    <r>
      <t>Great Frigate Bird (</t>
    </r>
    <r>
      <rPr>
        <i/>
        <sz val="11"/>
        <color indexed="8"/>
        <rFont val="Calibri"/>
        <family val="2"/>
      </rPr>
      <t>Fregata minor</t>
    </r>
    <r>
      <rPr>
        <sz val="11"/>
        <color theme="1"/>
        <rFont val="Calibri"/>
        <family val="2"/>
        <scheme val="minor"/>
      </rPr>
      <t>)</t>
    </r>
  </si>
  <si>
    <r>
      <t>Red Billed Tropic Bird (</t>
    </r>
    <r>
      <rPr>
        <i/>
        <sz val="11"/>
        <color indexed="8"/>
        <rFont val="Calibri"/>
        <family val="2"/>
      </rPr>
      <t>Phaethon aethereus</t>
    </r>
    <r>
      <rPr>
        <sz val="11"/>
        <color theme="1"/>
        <rFont val="Calibri"/>
        <family val="2"/>
        <scheme val="minor"/>
      </rPr>
      <t>)</t>
    </r>
  </si>
  <si>
    <t>Total</t>
  </si>
  <si>
    <t>Color Code</t>
  </si>
  <si>
    <t>M</t>
  </si>
  <si>
    <t>Y</t>
  </si>
  <si>
    <t>F</t>
  </si>
  <si>
    <t>STRESS</t>
  </si>
  <si>
    <t>BLOOD FIRST</t>
  </si>
  <si>
    <t>BFB</t>
  </si>
  <si>
    <t>COURTSHIP</t>
  </si>
  <si>
    <t xml:space="preserve">GULLER POUCH RETRACTED/BLOOD FIRST </t>
  </si>
  <si>
    <t>BIG CHICK</t>
  </si>
  <si>
    <t>1,2</t>
  </si>
  <si>
    <t xml:space="preserve">GULLER FLUTTER, PHOTO, Change tarsus,depth and width </t>
  </si>
  <si>
    <t>EMPTY NEST</t>
  </si>
  <si>
    <t>M*</t>
  </si>
  <si>
    <t>*MAYBE</t>
  </si>
  <si>
    <t>BIG FEMALE, DA X14 91</t>
  </si>
  <si>
    <t xml:space="preserve">EGG INSIDE </t>
  </si>
  <si>
    <t>SAME NEST AS 25</t>
  </si>
  <si>
    <t>TWO DOWNY CHICK</t>
  </si>
  <si>
    <t>BREEDING EGGS</t>
  </si>
  <si>
    <t>AO13UOL</t>
  </si>
  <si>
    <t>2 BANDS 1)1821 2)TANDERSON X1821</t>
  </si>
  <si>
    <t>WARM FEET</t>
  </si>
  <si>
    <t xml:space="preserve">LITTLE CHICK </t>
  </si>
  <si>
    <t>REGURGITATED</t>
  </si>
  <si>
    <t>MFB</t>
  </si>
  <si>
    <t>CHICKBP1</t>
  </si>
  <si>
    <t>NONBREEDIND</t>
  </si>
  <si>
    <t>CHICK TYPE 2</t>
  </si>
  <si>
    <t>PLUMAGE OF A FEMALE MAGNIFICENS</t>
  </si>
  <si>
    <t>NESTING</t>
  </si>
  <si>
    <t>PANTING</t>
  </si>
  <si>
    <t>NZB</t>
  </si>
  <si>
    <t>EGG</t>
  </si>
  <si>
    <t>2EGGS</t>
  </si>
  <si>
    <t>FLUFFY</t>
  </si>
  <si>
    <t>nesting</t>
  </si>
  <si>
    <t>Daphne</t>
  </si>
  <si>
    <t>changed tarsus measurement</t>
  </si>
  <si>
    <t>egg</t>
  </si>
  <si>
    <t>two eggs</t>
  </si>
  <si>
    <t>lower bill measurement</t>
  </si>
  <si>
    <t>courtship</t>
  </si>
  <si>
    <t>M?</t>
  </si>
  <si>
    <t>?</t>
  </si>
  <si>
    <t>big chick</t>
  </si>
  <si>
    <t>eppendorf blood is from iSTAT, blood diluted with heparin</t>
  </si>
  <si>
    <t>empty nest</t>
  </si>
  <si>
    <t>regurgitated</t>
  </si>
  <si>
    <t>F?</t>
  </si>
  <si>
    <t>93 and 94 iSTAT are 93</t>
  </si>
  <si>
    <t>second 94 iSTAT is real 94</t>
  </si>
  <si>
    <t>environmental sample</t>
  </si>
  <si>
    <t>little chick</t>
  </si>
  <si>
    <t>no oil, very dry</t>
  </si>
  <si>
    <t>25/panting</t>
  </si>
  <si>
    <t>regurgitated, no iSTAT</t>
  </si>
  <si>
    <t>chick</t>
  </si>
  <si>
    <t>short tail</t>
  </si>
  <si>
    <t>blood diluted with heparin</t>
  </si>
  <si>
    <t>lost first tube in M.C.</t>
  </si>
  <si>
    <t>entered as 128 on iSTAT</t>
  </si>
  <si>
    <t xml:space="preserve">egg </t>
  </si>
  <si>
    <t>chick (P1)</t>
  </si>
  <si>
    <t>light color pouch, black claws</t>
  </si>
  <si>
    <t>South Plaza</t>
  </si>
  <si>
    <t>TP2 would not read</t>
  </si>
  <si>
    <t>Broken tube #2</t>
  </si>
  <si>
    <t>PCV from the iSTAT cartridge</t>
  </si>
  <si>
    <t>no eppendorf for 153</t>
  </si>
  <si>
    <t>lactate reading from iSTAT blood</t>
  </si>
  <si>
    <t xml:space="preserve">skinny male </t>
  </si>
  <si>
    <t>Uropygial oil labelled</t>
  </si>
  <si>
    <t>Plasma</t>
  </si>
  <si>
    <t>Bill Width (mm)</t>
  </si>
  <si>
    <t>Weight (g)</t>
  </si>
  <si>
    <t>Temperature (°C)2</t>
  </si>
  <si>
    <t>Yx2</t>
  </si>
  <si>
    <t>Tarsus Length1 (cm)</t>
  </si>
  <si>
    <t>Tarsus Length2 (cm)</t>
  </si>
  <si>
    <t>Heart Rate (bp 15 secs)</t>
  </si>
  <si>
    <t>Respiratory Rate (breaths/15 secs)</t>
  </si>
  <si>
    <t>Feathers washed for transport</t>
  </si>
  <si>
    <t>Env-s-1</t>
  </si>
  <si>
    <t>Env-s-2</t>
  </si>
  <si>
    <t>Env-s-3</t>
  </si>
  <si>
    <t>Boat</t>
  </si>
  <si>
    <t>Daphne Mayor</t>
  </si>
  <si>
    <t>Seymour North</t>
  </si>
  <si>
    <t>Regurgitates (Type)</t>
  </si>
  <si>
    <t>Regurgitates Amount</t>
  </si>
  <si>
    <t>Flying fish</t>
  </si>
  <si>
    <t>Sardine</t>
  </si>
  <si>
    <t>Squid</t>
  </si>
  <si>
    <t>SPP.</t>
  </si>
  <si>
    <t>Total length (cm)</t>
  </si>
  <si>
    <t>Standard length (cm)</t>
  </si>
  <si>
    <t>Fork length (cm)</t>
  </si>
  <si>
    <t>Total weight (g)</t>
  </si>
  <si>
    <t>Weight collected (g)</t>
  </si>
  <si>
    <t>Notes</t>
  </si>
  <si>
    <t>flying fish</t>
  </si>
  <si>
    <t>no head, shiny/irridescent skin, ID from pictures</t>
  </si>
  <si>
    <t>very large, no head, ID from pictures</t>
  </si>
  <si>
    <t>second fish from 131/different species</t>
  </si>
  <si>
    <t>not whole, mushy</t>
  </si>
  <si>
    <t>Needle fish</t>
  </si>
  <si>
    <t>Remora</t>
  </si>
  <si>
    <r>
      <t>Blue Footed Boobie (</t>
    </r>
    <r>
      <rPr>
        <i/>
        <sz val="11"/>
        <color theme="1"/>
        <rFont val="Calibri"/>
        <family val="2"/>
        <scheme val="minor"/>
      </rPr>
      <t>Sula nebouxii</t>
    </r>
    <r>
      <rPr>
        <sz val="11"/>
        <color theme="1"/>
        <rFont val="Calibri"/>
        <family val="2"/>
        <scheme val="minor"/>
      </rPr>
      <t>)</t>
    </r>
  </si>
  <si>
    <r>
      <t>Magnificent Frigatebird (</t>
    </r>
    <r>
      <rPr>
        <i/>
        <sz val="11"/>
        <color theme="1"/>
        <rFont val="Calibri"/>
        <family val="2"/>
        <scheme val="minor"/>
      </rPr>
      <t>Fregata magnificens</t>
    </r>
    <r>
      <rPr>
        <sz val="11"/>
        <color theme="1"/>
        <rFont val="Calibri"/>
        <family val="2"/>
        <scheme val="minor"/>
      </rPr>
      <t>)</t>
    </r>
  </si>
  <si>
    <r>
      <t>Nazca Boobie (</t>
    </r>
    <r>
      <rPr>
        <i/>
        <sz val="11"/>
        <color theme="1"/>
        <rFont val="Calibri"/>
        <family val="2"/>
        <scheme val="minor"/>
      </rPr>
      <t>Sula granti</t>
    </r>
    <r>
      <rPr>
        <sz val="11"/>
        <color theme="1"/>
        <rFont val="Calibri"/>
        <family val="2"/>
        <scheme val="minor"/>
      </rPr>
      <t>)</t>
    </r>
  </si>
  <si>
    <t>Swallow Tailed Gull (Creagrus furcatus)</t>
  </si>
  <si>
    <t>Environmental Control</t>
  </si>
  <si>
    <t>North Seymour</t>
  </si>
  <si>
    <t xml:space="preserve">Regurgitates </t>
  </si>
  <si>
    <t>Blood Centrifuged</t>
  </si>
  <si>
    <t>1 (Feathers)</t>
  </si>
  <si>
    <t>22, 25, 33, 35 (Feathers)</t>
  </si>
  <si>
    <t>Out of Seabirds2017.01 Sheet</t>
  </si>
  <si>
    <t>Eliminated Extra Sample</t>
  </si>
  <si>
    <t>Blood in Eppendorf for Storage at GSC</t>
  </si>
  <si>
    <t>Plasma in Eppendorf for Storage at GSC</t>
  </si>
  <si>
    <t>Blood Slides x2</t>
  </si>
  <si>
    <t>Note</t>
  </si>
  <si>
    <t>Blood Centrifuged Stored at Microlab GSC</t>
  </si>
  <si>
    <t>Plasma Stored at Microlab GSC</t>
  </si>
  <si>
    <t>Unknown</t>
  </si>
  <si>
    <t>Unknown-8</t>
  </si>
  <si>
    <t>Unknown-7</t>
  </si>
  <si>
    <t>Unknown-6</t>
  </si>
  <si>
    <t>Unknown-5-NZB</t>
  </si>
  <si>
    <t>Unknown-4</t>
  </si>
  <si>
    <t>Unknown-3</t>
  </si>
  <si>
    <t>Unknown-2-NZB?</t>
  </si>
  <si>
    <t>Unknown-1</t>
  </si>
  <si>
    <t>26/06/17</t>
  </si>
  <si>
    <t>28/07/17</t>
  </si>
  <si>
    <t>Revised 21/07</t>
  </si>
  <si>
    <t>AnGap</t>
  </si>
  <si>
    <t>CREA</t>
  </si>
  <si>
    <t>BUN</t>
  </si>
  <si>
    <t>ISTAT</t>
  </si>
  <si>
    <t>&lt;3</t>
  </si>
  <si>
    <t>&lt;0.2</t>
  </si>
  <si>
    <t>Cl- (mmo l/L)</t>
  </si>
  <si>
    <t>Lymphocites</t>
  </si>
  <si>
    <t>Heterophils</t>
  </si>
  <si>
    <t>Monocites</t>
  </si>
  <si>
    <t>Eosinophils</t>
  </si>
  <si>
    <t>Basophils</t>
  </si>
  <si>
    <t>WBC Estimates</t>
  </si>
  <si>
    <t>Hematology</t>
  </si>
  <si>
    <t>Weight (Kg)</t>
  </si>
  <si>
    <t>Tarsus Length1 (mm)</t>
  </si>
  <si>
    <t>Tarsus Length2 (mm)</t>
  </si>
  <si>
    <t>Temperature (F)</t>
  </si>
  <si>
    <t>Heart Rate (bpm)</t>
  </si>
  <si>
    <t>Respiratory Rate (bpm)</t>
  </si>
  <si>
    <t>Handling time</t>
  </si>
  <si>
    <t>Sample 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</si>
</sst>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;@"/>
    <numFmt numFmtId="165" formatCode="0.0"/>
    <numFmt numFmtId="166" formatCode="[$-F400]h:mm:ss\ AM/PM"/>
    <numFmt numFmtId="167" formatCode="dd/mm/yy;@"/>
    <numFmt numFmtId="168" formatCode="[$-409]h:mm\ AM/PM;@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Helvetica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33FF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3">
    <xf numFmtId="0" fontId="0" fillId="0" borderId="0"/>
    <xf numFmtId="0" fontId="7" fillId="0" borderId="0"/>
    <xf numFmtId="0" fontId="15" fillId="0" borderId="0" applyNumberFormat="0" applyFill="0" applyBorder="0" applyProtection="0">
      <alignment vertical="top" wrapText="1"/>
    </xf>
  </cellStyleXfs>
  <cellXfs count="147">
    <xf numFmtId="0" fontId="0" fillId="0" borderId="0" xfId="0"/>
    <xf numFmtId="0" fontId="0" fillId="0" borderId="0" xfId="0" applyBorder="1"/>
    <xf numFmtId="0" fontId="0" fillId="0" borderId="0" xfId="0" applyFill="1" applyBorder="1"/>
    <xf numFmtId="0" fontId="4" fillId="2" borderId="2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6" xfId="0" applyFill="1" applyBorder="1" applyAlignment="1">
      <alignment horizontal="left"/>
    </xf>
    <xf numFmtId="0" fontId="0" fillId="0" borderId="6" xfId="0" applyFill="1" applyBorder="1"/>
    <xf numFmtId="0" fontId="5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6" xfId="0" applyFont="1" applyFill="1" applyBorder="1"/>
    <xf numFmtId="0" fontId="5" fillId="0" borderId="0" xfId="0" applyFont="1" applyFill="1" applyBorder="1" applyAlignment="1"/>
    <xf numFmtId="0" fontId="0" fillId="3" borderId="6" xfId="0" applyFill="1" applyBorder="1"/>
    <xf numFmtId="0" fontId="3" fillId="2" borderId="2" xfId="0" applyFont="1" applyFill="1" applyBorder="1" applyAlignment="1">
      <alignment horizontal="center" vertical="center" wrapText="1"/>
    </xf>
    <xf numFmtId="2" fontId="0" fillId="0" borderId="0" xfId="0" applyNumberFormat="1" applyFill="1"/>
    <xf numFmtId="2" fontId="0" fillId="0" borderId="0" xfId="0" applyNumberFormat="1" applyFill="1" applyBorder="1"/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wrapText="1"/>
    </xf>
    <xf numFmtId="165" fontId="0" fillId="0" borderId="0" xfId="0" applyNumberFormat="1" applyFill="1"/>
    <xf numFmtId="0" fontId="0" fillId="0" borderId="0" xfId="0" applyFill="1" applyAlignment="1"/>
    <xf numFmtId="164" fontId="0" fillId="0" borderId="0" xfId="0" applyNumberFormat="1" applyFont="1" applyFill="1"/>
    <xf numFmtId="165" fontId="0" fillId="0" borderId="0" xfId="0" applyNumberFormat="1" applyFill="1" applyBorder="1"/>
    <xf numFmtId="0" fontId="0" fillId="0" borderId="0" xfId="0" applyFill="1" applyBorder="1" applyAlignment="1"/>
    <xf numFmtId="166" fontId="0" fillId="0" borderId="0" xfId="0" applyNumberFormat="1" applyFill="1" applyBorder="1"/>
    <xf numFmtId="0" fontId="2" fillId="0" borderId="2" xfId="0" applyFont="1" applyFill="1" applyBorder="1" applyAlignment="1">
      <alignment horizontal="center" vertical="center" wrapText="1"/>
    </xf>
    <xf numFmtId="1" fontId="0" fillId="0" borderId="0" xfId="0" applyNumberFormat="1" applyFill="1" applyBorder="1"/>
    <xf numFmtId="1" fontId="0" fillId="0" borderId="0" xfId="0" applyNumberFormat="1" applyFill="1"/>
    <xf numFmtId="166" fontId="4" fillId="0" borderId="2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7" fontId="0" fillId="0" borderId="1" xfId="0" applyNumberFormat="1" applyFont="1" applyFill="1" applyBorder="1"/>
    <xf numFmtId="167" fontId="7" fillId="0" borderId="1" xfId="0" applyNumberFormat="1" applyFont="1" applyFill="1" applyBorder="1"/>
    <xf numFmtId="167" fontId="0" fillId="0" borderId="0" xfId="0" applyNumberFormat="1" applyFill="1"/>
    <xf numFmtId="0" fontId="7" fillId="0" borderId="0" xfId="1"/>
    <xf numFmtId="0" fontId="1" fillId="0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/>
    </xf>
    <xf numFmtId="0" fontId="5" fillId="0" borderId="6" xfId="0" applyFont="1" applyBorder="1"/>
    <xf numFmtId="0" fontId="5" fillId="0" borderId="6" xfId="0" applyFont="1" applyFill="1" applyBorder="1" applyAlignment="1">
      <alignment horizontal="left"/>
    </xf>
    <xf numFmtId="164" fontId="0" fillId="0" borderId="0" xfId="0" applyNumberFormat="1" applyFont="1" applyFill="1" applyBorder="1"/>
    <xf numFmtId="168" fontId="0" fillId="0" borderId="0" xfId="0" applyNumberFormat="1" applyFill="1" applyBorder="1"/>
    <xf numFmtId="168" fontId="0" fillId="0" borderId="0" xfId="0" applyNumberFormat="1" applyFill="1"/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0" xfId="0" applyFont="1"/>
    <xf numFmtId="0" fontId="0" fillId="3" borderId="6" xfId="0" applyFill="1" applyBorder="1" applyAlignment="1">
      <alignment horizontal="left"/>
    </xf>
    <xf numFmtId="0" fontId="5" fillId="0" borderId="11" xfId="0" applyFont="1" applyBorder="1"/>
    <xf numFmtId="0" fontId="0" fillId="0" borderId="11" xfId="0" applyBorder="1" applyAlignment="1">
      <alignment horizontal="left"/>
    </xf>
    <xf numFmtId="0" fontId="0" fillId="0" borderId="11" xfId="0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1" fontId="0" fillId="3" borderId="0" xfId="0" applyNumberFormat="1" applyFill="1"/>
    <xf numFmtId="0" fontId="0" fillId="3" borderId="0" xfId="0" applyFill="1"/>
    <xf numFmtId="2" fontId="0" fillId="3" borderId="0" xfId="0" applyNumberFormat="1" applyFill="1"/>
    <xf numFmtId="165" fontId="0" fillId="3" borderId="0" xfId="0" applyNumberFormat="1" applyFill="1"/>
    <xf numFmtId="0" fontId="7" fillId="3" borderId="0" xfId="1" applyFill="1"/>
    <xf numFmtId="168" fontId="0" fillId="3" borderId="0" xfId="0" applyNumberFormat="1" applyFill="1"/>
    <xf numFmtId="167" fontId="0" fillId="3" borderId="0" xfId="0" applyNumberFormat="1" applyFill="1"/>
    <xf numFmtId="0" fontId="0" fillId="3" borderId="0" xfId="0" applyFill="1" applyAlignment="1"/>
    <xf numFmtId="164" fontId="0" fillId="3" borderId="0" xfId="0" applyNumberFormat="1" applyFill="1"/>
    <xf numFmtId="0" fontId="7" fillId="0" borderId="0" xfId="1" applyFill="1"/>
    <xf numFmtId="1" fontId="0" fillId="3" borderId="0" xfId="0" applyNumberFormat="1" applyFill="1" applyBorder="1"/>
    <xf numFmtId="0" fontId="0" fillId="3" borderId="0" xfId="0" applyFill="1" applyBorder="1"/>
    <xf numFmtId="0" fontId="5" fillId="0" borderId="6" xfId="0" applyFont="1" applyBorder="1" applyAlignment="1">
      <alignment wrapText="1"/>
    </xf>
    <xf numFmtId="0" fontId="5" fillId="0" borderId="6" xfId="0" applyFont="1" applyFill="1" applyBorder="1" applyAlignment="1">
      <alignment wrapText="1"/>
    </xf>
    <xf numFmtId="0" fontId="0" fillId="0" borderId="12" xfId="0" applyBorder="1"/>
    <xf numFmtId="0" fontId="5" fillId="3" borderId="6" xfId="0" applyFont="1" applyFill="1" applyBorder="1"/>
    <xf numFmtId="0" fontId="0" fillId="3" borderId="6" xfId="0" applyFill="1" applyBorder="1" applyAlignment="1">
      <alignment wrapText="1"/>
    </xf>
    <xf numFmtId="0" fontId="5" fillId="0" borderId="6" xfId="0" applyFont="1" applyFill="1" applyBorder="1" applyAlignment="1">
      <alignment horizontal="left"/>
    </xf>
    <xf numFmtId="0" fontId="5" fillId="0" borderId="6" xfId="0" applyFont="1" applyBorder="1"/>
    <xf numFmtId="0" fontId="12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0" borderId="0" xfId="0" applyFont="1"/>
    <xf numFmtId="0" fontId="12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66" fontId="12" fillId="0" borderId="2" xfId="0" applyNumberFormat="1" applyFont="1" applyFill="1" applyBorder="1" applyAlignment="1">
      <alignment horizontal="center" vertical="center" wrapText="1"/>
    </xf>
    <xf numFmtId="1" fontId="13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wrapText="1"/>
    </xf>
    <xf numFmtId="168" fontId="13" fillId="0" borderId="0" xfId="0" applyNumberFormat="1" applyFont="1" applyFill="1" applyBorder="1"/>
    <xf numFmtId="164" fontId="13" fillId="0" borderId="0" xfId="0" applyNumberFormat="1" applyFont="1" applyFill="1" applyBorder="1"/>
    <xf numFmtId="167" fontId="13" fillId="0" borderId="1" xfId="0" applyNumberFormat="1" applyFont="1" applyFill="1" applyBorder="1"/>
    <xf numFmtId="0" fontId="13" fillId="0" borderId="0" xfId="0" applyFont="1" applyFill="1"/>
    <xf numFmtId="0" fontId="14" fillId="0" borderId="0" xfId="1" applyFont="1"/>
    <xf numFmtId="167" fontId="14" fillId="0" borderId="1" xfId="0" applyNumberFormat="1" applyFont="1" applyFill="1" applyBorder="1"/>
    <xf numFmtId="0" fontId="13" fillId="0" borderId="0" xfId="0" applyFont="1" applyFill="1" applyAlignment="1">
      <alignment wrapText="1"/>
    </xf>
    <xf numFmtId="1" fontId="13" fillId="0" borderId="0" xfId="0" applyNumberFormat="1" applyFont="1" applyFill="1"/>
    <xf numFmtId="2" fontId="13" fillId="0" borderId="0" xfId="0" applyNumberFormat="1" applyFont="1" applyFill="1"/>
    <xf numFmtId="165" fontId="13" fillId="0" borderId="0" xfId="0" applyNumberFormat="1" applyFont="1" applyFill="1"/>
    <xf numFmtId="168" fontId="13" fillId="0" borderId="0" xfId="0" applyNumberFormat="1" applyFont="1" applyFill="1"/>
    <xf numFmtId="0" fontId="13" fillId="0" borderId="0" xfId="0" applyFont="1" applyFill="1" applyAlignment="1"/>
    <xf numFmtId="164" fontId="13" fillId="0" borderId="0" xfId="0" applyNumberFormat="1" applyFont="1" applyFill="1"/>
    <xf numFmtId="2" fontId="13" fillId="0" borderId="0" xfId="0" applyNumberFormat="1" applyFont="1" applyFill="1" applyBorder="1"/>
    <xf numFmtId="0" fontId="13" fillId="0" borderId="0" xfId="0" applyFont="1" applyFill="1" applyBorder="1" applyAlignment="1"/>
    <xf numFmtId="166" fontId="13" fillId="0" borderId="0" xfId="0" applyNumberFormat="1" applyFont="1" applyFill="1" applyBorder="1"/>
    <xf numFmtId="166" fontId="13" fillId="0" borderId="0" xfId="0" applyNumberFormat="1" applyFont="1" applyFill="1"/>
    <xf numFmtId="167" fontId="14" fillId="0" borderId="14" xfId="0" applyNumberFormat="1" applyFont="1" applyFill="1" applyBorder="1"/>
    <xf numFmtId="0" fontId="13" fillId="0" borderId="0" xfId="1" applyFont="1" applyFill="1"/>
    <xf numFmtId="0" fontId="11" fillId="2" borderId="3" xfId="0" applyFont="1" applyFill="1" applyBorder="1" applyAlignment="1">
      <alignment vertical="center" wrapText="1"/>
    </xf>
    <xf numFmtId="0" fontId="11" fillId="2" borderId="4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0" fontId="0" fillId="0" borderId="0" xfId="0" applyFont="1" applyFill="1" applyBorder="1"/>
    <xf numFmtId="167" fontId="0" fillId="0" borderId="14" xfId="0" applyNumberFormat="1" applyFont="1" applyFill="1" applyBorder="1"/>
    <xf numFmtId="0" fontId="9" fillId="3" borderId="0" xfId="0" applyFont="1" applyFill="1"/>
    <xf numFmtId="0" fontId="0" fillId="0" borderId="0" xfId="0" applyFont="1"/>
    <xf numFmtId="164" fontId="16" fillId="0" borderId="0" xfId="0" applyNumberFormat="1" applyFont="1" applyFill="1" applyBorder="1"/>
    <xf numFmtId="167" fontId="16" fillId="0" borderId="1" xfId="0" applyNumberFormat="1" applyFont="1" applyFill="1" applyBorder="1"/>
    <xf numFmtId="166" fontId="11" fillId="2" borderId="5" xfId="0" applyNumberFormat="1" applyFont="1" applyFill="1" applyBorder="1" applyAlignment="1">
      <alignment horizontal="center" vertical="center" wrapText="1"/>
    </xf>
    <xf numFmtId="166" fontId="1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vertical="center" wrapText="1"/>
    </xf>
    <xf numFmtId="166" fontId="11" fillId="2" borderId="3" xfId="0" applyNumberFormat="1" applyFont="1" applyFill="1" applyBorder="1" applyAlignment="1">
      <alignment vertical="center" wrapText="1"/>
    </xf>
    <xf numFmtId="166" fontId="11" fillId="2" borderId="4" xfId="0" applyNumberFormat="1" applyFont="1" applyFill="1" applyBorder="1" applyAlignment="1">
      <alignment vertical="center" wrapText="1"/>
    </xf>
    <xf numFmtId="166" fontId="11" fillId="2" borderId="5" xfId="0" applyNumberFormat="1" applyFont="1" applyFill="1" applyBorder="1" applyAlignment="1">
      <alignment vertic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/>
    <xf numFmtId="0" fontId="5" fillId="0" borderId="6" xfId="0" applyFont="1" applyFill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66" fontId="3" fillId="2" borderId="3" xfId="0" applyNumberFormat="1" applyFont="1" applyFill="1" applyBorder="1" applyAlignment="1">
      <alignment horizontal="center" vertical="center" wrapText="1"/>
    </xf>
    <xf numFmtId="166" fontId="3" fillId="2" borderId="4" xfId="0" applyNumberFormat="1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120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general" vertical="center" textRotation="0" indent="0" justifyLastLine="0" shrinkToFit="0" readingOrder="0"/>
    </dxf>
    <dxf>
      <fill>
        <patternFill patternType="none">
          <fgColor auto="1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dd/mm/yy;@"/>
      <fill>
        <patternFill patternType="none">
          <fgColor auto="1"/>
          <bgColor auto="1"/>
        </patternFill>
      </fill>
      <border diagonalUp="0" diagonalDown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h:mm;@"/>
      <fill>
        <patternFill patternType="none">
          <fgColor auto="1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F400]h:mm:ss\ AM/PM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6" formatCode="[$-F400]h:mm:ss\ AM/PM"/>
      <fill>
        <patternFill patternType="none">
          <fgColor indexed="64"/>
          <bgColor indexed="65"/>
        </patternFill>
      </fill>
    </dxf>
    <dxf>
      <numFmt numFmtId="166" formatCode="[$-F400]h:mm:ss\ AM/PM"/>
      <fill>
        <patternFill patternType="none">
          <fgColor auto="1"/>
          <bgColor auto="1"/>
        </patternFill>
      </fill>
    </dxf>
    <dxf>
      <numFmt numFmtId="166" formatCode="[$-F400]h:mm:ss\ AM/PM"/>
      <fill>
        <patternFill patternType="none">
          <fgColor auto="1"/>
          <bgColor auto="1"/>
        </patternFill>
      </fill>
    </dxf>
    <dxf>
      <numFmt numFmtId="166" formatCode="[$-F400]h:mm:ss\ AM/PM"/>
      <fill>
        <patternFill patternType="none">
          <fgColor auto="1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auto="1"/>
          <bgColor auto="1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numFmt numFmtId="1" formatCode="0"/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border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auto="1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/>
      </border>
    </dxf>
    <dxf>
      <fill>
        <patternFill patternType="none">
          <fgColor auto="1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7" formatCode="dd/mm/yy;@"/>
      <fill>
        <patternFill patternType="none">
          <fgColor auto="1"/>
          <bgColor auto="1"/>
        </patternFill>
      </fill>
      <border diagonalUp="0" diagonalDown="0">
        <left/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h:mm;@"/>
      <fill>
        <patternFill patternType="none">
          <fgColor auto="1"/>
          <bgColor auto="1"/>
        </patternFill>
      </fill>
    </dxf>
    <dxf>
      <numFmt numFmtId="166" formatCode="[$-F400]h:mm:ss\ AM/PM"/>
      <fill>
        <patternFill patternType="none">
          <fgColor auto="1"/>
          <bgColor auto="1"/>
        </patternFill>
      </fill>
    </dxf>
    <dxf>
      <numFmt numFmtId="166" formatCode="[$-F400]h:mm:ss\ AM/PM"/>
      <fill>
        <patternFill patternType="none">
          <fgColor auto="1"/>
          <bgColor auto="1"/>
        </patternFill>
      </fill>
    </dxf>
    <dxf>
      <numFmt numFmtId="166" formatCode="[$-F400]h:mm:ss\ AM/PM"/>
      <fill>
        <patternFill patternType="none">
          <fgColor auto="1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numFmt numFmtId="2" formatCode="0.00"/>
      <fill>
        <patternFill patternType="none">
          <fgColor indexed="64"/>
          <bgColor indexed="65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numFmt numFmtId="1" formatCode="0"/>
      <fill>
        <patternFill patternType="none">
          <fgColor auto="1"/>
          <bgColor auto="1"/>
        </patternFill>
      </fill>
    </dxf>
    <dxf>
      <fill>
        <patternFill patternType="none">
          <fgColor auto="1"/>
          <bgColor auto="1"/>
        </patternFill>
      </fill>
    </dxf>
    <dxf>
      <border>
        <bottom style="medium">
          <color theme="0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fgColor auto="1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0"/>
        </left>
        <right style="medium">
          <color theme="0"/>
        </right>
        <top/>
        <bottom/>
      </border>
    </dxf>
  </dxfs>
  <tableStyles count="0" defaultTableStyle="TableStyleMedium2" defaultPivotStyle="PivotStyleLight16"/>
  <colors>
    <mruColors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a123" displayName="Tabla123" ref="A2:BB167" totalsRowShown="0" headerRowDxfId="119" dataDxfId="117" headerRowBorderDxfId="118">
  <autoFilter ref="A2:BB167" xr:uid="{00000000-0009-0000-0100-000002000000}"/>
  <sortState ref="A2:T2">
    <sortCondition ref="A1:A2"/>
  </sortState>
  <tableColumns count="54">
    <tableColumn id="1" xr3:uid="{00000000-0010-0000-0000-000001000000}" name="ID" dataDxfId="116"/>
    <tableColumn id="2" xr3:uid="{00000000-0010-0000-0000-000002000000}" name="Spp." dataDxfId="115"/>
    <tableColumn id="3" xr3:uid="{00000000-0010-0000-0000-000003000000}" name="Reproductive State" dataDxfId="114"/>
    <tableColumn id="4" xr3:uid="{00000000-0010-0000-0000-000004000000}" name="Sex" dataDxfId="113"/>
    <tableColumn id="5" xr3:uid="{00000000-0010-0000-0000-000005000000}" name="Bill Length (mm)" dataDxfId="112"/>
    <tableColumn id="7" xr3:uid="{00000000-0010-0000-0000-000007000000}" name="Bill Depth (mm)" dataDxfId="111"/>
    <tableColumn id="8" xr3:uid="{00000000-0010-0000-0000-000008000000}" name="Bill Width (mm)" dataDxfId="110"/>
    <tableColumn id="6" xr3:uid="{00000000-0010-0000-0000-000006000000}" name="Extended Bill Length (mm)" dataDxfId="109"/>
    <tableColumn id="9" xr3:uid="{00000000-0010-0000-0000-000009000000}" name="Wing Length (cm)" dataDxfId="108"/>
    <tableColumn id="10" xr3:uid="{00000000-0010-0000-0000-00000A000000}" name="Tarsus Length1 (cm)" dataDxfId="107"/>
    <tableColumn id="54" xr3:uid="{00000000-0010-0000-0000-000036000000}" name="Tarsus Length2 (cm)" dataDxfId="106"/>
    <tableColumn id="11" xr3:uid="{00000000-0010-0000-0000-00000B000000}" name="Weight (g)" dataDxfId="105"/>
    <tableColumn id="12" xr3:uid="{00000000-0010-0000-0000-00000C000000}" name="Temperature (°C)" dataDxfId="104"/>
    <tableColumn id="13" xr3:uid="{00000000-0010-0000-0000-00000D000000}" name="Heart Rate (bp 15 secs)" dataDxfId="103"/>
    <tableColumn id="14" xr3:uid="{00000000-0010-0000-0000-00000E000000}" name="Respiratory Rate (breaths/15 secs)" dataDxfId="102"/>
    <tableColumn id="24" xr3:uid="{00000000-0010-0000-0000-000018000000}" name="Lactate (mg/dL)" dataDxfId="101"/>
    <tableColumn id="46" xr3:uid="{00000000-0010-0000-0000-00002E000000}" name="Temperature (°C)2" dataDxfId="100"/>
    <tableColumn id="45" xr3:uid="{00000000-0010-0000-0000-00002D000000}" name="pH 1" dataDxfId="99"/>
    <tableColumn id="44" xr3:uid="{00000000-0010-0000-0000-00002C000000}" name="PCO2 (mmHg)" dataDxfId="98"/>
    <tableColumn id="43" xr3:uid="{00000000-0010-0000-0000-00002B000000}" name="PO2 (mmHg)" dataDxfId="97"/>
    <tableColumn id="42" xr3:uid="{00000000-0010-0000-0000-00002A000000}" name="BEecf (mmo l/L)" dataDxfId="96"/>
    <tableColumn id="41" xr3:uid="{00000000-0010-0000-0000-000029000000}" name="HCO3 (mmo l/L)" dataDxfId="95"/>
    <tableColumn id="40" xr3:uid="{00000000-0010-0000-0000-000028000000}" name="TCO2 (mmo l/L)" dataDxfId="94"/>
    <tableColumn id="39" xr3:uid="{00000000-0010-0000-0000-000027000000}" name="SO2%" dataDxfId="93"/>
    <tableColumn id="38" xr3:uid="{00000000-0010-0000-0000-000026000000}" name="Temperature 2 (°C)" dataDxfId="92"/>
    <tableColumn id="37" xr3:uid="{00000000-0010-0000-0000-000025000000}" name="pH 2" dataDxfId="91"/>
    <tableColumn id="36" xr3:uid="{00000000-0010-0000-0000-000024000000}" name="PCO2 (mmHg)2" dataDxfId="90"/>
    <tableColumn id="35" xr3:uid="{00000000-0010-0000-0000-000023000000}" name="PO2 (mmHg)3" dataDxfId="89"/>
    <tableColumn id="34" xr3:uid="{00000000-0010-0000-0000-000022000000}" name="Na (mmo l/L)" dataDxfId="88"/>
    <tableColumn id="33" xr3:uid="{00000000-0010-0000-0000-000021000000}" name="K (mmo l/L)" dataDxfId="87"/>
    <tableColumn id="32" xr3:uid="{00000000-0010-0000-0000-000020000000}" name="iCa (mmo l/L)" dataDxfId="86"/>
    <tableColumn id="31" xr3:uid="{00000000-0010-0000-0000-00001F000000}" name="Glucose (mg/dL)" dataDxfId="85"/>
    <tableColumn id="30" xr3:uid="{00000000-0010-0000-0000-00001E000000}" name="Hematocrite %PCV" dataDxfId="84"/>
    <tableColumn id="29" xr3:uid="{00000000-0010-0000-0000-00001D000000}" name="Hemoglobine (via Hct) g/dL" dataDxfId="83"/>
    <tableColumn id="27" xr3:uid="{00000000-0010-0000-0000-00001B000000}" name="PCV1" dataDxfId="82"/>
    <tableColumn id="48" xr3:uid="{00000000-0010-0000-0000-000030000000}" name="PCV2" dataDxfId="81"/>
    <tableColumn id="50" xr3:uid="{00000000-0010-0000-0000-000032000000}" name="PCV Average" dataDxfId="80"/>
    <tableColumn id="49" xr3:uid="{00000000-0010-0000-0000-000031000000}" name="TP1" dataDxfId="79"/>
    <tableColumn id="47" xr3:uid="{00000000-0010-0000-0000-00002F000000}" name="TP2" dataDxfId="78"/>
    <tableColumn id="28" xr3:uid="{00000000-0010-0000-0000-00001C000000}" name="TP Average" dataDxfId="77"/>
    <tableColumn id="51" xr3:uid="{00000000-0010-0000-0000-000033000000}" name="Observations PCV Sample" dataDxfId="76"/>
    <tableColumn id="53" xr3:uid="{00000000-0010-0000-0000-000035000000}" name="Feathers washed for transport" dataDxfId="75"/>
    <tableColumn id="21" xr3:uid="{00000000-0010-0000-0000-000015000000}" name="Uropygial oil labelled" dataDxfId="74"/>
    <tableColumn id="23" xr3:uid="{00000000-0010-0000-0000-000017000000}" name="Plasma" dataDxfId="73"/>
    <tableColumn id="26" xr3:uid="{00000000-0010-0000-0000-00001A000000}" name="Blood Centrifuged" dataDxfId="72"/>
    <tableColumn id="25" xr3:uid="{00000000-0010-0000-0000-000019000000}" name="Blood Slides" dataDxfId="71"/>
    <tableColumn id="15" xr3:uid="{00000000-0010-0000-0000-00000F000000}" name="Regurgitates (Type)" dataDxfId="70"/>
    <tableColumn id="20" xr3:uid="{00000000-0010-0000-0000-000014000000}" name="Regurgitates Amount" dataDxfId="69"/>
    <tableColumn id="17" xr3:uid="{00000000-0010-0000-0000-000011000000}" name="Capture time" dataDxfId="68"/>
    <tableColumn id="19" xr3:uid="{00000000-0010-0000-0000-000013000000}" name="Release Time" dataDxfId="67"/>
    <tableColumn id="18" xr3:uid="{00000000-0010-0000-0000-000012000000}" name="Blood Drop Time" dataDxfId="66"/>
    <tableColumn id="16" xr3:uid="{00000000-0010-0000-0000-000010000000}" name="Location" dataDxfId="65"/>
    <tableColumn id="22" xr3:uid="{00000000-0010-0000-0000-000016000000}" name="Date" dataDxfId="64"/>
    <tableColumn id="52" xr3:uid="{00000000-0010-0000-0000-000034000000}" name="General Observations" dataDxfId="6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1234" displayName="Tabla1234" ref="A2:BG27" totalsRowShown="0" headerRowDxfId="62" dataDxfId="60" headerRowBorderDxfId="61">
  <autoFilter ref="A2:BG27" xr:uid="{00000000-0009-0000-0100-000003000000}"/>
  <sortState ref="A2:T3">
    <sortCondition ref="A1:A2"/>
  </sortState>
  <tableColumns count="59">
    <tableColumn id="1" xr3:uid="{00000000-0010-0000-0100-000001000000}" name="ID" dataDxfId="59"/>
    <tableColumn id="2" xr3:uid="{00000000-0010-0000-0100-000002000000}" name="Spp." dataDxfId="58"/>
    <tableColumn id="3" xr3:uid="{00000000-0010-0000-0100-000003000000}" name="Reproductive State" dataDxfId="57"/>
    <tableColumn id="4" xr3:uid="{00000000-0010-0000-0100-000004000000}" name="Sex" dataDxfId="56"/>
    <tableColumn id="5" xr3:uid="{00000000-0010-0000-0100-000005000000}" name="Bill Length (mm)" dataDxfId="55"/>
    <tableColumn id="7" xr3:uid="{00000000-0010-0000-0100-000007000000}" name="Bill Depth (mm)" dataDxfId="54"/>
    <tableColumn id="8" xr3:uid="{00000000-0010-0000-0100-000008000000}" name="Bill Width (mm)" dataDxfId="53"/>
    <tableColumn id="6" xr3:uid="{00000000-0010-0000-0100-000006000000}" name="Extended Bill Length (mm)" dataDxfId="52"/>
    <tableColumn id="9" xr3:uid="{00000000-0010-0000-0100-000009000000}" name="Wing Length (cm)" dataDxfId="51"/>
    <tableColumn id="10" xr3:uid="{00000000-0010-0000-0100-00000A000000}" name="Tarsus Length1 (mm)" dataDxfId="50"/>
    <tableColumn id="54" xr3:uid="{00000000-0010-0000-0100-000036000000}" name="Tarsus Length2 (mm)" dataDxfId="49"/>
    <tableColumn id="11" xr3:uid="{00000000-0010-0000-0100-00000B000000}" name="Weight (g)" dataDxfId="48"/>
    <tableColumn id="38" xr3:uid="{63A460B0-E0B7-4A5E-841B-D694BCD4B78F}" name="Weight (Kg)" dataDxfId="47"/>
    <tableColumn id="12" xr3:uid="{00000000-0010-0000-0100-00000C000000}" name="Temperature (F)" dataDxfId="46"/>
    <tableColumn id="41" xr3:uid="{27CF2314-377F-4C11-ACCE-E8B69716C7C4}" name="Temperature (°C)" dataDxfId="45"/>
    <tableColumn id="13" xr3:uid="{00000000-0010-0000-0100-00000D000000}" name="Heart Rate (bp 15 secs)" dataDxfId="44"/>
    <tableColumn id="58" xr3:uid="{47D3F1C2-407C-44D6-BCE1-A52CCCF34025}" name="Heart Rate (bpm)" dataDxfId="43"/>
    <tableColumn id="14" xr3:uid="{00000000-0010-0000-0100-00000E000000}" name="Respiratory Rate (breaths/15 secs)" dataDxfId="42"/>
    <tableColumn id="57" xr3:uid="{2FF415AE-1933-488E-AE9A-6DB8847A9574}" name="Respiratory Rate (bpm)" dataDxfId="41"/>
    <tableColumn id="24" xr3:uid="{00000000-0010-0000-0100-000018000000}" name="Lactate (mg/dL)" dataDxfId="40"/>
    <tableColumn id="34" xr3:uid="{00000000-0010-0000-0100-000022000000}" name="Na (mmo l/L)" dataDxfId="39"/>
    <tableColumn id="33" xr3:uid="{00000000-0010-0000-0100-000021000000}" name="K (mmo l/L)" dataDxfId="38"/>
    <tableColumn id="42" xr3:uid="{EEFE9C59-9F1C-4E20-9F20-645E38DBE651}" name="Cl- (mmo l/L)" dataDxfId="37"/>
    <tableColumn id="32" xr3:uid="{00000000-0010-0000-0100-000020000000}" name="iCa (mmo l/L)" dataDxfId="36"/>
    <tableColumn id="40" xr3:uid="{00000000-0010-0000-0100-000028000000}" name="TCO2 (mmo l/L)" dataDxfId="35"/>
    <tableColumn id="31" xr3:uid="{00000000-0010-0000-0100-00001F000000}" name="Glucose (mg/dL)" dataDxfId="34"/>
    <tableColumn id="36" xr3:uid="{00000000-0010-0000-0100-000024000000}" name="BUN" dataDxfId="33"/>
    <tableColumn id="35" xr3:uid="{00000000-0010-0000-0100-000023000000}" name="CREA" dataDxfId="32"/>
    <tableColumn id="30" xr3:uid="{00000000-0010-0000-0100-00001E000000}" name="Hematocrite %PCV" dataDxfId="31"/>
    <tableColumn id="29" xr3:uid="{00000000-0010-0000-0100-00001D000000}" name="Hemoglobine (via Hct) g/dL" dataDxfId="30"/>
    <tableColumn id="39" xr3:uid="{00000000-0010-0000-0100-000027000000}" name="AnGap" dataDxfId="29"/>
    <tableColumn id="43" xr3:uid="{A2ADDBF7-3426-43C7-AC3C-2B4C5F6978DE}" name="Lymphocites" dataDxfId="28"/>
    <tableColumn id="44" xr3:uid="{6D5EE78C-03D5-4748-B71D-7DAAF4618546}" name="Heterophils" dataDxfId="27"/>
    <tableColumn id="45" xr3:uid="{3009541D-CC67-480B-ADE5-A9BD17B4DC20}" name="Monocites" dataDxfId="26"/>
    <tableColumn id="46" xr3:uid="{0A11ED31-EEB7-49E3-8181-A700ED56BB35}" name="Eosinophils" dataDxfId="25"/>
    <tableColumn id="55" xr3:uid="{457EFA46-44CF-4637-A8C4-9C8AF5C18E0F}" name="Basophils" dataDxfId="24"/>
    <tableColumn id="56" xr3:uid="{0F9D9E67-E51B-4D8A-A9FC-AA4A5CA6659F}" name="WBC Estimates" dataDxfId="23"/>
    <tableColumn id="27" xr3:uid="{00000000-0010-0000-0100-00001B000000}" name="PCV1" dataDxfId="22"/>
    <tableColumn id="48" xr3:uid="{00000000-0010-0000-0100-000030000000}" name="PCV2" dataDxfId="21"/>
    <tableColumn id="50" xr3:uid="{00000000-0010-0000-0100-000032000000}" name="PCV Average" dataDxfId="20"/>
    <tableColumn id="49" xr3:uid="{00000000-0010-0000-0100-000031000000}" name="TP1" dataDxfId="19"/>
    <tableColumn id="47" xr3:uid="{00000000-0010-0000-0100-00002F000000}" name="TP2" dataDxfId="18"/>
    <tableColumn id="28" xr3:uid="{00000000-0010-0000-0100-00001C000000}" name="TP Average" dataDxfId="17"/>
    <tableColumn id="51" xr3:uid="{00000000-0010-0000-0100-000033000000}" name="Observations PCV Sample" dataDxfId="16"/>
    <tableColumn id="53" xr3:uid="{00000000-0010-0000-0100-000035000000}" name="Feathers washed for transport" dataDxfId="15"/>
    <tableColumn id="21" xr3:uid="{00000000-0010-0000-0100-000015000000}" name="Uropygial oil labelled" dataDxfId="14"/>
    <tableColumn id="23" xr3:uid="{00000000-0010-0000-0100-000017000000}" name="Plasma Stored at Microlab GSC" dataDxfId="13"/>
    <tableColumn id="26" xr3:uid="{00000000-0010-0000-0100-00001A000000}" name="Blood Centrifuged Stored at Microlab GSC" dataDxfId="12"/>
    <tableColumn id="25" xr3:uid="{00000000-0010-0000-0100-000019000000}" name="Blood Slides" dataDxfId="11"/>
    <tableColumn id="15" xr3:uid="{00000000-0010-0000-0100-00000F000000}" name="Regurgitates (Type)" dataDxfId="10"/>
    <tableColumn id="20" xr3:uid="{00000000-0010-0000-0100-000014000000}" name="Regurgitates Amount" dataDxfId="9"/>
    <tableColumn id="17" xr3:uid="{00000000-0010-0000-0100-000011000000}" name="Capture time" dataDxfId="8"/>
    <tableColumn id="19" xr3:uid="{00000000-0010-0000-0100-000013000000}" name="Release Time" dataDxfId="7"/>
    <tableColumn id="18" xr3:uid="{00000000-0010-0000-0100-000012000000}" name="Blood Drop Time" dataDxfId="6"/>
    <tableColumn id="59" xr3:uid="{E203F22D-F268-4588-9ABF-3EF342649813}" name="Sample time" dataDxfId="5"/>
    <tableColumn id="37" xr3:uid="{F5A9BEB8-B767-46F2-98A6-3F3839B2A915}" name="Handling time" dataDxfId="4"/>
    <tableColumn id="16" xr3:uid="{00000000-0010-0000-0100-000010000000}" name="Location" dataDxfId="3"/>
    <tableColumn id="22" xr3:uid="{00000000-0010-0000-0100-000016000000}" name="Date" dataDxfId="2"/>
    <tableColumn id="52" xr3:uid="{00000000-0010-0000-0100-000034000000}" name="General Observations" dataDxfId="1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2000000}" name="Table1" displayName="Table1" ref="A1:I5" totalsRowShown="0" headerRowDxfId="0">
  <autoFilter ref="A1:I5" xr:uid="{00000000-0009-0000-0100-000001000000}"/>
  <tableColumns count="9">
    <tableColumn id="1" xr3:uid="{00000000-0010-0000-0200-000001000000}" name="ID"/>
    <tableColumn id="9" xr3:uid="{00000000-0010-0000-0200-000009000000}" name="SPP."/>
    <tableColumn id="2" xr3:uid="{00000000-0010-0000-0200-000002000000}" name="Species"/>
    <tableColumn id="3" xr3:uid="{00000000-0010-0000-0200-000003000000}" name="Total length (cm)"/>
    <tableColumn id="4" xr3:uid="{00000000-0010-0000-0200-000004000000}" name="Standard length (cm)"/>
    <tableColumn id="5" xr3:uid="{00000000-0010-0000-0200-000005000000}" name="Fork length (cm)"/>
    <tableColumn id="6" xr3:uid="{00000000-0010-0000-0200-000006000000}" name="Total weight (g)"/>
    <tableColumn id="7" xr3:uid="{00000000-0010-0000-0200-000007000000}" name="Weight collected (g)"/>
    <tableColumn id="8" xr3:uid="{00000000-0010-0000-0200-000008000000}" name="Notes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topLeftCell="A3" workbookViewId="0">
      <selection activeCell="I10" sqref="I10"/>
    </sheetView>
  </sheetViews>
  <sheetFormatPr baseColWidth="10" defaultColWidth="11.5" defaultRowHeight="15" x14ac:dyDescent="0.2"/>
  <cols>
    <col min="1" max="1" width="28.1640625" customWidth="1"/>
    <col min="2" max="2" width="16.33203125" customWidth="1"/>
    <col min="3" max="3" width="31" customWidth="1"/>
    <col min="4" max="4" width="14.5" customWidth="1"/>
    <col min="5" max="5" width="8.83203125" customWidth="1"/>
    <col min="6" max="6" width="12.33203125" customWidth="1"/>
    <col min="8" max="8" width="12.33203125" customWidth="1"/>
    <col min="9" max="9" width="16.33203125" customWidth="1"/>
  </cols>
  <sheetData>
    <row r="1" spans="1:9" x14ac:dyDescent="0.2">
      <c r="A1" s="116" t="s">
        <v>59</v>
      </c>
      <c r="B1" s="117"/>
      <c r="C1" s="118"/>
      <c r="D1" s="122" t="s">
        <v>9</v>
      </c>
      <c r="E1" s="122"/>
      <c r="F1" s="122"/>
      <c r="G1" s="122"/>
      <c r="H1" s="67"/>
    </row>
    <row r="2" spans="1:9" ht="48" x14ac:dyDescent="0.2">
      <c r="A2" s="119" t="s">
        <v>60</v>
      </c>
      <c r="B2" s="120"/>
      <c r="C2" s="120"/>
      <c r="D2" s="40" t="s">
        <v>7</v>
      </c>
      <c r="E2" s="40" t="s">
        <v>10</v>
      </c>
      <c r="F2" s="40" t="s">
        <v>11</v>
      </c>
      <c r="G2" s="40" t="s">
        <v>12</v>
      </c>
      <c r="H2" s="10" t="s">
        <v>178</v>
      </c>
      <c r="I2" s="66" t="s">
        <v>182</v>
      </c>
    </row>
    <row r="3" spans="1:9" x14ac:dyDescent="0.2">
      <c r="A3" s="39" t="s">
        <v>177</v>
      </c>
      <c r="B3" s="130"/>
      <c r="C3" s="131"/>
      <c r="D3" s="131"/>
      <c r="E3" s="131"/>
      <c r="F3" s="131"/>
      <c r="G3" s="131"/>
      <c r="H3" s="131"/>
      <c r="I3" s="132"/>
    </row>
    <row r="4" spans="1:9" ht="32" x14ac:dyDescent="0.2">
      <c r="A4" s="4" t="s">
        <v>70</v>
      </c>
      <c r="B4" s="125" t="s">
        <v>172</v>
      </c>
      <c r="C4" s="126"/>
      <c r="D4" s="5">
        <v>30</v>
      </c>
      <c r="E4" s="48">
        <v>24</v>
      </c>
      <c r="F4" s="6">
        <v>18</v>
      </c>
      <c r="G4" s="6">
        <v>30</v>
      </c>
      <c r="H4" s="4">
        <v>0</v>
      </c>
      <c r="I4" s="69" t="s">
        <v>181</v>
      </c>
    </row>
    <row r="5" spans="1:9" x14ac:dyDescent="0.2">
      <c r="A5" s="4" t="s">
        <v>36</v>
      </c>
      <c r="B5" s="125" t="s">
        <v>61</v>
      </c>
      <c r="C5" s="126"/>
      <c r="D5" s="5">
        <v>30</v>
      </c>
      <c r="E5" s="48">
        <v>21</v>
      </c>
      <c r="F5" s="6">
        <v>0</v>
      </c>
      <c r="G5" s="4">
        <v>30</v>
      </c>
      <c r="H5" s="4">
        <v>10</v>
      </c>
      <c r="I5" s="12" t="s">
        <v>180</v>
      </c>
    </row>
    <row r="6" spans="1:9" x14ac:dyDescent="0.2">
      <c r="A6" s="4" t="s">
        <v>89</v>
      </c>
      <c r="B6" s="123" t="s">
        <v>173</v>
      </c>
      <c r="C6" s="124"/>
      <c r="D6" s="5">
        <v>4</v>
      </c>
      <c r="E6" s="5">
        <v>4</v>
      </c>
      <c r="F6" s="6">
        <v>4</v>
      </c>
      <c r="G6" s="4">
        <v>4</v>
      </c>
      <c r="H6" s="4">
        <v>1</v>
      </c>
      <c r="I6" s="4"/>
    </row>
    <row r="7" spans="1:9" x14ac:dyDescent="0.2">
      <c r="A7" s="40" t="s">
        <v>151</v>
      </c>
      <c r="B7" s="127"/>
      <c r="C7" s="128"/>
      <c r="D7" s="128"/>
      <c r="E7" s="128"/>
      <c r="F7" s="128"/>
      <c r="G7" s="128"/>
      <c r="H7" s="128"/>
      <c r="I7" s="129"/>
    </row>
    <row r="8" spans="1:9" x14ac:dyDescent="0.2">
      <c r="A8" s="4" t="s">
        <v>96</v>
      </c>
      <c r="B8" s="123" t="s">
        <v>174</v>
      </c>
      <c r="C8" s="124"/>
      <c r="D8" s="48">
        <v>31</v>
      </c>
      <c r="E8" s="5">
        <v>20</v>
      </c>
      <c r="F8" s="6">
        <v>16</v>
      </c>
      <c r="G8" s="12">
        <v>31</v>
      </c>
      <c r="H8" s="4">
        <v>8</v>
      </c>
      <c r="I8" s="12">
        <v>93</v>
      </c>
    </row>
    <row r="9" spans="1:9" x14ac:dyDescent="0.2">
      <c r="A9" s="4" t="s">
        <v>89</v>
      </c>
      <c r="B9" s="123" t="s">
        <v>173</v>
      </c>
      <c r="C9" s="124"/>
      <c r="D9" s="5">
        <v>6</v>
      </c>
      <c r="E9" s="5">
        <v>6</v>
      </c>
      <c r="F9" s="6">
        <v>2</v>
      </c>
      <c r="G9" s="4">
        <v>6</v>
      </c>
      <c r="H9" s="4">
        <v>3</v>
      </c>
      <c r="I9" s="4"/>
    </row>
    <row r="10" spans="1:9" x14ac:dyDescent="0.2">
      <c r="A10" s="4" t="s">
        <v>42</v>
      </c>
      <c r="B10" s="125" t="s">
        <v>62</v>
      </c>
      <c r="C10" s="126"/>
      <c r="D10" s="48">
        <v>31</v>
      </c>
      <c r="E10" s="48">
        <v>21</v>
      </c>
      <c r="F10" s="6">
        <v>19</v>
      </c>
      <c r="G10" s="12">
        <v>31</v>
      </c>
      <c r="H10" s="4">
        <v>2</v>
      </c>
      <c r="I10" s="12">
        <v>104</v>
      </c>
    </row>
    <row r="11" spans="1:9" x14ac:dyDescent="0.2">
      <c r="A11" s="40" t="s">
        <v>129</v>
      </c>
      <c r="B11" s="133"/>
      <c r="C11" s="134"/>
      <c r="D11" s="134"/>
      <c r="E11" s="134"/>
      <c r="F11" s="134"/>
      <c r="G11" s="134"/>
      <c r="H11" s="134"/>
      <c r="I11" s="135"/>
    </row>
    <row r="12" spans="1:9" x14ac:dyDescent="0.2">
      <c r="A12" s="4" t="s">
        <v>37</v>
      </c>
      <c r="B12" s="125" t="s">
        <v>175</v>
      </c>
      <c r="C12" s="126"/>
      <c r="D12" s="5">
        <v>30</v>
      </c>
      <c r="E12" s="5">
        <v>20</v>
      </c>
      <c r="F12" s="6">
        <v>0</v>
      </c>
      <c r="G12" s="4">
        <v>30</v>
      </c>
      <c r="H12" s="4">
        <v>6</v>
      </c>
      <c r="I12" s="4"/>
    </row>
    <row r="13" spans="1:9" x14ac:dyDescent="0.2">
      <c r="A13" s="4" t="s">
        <v>176</v>
      </c>
      <c r="B13" s="5"/>
      <c r="C13" s="5"/>
      <c r="D13" s="5"/>
      <c r="E13" s="5"/>
      <c r="F13" s="6">
        <v>11</v>
      </c>
      <c r="G13" s="4"/>
      <c r="H13" s="4"/>
      <c r="I13" s="4"/>
    </row>
    <row r="14" spans="1:9" x14ac:dyDescent="0.2">
      <c r="A14" s="121" t="s">
        <v>63</v>
      </c>
      <c r="B14" s="121"/>
      <c r="C14" s="121"/>
      <c r="D14" s="52">
        <f>SUM(D4:D13)</f>
        <v>162</v>
      </c>
      <c r="E14" s="41">
        <f>SUM(E4:E13)</f>
        <v>116</v>
      </c>
      <c r="F14" s="10">
        <f>SUM(F4:F13)</f>
        <v>70</v>
      </c>
      <c r="G14" s="68">
        <f>SUM(G4:G13)</f>
        <v>162</v>
      </c>
      <c r="H14" s="4">
        <f>SUM(H4:H13)</f>
        <v>30</v>
      </c>
      <c r="I14" s="4"/>
    </row>
    <row r="15" spans="1:9" ht="15.75" customHeight="1" x14ac:dyDescent="0.2">
      <c r="A15" s="7"/>
      <c r="B15" s="8"/>
      <c r="C15" s="8"/>
      <c r="D15" s="8"/>
      <c r="E15" s="8"/>
      <c r="F15" s="1"/>
    </row>
    <row r="16" spans="1:9" x14ac:dyDescent="0.2">
      <c r="A16" s="11"/>
      <c r="B16" s="11"/>
      <c r="C16" s="11"/>
      <c r="D16" s="9"/>
      <c r="E16" s="9"/>
      <c r="F16" s="2"/>
    </row>
    <row r="18" spans="1:2" x14ac:dyDescent="0.2">
      <c r="A18" s="40" t="s">
        <v>64</v>
      </c>
      <c r="B18" s="4"/>
    </row>
    <row r="19" spans="1:2" x14ac:dyDescent="0.2">
      <c r="A19" s="4" t="s">
        <v>183</v>
      </c>
      <c r="B19" s="12"/>
    </row>
  </sheetData>
  <mergeCells count="14">
    <mergeCell ref="A1:C1"/>
    <mergeCell ref="A2:C2"/>
    <mergeCell ref="A14:C14"/>
    <mergeCell ref="D1:G1"/>
    <mergeCell ref="B8:C8"/>
    <mergeCell ref="B12:C12"/>
    <mergeCell ref="B10:C10"/>
    <mergeCell ref="B6:C6"/>
    <mergeCell ref="B5:C5"/>
    <mergeCell ref="B4:C4"/>
    <mergeCell ref="B9:C9"/>
    <mergeCell ref="B7:I7"/>
    <mergeCell ref="B3:I3"/>
    <mergeCell ref="B11:I11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F178"/>
  <sheetViews>
    <sheetView topLeftCell="A94" zoomScale="90" zoomScaleNormal="90" zoomScalePageLayoutView="90" workbookViewId="0">
      <pane xSplit="1" topLeftCell="B1" activePane="topRight" state="frozen"/>
      <selection pane="topRight" activeCell="B108" sqref="B108"/>
    </sheetView>
  </sheetViews>
  <sheetFormatPr baseColWidth="10" defaultColWidth="9.1640625" defaultRowHeight="15" x14ac:dyDescent="0.2"/>
  <cols>
    <col min="1" max="2" width="9.1640625" style="20"/>
    <col min="3" max="3" width="22.83203125" style="20" customWidth="1"/>
    <col min="4" max="4" width="13.33203125" style="20" customWidth="1"/>
    <col min="5" max="5" width="12.5" style="20" customWidth="1"/>
    <col min="6" max="6" width="13.83203125" style="20" customWidth="1"/>
    <col min="7" max="7" width="12.33203125" style="20" customWidth="1"/>
    <col min="8" max="8" width="12.83203125" style="20" customWidth="1"/>
    <col min="9" max="9" width="13" style="20" bestFit="1" customWidth="1"/>
    <col min="10" max="11" width="13.5" style="20" customWidth="1"/>
    <col min="12" max="12" width="14" style="20" customWidth="1"/>
    <col min="13" max="13" width="15.6640625" style="20" customWidth="1"/>
    <col min="14" max="14" width="11.83203125" style="20" customWidth="1"/>
    <col min="15" max="15" width="15.6640625" style="20" customWidth="1"/>
    <col min="16" max="17" width="16.5" style="20" customWidth="1"/>
    <col min="18" max="18" width="9.6640625" style="20" customWidth="1"/>
    <col min="19" max="19" width="13.5" style="20" customWidth="1"/>
    <col min="20" max="20" width="10.5" style="20" customWidth="1"/>
    <col min="21" max="21" width="13.5" style="20" customWidth="1"/>
    <col min="22" max="22" width="11.83203125" style="20" customWidth="1"/>
    <col min="23" max="23" width="12.5" style="20" customWidth="1"/>
    <col min="24" max="24" width="9" style="20" customWidth="1"/>
    <col min="25" max="25" width="16.5" style="20" customWidth="1"/>
    <col min="26" max="26" width="8.5" style="20" customWidth="1"/>
    <col min="27" max="27" width="13" style="20" customWidth="1"/>
    <col min="28" max="28" width="11.1640625" style="20" customWidth="1"/>
    <col min="29" max="29" width="12.83203125" style="20" customWidth="1"/>
    <col min="30" max="30" width="9.83203125" style="20" customWidth="1"/>
    <col min="31" max="31" width="11.6640625" style="20" customWidth="1"/>
    <col min="32" max="32" width="11.83203125" style="20" customWidth="1"/>
    <col min="33" max="33" width="12.5" style="20" customWidth="1"/>
    <col min="34" max="34" width="14.5" style="20" customWidth="1"/>
    <col min="35" max="39" width="16.5" style="20" customWidth="1"/>
    <col min="40" max="40" width="16.6640625" style="20" bestFit="1" customWidth="1"/>
    <col min="41" max="41" width="16.5" style="20" customWidth="1"/>
    <col min="42" max="42" width="14.1640625" style="20" customWidth="1"/>
    <col min="43" max="43" width="11.5" style="20" customWidth="1"/>
    <col min="44" max="46" width="9.1640625" style="20"/>
    <col min="47" max="48" width="13" style="20" customWidth="1"/>
    <col min="49" max="50" width="9.1640625" style="33"/>
    <col min="51" max="51" width="10.5" style="33" customWidth="1"/>
    <col min="52" max="52" width="14" style="20" customWidth="1"/>
    <col min="53" max="53" width="11.83203125" style="20" customWidth="1"/>
    <col min="54" max="54" width="59.83203125" style="20" customWidth="1"/>
    <col min="55" max="56" width="9.1640625" style="20"/>
    <col min="57" max="57" width="14.6640625" style="20" customWidth="1"/>
    <col min="58" max="58" width="10.5" style="21" bestFit="1" customWidth="1"/>
    <col min="59" max="59" width="10.83203125" style="20" customWidth="1"/>
    <col min="60" max="60" width="10.5" style="20" customWidth="1"/>
    <col min="61" max="61" width="13.6640625" style="20" customWidth="1"/>
    <col min="62" max="292" width="9.1640625" style="20"/>
    <col min="293" max="293" width="13.33203125" style="20" customWidth="1"/>
    <col min="294" max="294" width="9.1640625" style="20"/>
    <col min="295" max="295" width="13" style="20" bestFit="1" customWidth="1"/>
    <col min="296" max="296" width="12.33203125" style="20" customWidth="1"/>
    <col min="297" max="297" width="9.1640625" style="20"/>
    <col min="298" max="298" width="11.5" style="20" customWidth="1"/>
    <col min="299" max="299" width="23.5" style="20" customWidth="1"/>
    <col min="300" max="301" width="9.1640625" style="20"/>
    <col min="302" max="302" width="10.5" style="20" customWidth="1"/>
    <col min="303" max="305" width="9.1640625" style="20"/>
    <col min="306" max="306" width="11" style="20" customWidth="1"/>
    <col min="307" max="307" width="10.5" style="20" customWidth="1"/>
    <col min="308" max="308" width="11.83203125" style="20" customWidth="1"/>
    <col min="309" max="309" width="11.33203125" style="20" customWidth="1"/>
    <col min="310" max="310" width="11.83203125" style="20" customWidth="1"/>
    <col min="311" max="312" width="9.1640625" style="20"/>
    <col min="313" max="313" width="14.6640625" style="20" customWidth="1"/>
    <col min="314" max="314" width="10.5" style="20" bestFit="1" customWidth="1"/>
    <col min="315" max="315" width="10.83203125" style="20" customWidth="1"/>
    <col min="316" max="316" width="10.5" style="20" customWidth="1"/>
    <col min="317" max="317" width="13.6640625" style="20" customWidth="1"/>
    <col min="318" max="548" width="9.1640625" style="20"/>
    <col min="549" max="549" width="13.33203125" style="20" customWidth="1"/>
    <col min="550" max="550" width="9.1640625" style="20"/>
    <col min="551" max="551" width="13" style="20" bestFit="1" customWidth="1"/>
    <col min="552" max="552" width="12.33203125" style="20" customWidth="1"/>
    <col min="553" max="553" width="9.1640625" style="20"/>
    <col min="554" max="554" width="11.5" style="20" customWidth="1"/>
    <col min="555" max="555" width="23.5" style="20" customWidth="1"/>
    <col min="556" max="557" width="9.1640625" style="20"/>
    <col min="558" max="558" width="10.5" style="20" customWidth="1"/>
    <col min="559" max="561" width="9.1640625" style="20"/>
    <col min="562" max="562" width="11" style="20" customWidth="1"/>
    <col min="563" max="563" width="10.5" style="20" customWidth="1"/>
    <col min="564" max="564" width="11.83203125" style="20" customWidth="1"/>
    <col min="565" max="565" width="11.33203125" style="20" customWidth="1"/>
    <col min="566" max="566" width="11.83203125" style="20" customWidth="1"/>
    <col min="567" max="568" width="9.1640625" style="20"/>
    <col min="569" max="569" width="14.6640625" style="20" customWidth="1"/>
    <col min="570" max="570" width="10.5" style="20" bestFit="1" customWidth="1"/>
    <col min="571" max="571" width="10.83203125" style="20" customWidth="1"/>
    <col min="572" max="572" width="10.5" style="20" customWidth="1"/>
    <col min="573" max="573" width="13.6640625" style="20" customWidth="1"/>
    <col min="574" max="804" width="9.1640625" style="20"/>
    <col min="805" max="805" width="13.33203125" style="20" customWidth="1"/>
    <col min="806" max="806" width="9.1640625" style="20"/>
    <col min="807" max="807" width="13" style="20" bestFit="1" customWidth="1"/>
    <col min="808" max="808" width="12.33203125" style="20" customWidth="1"/>
    <col min="809" max="809" width="9.1640625" style="20"/>
    <col min="810" max="810" width="11.5" style="20" customWidth="1"/>
    <col min="811" max="811" width="23.5" style="20" customWidth="1"/>
    <col min="812" max="813" width="9.1640625" style="20"/>
    <col min="814" max="814" width="10.5" style="20" customWidth="1"/>
    <col min="815" max="817" width="9.1640625" style="20"/>
    <col min="818" max="818" width="11" style="20" customWidth="1"/>
    <col min="819" max="819" width="10.5" style="20" customWidth="1"/>
    <col min="820" max="820" width="11.83203125" style="20" customWidth="1"/>
    <col min="821" max="821" width="11.33203125" style="20" customWidth="1"/>
    <col min="822" max="822" width="11.83203125" style="20" customWidth="1"/>
    <col min="823" max="824" width="9.1640625" style="20"/>
    <col min="825" max="825" width="14.6640625" style="20" customWidth="1"/>
    <col min="826" max="826" width="10.5" style="20" bestFit="1" customWidth="1"/>
    <col min="827" max="827" width="10.83203125" style="20" customWidth="1"/>
    <col min="828" max="828" width="10.5" style="20" customWidth="1"/>
    <col min="829" max="829" width="13.6640625" style="20" customWidth="1"/>
    <col min="830" max="1060" width="9.1640625" style="20"/>
    <col min="1061" max="1061" width="13.33203125" style="20" customWidth="1"/>
    <col min="1062" max="1062" width="9.1640625" style="20"/>
    <col min="1063" max="1063" width="13" style="20" bestFit="1" customWidth="1"/>
    <col min="1064" max="1064" width="12.33203125" style="20" customWidth="1"/>
    <col min="1065" max="1065" width="9.1640625" style="20"/>
    <col min="1066" max="1066" width="11.5" style="20" customWidth="1"/>
    <col min="1067" max="1067" width="23.5" style="20" customWidth="1"/>
    <col min="1068" max="1069" width="9.1640625" style="20"/>
    <col min="1070" max="1070" width="10.5" style="20" customWidth="1"/>
    <col min="1071" max="1073" width="9.1640625" style="20"/>
    <col min="1074" max="1074" width="11" style="20" customWidth="1"/>
    <col min="1075" max="1075" width="10.5" style="20" customWidth="1"/>
    <col min="1076" max="1076" width="11.83203125" style="20" customWidth="1"/>
    <col min="1077" max="1077" width="11.33203125" style="20" customWidth="1"/>
    <col min="1078" max="1078" width="11.83203125" style="20" customWidth="1"/>
    <col min="1079" max="1080" width="9.1640625" style="20"/>
    <col min="1081" max="1081" width="14.6640625" style="20" customWidth="1"/>
    <col min="1082" max="1082" width="10.5" style="20" bestFit="1" customWidth="1"/>
    <col min="1083" max="1083" width="10.83203125" style="20" customWidth="1"/>
    <col min="1084" max="1084" width="10.5" style="20" customWidth="1"/>
    <col min="1085" max="1085" width="13.6640625" style="20" customWidth="1"/>
    <col min="1086" max="1316" width="9.1640625" style="20"/>
    <col min="1317" max="1317" width="13.33203125" style="20" customWidth="1"/>
    <col min="1318" max="1318" width="9.1640625" style="20"/>
    <col min="1319" max="1319" width="13" style="20" bestFit="1" customWidth="1"/>
    <col min="1320" max="1320" width="12.33203125" style="20" customWidth="1"/>
    <col min="1321" max="1321" width="9.1640625" style="20"/>
    <col min="1322" max="1322" width="11.5" style="20" customWidth="1"/>
    <col min="1323" max="1323" width="23.5" style="20" customWidth="1"/>
    <col min="1324" max="1325" width="9.1640625" style="20"/>
    <col min="1326" max="1326" width="10.5" style="20" customWidth="1"/>
    <col min="1327" max="1329" width="9.1640625" style="20"/>
    <col min="1330" max="1330" width="11" style="20" customWidth="1"/>
    <col min="1331" max="1331" width="10.5" style="20" customWidth="1"/>
    <col min="1332" max="1332" width="11.83203125" style="20" customWidth="1"/>
    <col min="1333" max="1333" width="11.33203125" style="20" customWidth="1"/>
    <col min="1334" max="1334" width="11.83203125" style="20" customWidth="1"/>
    <col min="1335" max="1336" width="9.1640625" style="20"/>
    <col min="1337" max="1337" width="14.6640625" style="20" customWidth="1"/>
    <col min="1338" max="1338" width="10.5" style="20" bestFit="1" customWidth="1"/>
    <col min="1339" max="1339" width="10.83203125" style="20" customWidth="1"/>
    <col min="1340" max="1340" width="10.5" style="20" customWidth="1"/>
    <col min="1341" max="1341" width="13.6640625" style="20" customWidth="1"/>
    <col min="1342" max="1572" width="9.1640625" style="20"/>
    <col min="1573" max="1573" width="13.33203125" style="20" customWidth="1"/>
    <col min="1574" max="1574" width="9.1640625" style="20"/>
    <col min="1575" max="1575" width="13" style="20" bestFit="1" customWidth="1"/>
    <col min="1576" max="1576" width="12.33203125" style="20" customWidth="1"/>
    <col min="1577" max="1577" width="9.1640625" style="20"/>
    <col min="1578" max="1578" width="11.5" style="20" customWidth="1"/>
    <col min="1579" max="1579" width="23.5" style="20" customWidth="1"/>
    <col min="1580" max="1581" width="9.1640625" style="20"/>
    <col min="1582" max="1582" width="10.5" style="20" customWidth="1"/>
    <col min="1583" max="1585" width="9.1640625" style="20"/>
    <col min="1586" max="1586" width="11" style="20" customWidth="1"/>
    <col min="1587" max="1587" width="10.5" style="20" customWidth="1"/>
    <col min="1588" max="1588" width="11.83203125" style="20" customWidth="1"/>
    <col min="1589" max="1589" width="11.33203125" style="20" customWidth="1"/>
    <col min="1590" max="1590" width="11.83203125" style="20" customWidth="1"/>
    <col min="1591" max="1592" width="9.1640625" style="20"/>
    <col min="1593" max="1593" width="14.6640625" style="20" customWidth="1"/>
    <col min="1594" max="1594" width="10.5" style="20" bestFit="1" customWidth="1"/>
    <col min="1595" max="1595" width="10.83203125" style="20" customWidth="1"/>
    <col min="1596" max="1596" width="10.5" style="20" customWidth="1"/>
    <col min="1597" max="1597" width="13.6640625" style="20" customWidth="1"/>
    <col min="1598" max="1828" width="9.1640625" style="20"/>
    <col min="1829" max="1829" width="13.33203125" style="20" customWidth="1"/>
    <col min="1830" max="1830" width="9.1640625" style="20"/>
    <col min="1831" max="1831" width="13" style="20" bestFit="1" customWidth="1"/>
    <col min="1832" max="1832" width="12.33203125" style="20" customWidth="1"/>
    <col min="1833" max="1833" width="9.1640625" style="20"/>
    <col min="1834" max="1834" width="11.5" style="20" customWidth="1"/>
    <col min="1835" max="1835" width="23.5" style="20" customWidth="1"/>
    <col min="1836" max="1837" width="9.1640625" style="20"/>
    <col min="1838" max="1838" width="10.5" style="20" customWidth="1"/>
    <col min="1839" max="1841" width="9.1640625" style="20"/>
    <col min="1842" max="1842" width="11" style="20" customWidth="1"/>
    <col min="1843" max="1843" width="10.5" style="20" customWidth="1"/>
    <col min="1844" max="1844" width="11.83203125" style="20" customWidth="1"/>
    <col min="1845" max="1845" width="11.33203125" style="20" customWidth="1"/>
    <col min="1846" max="1846" width="11.83203125" style="20" customWidth="1"/>
    <col min="1847" max="1848" width="9.1640625" style="20"/>
    <col min="1849" max="1849" width="14.6640625" style="20" customWidth="1"/>
    <col min="1850" max="1850" width="10.5" style="20" bestFit="1" customWidth="1"/>
    <col min="1851" max="1851" width="10.83203125" style="20" customWidth="1"/>
    <col min="1852" max="1852" width="10.5" style="20" customWidth="1"/>
    <col min="1853" max="1853" width="13.6640625" style="20" customWidth="1"/>
    <col min="1854" max="2084" width="9.1640625" style="20"/>
    <col min="2085" max="2085" width="13.33203125" style="20" customWidth="1"/>
    <col min="2086" max="2086" width="9.1640625" style="20"/>
    <col min="2087" max="2087" width="13" style="20" bestFit="1" customWidth="1"/>
    <col min="2088" max="2088" width="12.33203125" style="20" customWidth="1"/>
    <col min="2089" max="2089" width="9.1640625" style="20"/>
    <col min="2090" max="2090" width="11.5" style="20" customWidth="1"/>
    <col min="2091" max="2091" width="23.5" style="20" customWidth="1"/>
    <col min="2092" max="2093" width="9.1640625" style="20"/>
    <col min="2094" max="2094" width="10.5" style="20" customWidth="1"/>
    <col min="2095" max="2097" width="9.1640625" style="20"/>
    <col min="2098" max="2098" width="11" style="20" customWidth="1"/>
    <col min="2099" max="2099" width="10.5" style="20" customWidth="1"/>
    <col min="2100" max="2100" width="11.83203125" style="20" customWidth="1"/>
    <col min="2101" max="2101" width="11.33203125" style="20" customWidth="1"/>
    <col min="2102" max="2102" width="11.83203125" style="20" customWidth="1"/>
    <col min="2103" max="2104" width="9.1640625" style="20"/>
    <col min="2105" max="2105" width="14.6640625" style="20" customWidth="1"/>
    <col min="2106" max="2106" width="10.5" style="20" bestFit="1" customWidth="1"/>
    <col min="2107" max="2107" width="10.83203125" style="20" customWidth="1"/>
    <col min="2108" max="2108" width="10.5" style="20" customWidth="1"/>
    <col min="2109" max="2109" width="13.6640625" style="20" customWidth="1"/>
    <col min="2110" max="2340" width="9.1640625" style="20"/>
    <col min="2341" max="2341" width="13.33203125" style="20" customWidth="1"/>
    <col min="2342" max="2342" width="9.1640625" style="20"/>
    <col min="2343" max="2343" width="13" style="20" bestFit="1" customWidth="1"/>
    <col min="2344" max="2344" width="12.33203125" style="20" customWidth="1"/>
    <col min="2345" max="2345" width="9.1640625" style="20"/>
    <col min="2346" max="2346" width="11.5" style="20" customWidth="1"/>
    <col min="2347" max="2347" width="23.5" style="20" customWidth="1"/>
    <col min="2348" max="2349" width="9.1640625" style="20"/>
    <col min="2350" max="2350" width="10.5" style="20" customWidth="1"/>
    <col min="2351" max="2353" width="9.1640625" style="20"/>
    <col min="2354" max="2354" width="11" style="20" customWidth="1"/>
    <col min="2355" max="2355" width="10.5" style="20" customWidth="1"/>
    <col min="2356" max="2356" width="11.83203125" style="20" customWidth="1"/>
    <col min="2357" max="2357" width="11.33203125" style="20" customWidth="1"/>
    <col min="2358" max="2358" width="11.83203125" style="20" customWidth="1"/>
    <col min="2359" max="2360" width="9.1640625" style="20"/>
    <col min="2361" max="2361" width="14.6640625" style="20" customWidth="1"/>
    <col min="2362" max="2362" width="10.5" style="20" bestFit="1" customWidth="1"/>
    <col min="2363" max="2363" width="10.83203125" style="20" customWidth="1"/>
    <col min="2364" max="2364" width="10.5" style="20" customWidth="1"/>
    <col min="2365" max="2365" width="13.6640625" style="20" customWidth="1"/>
    <col min="2366" max="2596" width="9.1640625" style="20"/>
    <col min="2597" max="2597" width="13.33203125" style="20" customWidth="1"/>
    <col min="2598" max="2598" width="9.1640625" style="20"/>
    <col min="2599" max="2599" width="13" style="20" bestFit="1" customWidth="1"/>
    <col min="2600" max="2600" width="12.33203125" style="20" customWidth="1"/>
    <col min="2601" max="2601" width="9.1640625" style="20"/>
    <col min="2602" max="2602" width="11.5" style="20" customWidth="1"/>
    <col min="2603" max="2603" width="23.5" style="20" customWidth="1"/>
    <col min="2604" max="2605" width="9.1640625" style="20"/>
    <col min="2606" max="2606" width="10.5" style="20" customWidth="1"/>
    <col min="2607" max="2609" width="9.1640625" style="20"/>
    <col min="2610" max="2610" width="11" style="20" customWidth="1"/>
    <col min="2611" max="2611" width="10.5" style="20" customWidth="1"/>
    <col min="2612" max="2612" width="11.83203125" style="20" customWidth="1"/>
    <col min="2613" max="2613" width="11.33203125" style="20" customWidth="1"/>
    <col min="2614" max="2614" width="11.83203125" style="20" customWidth="1"/>
    <col min="2615" max="2616" width="9.1640625" style="20"/>
    <col min="2617" max="2617" width="14.6640625" style="20" customWidth="1"/>
    <col min="2618" max="2618" width="10.5" style="20" bestFit="1" customWidth="1"/>
    <col min="2619" max="2619" width="10.83203125" style="20" customWidth="1"/>
    <col min="2620" max="2620" width="10.5" style="20" customWidth="1"/>
    <col min="2621" max="2621" width="13.6640625" style="20" customWidth="1"/>
    <col min="2622" max="2852" width="9.1640625" style="20"/>
    <col min="2853" max="2853" width="13.33203125" style="20" customWidth="1"/>
    <col min="2854" max="2854" width="9.1640625" style="20"/>
    <col min="2855" max="2855" width="13" style="20" bestFit="1" customWidth="1"/>
    <col min="2856" max="2856" width="12.33203125" style="20" customWidth="1"/>
    <col min="2857" max="2857" width="9.1640625" style="20"/>
    <col min="2858" max="2858" width="11.5" style="20" customWidth="1"/>
    <col min="2859" max="2859" width="23.5" style="20" customWidth="1"/>
    <col min="2860" max="2861" width="9.1640625" style="20"/>
    <col min="2862" max="2862" width="10.5" style="20" customWidth="1"/>
    <col min="2863" max="2865" width="9.1640625" style="20"/>
    <col min="2866" max="2866" width="11" style="20" customWidth="1"/>
    <col min="2867" max="2867" width="10.5" style="20" customWidth="1"/>
    <col min="2868" max="2868" width="11.83203125" style="20" customWidth="1"/>
    <col min="2869" max="2869" width="11.33203125" style="20" customWidth="1"/>
    <col min="2870" max="2870" width="11.83203125" style="20" customWidth="1"/>
    <col min="2871" max="2872" width="9.1640625" style="20"/>
    <col min="2873" max="2873" width="14.6640625" style="20" customWidth="1"/>
    <col min="2874" max="2874" width="10.5" style="20" bestFit="1" customWidth="1"/>
    <col min="2875" max="2875" width="10.83203125" style="20" customWidth="1"/>
    <col min="2876" max="2876" width="10.5" style="20" customWidth="1"/>
    <col min="2877" max="2877" width="13.6640625" style="20" customWidth="1"/>
    <col min="2878" max="3108" width="9.1640625" style="20"/>
    <col min="3109" max="3109" width="13.33203125" style="20" customWidth="1"/>
    <col min="3110" max="3110" width="9.1640625" style="20"/>
    <col min="3111" max="3111" width="13" style="20" bestFit="1" customWidth="1"/>
    <col min="3112" max="3112" width="12.33203125" style="20" customWidth="1"/>
    <col min="3113" max="3113" width="9.1640625" style="20"/>
    <col min="3114" max="3114" width="11.5" style="20" customWidth="1"/>
    <col min="3115" max="3115" width="23.5" style="20" customWidth="1"/>
    <col min="3116" max="3117" width="9.1640625" style="20"/>
    <col min="3118" max="3118" width="10.5" style="20" customWidth="1"/>
    <col min="3119" max="3121" width="9.1640625" style="20"/>
    <col min="3122" max="3122" width="11" style="20" customWidth="1"/>
    <col min="3123" max="3123" width="10.5" style="20" customWidth="1"/>
    <col min="3124" max="3124" width="11.83203125" style="20" customWidth="1"/>
    <col min="3125" max="3125" width="11.33203125" style="20" customWidth="1"/>
    <col min="3126" max="3126" width="11.83203125" style="20" customWidth="1"/>
    <col min="3127" max="3128" width="9.1640625" style="20"/>
    <col min="3129" max="3129" width="14.6640625" style="20" customWidth="1"/>
    <col min="3130" max="3130" width="10.5" style="20" bestFit="1" customWidth="1"/>
    <col min="3131" max="3131" width="10.83203125" style="20" customWidth="1"/>
    <col min="3132" max="3132" width="10.5" style="20" customWidth="1"/>
    <col min="3133" max="3133" width="13.6640625" style="20" customWidth="1"/>
    <col min="3134" max="3364" width="9.1640625" style="20"/>
    <col min="3365" max="3365" width="13.33203125" style="20" customWidth="1"/>
    <col min="3366" max="3366" width="9.1640625" style="20"/>
    <col min="3367" max="3367" width="13" style="20" bestFit="1" customWidth="1"/>
    <col min="3368" max="3368" width="12.33203125" style="20" customWidth="1"/>
    <col min="3369" max="3369" width="9.1640625" style="20"/>
    <col min="3370" max="3370" width="11.5" style="20" customWidth="1"/>
    <col min="3371" max="3371" width="23.5" style="20" customWidth="1"/>
    <col min="3372" max="3373" width="9.1640625" style="20"/>
    <col min="3374" max="3374" width="10.5" style="20" customWidth="1"/>
    <col min="3375" max="3377" width="9.1640625" style="20"/>
    <col min="3378" max="3378" width="11" style="20" customWidth="1"/>
    <col min="3379" max="3379" width="10.5" style="20" customWidth="1"/>
    <col min="3380" max="3380" width="11.83203125" style="20" customWidth="1"/>
    <col min="3381" max="3381" width="11.33203125" style="20" customWidth="1"/>
    <col min="3382" max="3382" width="11.83203125" style="20" customWidth="1"/>
    <col min="3383" max="3384" width="9.1640625" style="20"/>
    <col min="3385" max="3385" width="14.6640625" style="20" customWidth="1"/>
    <col min="3386" max="3386" width="10.5" style="20" bestFit="1" customWidth="1"/>
    <col min="3387" max="3387" width="10.83203125" style="20" customWidth="1"/>
    <col min="3388" max="3388" width="10.5" style="20" customWidth="1"/>
    <col min="3389" max="3389" width="13.6640625" style="20" customWidth="1"/>
    <col min="3390" max="3620" width="9.1640625" style="20"/>
    <col min="3621" max="3621" width="13.33203125" style="20" customWidth="1"/>
    <col min="3622" max="3622" width="9.1640625" style="20"/>
    <col min="3623" max="3623" width="13" style="20" bestFit="1" customWidth="1"/>
    <col min="3624" max="3624" width="12.33203125" style="20" customWidth="1"/>
    <col min="3625" max="3625" width="9.1640625" style="20"/>
    <col min="3626" max="3626" width="11.5" style="20" customWidth="1"/>
    <col min="3627" max="3627" width="23.5" style="20" customWidth="1"/>
    <col min="3628" max="3629" width="9.1640625" style="20"/>
    <col min="3630" max="3630" width="10.5" style="20" customWidth="1"/>
    <col min="3631" max="3633" width="9.1640625" style="20"/>
    <col min="3634" max="3634" width="11" style="20" customWidth="1"/>
    <col min="3635" max="3635" width="10.5" style="20" customWidth="1"/>
    <col min="3636" max="3636" width="11.83203125" style="20" customWidth="1"/>
    <col min="3637" max="3637" width="11.33203125" style="20" customWidth="1"/>
    <col min="3638" max="3638" width="11.83203125" style="20" customWidth="1"/>
    <col min="3639" max="3640" width="9.1640625" style="20"/>
    <col min="3641" max="3641" width="14.6640625" style="20" customWidth="1"/>
    <col min="3642" max="3642" width="10.5" style="20" bestFit="1" customWidth="1"/>
    <col min="3643" max="3643" width="10.83203125" style="20" customWidth="1"/>
    <col min="3644" max="3644" width="10.5" style="20" customWidth="1"/>
    <col min="3645" max="3645" width="13.6640625" style="20" customWidth="1"/>
    <col min="3646" max="3876" width="9.1640625" style="20"/>
    <col min="3877" max="3877" width="13.33203125" style="20" customWidth="1"/>
    <col min="3878" max="3878" width="9.1640625" style="20"/>
    <col min="3879" max="3879" width="13" style="20" bestFit="1" customWidth="1"/>
    <col min="3880" max="3880" width="12.33203125" style="20" customWidth="1"/>
    <col min="3881" max="3881" width="9.1640625" style="20"/>
    <col min="3882" max="3882" width="11.5" style="20" customWidth="1"/>
    <col min="3883" max="3883" width="23.5" style="20" customWidth="1"/>
    <col min="3884" max="3885" width="9.1640625" style="20"/>
    <col min="3886" max="3886" width="10.5" style="20" customWidth="1"/>
    <col min="3887" max="3889" width="9.1640625" style="20"/>
    <col min="3890" max="3890" width="11" style="20" customWidth="1"/>
    <col min="3891" max="3891" width="10.5" style="20" customWidth="1"/>
    <col min="3892" max="3892" width="11.83203125" style="20" customWidth="1"/>
    <col min="3893" max="3893" width="11.33203125" style="20" customWidth="1"/>
    <col min="3894" max="3894" width="11.83203125" style="20" customWidth="1"/>
    <col min="3895" max="3896" width="9.1640625" style="20"/>
    <col min="3897" max="3897" width="14.6640625" style="20" customWidth="1"/>
    <col min="3898" max="3898" width="10.5" style="20" bestFit="1" customWidth="1"/>
    <col min="3899" max="3899" width="10.83203125" style="20" customWidth="1"/>
    <col min="3900" max="3900" width="10.5" style="20" customWidth="1"/>
    <col min="3901" max="3901" width="13.6640625" style="20" customWidth="1"/>
    <col min="3902" max="4132" width="9.1640625" style="20"/>
    <col min="4133" max="4133" width="13.33203125" style="20" customWidth="1"/>
    <col min="4134" max="4134" width="9.1640625" style="20"/>
    <col min="4135" max="4135" width="13" style="20" bestFit="1" customWidth="1"/>
    <col min="4136" max="4136" width="12.33203125" style="20" customWidth="1"/>
    <col min="4137" max="4137" width="9.1640625" style="20"/>
    <col min="4138" max="4138" width="11.5" style="20" customWidth="1"/>
    <col min="4139" max="4139" width="23.5" style="20" customWidth="1"/>
    <col min="4140" max="4141" width="9.1640625" style="20"/>
    <col min="4142" max="4142" width="10.5" style="20" customWidth="1"/>
    <col min="4143" max="4145" width="9.1640625" style="20"/>
    <col min="4146" max="4146" width="11" style="20" customWidth="1"/>
    <col min="4147" max="4147" width="10.5" style="20" customWidth="1"/>
    <col min="4148" max="4148" width="11.83203125" style="20" customWidth="1"/>
    <col min="4149" max="4149" width="11.33203125" style="20" customWidth="1"/>
    <col min="4150" max="4150" width="11.83203125" style="20" customWidth="1"/>
    <col min="4151" max="4152" width="9.1640625" style="20"/>
    <col min="4153" max="4153" width="14.6640625" style="20" customWidth="1"/>
    <col min="4154" max="4154" width="10.5" style="20" bestFit="1" customWidth="1"/>
    <col min="4155" max="4155" width="10.83203125" style="20" customWidth="1"/>
    <col min="4156" max="4156" width="10.5" style="20" customWidth="1"/>
    <col min="4157" max="4157" width="13.6640625" style="20" customWidth="1"/>
    <col min="4158" max="4388" width="9.1640625" style="20"/>
    <col min="4389" max="4389" width="13.33203125" style="20" customWidth="1"/>
    <col min="4390" max="4390" width="9.1640625" style="20"/>
    <col min="4391" max="4391" width="13" style="20" bestFit="1" customWidth="1"/>
    <col min="4392" max="4392" width="12.33203125" style="20" customWidth="1"/>
    <col min="4393" max="4393" width="9.1640625" style="20"/>
    <col min="4394" max="4394" width="11.5" style="20" customWidth="1"/>
    <col min="4395" max="4395" width="23.5" style="20" customWidth="1"/>
    <col min="4396" max="4397" width="9.1640625" style="20"/>
    <col min="4398" max="4398" width="10.5" style="20" customWidth="1"/>
    <col min="4399" max="4401" width="9.1640625" style="20"/>
    <col min="4402" max="4402" width="11" style="20" customWidth="1"/>
    <col min="4403" max="4403" width="10.5" style="20" customWidth="1"/>
    <col min="4404" max="4404" width="11.83203125" style="20" customWidth="1"/>
    <col min="4405" max="4405" width="11.33203125" style="20" customWidth="1"/>
    <col min="4406" max="4406" width="11.83203125" style="20" customWidth="1"/>
    <col min="4407" max="4408" width="9.1640625" style="20"/>
    <col min="4409" max="4409" width="14.6640625" style="20" customWidth="1"/>
    <col min="4410" max="4410" width="10.5" style="20" bestFit="1" customWidth="1"/>
    <col min="4411" max="4411" width="10.83203125" style="20" customWidth="1"/>
    <col min="4412" max="4412" width="10.5" style="20" customWidth="1"/>
    <col min="4413" max="4413" width="13.6640625" style="20" customWidth="1"/>
    <col min="4414" max="4644" width="9.1640625" style="20"/>
    <col min="4645" max="4645" width="13.33203125" style="20" customWidth="1"/>
    <col min="4646" max="4646" width="9.1640625" style="20"/>
    <col min="4647" max="4647" width="13" style="20" bestFit="1" customWidth="1"/>
    <col min="4648" max="4648" width="12.33203125" style="20" customWidth="1"/>
    <col min="4649" max="4649" width="9.1640625" style="20"/>
    <col min="4650" max="4650" width="11.5" style="20" customWidth="1"/>
    <col min="4651" max="4651" width="23.5" style="20" customWidth="1"/>
    <col min="4652" max="4653" width="9.1640625" style="20"/>
    <col min="4654" max="4654" width="10.5" style="20" customWidth="1"/>
    <col min="4655" max="4657" width="9.1640625" style="20"/>
    <col min="4658" max="4658" width="11" style="20" customWidth="1"/>
    <col min="4659" max="4659" width="10.5" style="20" customWidth="1"/>
    <col min="4660" max="4660" width="11.83203125" style="20" customWidth="1"/>
    <col min="4661" max="4661" width="11.33203125" style="20" customWidth="1"/>
    <col min="4662" max="4662" width="11.83203125" style="20" customWidth="1"/>
    <col min="4663" max="4664" width="9.1640625" style="20"/>
    <col min="4665" max="4665" width="14.6640625" style="20" customWidth="1"/>
    <col min="4666" max="4666" width="10.5" style="20" bestFit="1" customWidth="1"/>
    <col min="4667" max="4667" width="10.83203125" style="20" customWidth="1"/>
    <col min="4668" max="4668" width="10.5" style="20" customWidth="1"/>
    <col min="4669" max="4669" width="13.6640625" style="20" customWidth="1"/>
    <col min="4670" max="4900" width="9.1640625" style="20"/>
    <col min="4901" max="4901" width="13.33203125" style="20" customWidth="1"/>
    <col min="4902" max="4902" width="9.1640625" style="20"/>
    <col min="4903" max="4903" width="13" style="20" bestFit="1" customWidth="1"/>
    <col min="4904" max="4904" width="12.33203125" style="20" customWidth="1"/>
    <col min="4905" max="4905" width="9.1640625" style="20"/>
    <col min="4906" max="4906" width="11.5" style="20" customWidth="1"/>
    <col min="4907" max="4907" width="23.5" style="20" customWidth="1"/>
    <col min="4908" max="4909" width="9.1640625" style="20"/>
    <col min="4910" max="4910" width="10.5" style="20" customWidth="1"/>
    <col min="4911" max="4913" width="9.1640625" style="20"/>
    <col min="4914" max="4914" width="11" style="20" customWidth="1"/>
    <col min="4915" max="4915" width="10.5" style="20" customWidth="1"/>
    <col min="4916" max="4916" width="11.83203125" style="20" customWidth="1"/>
    <col min="4917" max="4917" width="11.33203125" style="20" customWidth="1"/>
    <col min="4918" max="4918" width="11.83203125" style="20" customWidth="1"/>
    <col min="4919" max="4920" width="9.1640625" style="20"/>
    <col min="4921" max="4921" width="14.6640625" style="20" customWidth="1"/>
    <col min="4922" max="4922" width="10.5" style="20" bestFit="1" customWidth="1"/>
    <col min="4923" max="4923" width="10.83203125" style="20" customWidth="1"/>
    <col min="4924" max="4924" width="10.5" style="20" customWidth="1"/>
    <col min="4925" max="4925" width="13.6640625" style="20" customWidth="1"/>
    <col min="4926" max="5156" width="9.1640625" style="20"/>
    <col min="5157" max="5157" width="13.33203125" style="20" customWidth="1"/>
    <col min="5158" max="5158" width="9.1640625" style="20"/>
    <col min="5159" max="5159" width="13" style="20" bestFit="1" customWidth="1"/>
    <col min="5160" max="5160" width="12.33203125" style="20" customWidth="1"/>
    <col min="5161" max="5161" width="9.1640625" style="20"/>
    <col min="5162" max="5162" width="11.5" style="20" customWidth="1"/>
    <col min="5163" max="5163" width="23.5" style="20" customWidth="1"/>
    <col min="5164" max="5165" width="9.1640625" style="20"/>
    <col min="5166" max="5166" width="10.5" style="20" customWidth="1"/>
    <col min="5167" max="5169" width="9.1640625" style="20"/>
    <col min="5170" max="5170" width="11" style="20" customWidth="1"/>
    <col min="5171" max="5171" width="10.5" style="20" customWidth="1"/>
    <col min="5172" max="5172" width="11.83203125" style="20" customWidth="1"/>
    <col min="5173" max="5173" width="11.33203125" style="20" customWidth="1"/>
    <col min="5174" max="5174" width="11.83203125" style="20" customWidth="1"/>
    <col min="5175" max="5176" width="9.1640625" style="20"/>
    <col min="5177" max="5177" width="14.6640625" style="20" customWidth="1"/>
    <col min="5178" max="5178" width="10.5" style="20" bestFit="1" customWidth="1"/>
    <col min="5179" max="5179" width="10.83203125" style="20" customWidth="1"/>
    <col min="5180" max="5180" width="10.5" style="20" customWidth="1"/>
    <col min="5181" max="5181" width="13.6640625" style="20" customWidth="1"/>
    <col min="5182" max="5412" width="9.1640625" style="20"/>
    <col min="5413" max="5413" width="13.33203125" style="20" customWidth="1"/>
    <col min="5414" max="5414" width="9.1640625" style="20"/>
    <col min="5415" max="5415" width="13" style="20" bestFit="1" customWidth="1"/>
    <col min="5416" max="5416" width="12.33203125" style="20" customWidth="1"/>
    <col min="5417" max="5417" width="9.1640625" style="20"/>
    <col min="5418" max="5418" width="11.5" style="20" customWidth="1"/>
    <col min="5419" max="5419" width="23.5" style="20" customWidth="1"/>
    <col min="5420" max="5421" width="9.1640625" style="20"/>
    <col min="5422" max="5422" width="10.5" style="20" customWidth="1"/>
    <col min="5423" max="5425" width="9.1640625" style="20"/>
    <col min="5426" max="5426" width="11" style="20" customWidth="1"/>
    <col min="5427" max="5427" width="10.5" style="20" customWidth="1"/>
    <col min="5428" max="5428" width="11.83203125" style="20" customWidth="1"/>
    <col min="5429" max="5429" width="11.33203125" style="20" customWidth="1"/>
    <col min="5430" max="5430" width="11.83203125" style="20" customWidth="1"/>
    <col min="5431" max="5432" width="9.1640625" style="20"/>
    <col min="5433" max="5433" width="14.6640625" style="20" customWidth="1"/>
    <col min="5434" max="5434" width="10.5" style="20" bestFit="1" customWidth="1"/>
    <col min="5435" max="5435" width="10.83203125" style="20" customWidth="1"/>
    <col min="5436" max="5436" width="10.5" style="20" customWidth="1"/>
    <col min="5437" max="5437" width="13.6640625" style="20" customWidth="1"/>
    <col min="5438" max="5668" width="9.1640625" style="20"/>
    <col min="5669" max="5669" width="13.33203125" style="20" customWidth="1"/>
    <col min="5670" max="5670" width="9.1640625" style="20"/>
    <col min="5671" max="5671" width="13" style="20" bestFit="1" customWidth="1"/>
    <col min="5672" max="5672" width="12.33203125" style="20" customWidth="1"/>
    <col min="5673" max="5673" width="9.1640625" style="20"/>
    <col min="5674" max="5674" width="11.5" style="20" customWidth="1"/>
    <col min="5675" max="5675" width="23.5" style="20" customWidth="1"/>
    <col min="5676" max="5677" width="9.1640625" style="20"/>
    <col min="5678" max="5678" width="10.5" style="20" customWidth="1"/>
    <col min="5679" max="5681" width="9.1640625" style="20"/>
    <col min="5682" max="5682" width="11" style="20" customWidth="1"/>
    <col min="5683" max="5683" width="10.5" style="20" customWidth="1"/>
    <col min="5684" max="5684" width="11.83203125" style="20" customWidth="1"/>
    <col min="5685" max="5685" width="11.33203125" style="20" customWidth="1"/>
    <col min="5686" max="5686" width="11.83203125" style="20" customWidth="1"/>
    <col min="5687" max="5688" width="9.1640625" style="20"/>
    <col min="5689" max="5689" width="14.6640625" style="20" customWidth="1"/>
    <col min="5690" max="5690" width="10.5" style="20" bestFit="1" customWidth="1"/>
    <col min="5691" max="5691" width="10.83203125" style="20" customWidth="1"/>
    <col min="5692" max="5692" width="10.5" style="20" customWidth="1"/>
    <col min="5693" max="5693" width="13.6640625" style="20" customWidth="1"/>
    <col min="5694" max="5924" width="9.1640625" style="20"/>
    <col min="5925" max="5925" width="13.33203125" style="20" customWidth="1"/>
    <col min="5926" max="5926" width="9.1640625" style="20"/>
    <col min="5927" max="5927" width="13" style="20" bestFit="1" customWidth="1"/>
    <col min="5928" max="5928" width="12.33203125" style="20" customWidth="1"/>
    <col min="5929" max="5929" width="9.1640625" style="20"/>
    <col min="5930" max="5930" width="11.5" style="20" customWidth="1"/>
    <col min="5931" max="5931" width="23.5" style="20" customWidth="1"/>
    <col min="5932" max="5933" width="9.1640625" style="20"/>
    <col min="5934" max="5934" width="10.5" style="20" customWidth="1"/>
    <col min="5935" max="5937" width="9.1640625" style="20"/>
    <col min="5938" max="5938" width="11" style="20" customWidth="1"/>
    <col min="5939" max="5939" width="10.5" style="20" customWidth="1"/>
    <col min="5940" max="5940" width="11.83203125" style="20" customWidth="1"/>
    <col min="5941" max="5941" width="11.33203125" style="20" customWidth="1"/>
    <col min="5942" max="5942" width="11.83203125" style="20" customWidth="1"/>
    <col min="5943" max="5944" width="9.1640625" style="20"/>
    <col min="5945" max="5945" width="14.6640625" style="20" customWidth="1"/>
    <col min="5946" max="5946" width="10.5" style="20" bestFit="1" customWidth="1"/>
    <col min="5947" max="5947" width="10.83203125" style="20" customWidth="1"/>
    <col min="5948" max="5948" width="10.5" style="20" customWidth="1"/>
    <col min="5949" max="5949" width="13.6640625" style="20" customWidth="1"/>
    <col min="5950" max="6180" width="9.1640625" style="20"/>
    <col min="6181" max="6181" width="13.33203125" style="20" customWidth="1"/>
    <col min="6182" max="6182" width="9.1640625" style="20"/>
    <col min="6183" max="6183" width="13" style="20" bestFit="1" customWidth="1"/>
    <col min="6184" max="6184" width="12.33203125" style="20" customWidth="1"/>
    <col min="6185" max="6185" width="9.1640625" style="20"/>
    <col min="6186" max="6186" width="11.5" style="20" customWidth="1"/>
    <col min="6187" max="6187" width="23.5" style="20" customWidth="1"/>
    <col min="6188" max="6189" width="9.1640625" style="20"/>
    <col min="6190" max="6190" width="10.5" style="20" customWidth="1"/>
    <col min="6191" max="6193" width="9.1640625" style="20"/>
    <col min="6194" max="6194" width="11" style="20" customWidth="1"/>
    <col min="6195" max="6195" width="10.5" style="20" customWidth="1"/>
    <col min="6196" max="6196" width="11.83203125" style="20" customWidth="1"/>
    <col min="6197" max="6197" width="11.33203125" style="20" customWidth="1"/>
    <col min="6198" max="6198" width="11.83203125" style="20" customWidth="1"/>
    <col min="6199" max="6200" width="9.1640625" style="20"/>
    <col min="6201" max="6201" width="14.6640625" style="20" customWidth="1"/>
    <col min="6202" max="6202" width="10.5" style="20" bestFit="1" customWidth="1"/>
    <col min="6203" max="6203" width="10.83203125" style="20" customWidth="1"/>
    <col min="6204" max="6204" width="10.5" style="20" customWidth="1"/>
    <col min="6205" max="6205" width="13.6640625" style="20" customWidth="1"/>
    <col min="6206" max="6436" width="9.1640625" style="20"/>
    <col min="6437" max="6437" width="13.33203125" style="20" customWidth="1"/>
    <col min="6438" max="6438" width="9.1640625" style="20"/>
    <col min="6439" max="6439" width="13" style="20" bestFit="1" customWidth="1"/>
    <col min="6440" max="6440" width="12.33203125" style="20" customWidth="1"/>
    <col min="6441" max="6441" width="9.1640625" style="20"/>
    <col min="6442" max="6442" width="11.5" style="20" customWidth="1"/>
    <col min="6443" max="6443" width="23.5" style="20" customWidth="1"/>
    <col min="6444" max="6445" width="9.1640625" style="20"/>
    <col min="6446" max="6446" width="10.5" style="20" customWidth="1"/>
    <col min="6447" max="6449" width="9.1640625" style="20"/>
    <col min="6450" max="6450" width="11" style="20" customWidth="1"/>
    <col min="6451" max="6451" width="10.5" style="20" customWidth="1"/>
    <col min="6452" max="6452" width="11.83203125" style="20" customWidth="1"/>
    <col min="6453" max="6453" width="11.33203125" style="20" customWidth="1"/>
    <col min="6454" max="6454" width="11.83203125" style="20" customWidth="1"/>
    <col min="6455" max="6456" width="9.1640625" style="20"/>
    <col min="6457" max="6457" width="14.6640625" style="20" customWidth="1"/>
    <col min="6458" max="6458" width="10.5" style="20" bestFit="1" customWidth="1"/>
    <col min="6459" max="6459" width="10.83203125" style="20" customWidth="1"/>
    <col min="6460" max="6460" width="10.5" style="20" customWidth="1"/>
    <col min="6461" max="6461" width="13.6640625" style="20" customWidth="1"/>
    <col min="6462" max="6692" width="9.1640625" style="20"/>
    <col min="6693" max="6693" width="13.33203125" style="20" customWidth="1"/>
    <col min="6694" max="6694" width="9.1640625" style="20"/>
    <col min="6695" max="6695" width="13" style="20" bestFit="1" customWidth="1"/>
    <col min="6696" max="6696" width="12.33203125" style="20" customWidth="1"/>
    <col min="6697" max="6697" width="9.1640625" style="20"/>
    <col min="6698" max="6698" width="11.5" style="20" customWidth="1"/>
    <col min="6699" max="6699" width="23.5" style="20" customWidth="1"/>
    <col min="6700" max="6701" width="9.1640625" style="20"/>
    <col min="6702" max="6702" width="10.5" style="20" customWidth="1"/>
    <col min="6703" max="6705" width="9.1640625" style="20"/>
    <col min="6706" max="6706" width="11" style="20" customWidth="1"/>
    <col min="6707" max="6707" width="10.5" style="20" customWidth="1"/>
    <col min="6708" max="6708" width="11.83203125" style="20" customWidth="1"/>
    <col min="6709" max="6709" width="11.33203125" style="20" customWidth="1"/>
    <col min="6710" max="6710" width="11.83203125" style="20" customWidth="1"/>
    <col min="6711" max="6712" width="9.1640625" style="20"/>
    <col min="6713" max="6713" width="14.6640625" style="20" customWidth="1"/>
    <col min="6714" max="6714" width="10.5" style="20" bestFit="1" customWidth="1"/>
    <col min="6715" max="6715" width="10.83203125" style="20" customWidth="1"/>
    <col min="6716" max="6716" width="10.5" style="20" customWidth="1"/>
    <col min="6717" max="6717" width="13.6640625" style="20" customWidth="1"/>
    <col min="6718" max="6948" width="9.1640625" style="20"/>
    <col min="6949" max="6949" width="13.33203125" style="20" customWidth="1"/>
    <col min="6950" max="6950" width="9.1640625" style="20"/>
    <col min="6951" max="6951" width="13" style="20" bestFit="1" customWidth="1"/>
    <col min="6952" max="6952" width="12.33203125" style="20" customWidth="1"/>
    <col min="6953" max="6953" width="9.1640625" style="20"/>
    <col min="6954" max="6954" width="11.5" style="20" customWidth="1"/>
    <col min="6955" max="6955" width="23.5" style="20" customWidth="1"/>
    <col min="6956" max="6957" width="9.1640625" style="20"/>
    <col min="6958" max="6958" width="10.5" style="20" customWidth="1"/>
    <col min="6959" max="6961" width="9.1640625" style="20"/>
    <col min="6962" max="6962" width="11" style="20" customWidth="1"/>
    <col min="6963" max="6963" width="10.5" style="20" customWidth="1"/>
    <col min="6964" max="6964" width="11.83203125" style="20" customWidth="1"/>
    <col min="6965" max="6965" width="11.33203125" style="20" customWidth="1"/>
    <col min="6966" max="6966" width="11.83203125" style="20" customWidth="1"/>
    <col min="6967" max="6968" width="9.1640625" style="20"/>
    <col min="6969" max="6969" width="14.6640625" style="20" customWidth="1"/>
    <col min="6970" max="6970" width="10.5" style="20" bestFit="1" customWidth="1"/>
    <col min="6971" max="6971" width="10.83203125" style="20" customWidth="1"/>
    <col min="6972" max="6972" width="10.5" style="20" customWidth="1"/>
    <col min="6973" max="6973" width="13.6640625" style="20" customWidth="1"/>
    <col min="6974" max="7204" width="9.1640625" style="20"/>
    <col min="7205" max="7205" width="13.33203125" style="20" customWidth="1"/>
    <col min="7206" max="7206" width="9.1640625" style="20"/>
    <col min="7207" max="7207" width="13" style="20" bestFit="1" customWidth="1"/>
    <col min="7208" max="7208" width="12.33203125" style="20" customWidth="1"/>
    <col min="7209" max="7209" width="9.1640625" style="20"/>
    <col min="7210" max="7210" width="11.5" style="20" customWidth="1"/>
    <col min="7211" max="7211" width="23.5" style="20" customWidth="1"/>
    <col min="7212" max="7213" width="9.1640625" style="20"/>
    <col min="7214" max="7214" width="10.5" style="20" customWidth="1"/>
    <col min="7215" max="7217" width="9.1640625" style="20"/>
    <col min="7218" max="7218" width="11" style="20" customWidth="1"/>
    <col min="7219" max="7219" width="10.5" style="20" customWidth="1"/>
    <col min="7220" max="7220" width="11.83203125" style="20" customWidth="1"/>
    <col min="7221" max="7221" width="11.33203125" style="20" customWidth="1"/>
    <col min="7222" max="7222" width="11.83203125" style="20" customWidth="1"/>
    <col min="7223" max="7224" width="9.1640625" style="20"/>
    <col min="7225" max="7225" width="14.6640625" style="20" customWidth="1"/>
    <col min="7226" max="7226" width="10.5" style="20" bestFit="1" customWidth="1"/>
    <col min="7227" max="7227" width="10.83203125" style="20" customWidth="1"/>
    <col min="7228" max="7228" width="10.5" style="20" customWidth="1"/>
    <col min="7229" max="7229" width="13.6640625" style="20" customWidth="1"/>
    <col min="7230" max="7460" width="9.1640625" style="20"/>
    <col min="7461" max="7461" width="13.33203125" style="20" customWidth="1"/>
    <col min="7462" max="7462" width="9.1640625" style="20"/>
    <col min="7463" max="7463" width="13" style="20" bestFit="1" customWidth="1"/>
    <col min="7464" max="7464" width="12.33203125" style="20" customWidth="1"/>
    <col min="7465" max="7465" width="9.1640625" style="20"/>
    <col min="7466" max="7466" width="11.5" style="20" customWidth="1"/>
    <col min="7467" max="7467" width="23.5" style="20" customWidth="1"/>
    <col min="7468" max="7469" width="9.1640625" style="20"/>
    <col min="7470" max="7470" width="10.5" style="20" customWidth="1"/>
    <col min="7471" max="7473" width="9.1640625" style="20"/>
    <col min="7474" max="7474" width="11" style="20" customWidth="1"/>
    <col min="7475" max="7475" width="10.5" style="20" customWidth="1"/>
    <col min="7476" max="7476" width="11.83203125" style="20" customWidth="1"/>
    <col min="7477" max="7477" width="11.33203125" style="20" customWidth="1"/>
    <col min="7478" max="7478" width="11.83203125" style="20" customWidth="1"/>
    <col min="7479" max="7480" width="9.1640625" style="20"/>
    <col min="7481" max="7481" width="14.6640625" style="20" customWidth="1"/>
    <col min="7482" max="7482" width="10.5" style="20" bestFit="1" customWidth="1"/>
    <col min="7483" max="7483" width="10.83203125" style="20" customWidth="1"/>
    <col min="7484" max="7484" width="10.5" style="20" customWidth="1"/>
    <col min="7485" max="7485" width="13.6640625" style="20" customWidth="1"/>
    <col min="7486" max="7716" width="9.1640625" style="20"/>
    <col min="7717" max="7717" width="13.33203125" style="20" customWidth="1"/>
    <col min="7718" max="7718" width="9.1640625" style="20"/>
    <col min="7719" max="7719" width="13" style="20" bestFit="1" customWidth="1"/>
    <col min="7720" max="7720" width="12.33203125" style="20" customWidth="1"/>
    <col min="7721" max="7721" width="9.1640625" style="20"/>
    <col min="7722" max="7722" width="11.5" style="20" customWidth="1"/>
    <col min="7723" max="7723" width="23.5" style="20" customWidth="1"/>
    <col min="7724" max="7725" width="9.1640625" style="20"/>
    <col min="7726" max="7726" width="10.5" style="20" customWidth="1"/>
    <col min="7727" max="7729" width="9.1640625" style="20"/>
    <col min="7730" max="7730" width="11" style="20" customWidth="1"/>
    <col min="7731" max="7731" width="10.5" style="20" customWidth="1"/>
    <col min="7732" max="7732" width="11.83203125" style="20" customWidth="1"/>
    <col min="7733" max="7733" width="11.33203125" style="20" customWidth="1"/>
    <col min="7734" max="7734" width="11.83203125" style="20" customWidth="1"/>
    <col min="7735" max="7736" width="9.1640625" style="20"/>
    <col min="7737" max="7737" width="14.6640625" style="20" customWidth="1"/>
    <col min="7738" max="7738" width="10.5" style="20" bestFit="1" customWidth="1"/>
    <col min="7739" max="7739" width="10.83203125" style="20" customWidth="1"/>
    <col min="7740" max="7740" width="10.5" style="20" customWidth="1"/>
    <col min="7741" max="7741" width="13.6640625" style="20" customWidth="1"/>
    <col min="7742" max="7972" width="9.1640625" style="20"/>
    <col min="7973" max="7973" width="13.33203125" style="20" customWidth="1"/>
    <col min="7974" max="7974" width="9.1640625" style="20"/>
    <col min="7975" max="7975" width="13" style="20" bestFit="1" customWidth="1"/>
    <col min="7976" max="7976" width="12.33203125" style="20" customWidth="1"/>
    <col min="7977" max="7977" width="9.1640625" style="20"/>
    <col min="7978" max="7978" width="11.5" style="20" customWidth="1"/>
    <col min="7979" max="7979" width="23.5" style="20" customWidth="1"/>
    <col min="7980" max="7981" width="9.1640625" style="20"/>
    <col min="7982" max="7982" width="10.5" style="20" customWidth="1"/>
    <col min="7983" max="7985" width="9.1640625" style="20"/>
    <col min="7986" max="7986" width="11" style="20" customWidth="1"/>
    <col min="7987" max="7987" width="10.5" style="20" customWidth="1"/>
    <col min="7988" max="7988" width="11.83203125" style="20" customWidth="1"/>
    <col min="7989" max="7989" width="11.33203125" style="20" customWidth="1"/>
    <col min="7990" max="7990" width="11.83203125" style="20" customWidth="1"/>
    <col min="7991" max="7992" width="9.1640625" style="20"/>
    <col min="7993" max="7993" width="14.6640625" style="20" customWidth="1"/>
    <col min="7994" max="7994" width="10.5" style="20" bestFit="1" customWidth="1"/>
    <col min="7995" max="7995" width="10.83203125" style="20" customWidth="1"/>
    <col min="7996" max="7996" width="10.5" style="20" customWidth="1"/>
    <col min="7997" max="7997" width="13.6640625" style="20" customWidth="1"/>
    <col min="7998" max="8228" width="9.1640625" style="20"/>
    <col min="8229" max="8229" width="13.33203125" style="20" customWidth="1"/>
    <col min="8230" max="8230" width="9.1640625" style="20"/>
    <col min="8231" max="8231" width="13" style="20" bestFit="1" customWidth="1"/>
    <col min="8232" max="8232" width="12.33203125" style="20" customWidth="1"/>
    <col min="8233" max="8233" width="9.1640625" style="20"/>
    <col min="8234" max="8234" width="11.5" style="20" customWidth="1"/>
    <col min="8235" max="8235" width="23.5" style="20" customWidth="1"/>
    <col min="8236" max="8237" width="9.1640625" style="20"/>
    <col min="8238" max="8238" width="10.5" style="20" customWidth="1"/>
    <col min="8239" max="8241" width="9.1640625" style="20"/>
    <col min="8242" max="8242" width="11" style="20" customWidth="1"/>
    <col min="8243" max="8243" width="10.5" style="20" customWidth="1"/>
    <col min="8244" max="8244" width="11.83203125" style="20" customWidth="1"/>
    <col min="8245" max="8245" width="11.33203125" style="20" customWidth="1"/>
    <col min="8246" max="8246" width="11.83203125" style="20" customWidth="1"/>
    <col min="8247" max="8248" width="9.1640625" style="20"/>
    <col min="8249" max="8249" width="14.6640625" style="20" customWidth="1"/>
    <col min="8250" max="8250" width="10.5" style="20" bestFit="1" customWidth="1"/>
    <col min="8251" max="8251" width="10.83203125" style="20" customWidth="1"/>
    <col min="8252" max="8252" width="10.5" style="20" customWidth="1"/>
    <col min="8253" max="8253" width="13.6640625" style="20" customWidth="1"/>
    <col min="8254" max="8484" width="9.1640625" style="20"/>
    <col min="8485" max="8485" width="13.33203125" style="20" customWidth="1"/>
    <col min="8486" max="8486" width="9.1640625" style="20"/>
    <col min="8487" max="8487" width="13" style="20" bestFit="1" customWidth="1"/>
    <col min="8488" max="8488" width="12.33203125" style="20" customWidth="1"/>
    <col min="8489" max="8489" width="9.1640625" style="20"/>
    <col min="8490" max="8490" width="11.5" style="20" customWidth="1"/>
    <col min="8491" max="8491" width="23.5" style="20" customWidth="1"/>
    <col min="8492" max="8493" width="9.1640625" style="20"/>
    <col min="8494" max="8494" width="10.5" style="20" customWidth="1"/>
    <col min="8495" max="8497" width="9.1640625" style="20"/>
    <col min="8498" max="8498" width="11" style="20" customWidth="1"/>
    <col min="8499" max="8499" width="10.5" style="20" customWidth="1"/>
    <col min="8500" max="8500" width="11.83203125" style="20" customWidth="1"/>
    <col min="8501" max="8501" width="11.33203125" style="20" customWidth="1"/>
    <col min="8502" max="8502" width="11.83203125" style="20" customWidth="1"/>
    <col min="8503" max="8504" width="9.1640625" style="20"/>
    <col min="8505" max="8505" width="14.6640625" style="20" customWidth="1"/>
    <col min="8506" max="8506" width="10.5" style="20" bestFit="1" customWidth="1"/>
    <col min="8507" max="8507" width="10.83203125" style="20" customWidth="1"/>
    <col min="8508" max="8508" width="10.5" style="20" customWidth="1"/>
    <col min="8509" max="8509" width="13.6640625" style="20" customWidth="1"/>
    <col min="8510" max="8740" width="9.1640625" style="20"/>
    <col min="8741" max="8741" width="13.33203125" style="20" customWidth="1"/>
    <col min="8742" max="8742" width="9.1640625" style="20"/>
    <col min="8743" max="8743" width="13" style="20" bestFit="1" customWidth="1"/>
    <col min="8744" max="8744" width="12.33203125" style="20" customWidth="1"/>
    <col min="8745" max="8745" width="9.1640625" style="20"/>
    <col min="8746" max="8746" width="11.5" style="20" customWidth="1"/>
    <col min="8747" max="8747" width="23.5" style="20" customWidth="1"/>
    <col min="8748" max="8749" width="9.1640625" style="20"/>
    <col min="8750" max="8750" width="10.5" style="20" customWidth="1"/>
    <col min="8751" max="8753" width="9.1640625" style="20"/>
    <col min="8754" max="8754" width="11" style="20" customWidth="1"/>
    <col min="8755" max="8755" width="10.5" style="20" customWidth="1"/>
    <col min="8756" max="8756" width="11.83203125" style="20" customWidth="1"/>
    <col min="8757" max="8757" width="11.33203125" style="20" customWidth="1"/>
    <col min="8758" max="8758" width="11.83203125" style="20" customWidth="1"/>
    <col min="8759" max="8760" width="9.1640625" style="20"/>
    <col min="8761" max="8761" width="14.6640625" style="20" customWidth="1"/>
    <col min="8762" max="8762" width="10.5" style="20" bestFit="1" customWidth="1"/>
    <col min="8763" max="8763" width="10.83203125" style="20" customWidth="1"/>
    <col min="8764" max="8764" width="10.5" style="20" customWidth="1"/>
    <col min="8765" max="8765" width="13.6640625" style="20" customWidth="1"/>
    <col min="8766" max="8996" width="9.1640625" style="20"/>
    <col min="8997" max="8997" width="13.33203125" style="20" customWidth="1"/>
    <col min="8998" max="8998" width="9.1640625" style="20"/>
    <col min="8999" max="8999" width="13" style="20" bestFit="1" customWidth="1"/>
    <col min="9000" max="9000" width="12.33203125" style="20" customWidth="1"/>
    <col min="9001" max="9001" width="9.1640625" style="20"/>
    <col min="9002" max="9002" width="11.5" style="20" customWidth="1"/>
    <col min="9003" max="9003" width="23.5" style="20" customWidth="1"/>
    <col min="9004" max="9005" width="9.1640625" style="20"/>
    <col min="9006" max="9006" width="10.5" style="20" customWidth="1"/>
    <col min="9007" max="9009" width="9.1640625" style="20"/>
    <col min="9010" max="9010" width="11" style="20" customWidth="1"/>
    <col min="9011" max="9011" width="10.5" style="20" customWidth="1"/>
    <col min="9012" max="9012" width="11.83203125" style="20" customWidth="1"/>
    <col min="9013" max="9013" width="11.33203125" style="20" customWidth="1"/>
    <col min="9014" max="9014" width="11.83203125" style="20" customWidth="1"/>
    <col min="9015" max="9016" width="9.1640625" style="20"/>
    <col min="9017" max="9017" width="14.6640625" style="20" customWidth="1"/>
    <col min="9018" max="9018" width="10.5" style="20" bestFit="1" customWidth="1"/>
    <col min="9019" max="9019" width="10.83203125" style="20" customWidth="1"/>
    <col min="9020" max="9020" width="10.5" style="20" customWidth="1"/>
    <col min="9021" max="9021" width="13.6640625" style="20" customWidth="1"/>
    <col min="9022" max="9252" width="9.1640625" style="20"/>
    <col min="9253" max="9253" width="13.33203125" style="20" customWidth="1"/>
    <col min="9254" max="9254" width="9.1640625" style="20"/>
    <col min="9255" max="9255" width="13" style="20" bestFit="1" customWidth="1"/>
    <col min="9256" max="9256" width="12.33203125" style="20" customWidth="1"/>
    <col min="9257" max="9257" width="9.1640625" style="20"/>
    <col min="9258" max="9258" width="11.5" style="20" customWidth="1"/>
    <col min="9259" max="9259" width="23.5" style="20" customWidth="1"/>
    <col min="9260" max="9261" width="9.1640625" style="20"/>
    <col min="9262" max="9262" width="10.5" style="20" customWidth="1"/>
    <col min="9263" max="9265" width="9.1640625" style="20"/>
    <col min="9266" max="9266" width="11" style="20" customWidth="1"/>
    <col min="9267" max="9267" width="10.5" style="20" customWidth="1"/>
    <col min="9268" max="9268" width="11.83203125" style="20" customWidth="1"/>
    <col min="9269" max="9269" width="11.33203125" style="20" customWidth="1"/>
    <col min="9270" max="9270" width="11.83203125" style="20" customWidth="1"/>
    <col min="9271" max="9272" width="9.1640625" style="20"/>
    <col min="9273" max="9273" width="14.6640625" style="20" customWidth="1"/>
    <col min="9274" max="9274" width="10.5" style="20" bestFit="1" customWidth="1"/>
    <col min="9275" max="9275" width="10.83203125" style="20" customWidth="1"/>
    <col min="9276" max="9276" width="10.5" style="20" customWidth="1"/>
    <col min="9277" max="9277" width="13.6640625" style="20" customWidth="1"/>
    <col min="9278" max="9508" width="9.1640625" style="20"/>
    <col min="9509" max="9509" width="13.33203125" style="20" customWidth="1"/>
    <col min="9510" max="9510" width="9.1640625" style="20"/>
    <col min="9511" max="9511" width="13" style="20" bestFit="1" customWidth="1"/>
    <col min="9512" max="9512" width="12.33203125" style="20" customWidth="1"/>
    <col min="9513" max="9513" width="9.1640625" style="20"/>
    <col min="9514" max="9514" width="11.5" style="20" customWidth="1"/>
    <col min="9515" max="9515" width="23.5" style="20" customWidth="1"/>
    <col min="9516" max="9517" width="9.1640625" style="20"/>
    <col min="9518" max="9518" width="10.5" style="20" customWidth="1"/>
    <col min="9519" max="9521" width="9.1640625" style="20"/>
    <col min="9522" max="9522" width="11" style="20" customWidth="1"/>
    <col min="9523" max="9523" width="10.5" style="20" customWidth="1"/>
    <col min="9524" max="9524" width="11.83203125" style="20" customWidth="1"/>
    <col min="9525" max="9525" width="11.33203125" style="20" customWidth="1"/>
    <col min="9526" max="9526" width="11.83203125" style="20" customWidth="1"/>
    <col min="9527" max="9528" width="9.1640625" style="20"/>
    <col min="9529" max="9529" width="14.6640625" style="20" customWidth="1"/>
    <col min="9530" max="9530" width="10.5" style="20" bestFit="1" customWidth="1"/>
    <col min="9531" max="9531" width="10.83203125" style="20" customWidth="1"/>
    <col min="9532" max="9532" width="10.5" style="20" customWidth="1"/>
    <col min="9533" max="9533" width="13.6640625" style="20" customWidth="1"/>
    <col min="9534" max="9764" width="9.1640625" style="20"/>
    <col min="9765" max="9765" width="13.33203125" style="20" customWidth="1"/>
    <col min="9766" max="9766" width="9.1640625" style="20"/>
    <col min="9767" max="9767" width="13" style="20" bestFit="1" customWidth="1"/>
    <col min="9768" max="9768" width="12.33203125" style="20" customWidth="1"/>
    <col min="9769" max="9769" width="9.1640625" style="20"/>
    <col min="9770" max="9770" width="11.5" style="20" customWidth="1"/>
    <col min="9771" max="9771" width="23.5" style="20" customWidth="1"/>
    <col min="9772" max="9773" width="9.1640625" style="20"/>
    <col min="9774" max="9774" width="10.5" style="20" customWidth="1"/>
    <col min="9775" max="9777" width="9.1640625" style="20"/>
    <col min="9778" max="9778" width="11" style="20" customWidth="1"/>
    <col min="9779" max="9779" width="10.5" style="20" customWidth="1"/>
    <col min="9780" max="9780" width="11.83203125" style="20" customWidth="1"/>
    <col min="9781" max="9781" width="11.33203125" style="20" customWidth="1"/>
    <col min="9782" max="9782" width="11.83203125" style="20" customWidth="1"/>
    <col min="9783" max="9784" width="9.1640625" style="20"/>
    <col min="9785" max="9785" width="14.6640625" style="20" customWidth="1"/>
    <col min="9786" max="9786" width="10.5" style="20" bestFit="1" customWidth="1"/>
    <col min="9787" max="9787" width="10.83203125" style="20" customWidth="1"/>
    <col min="9788" max="9788" width="10.5" style="20" customWidth="1"/>
    <col min="9789" max="9789" width="13.6640625" style="20" customWidth="1"/>
    <col min="9790" max="10020" width="9.1640625" style="20"/>
    <col min="10021" max="10021" width="13.33203125" style="20" customWidth="1"/>
    <col min="10022" max="10022" width="9.1640625" style="20"/>
    <col min="10023" max="10023" width="13" style="20" bestFit="1" customWidth="1"/>
    <col min="10024" max="10024" width="12.33203125" style="20" customWidth="1"/>
    <col min="10025" max="10025" width="9.1640625" style="20"/>
    <col min="10026" max="10026" width="11.5" style="20" customWidth="1"/>
    <col min="10027" max="10027" width="23.5" style="20" customWidth="1"/>
    <col min="10028" max="10029" width="9.1640625" style="20"/>
    <col min="10030" max="10030" width="10.5" style="20" customWidth="1"/>
    <col min="10031" max="10033" width="9.1640625" style="20"/>
    <col min="10034" max="10034" width="11" style="20" customWidth="1"/>
    <col min="10035" max="10035" width="10.5" style="20" customWidth="1"/>
    <col min="10036" max="10036" width="11.83203125" style="20" customWidth="1"/>
    <col min="10037" max="10037" width="11.33203125" style="20" customWidth="1"/>
    <col min="10038" max="10038" width="11.83203125" style="20" customWidth="1"/>
    <col min="10039" max="10040" width="9.1640625" style="20"/>
    <col min="10041" max="10041" width="14.6640625" style="20" customWidth="1"/>
    <col min="10042" max="10042" width="10.5" style="20" bestFit="1" customWidth="1"/>
    <col min="10043" max="10043" width="10.83203125" style="20" customWidth="1"/>
    <col min="10044" max="10044" width="10.5" style="20" customWidth="1"/>
    <col min="10045" max="10045" width="13.6640625" style="20" customWidth="1"/>
    <col min="10046" max="10276" width="9.1640625" style="20"/>
    <col min="10277" max="10277" width="13.33203125" style="20" customWidth="1"/>
    <col min="10278" max="10278" width="9.1640625" style="20"/>
    <col min="10279" max="10279" width="13" style="20" bestFit="1" customWidth="1"/>
    <col min="10280" max="10280" width="12.33203125" style="20" customWidth="1"/>
    <col min="10281" max="10281" width="9.1640625" style="20"/>
    <col min="10282" max="10282" width="11.5" style="20" customWidth="1"/>
    <col min="10283" max="10283" width="23.5" style="20" customWidth="1"/>
    <col min="10284" max="10285" width="9.1640625" style="20"/>
    <col min="10286" max="10286" width="10.5" style="20" customWidth="1"/>
    <col min="10287" max="10289" width="9.1640625" style="20"/>
    <col min="10290" max="10290" width="11" style="20" customWidth="1"/>
    <col min="10291" max="10291" width="10.5" style="20" customWidth="1"/>
    <col min="10292" max="10292" width="11.83203125" style="20" customWidth="1"/>
    <col min="10293" max="10293" width="11.33203125" style="20" customWidth="1"/>
    <col min="10294" max="10294" width="11.83203125" style="20" customWidth="1"/>
    <col min="10295" max="10296" width="9.1640625" style="20"/>
    <col min="10297" max="10297" width="14.6640625" style="20" customWidth="1"/>
    <col min="10298" max="10298" width="10.5" style="20" bestFit="1" customWidth="1"/>
    <col min="10299" max="10299" width="10.83203125" style="20" customWidth="1"/>
    <col min="10300" max="10300" width="10.5" style="20" customWidth="1"/>
    <col min="10301" max="10301" width="13.6640625" style="20" customWidth="1"/>
    <col min="10302" max="10532" width="9.1640625" style="20"/>
    <col min="10533" max="10533" width="13.33203125" style="20" customWidth="1"/>
    <col min="10534" max="10534" width="9.1640625" style="20"/>
    <col min="10535" max="10535" width="13" style="20" bestFit="1" customWidth="1"/>
    <col min="10536" max="10536" width="12.33203125" style="20" customWidth="1"/>
    <col min="10537" max="10537" width="9.1640625" style="20"/>
    <col min="10538" max="10538" width="11.5" style="20" customWidth="1"/>
    <col min="10539" max="10539" width="23.5" style="20" customWidth="1"/>
    <col min="10540" max="10541" width="9.1640625" style="20"/>
    <col min="10542" max="10542" width="10.5" style="20" customWidth="1"/>
    <col min="10543" max="10545" width="9.1640625" style="20"/>
    <col min="10546" max="10546" width="11" style="20" customWidth="1"/>
    <col min="10547" max="10547" width="10.5" style="20" customWidth="1"/>
    <col min="10548" max="10548" width="11.83203125" style="20" customWidth="1"/>
    <col min="10549" max="10549" width="11.33203125" style="20" customWidth="1"/>
    <col min="10550" max="10550" width="11.83203125" style="20" customWidth="1"/>
    <col min="10551" max="10552" width="9.1640625" style="20"/>
    <col min="10553" max="10553" width="14.6640625" style="20" customWidth="1"/>
    <col min="10554" max="10554" width="10.5" style="20" bestFit="1" customWidth="1"/>
    <col min="10555" max="10555" width="10.83203125" style="20" customWidth="1"/>
    <col min="10556" max="10556" width="10.5" style="20" customWidth="1"/>
    <col min="10557" max="10557" width="13.6640625" style="20" customWidth="1"/>
    <col min="10558" max="10788" width="9.1640625" style="20"/>
    <col min="10789" max="10789" width="13.33203125" style="20" customWidth="1"/>
    <col min="10790" max="10790" width="9.1640625" style="20"/>
    <col min="10791" max="10791" width="13" style="20" bestFit="1" customWidth="1"/>
    <col min="10792" max="10792" width="12.33203125" style="20" customWidth="1"/>
    <col min="10793" max="10793" width="9.1640625" style="20"/>
    <col min="10794" max="10794" width="11.5" style="20" customWidth="1"/>
    <col min="10795" max="10795" width="23.5" style="20" customWidth="1"/>
    <col min="10796" max="10797" width="9.1640625" style="20"/>
    <col min="10798" max="10798" width="10.5" style="20" customWidth="1"/>
    <col min="10799" max="10801" width="9.1640625" style="20"/>
    <col min="10802" max="10802" width="11" style="20" customWidth="1"/>
    <col min="10803" max="10803" width="10.5" style="20" customWidth="1"/>
    <col min="10804" max="10804" width="11.83203125" style="20" customWidth="1"/>
    <col min="10805" max="10805" width="11.33203125" style="20" customWidth="1"/>
    <col min="10806" max="10806" width="11.83203125" style="20" customWidth="1"/>
    <col min="10807" max="10808" width="9.1640625" style="20"/>
    <col min="10809" max="10809" width="14.6640625" style="20" customWidth="1"/>
    <col min="10810" max="10810" width="10.5" style="20" bestFit="1" customWidth="1"/>
    <col min="10811" max="10811" width="10.83203125" style="20" customWidth="1"/>
    <col min="10812" max="10812" width="10.5" style="20" customWidth="1"/>
    <col min="10813" max="10813" width="13.6640625" style="20" customWidth="1"/>
    <col min="10814" max="11044" width="9.1640625" style="20"/>
    <col min="11045" max="11045" width="13.33203125" style="20" customWidth="1"/>
    <col min="11046" max="11046" width="9.1640625" style="20"/>
    <col min="11047" max="11047" width="13" style="20" bestFit="1" customWidth="1"/>
    <col min="11048" max="11048" width="12.33203125" style="20" customWidth="1"/>
    <col min="11049" max="11049" width="9.1640625" style="20"/>
    <col min="11050" max="11050" width="11.5" style="20" customWidth="1"/>
    <col min="11051" max="11051" width="23.5" style="20" customWidth="1"/>
    <col min="11052" max="11053" width="9.1640625" style="20"/>
    <col min="11054" max="11054" width="10.5" style="20" customWidth="1"/>
    <col min="11055" max="11057" width="9.1640625" style="20"/>
    <col min="11058" max="11058" width="11" style="20" customWidth="1"/>
    <col min="11059" max="11059" width="10.5" style="20" customWidth="1"/>
    <col min="11060" max="11060" width="11.83203125" style="20" customWidth="1"/>
    <col min="11061" max="11061" width="11.33203125" style="20" customWidth="1"/>
    <col min="11062" max="11062" width="11.83203125" style="20" customWidth="1"/>
    <col min="11063" max="11064" width="9.1640625" style="20"/>
    <col min="11065" max="11065" width="14.6640625" style="20" customWidth="1"/>
    <col min="11066" max="11066" width="10.5" style="20" bestFit="1" customWidth="1"/>
    <col min="11067" max="11067" width="10.83203125" style="20" customWidth="1"/>
    <col min="11068" max="11068" width="10.5" style="20" customWidth="1"/>
    <col min="11069" max="11069" width="13.6640625" style="20" customWidth="1"/>
    <col min="11070" max="11300" width="9.1640625" style="20"/>
    <col min="11301" max="11301" width="13.33203125" style="20" customWidth="1"/>
    <col min="11302" max="11302" width="9.1640625" style="20"/>
    <col min="11303" max="11303" width="13" style="20" bestFit="1" customWidth="1"/>
    <col min="11304" max="11304" width="12.33203125" style="20" customWidth="1"/>
    <col min="11305" max="11305" width="9.1640625" style="20"/>
    <col min="11306" max="11306" width="11.5" style="20" customWidth="1"/>
    <col min="11307" max="11307" width="23.5" style="20" customWidth="1"/>
    <col min="11308" max="11309" width="9.1640625" style="20"/>
    <col min="11310" max="11310" width="10.5" style="20" customWidth="1"/>
    <col min="11311" max="11313" width="9.1640625" style="20"/>
    <col min="11314" max="11314" width="11" style="20" customWidth="1"/>
    <col min="11315" max="11315" width="10.5" style="20" customWidth="1"/>
    <col min="11316" max="11316" width="11.83203125" style="20" customWidth="1"/>
    <col min="11317" max="11317" width="11.33203125" style="20" customWidth="1"/>
    <col min="11318" max="11318" width="11.83203125" style="20" customWidth="1"/>
    <col min="11319" max="11320" width="9.1640625" style="20"/>
    <col min="11321" max="11321" width="14.6640625" style="20" customWidth="1"/>
    <col min="11322" max="11322" width="10.5" style="20" bestFit="1" customWidth="1"/>
    <col min="11323" max="11323" width="10.83203125" style="20" customWidth="1"/>
    <col min="11324" max="11324" width="10.5" style="20" customWidth="1"/>
    <col min="11325" max="11325" width="13.6640625" style="20" customWidth="1"/>
    <col min="11326" max="11556" width="9.1640625" style="20"/>
    <col min="11557" max="11557" width="13.33203125" style="20" customWidth="1"/>
    <col min="11558" max="11558" width="9.1640625" style="20"/>
    <col min="11559" max="11559" width="13" style="20" bestFit="1" customWidth="1"/>
    <col min="11560" max="11560" width="12.33203125" style="20" customWidth="1"/>
    <col min="11561" max="11561" width="9.1640625" style="20"/>
    <col min="11562" max="11562" width="11.5" style="20" customWidth="1"/>
    <col min="11563" max="11563" width="23.5" style="20" customWidth="1"/>
    <col min="11564" max="11565" width="9.1640625" style="20"/>
    <col min="11566" max="11566" width="10.5" style="20" customWidth="1"/>
    <col min="11567" max="11569" width="9.1640625" style="20"/>
    <col min="11570" max="11570" width="11" style="20" customWidth="1"/>
    <col min="11571" max="11571" width="10.5" style="20" customWidth="1"/>
    <col min="11572" max="11572" width="11.83203125" style="20" customWidth="1"/>
    <col min="11573" max="11573" width="11.33203125" style="20" customWidth="1"/>
    <col min="11574" max="11574" width="11.83203125" style="20" customWidth="1"/>
    <col min="11575" max="11576" width="9.1640625" style="20"/>
    <col min="11577" max="11577" width="14.6640625" style="20" customWidth="1"/>
    <col min="11578" max="11578" width="10.5" style="20" bestFit="1" customWidth="1"/>
    <col min="11579" max="11579" width="10.83203125" style="20" customWidth="1"/>
    <col min="11580" max="11580" width="10.5" style="20" customWidth="1"/>
    <col min="11581" max="11581" width="13.6640625" style="20" customWidth="1"/>
    <col min="11582" max="11812" width="9.1640625" style="20"/>
    <col min="11813" max="11813" width="13.33203125" style="20" customWidth="1"/>
    <col min="11814" max="11814" width="9.1640625" style="20"/>
    <col min="11815" max="11815" width="13" style="20" bestFit="1" customWidth="1"/>
    <col min="11816" max="11816" width="12.33203125" style="20" customWidth="1"/>
    <col min="11817" max="11817" width="9.1640625" style="20"/>
    <col min="11818" max="11818" width="11.5" style="20" customWidth="1"/>
    <col min="11819" max="11819" width="23.5" style="20" customWidth="1"/>
    <col min="11820" max="11821" width="9.1640625" style="20"/>
    <col min="11822" max="11822" width="10.5" style="20" customWidth="1"/>
    <col min="11823" max="11825" width="9.1640625" style="20"/>
    <col min="11826" max="11826" width="11" style="20" customWidth="1"/>
    <col min="11827" max="11827" width="10.5" style="20" customWidth="1"/>
    <col min="11828" max="11828" width="11.83203125" style="20" customWidth="1"/>
    <col min="11829" max="11829" width="11.33203125" style="20" customWidth="1"/>
    <col min="11830" max="11830" width="11.83203125" style="20" customWidth="1"/>
    <col min="11831" max="11832" width="9.1640625" style="20"/>
    <col min="11833" max="11833" width="14.6640625" style="20" customWidth="1"/>
    <col min="11834" max="11834" width="10.5" style="20" bestFit="1" customWidth="1"/>
    <col min="11835" max="11835" width="10.83203125" style="20" customWidth="1"/>
    <col min="11836" max="11836" width="10.5" style="20" customWidth="1"/>
    <col min="11837" max="11837" width="13.6640625" style="20" customWidth="1"/>
    <col min="11838" max="12068" width="9.1640625" style="20"/>
    <col min="12069" max="12069" width="13.33203125" style="20" customWidth="1"/>
    <col min="12070" max="12070" width="9.1640625" style="20"/>
    <col min="12071" max="12071" width="13" style="20" bestFit="1" customWidth="1"/>
    <col min="12072" max="12072" width="12.33203125" style="20" customWidth="1"/>
    <col min="12073" max="12073" width="9.1640625" style="20"/>
    <col min="12074" max="12074" width="11.5" style="20" customWidth="1"/>
    <col min="12075" max="12075" width="23.5" style="20" customWidth="1"/>
    <col min="12076" max="12077" width="9.1640625" style="20"/>
    <col min="12078" max="12078" width="10.5" style="20" customWidth="1"/>
    <col min="12079" max="12081" width="9.1640625" style="20"/>
    <col min="12082" max="12082" width="11" style="20" customWidth="1"/>
    <col min="12083" max="12083" width="10.5" style="20" customWidth="1"/>
    <col min="12084" max="12084" width="11.83203125" style="20" customWidth="1"/>
    <col min="12085" max="12085" width="11.33203125" style="20" customWidth="1"/>
    <col min="12086" max="12086" width="11.83203125" style="20" customWidth="1"/>
    <col min="12087" max="12088" width="9.1640625" style="20"/>
    <col min="12089" max="12089" width="14.6640625" style="20" customWidth="1"/>
    <col min="12090" max="12090" width="10.5" style="20" bestFit="1" customWidth="1"/>
    <col min="12091" max="12091" width="10.83203125" style="20" customWidth="1"/>
    <col min="12092" max="12092" width="10.5" style="20" customWidth="1"/>
    <col min="12093" max="12093" width="13.6640625" style="20" customWidth="1"/>
    <col min="12094" max="12324" width="9.1640625" style="20"/>
    <col min="12325" max="12325" width="13.33203125" style="20" customWidth="1"/>
    <col min="12326" max="12326" width="9.1640625" style="20"/>
    <col min="12327" max="12327" width="13" style="20" bestFit="1" customWidth="1"/>
    <col min="12328" max="12328" width="12.33203125" style="20" customWidth="1"/>
    <col min="12329" max="12329" width="9.1640625" style="20"/>
    <col min="12330" max="12330" width="11.5" style="20" customWidth="1"/>
    <col min="12331" max="12331" width="23.5" style="20" customWidth="1"/>
    <col min="12332" max="12333" width="9.1640625" style="20"/>
    <col min="12334" max="12334" width="10.5" style="20" customWidth="1"/>
    <col min="12335" max="12337" width="9.1640625" style="20"/>
    <col min="12338" max="12338" width="11" style="20" customWidth="1"/>
    <col min="12339" max="12339" width="10.5" style="20" customWidth="1"/>
    <col min="12340" max="12340" width="11.83203125" style="20" customWidth="1"/>
    <col min="12341" max="12341" width="11.33203125" style="20" customWidth="1"/>
    <col min="12342" max="12342" width="11.83203125" style="20" customWidth="1"/>
    <col min="12343" max="12344" width="9.1640625" style="20"/>
    <col min="12345" max="12345" width="14.6640625" style="20" customWidth="1"/>
    <col min="12346" max="12346" width="10.5" style="20" bestFit="1" customWidth="1"/>
    <col min="12347" max="12347" width="10.83203125" style="20" customWidth="1"/>
    <col min="12348" max="12348" width="10.5" style="20" customWidth="1"/>
    <col min="12349" max="12349" width="13.6640625" style="20" customWidth="1"/>
    <col min="12350" max="12580" width="9.1640625" style="20"/>
    <col min="12581" max="12581" width="13.33203125" style="20" customWidth="1"/>
    <col min="12582" max="12582" width="9.1640625" style="20"/>
    <col min="12583" max="12583" width="13" style="20" bestFit="1" customWidth="1"/>
    <col min="12584" max="12584" width="12.33203125" style="20" customWidth="1"/>
    <col min="12585" max="12585" width="9.1640625" style="20"/>
    <col min="12586" max="12586" width="11.5" style="20" customWidth="1"/>
    <col min="12587" max="12587" width="23.5" style="20" customWidth="1"/>
    <col min="12588" max="12589" width="9.1640625" style="20"/>
    <col min="12590" max="12590" width="10.5" style="20" customWidth="1"/>
    <col min="12591" max="12593" width="9.1640625" style="20"/>
    <col min="12594" max="12594" width="11" style="20" customWidth="1"/>
    <col min="12595" max="12595" width="10.5" style="20" customWidth="1"/>
    <col min="12596" max="12596" width="11.83203125" style="20" customWidth="1"/>
    <col min="12597" max="12597" width="11.33203125" style="20" customWidth="1"/>
    <col min="12598" max="12598" width="11.83203125" style="20" customWidth="1"/>
    <col min="12599" max="12600" width="9.1640625" style="20"/>
    <col min="12601" max="12601" width="14.6640625" style="20" customWidth="1"/>
    <col min="12602" max="12602" width="10.5" style="20" bestFit="1" customWidth="1"/>
    <col min="12603" max="12603" width="10.83203125" style="20" customWidth="1"/>
    <col min="12604" max="12604" width="10.5" style="20" customWidth="1"/>
    <col min="12605" max="12605" width="13.6640625" style="20" customWidth="1"/>
    <col min="12606" max="12836" width="9.1640625" style="20"/>
    <col min="12837" max="12837" width="13.33203125" style="20" customWidth="1"/>
    <col min="12838" max="12838" width="9.1640625" style="20"/>
    <col min="12839" max="12839" width="13" style="20" bestFit="1" customWidth="1"/>
    <col min="12840" max="12840" width="12.33203125" style="20" customWidth="1"/>
    <col min="12841" max="12841" width="9.1640625" style="20"/>
    <col min="12842" max="12842" width="11.5" style="20" customWidth="1"/>
    <col min="12843" max="12843" width="23.5" style="20" customWidth="1"/>
    <col min="12844" max="12845" width="9.1640625" style="20"/>
    <col min="12846" max="12846" width="10.5" style="20" customWidth="1"/>
    <col min="12847" max="12849" width="9.1640625" style="20"/>
    <col min="12850" max="12850" width="11" style="20" customWidth="1"/>
    <col min="12851" max="12851" width="10.5" style="20" customWidth="1"/>
    <col min="12852" max="12852" width="11.83203125" style="20" customWidth="1"/>
    <col min="12853" max="12853" width="11.33203125" style="20" customWidth="1"/>
    <col min="12854" max="12854" width="11.83203125" style="20" customWidth="1"/>
    <col min="12855" max="12856" width="9.1640625" style="20"/>
    <col min="12857" max="12857" width="14.6640625" style="20" customWidth="1"/>
    <col min="12858" max="12858" width="10.5" style="20" bestFit="1" customWidth="1"/>
    <col min="12859" max="12859" width="10.83203125" style="20" customWidth="1"/>
    <col min="12860" max="12860" width="10.5" style="20" customWidth="1"/>
    <col min="12861" max="12861" width="13.6640625" style="20" customWidth="1"/>
    <col min="12862" max="13092" width="9.1640625" style="20"/>
    <col min="13093" max="13093" width="13.33203125" style="20" customWidth="1"/>
    <col min="13094" max="13094" width="9.1640625" style="20"/>
    <col min="13095" max="13095" width="13" style="20" bestFit="1" customWidth="1"/>
    <col min="13096" max="13096" width="12.33203125" style="20" customWidth="1"/>
    <col min="13097" max="13097" width="9.1640625" style="20"/>
    <col min="13098" max="13098" width="11.5" style="20" customWidth="1"/>
    <col min="13099" max="13099" width="23.5" style="20" customWidth="1"/>
    <col min="13100" max="13101" width="9.1640625" style="20"/>
    <col min="13102" max="13102" width="10.5" style="20" customWidth="1"/>
    <col min="13103" max="13105" width="9.1640625" style="20"/>
    <col min="13106" max="13106" width="11" style="20" customWidth="1"/>
    <col min="13107" max="13107" width="10.5" style="20" customWidth="1"/>
    <col min="13108" max="13108" width="11.83203125" style="20" customWidth="1"/>
    <col min="13109" max="13109" width="11.33203125" style="20" customWidth="1"/>
    <col min="13110" max="13110" width="11.83203125" style="20" customWidth="1"/>
    <col min="13111" max="13112" width="9.1640625" style="20"/>
    <col min="13113" max="13113" width="14.6640625" style="20" customWidth="1"/>
    <col min="13114" max="13114" width="10.5" style="20" bestFit="1" customWidth="1"/>
    <col min="13115" max="13115" width="10.83203125" style="20" customWidth="1"/>
    <col min="13116" max="13116" width="10.5" style="20" customWidth="1"/>
    <col min="13117" max="13117" width="13.6640625" style="20" customWidth="1"/>
    <col min="13118" max="13348" width="9.1640625" style="20"/>
    <col min="13349" max="13349" width="13.33203125" style="20" customWidth="1"/>
    <col min="13350" max="13350" width="9.1640625" style="20"/>
    <col min="13351" max="13351" width="13" style="20" bestFit="1" customWidth="1"/>
    <col min="13352" max="13352" width="12.33203125" style="20" customWidth="1"/>
    <col min="13353" max="13353" width="9.1640625" style="20"/>
    <col min="13354" max="13354" width="11.5" style="20" customWidth="1"/>
    <col min="13355" max="13355" width="23.5" style="20" customWidth="1"/>
    <col min="13356" max="13357" width="9.1640625" style="20"/>
    <col min="13358" max="13358" width="10.5" style="20" customWidth="1"/>
    <col min="13359" max="13361" width="9.1640625" style="20"/>
    <col min="13362" max="13362" width="11" style="20" customWidth="1"/>
    <col min="13363" max="13363" width="10.5" style="20" customWidth="1"/>
    <col min="13364" max="13364" width="11.83203125" style="20" customWidth="1"/>
    <col min="13365" max="13365" width="11.33203125" style="20" customWidth="1"/>
    <col min="13366" max="13366" width="11.83203125" style="20" customWidth="1"/>
    <col min="13367" max="13368" width="9.1640625" style="20"/>
    <col min="13369" max="13369" width="14.6640625" style="20" customWidth="1"/>
    <col min="13370" max="13370" width="10.5" style="20" bestFit="1" customWidth="1"/>
    <col min="13371" max="13371" width="10.83203125" style="20" customWidth="1"/>
    <col min="13372" max="13372" width="10.5" style="20" customWidth="1"/>
    <col min="13373" max="13373" width="13.6640625" style="20" customWidth="1"/>
    <col min="13374" max="13604" width="9.1640625" style="20"/>
    <col min="13605" max="13605" width="13.33203125" style="20" customWidth="1"/>
    <col min="13606" max="13606" width="9.1640625" style="20"/>
    <col min="13607" max="13607" width="13" style="20" bestFit="1" customWidth="1"/>
    <col min="13608" max="13608" width="12.33203125" style="20" customWidth="1"/>
    <col min="13609" max="13609" width="9.1640625" style="20"/>
    <col min="13610" max="13610" width="11.5" style="20" customWidth="1"/>
    <col min="13611" max="13611" width="23.5" style="20" customWidth="1"/>
    <col min="13612" max="13613" width="9.1640625" style="20"/>
    <col min="13614" max="13614" width="10.5" style="20" customWidth="1"/>
    <col min="13615" max="13617" width="9.1640625" style="20"/>
    <col min="13618" max="13618" width="11" style="20" customWidth="1"/>
    <col min="13619" max="13619" width="10.5" style="20" customWidth="1"/>
    <col min="13620" max="13620" width="11.83203125" style="20" customWidth="1"/>
    <col min="13621" max="13621" width="11.33203125" style="20" customWidth="1"/>
    <col min="13622" max="13622" width="11.83203125" style="20" customWidth="1"/>
    <col min="13623" max="13624" width="9.1640625" style="20"/>
    <col min="13625" max="13625" width="14.6640625" style="20" customWidth="1"/>
    <col min="13626" max="13626" width="10.5" style="20" bestFit="1" customWidth="1"/>
    <col min="13627" max="13627" width="10.83203125" style="20" customWidth="1"/>
    <col min="13628" max="13628" width="10.5" style="20" customWidth="1"/>
    <col min="13629" max="13629" width="13.6640625" style="20" customWidth="1"/>
    <col min="13630" max="13860" width="9.1640625" style="20"/>
    <col min="13861" max="13861" width="13.33203125" style="20" customWidth="1"/>
    <col min="13862" max="13862" width="9.1640625" style="20"/>
    <col min="13863" max="13863" width="13" style="20" bestFit="1" customWidth="1"/>
    <col min="13864" max="13864" width="12.33203125" style="20" customWidth="1"/>
    <col min="13865" max="13865" width="9.1640625" style="20"/>
    <col min="13866" max="13866" width="11.5" style="20" customWidth="1"/>
    <col min="13867" max="13867" width="23.5" style="20" customWidth="1"/>
    <col min="13868" max="13869" width="9.1640625" style="20"/>
    <col min="13870" max="13870" width="10.5" style="20" customWidth="1"/>
    <col min="13871" max="13873" width="9.1640625" style="20"/>
    <col min="13874" max="13874" width="11" style="20" customWidth="1"/>
    <col min="13875" max="13875" width="10.5" style="20" customWidth="1"/>
    <col min="13876" max="13876" width="11.83203125" style="20" customWidth="1"/>
    <col min="13877" max="13877" width="11.33203125" style="20" customWidth="1"/>
    <col min="13878" max="13878" width="11.83203125" style="20" customWidth="1"/>
    <col min="13879" max="13880" width="9.1640625" style="20"/>
    <col min="13881" max="13881" width="14.6640625" style="20" customWidth="1"/>
    <col min="13882" max="13882" width="10.5" style="20" bestFit="1" customWidth="1"/>
    <col min="13883" max="13883" width="10.83203125" style="20" customWidth="1"/>
    <col min="13884" max="13884" width="10.5" style="20" customWidth="1"/>
    <col min="13885" max="13885" width="13.6640625" style="20" customWidth="1"/>
    <col min="13886" max="14116" width="9.1640625" style="20"/>
    <col min="14117" max="14117" width="13.33203125" style="20" customWidth="1"/>
    <col min="14118" max="14118" width="9.1640625" style="20"/>
    <col min="14119" max="14119" width="13" style="20" bestFit="1" customWidth="1"/>
    <col min="14120" max="14120" width="12.33203125" style="20" customWidth="1"/>
    <col min="14121" max="14121" width="9.1640625" style="20"/>
    <col min="14122" max="14122" width="11.5" style="20" customWidth="1"/>
    <col min="14123" max="14123" width="23.5" style="20" customWidth="1"/>
    <col min="14124" max="14125" width="9.1640625" style="20"/>
    <col min="14126" max="14126" width="10.5" style="20" customWidth="1"/>
    <col min="14127" max="14129" width="9.1640625" style="20"/>
    <col min="14130" max="14130" width="11" style="20" customWidth="1"/>
    <col min="14131" max="14131" width="10.5" style="20" customWidth="1"/>
    <col min="14132" max="14132" width="11.83203125" style="20" customWidth="1"/>
    <col min="14133" max="14133" width="11.33203125" style="20" customWidth="1"/>
    <col min="14134" max="14134" width="11.83203125" style="20" customWidth="1"/>
    <col min="14135" max="14136" width="9.1640625" style="20"/>
    <col min="14137" max="14137" width="14.6640625" style="20" customWidth="1"/>
    <col min="14138" max="14138" width="10.5" style="20" bestFit="1" customWidth="1"/>
    <col min="14139" max="14139" width="10.83203125" style="20" customWidth="1"/>
    <col min="14140" max="14140" width="10.5" style="20" customWidth="1"/>
    <col min="14141" max="14141" width="13.6640625" style="20" customWidth="1"/>
    <col min="14142" max="14372" width="9.1640625" style="20"/>
    <col min="14373" max="14373" width="13.33203125" style="20" customWidth="1"/>
    <col min="14374" max="14374" width="9.1640625" style="20"/>
    <col min="14375" max="14375" width="13" style="20" bestFit="1" customWidth="1"/>
    <col min="14376" max="14376" width="12.33203125" style="20" customWidth="1"/>
    <col min="14377" max="14377" width="9.1640625" style="20"/>
    <col min="14378" max="14378" width="11.5" style="20" customWidth="1"/>
    <col min="14379" max="14379" width="23.5" style="20" customWidth="1"/>
    <col min="14380" max="14381" width="9.1640625" style="20"/>
    <col min="14382" max="14382" width="10.5" style="20" customWidth="1"/>
    <col min="14383" max="14385" width="9.1640625" style="20"/>
    <col min="14386" max="14386" width="11" style="20" customWidth="1"/>
    <col min="14387" max="14387" width="10.5" style="20" customWidth="1"/>
    <col min="14388" max="14388" width="11.83203125" style="20" customWidth="1"/>
    <col min="14389" max="14389" width="11.33203125" style="20" customWidth="1"/>
    <col min="14390" max="14390" width="11.83203125" style="20" customWidth="1"/>
    <col min="14391" max="14392" width="9.1640625" style="20"/>
    <col min="14393" max="14393" width="14.6640625" style="20" customWidth="1"/>
    <col min="14394" max="14394" width="10.5" style="20" bestFit="1" customWidth="1"/>
    <col min="14395" max="14395" width="10.83203125" style="20" customWidth="1"/>
    <col min="14396" max="14396" width="10.5" style="20" customWidth="1"/>
    <col min="14397" max="14397" width="13.6640625" style="20" customWidth="1"/>
    <col min="14398" max="14628" width="9.1640625" style="20"/>
    <col min="14629" max="14629" width="13.33203125" style="20" customWidth="1"/>
    <col min="14630" max="14630" width="9.1640625" style="20"/>
    <col min="14631" max="14631" width="13" style="20" bestFit="1" customWidth="1"/>
    <col min="14632" max="14632" width="12.33203125" style="20" customWidth="1"/>
    <col min="14633" max="14633" width="9.1640625" style="20"/>
    <col min="14634" max="14634" width="11.5" style="20" customWidth="1"/>
    <col min="14635" max="14635" width="23.5" style="20" customWidth="1"/>
    <col min="14636" max="14637" width="9.1640625" style="20"/>
    <col min="14638" max="14638" width="10.5" style="20" customWidth="1"/>
    <col min="14639" max="14641" width="9.1640625" style="20"/>
    <col min="14642" max="14642" width="11" style="20" customWidth="1"/>
    <col min="14643" max="14643" width="10.5" style="20" customWidth="1"/>
    <col min="14644" max="14644" width="11.83203125" style="20" customWidth="1"/>
    <col min="14645" max="14645" width="11.33203125" style="20" customWidth="1"/>
    <col min="14646" max="14646" width="11.83203125" style="20" customWidth="1"/>
    <col min="14647" max="14648" width="9.1640625" style="20"/>
    <col min="14649" max="14649" width="14.6640625" style="20" customWidth="1"/>
    <col min="14650" max="14650" width="10.5" style="20" bestFit="1" customWidth="1"/>
    <col min="14651" max="14651" width="10.83203125" style="20" customWidth="1"/>
    <col min="14652" max="14652" width="10.5" style="20" customWidth="1"/>
    <col min="14653" max="14653" width="13.6640625" style="20" customWidth="1"/>
    <col min="14654" max="14884" width="9.1640625" style="20"/>
    <col min="14885" max="14885" width="13.33203125" style="20" customWidth="1"/>
    <col min="14886" max="14886" width="9.1640625" style="20"/>
    <col min="14887" max="14887" width="13" style="20" bestFit="1" customWidth="1"/>
    <col min="14888" max="14888" width="12.33203125" style="20" customWidth="1"/>
    <col min="14889" max="14889" width="9.1640625" style="20"/>
    <col min="14890" max="14890" width="11.5" style="20" customWidth="1"/>
    <col min="14891" max="14891" width="23.5" style="20" customWidth="1"/>
    <col min="14892" max="14893" width="9.1640625" style="20"/>
    <col min="14894" max="14894" width="10.5" style="20" customWidth="1"/>
    <col min="14895" max="14897" width="9.1640625" style="20"/>
    <col min="14898" max="14898" width="11" style="20" customWidth="1"/>
    <col min="14899" max="14899" width="10.5" style="20" customWidth="1"/>
    <col min="14900" max="14900" width="11.83203125" style="20" customWidth="1"/>
    <col min="14901" max="14901" width="11.33203125" style="20" customWidth="1"/>
    <col min="14902" max="14902" width="11.83203125" style="20" customWidth="1"/>
    <col min="14903" max="14904" width="9.1640625" style="20"/>
    <col min="14905" max="14905" width="14.6640625" style="20" customWidth="1"/>
    <col min="14906" max="14906" width="10.5" style="20" bestFit="1" customWidth="1"/>
    <col min="14907" max="14907" width="10.83203125" style="20" customWidth="1"/>
    <col min="14908" max="14908" width="10.5" style="20" customWidth="1"/>
    <col min="14909" max="14909" width="13.6640625" style="20" customWidth="1"/>
    <col min="14910" max="15140" width="9.1640625" style="20"/>
    <col min="15141" max="15141" width="13.33203125" style="20" customWidth="1"/>
    <col min="15142" max="15142" width="9.1640625" style="20"/>
    <col min="15143" max="15143" width="13" style="20" bestFit="1" customWidth="1"/>
    <col min="15144" max="15144" width="12.33203125" style="20" customWidth="1"/>
    <col min="15145" max="15145" width="9.1640625" style="20"/>
    <col min="15146" max="15146" width="11.5" style="20" customWidth="1"/>
    <col min="15147" max="15147" width="23.5" style="20" customWidth="1"/>
    <col min="15148" max="15149" width="9.1640625" style="20"/>
    <col min="15150" max="15150" width="10.5" style="20" customWidth="1"/>
    <col min="15151" max="15153" width="9.1640625" style="20"/>
    <col min="15154" max="15154" width="11" style="20" customWidth="1"/>
    <col min="15155" max="15155" width="10.5" style="20" customWidth="1"/>
    <col min="15156" max="15156" width="11.83203125" style="20" customWidth="1"/>
    <col min="15157" max="15157" width="11.33203125" style="20" customWidth="1"/>
    <col min="15158" max="15158" width="11.83203125" style="20" customWidth="1"/>
    <col min="15159" max="15160" width="9.1640625" style="20"/>
    <col min="15161" max="15161" width="14.6640625" style="20" customWidth="1"/>
    <col min="15162" max="15162" width="10.5" style="20" bestFit="1" customWidth="1"/>
    <col min="15163" max="15163" width="10.83203125" style="20" customWidth="1"/>
    <col min="15164" max="15164" width="10.5" style="20" customWidth="1"/>
    <col min="15165" max="15165" width="13.6640625" style="20" customWidth="1"/>
    <col min="15166" max="15396" width="9.1640625" style="20"/>
    <col min="15397" max="15397" width="13.33203125" style="20" customWidth="1"/>
    <col min="15398" max="15398" width="9.1640625" style="20"/>
    <col min="15399" max="15399" width="13" style="20" bestFit="1" customWidth="1"/>
    <col min="15400" max="15400" width="12.33203125" style="20" customWidth="1"/>
    <col min="15401" max="15401" width="9.1640625" style="20"/>
    <col min="15402" max="15402" width="11.5" style="20" customWidth="1"/>
    <col min="15403" max="15403" width="23.5" style="20" customWidth="1"/>
    <col min="15404" max="15405" width="9.1640625" style="20"/>
    <col min="15406" max="15406" width="10.5" style="20" customWidth="1"/>
    <col min="15407" max="15409" width="9.1640625" style="20"/>
    <col min="15410" max="15410" width="11" style="20" customWidth="1"/>
    <col min="15411" max="15411" width="10.5" style="20" customWidth="1"/>
    <col min="15412" max="15412" width="11.83203125" style="20" customWidth="1"/>
    <col min="15413" max="15413" width="11.33203125" style="20" customWidth="1"/>
    <col min="15414" max="15414" width="11.83203125" style="20" customWidth="1"/>
    <col min="15415" max="15416" width="9.1640625" style="20"/>
    <col min="15417" max="15417" width="14.6640625" style="20" customWidth="1"/>
    <col min="15418" max="15418" width="10.5" style="20" bestFit="1" customWidth="1"/>
    <col min="15419" max="15419" width="10.83203125" style="20" customWidth="1"/>
    <col min="15420" max="15420" width="10.5" style="20" customWidth="1"/>
    <col min="15421" max="15421" width="13.6640625" style="20" customWidth="1"/>
    <col min="15422" max="15652" width="9.1640625" style="20"/>
    <col min="15653" max="15653" width="13.33203125" style="20" customWidth="1"/>
    <col min="15654" max="15654" width="9.1640625" style="20"/>
    <col min="15655" max="15655" width="13" style="20" bestFit="1" customWidth="1"/>
    <col min="15656" max="15656" width="12.33203125" style="20" customWidth="1"/>
    <col min="15657" max="15657" width="9.1640625" style="20"/>
    <col min="15658" max="15658" width="11.5" style="20" customWidth="1"/>
    <col min="15659" max="15659" width="23.5" style="20" customWidth="1"/>
    <col min="15660" max="15661" width="9.1640625" style="20"/>
    <col min="15662" max="15662" width="10.5" style="20" customWidth="1"/>
    <col min="15663" max="15665" width="9.1640625" style="20"/>
    <col min="15666" max="15666" width="11" style="20" customWidth="1"/>
    <col min="15667" max="15667" width="10.5" style="20" customWidth="1"/>
    <col min="15668" max="15668" width="11.83203125" style="20" customWidth="1"/>
    <col min="15669" max="15669" width="11.33203125" style="20" customWidth="1"/>
    <col min="15670" max="15670" width="11.83203125" style="20" customWidth="1"/>
    <col min="15671" max="15672" width="9.1640625" style="20"/>
    <col min="15673" max="15673" width="14.6640625" style="20" customWidth="1"/>
    <col min="15674" max="15674" width="10.5" style="20" bestFit="1" customWidth="1"/>
    <col min="15675" max="15675" width="10.83203125" style="20" customWidth="1"/>
    <col min="15676" max="15676" width="10.5" style="20" customWidth="1"/>
    <col min="15677" max="15677" width="13.6640625" style="20" customWidth="1"/>
    <col min="15678" max="15908" width="9.1640625" style="20"/>
    <col min="15909" max="15909" width="13.33203125" style="20" customWidth="1"/>
    <col min="15910" max="15910" width="9.1640625" style="20"/>
    <col min="15911" max="15911" width="13" style="20" bestFit="1" customWidth="1"/>
    <col min="15912" max="15912" width="12.33203125" style="20" customWidth="1"/>
    <col min="15913" max="15913" width="9.1640625" style="20"/>
    <col min="15914" max="15914" width="11.5" style="20" customWidth="1"/>
    <col min="15915" max="15915" width="23.5" style="20" customWidth="1"/>
    <col min="15916" max="15917" width="9.1640625" style="20"/>
    <col min="15918" max="15918" width="10.5" style="20" customWidth="1"/>
    <col min="15919" max="15921" width="9.1640625" style="20"/>
    <col min="15922" max="15922" width="11" style="20" customWidth="1"/>
    <col min="15923" max="15923" width="10.5" style="20" customWidth="1"/>
    <col min="15924" max="15924" width="11.83203125" style="20" customWidth="1"/>
    <col min="15925" max="15925" width="11.33203125" style="20" customWidth="1"/>
    <col min="15926" max="15926" width="11.83203125" style="20" customWidth="1"/>
    <col min="15927" max="15928" width="9.1640625" style="20"/>
    <col min="15929" max="15929" width="14.6640625" style="20" customWidth="1"/>
    <col min="15930" max="15930" width="10.5" style="20" bestFit="1" customWidth="1"/>
    <col min="15931" max="15931" width="10.83203125" style="20" customWidth="1"/>
    <col min="15932" max="15932" width="10.5" style="20" customWidth="1"/>
    <col min="15933" max="15933" width="13.6640625" style="20" customWidth="1"/>
    <col min="15934" max="16164" width="9.1640625" style="20"/>
    <col min="16165" max="16165" width="13.33203125" style="20" customWidth="1"/>
    <col min="16166" max="16166" width="9.1640625" style="20"/>
    <col min="16167" max="16167" width="13" style="20" bestFit="1" customWidth="1"/>
    <col min="16168" max="16168" width="12.33203125" style="20" customWidth="1"/>
    <col min="16169" max="16169" width="9.1640625" style="20"/>
    <col min="16170" max="16170" width="11.5" style="20" customWidth="1"/>
    <col min="16171" max="16171" width="23.5" style="20" customWidth="1"/>
    <col min="16172" max="16173" width="9.1640625" style="20"/>
    <col min="16174" max="16174" width="10.5" style="20" customWidth="1"/>
    <col min="16175" max="16177" width="9.1640625" style="20"/>
    <col min="16178" max="16178" width="11" style="20" customWidth="1"/>
    <col min="16179" max="16179" width="10.5" style="20" customWidth="1"/>
    <col min="16180" max="16180" width="11.83203125" style="20" customWidth="1"/>
    <col min="16181" max="16181" width="11.33203125" style="20" customWidth="1"/>
    <col min="16182" max="16182" width="11.83203125" style="20" customWidth="1"/>
    <col min="16183" max="16184" width="9.1640625" style="20"/>
    <col min="16185" max="16185" width="14.6640625" style="20" customWidth="1"/>
    <col min="16186" max="16186" width="10.5" style="20" bestFit="1" customWidth="1"/>
    <col min="16187" max="16187" width="10.83203125" style="20" customWidth="1"/>
    <col min="16188" max="16188" width="10.5" style="20" customWidth="1"/>
    <col min="16189" max="16189" width="13.6640625" style="20" customWidth="1"/>
    <col min="16190" max="16384" width="9.1640625" style="20"/>
  </cols>
  <sheetData>
    <row r="1" spans="1:58" s="3" customFormat="1" ht="16.5" customHeight="1" thickBot="1" x14ac:dyDescent="0.25">
      <c r="A1" s="136" t="s">
        <v>6</v>
      </c>
      <c r="B1" s="136"/>
      <c r="E1" s="136" t="s">
        <v>7</v>
      </c>
      <c r="F1" s="136"/>
      <c r="G1" s="136"/>
      <c r="H1" s="136"/>
      <c r="I1" s="136"/>
      <c r="J1" s="136"/>
      <c r="K1" s="136"/>
      <c r="L1" s="136"/>
      <c r="M1" s="136" t="s">
        <v>8</v>
      </c>
      <c r="N1" s="136"/>
      <c r="O1" s="136"/>
      <c r="P1" s="136"/>
      <c r="Q1" s="137" t="s">
        <v>35</v>
      </c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9"/>
      <c r="AI1" s="136" t="s">
        <v>54</v>
      </c>
      <c r="AJ1" s="136"/>
      <c r="AK1" s="136"/>
      <c r="AL1" s="136" t="s">
        <v>53</v>
      </c>
      <c r="AM1" s="136"/>
      <c r="AN1" s="136"/>
      <c r="AO1" s="13"/>
      <c r="AP1" s="137" t="s">
        <v>9</v>
      </c>
      <c r="AQ1" s="138"/>
      <c r="AR1" s="138"/>
      <c r="AS1" s="138"/>
      <c r="AT1" s="138"/>
      <c r="AU1" s="138"/>
      <c r="AV1" s="139"/>
      <c r="AW1" s="140" t="s">
        <v>57</v>
      </c>
      <c r="AX1" s="141"/>
      <c r="AY1" s="142"/>
      <c r="AZ1" s="136" t="s">
        <v>58</v>
      </c>
      <c r="BA1" s="136"/>
    </row>
    <row r="2" spans="1:58" s="16" customFormat="1" ht="58.5" customHeight="1" thickBot="1" x14ac:dyDescent="0.25">
      <c r="A2" s="16" t="s">
        <v>49</v>
      </c>
      <c r="B2" s="16" t="s">
        <v>0</v>
      </c>
      <c r="C2" s="16" t="s">
        <v>2</v>
      </c>
      <c r="D2" s="16" t="s">
        <v>3</v>
      </c>
      <c r="E2" s="17" t="s">
        <v>51</v>
      </c>
      <c r="F2" s="17" t="s">
        <v>50</v>
      </c>
      <c r="G2" s="17" t="s">
        <v>138</v>
      </c>
      <c r="H2" s="16" t="s">
        <v>52</v>
      </c>
      <c r="I2" s="17" t="s">
        <v>1</v>
      </c>
      <c r="J2" s="17" t="s">
        <v>142</v>
      </c>
      <c r="K2" s="17" t="s">
        <v>143</v>
      </c>
      <c r="L2" s="17" t="s">
        <v>139</v>
      </c>
      <c r="M2" s="17" t="s">
        <v>13</v>
      </c>
      <c r="N2" s="17" t="s">
        <v>144</v>
      </c>
      <c r="O2" s="17" t="s">
        <v>145</v>
      </c>
      <c r="P2" s="17" t="s">
        <v>56</v>
      </c>
      <c r="Q2" s="18" t="s">
        <v>140</v>
      </c>
      <c r="R2" s="18" t="s">
        <v>14</v>
      </c>
      <c r="S2" s="18" t="s">
        <v>15</v>
      </c>
      <c r="T2" s="18" t="s">
        <v>16</v>
      </c>
      <c r="U2" s="18" t="s">
        <v>17</v>
      </c>
      <c r="V2" s="18" t="s">
        <v>18</v>
      </c>
      <c r="W2" s="18" t="s">
        <v>19</v>
      </c>
      <c r="X2" s="18" t="s">
        <v>20</v>
      </c>
      <c r="Y2" s="18" t="s">
        <v>21</v>
      </c>
      <c r="Z2" s="18" t="s">
        <v>22</v>
      </c>
      <c r="AA2" s="18" t="s">
        <v>46</v>
      </c>
      <c r="AB2" s="18" t="s">
        <v>47</v>
      </c>
      <c r="AC2" s="18" t="s">
        <v>23</v>
      </c>
      <c r="AD2" s="18" t="s">
        <v>24</v>
      </c>
      <c r="AE2" s="18" t="s">
        <v>25</v>
      </c>
      <c r="AF2" s="18" t="s">
        <v>26</v>
      </c>
      <c r="AG2" s="18" t="s">
        <v>27</v>
      </c>
      <c r="AH2" s="18" t="s">
        <v>28</v>
      </c>
      <c r="AI2" s="18" t="s">
        <v>29</v>
      </c>
      <c r="AJ2" s="18" t="s">
        <v>30</v>
      </c>
      <c r="AK2" s="18" t="s">
        <v>31</v>
      </c>
      <c r="AL2" s="18" t="s">
        <v>32</v>
      </c>
      <c r="AM2" s="18" t="s">
        <v>33</v>
      </c>
      <c r="AN2" s="18" t="s">
        <v>34</v>
      </c>
      <c r="AO2" s="18" t="s">
        <v>55</v>
      </c>
      <c r="AP2" s="38" t="s">
        <v>146</v>
      </c>
      <c r="AQ2" s="29" t="s">
        <v>136</v>
      </c>
      <c r="AR2" s="29" t="s">
        <v>137</v>
      </c>
      <c r="AS2" s="38" t="s">
        <v>179</v>
      </c>
      <c r="AT2" s="16" t="s">
        <v>12</v>
      </c>
      <c r="AU2" s="38" t="s">
        <v>153</v>
      </c>
      <c r="AV2" s="38" t="s">
        <v>154</v>
      </c>
      <c r="AW2" s="32" t="s">
        <v>43</v>
      </c>
      <c r="AX2" s="32" t="s">
        <v>44</v>
      </c>
      <c r="AY2" s="32" t="s">
        <v>45</v>
      </c>
      <c r="AZ2" s="16" t="s">
        <v>4</v>
      </c>
      <c r="BA2" s="16" t="s">
        <v>5</v>
      </c>
      <c r="BB2" s="17" t="s">
        <v>48</v>
      </c>
    </row>
    <row r="3" spans="1:58" x14ac:dyDescent="0.2">
      <c r="A3" s="63">
        <v>1</v>
      </c>
      <c r="B3" s="64" t="s">
        <v>36</v>
      </c>
      <c r="C3" s="2"/>
      <c r="D3" s="2" t="s">
        <v>65</v>
      </c>
      <c r="E3" s="2">
        <v>94.91</v>
      </c>
      <c r="F3" s="2">
        <v>20.67</v>
      </c>
      <c r="G3" s="2">
        <v>26.76</v>
      </c>
      <c r="H3" s="2"/>
      <c r="I3" s="2">
        <v>59.2</v>
      </c>
      <c r="J3" s="2">
        <v>40.659999999999997</v>
      </c>
      <c r="K3" s="2"/>
      <c r="L3" s="2">
        <v>1030</v>
      </c>
      <c r="M3" s="2">
        <v>102.4</v>
      </c>
      <c r="N3" s="19">
        <v>48</v>
      </c>
      <c r="O3" s="2">
        <v>8</v>
      </c>
      <c r="P3" s="2">
        <v>4.0999999999999996</v>
      </c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>
        <v>25</v>
      </c>
      <c r="AJ3" s="2">
        <v>30</v>
      </c>
      <c r="AK3" s="2">
        <v>27.5</v>
      </c>
      <c r="AL3" s="2">
        <v>1.3</v>
      </c>
      <c r="AM3" s="2">
        <v>2.2000000000000002</v>
      </c>
      <c r="AN3" s="2"/>
      <c r="AO3" s="2"/>
      <c r="AP3" s="64" t="s">
        <v>66</v>
      </c>
      <c r="AQ3" s="2" t="s">
        <v>40</v>
      </c>
      <c r="AR3" s="62" t="s">
        <v>40</v>
      </c>
      <c r="AS3" s="62" t="s">
        <v>40</v>
      </c>
      <c r="AT3" s="2">
        <v>2</v>
      </c>
      <c r="AU3" s="2"/>
      <c r="AV3" s="2"/>
      <c r="AW3" s="43">
        <v>0.6743055555555556</v>
      </c>
      <c r="AX3" s="43">
        <v>0.68680555555555556</v>
      </c>
      <c r="AY3" s="43">
        <v>0.6791666666666667</v>
      </c>
      <c r="AZ3" s="42" t="s">
        <v>152</v>
      </c>
      <c r="BA3" s="34">
        <v>42909</v>
      </c>
      <c r="BB3" s="20" t="s">
        <v>135</v>
      </c>
      <c r="BF3" s="20"/>
    </row>
    <row r="4" spans="1:58" x14ac:dyDescent="0.2">
      <c r="A4" s="30">
        <v>2</v>
      </c>
      <c r="B4" s="2" t="s">
        <v>36</v>
      </c>
      <c r="C4" s="2"/>
      <c r="D4" s="2" t="s">
        <v>67</v>
      </c>
      <c r="E4" s="2">
        <v>113.74</v>
      </c>
      <c r="F4" s="2">
        <v>22.42</v>
      </c>
      <c r="G4" s="2">
        <v>28.65</v>
      </c>
      <c r="H4" s="2"/>
      <c r="I4" s="2">
        <v>64.5</v>
      </c>
      <c r="J4" s="2">
        <v>25.97</v>
      </c>
      <c r="K4" s="2"/>
      <c r="L4" s="2">
        <v>1520</v>
      </c>
      <c r="M4" s="2">
        <v>104.8</v>
      </c>
      <c r="N4" s="19">
        <v>55</v>
      </c>
      <c r="O4" s="2">
        <v>6</v>
      </c>
      <c r="P4" s="2">
        <v>7.1</v>
      </c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>
        <v>40</v>
      </c>
      <c r="AJ4" s="2">
        <v>41</v>
      </c>
      <c r="AK4" s="2">
        <v>40.5</v>
      </c>
      <c r="AL4" s="2">
        <v>4</v>
      </c>
      <c r="AM4" s="2">
        <v>3.8</v>
      </c>
      <c r="AN4" s="2"/>
      <c r="AO4" s="2"/>
      <c r="AP4" s="20" t="s">
        <v>66</v>
      </c>
      <c r="AQ4" s="2" t="s">
        <v>40</v>
      </c>
      <c r="AR4" s="37" t="s">
        <v>40</v>
      </c>
      <c r="AS4" s="37" t="s">
        <v>66</v>
      </c>
      <c r="AT4" s="2">
        <v>2</v>
      </c>
      <c r="AU4" s="2"/>
      <c r="AV4" s="2"/>
      <c r="AW4" s="43">
        <v>0.69236111111111109</v>
      </c>
      <c r="AX4" s="43">
        <v>0.7006944444444444</v>
      </c>
      <c r="AY4" s="43">
        <v>0.69444444444444453</v>
      </c>
      <c r="AZ4" s="42" t="s">
        <v>152</v>
      </c>
      <c r="BA4" s="35">
        <v>42909</v>
      </c>
      <c r="BB4" s="2" t="s">
        <v>68</v>
      </c>
      <c r="BF4" s="20"/>
    </row>
    <row r="5" spans="1:58" x14ac:dyDescent="0.2">
      <c r="A5" s="30">
        <v>3</v>
      </c>
      <c r="B5" s="2" t="s">
        <v>36</v>
      </c>
      <c r="C5" s="2"/>
      <c r="D5" s="2" t="s">
        <v>65</v>
      </c>
      <c r="E5" s="2">
        <v>94.78</v>
      </c>
      <c r="F5" s="2">
        <v>22.3</v>
      </c>
      <c r="G5" s="2">
        <v>24.59</v>
      </c>
      <c r="H5" s="2"/>
      <c r="I5" s="2">
        <v>61.3</v>
      </c>
      <c r="J5" s="2">
        <v>23</v>
      </c>
      <c r="K5" s="2"/>
      <c r="L5" s="2">
        <v>1120</v>
      </c>
      <c r="M5" s="2">
        <v>103.2</v>
      </c>
      <c r="N5" s="19">
        <v>42</v>
      </c>
      <c r="O5" s="2">
        <v>7</v>
      </c>
      <c r="P5" s="2">
        <v>1.7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>
        <v>42</v>
      </c>
      <c r="AJ5" s="2">
        <v>22</v>
      </c>
      <c r="AK5" s="2"/>
      <c r="AL5" s="2">
        <v>3.2</v>
      </c>
      <c r="AM5" s="2">
        <v>2.6</v>
      </c>
      <c r="AN5" s="2"/>
      <c r="AO5" s="2"/>
      <c r="AP5" s="2" t="s">
        <v>66</v>
      </c>
      <c r="AQ5" s="2" t="s">
        <v>40</v>
      </c>
      <c r="AR5" s="37" t="s">
        <v>66</v>
      </c>
      <c r="AS5" s="37" t="s">
        <v>66</v>
      </c>
      <c r="AT5" s="2">
        <v>2</v>
      </c>
      <c r="AU5" s="2"/>
      <c r="AV5" s="2"/>
      <c r="AW5" s="43">
        <v>0.71319444444444446</v>
      </c>
      <c r="AX5" s="43">
        <v>0.72361111111111109</v>
      </c>
      <c r="AY5" s="43">
        <v>0.71666666666666667</v>
      </c>
      <c r="AZ5" s="42" t="s">
        <v>152</v>
      </c>
      <c r="BA5" s="35">
        <v>42909</v>
      </c>
      <c r="BB5" s="2" t="s">
        <v>69</v>
      </c>
      <c r="BF5" s="20"/>
    </row>
    <row r="6" spans="1:58" x14ac:dyDescent="0.2">
      <c r="A6" s="30">
        <v>4</v>
      </c>
      <c r="B6" s="2" t="s">
        <v>70</v>
      </c>
      <c r="C6" s="2" t="s">
        <v>71</v>
      </c>
      <c r="D6" s="2" t="s">
        <v>65</v>
      </c>
      <c r="E6" s="2">
        <v>103.17</v>
      </c>
      <c r="F6" s="2">
        <v>27.97</v>
      </c>
      <c r="G6" s="2">
        <v>21.15</v>
      </c>
      <c r="H6" s="2"/>
      <c r="I6" s="2">
        <v>42</v>
      </c>
      <c r="J6" s="2">
        <v>54.62</v>
      </c>
      <c r="K6" s="2"/>
      <c r="L6" s="2">
        <v>1430</v>
      </c>
      <c r="M6" s="2">
        <v>104.9</v>
      </c>
      <c r="N6" s="19">
        <v>61</v>
      </c>
      <c r="O6" s="2">
        <v>6</v>
      </c>
      <c r="P6" s="2">
        <v>5.6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22</v>
      </c>
      <c r="AJ6" s="2">
        <v>26</v>
      </c>
      <c r="AK6" s="2"/>
      <c r="AL6" s="2">
        <v>3.8</v>
      </c>
      <c r="AM6" s="2">
        <v>4.5999999999999996</v>
      </c>
      <c r="AN6" s="2"/>
      <c r="AO6" s="2"/>
      <c r="AP6" s="2" t="s">
        <v>66</v>
      </c>
      <c r="AQ6" s="2" t="s">
        <v>66</v>
      </c>
      <c r="AR6" s="37" t="s">
        <v>40</v>
      </c>
      <c r="AS6" s="37" t="s">
        <v>66</v>
      </c>
      <c r="AT6" s="2">
        <v>2</v>
      </c>
      <c r="AU6" s="2"/>
      <c r="AV6" s="2"/>
      <c r="AW6" s="43">
        <v>0.71666666666666667</v>
      </c>
      <c r="AX6" s="43">
        <v>0.72986111111111107</v>
      </c>
      <c r="AY6" s="43">
        <v>0.72152777777777777</v>
      </c>
      <c r="AZ6" s="42" t="s">
        <v>152</v>
      </c>
      <c r="BA6" s="35">
        <v>42909</v>
      </c>
      <c r="BB6" s="2" t="s">
        <v>69</v>
      </c>
      <c r="BF6" s="20"/>
    </row>
    <row r="7" spans="1:58" x14ac:dyDescent="0.2">
      <c r="A7" s="30">
        <v>5</v>
      </c>
      <c r="B7" s="2" t="s">
        <v>36</v>
      </c>
      <c r="C7" s="2"/>
      <c r="D7" s="2" t="s">
        <v>65</v>
      </c>
      <c r="E7" s="2">
        <v>98.64</v>
      </c>
      <c r="F7" s="2">
        <v>22.39</v>
      </c>
      <c r="G7" s="2">
        <v>26.96</v>
      </c>
      <c r="H7" s="2"/>
      <c r="I7" s="2">
        <v>62.8</v>
      </c>
      <c r="J7" s="2">
        <v>28.36</v>
      </c>
      <c r="K7" s="2">
        <v>26.31</v>
      </c>
      <c r="L7" s="2">
        <v>1050</v>
      </c>
      <c r="M7" s="2">
        <v>103</v>
      </c>
      <c r="N7" s="19">
        <v>42</v>
      </c>
      <c r="O7" s="2">
        <v>3</v>
      </c>
      <c r="P7" s="2">
        <v>2.7</v>
      </c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>
        <v>32</v>
      </c>
      <c r="AJ7" s="2">
        <v>26</v>
      </c>
      <c r="AK7" s="2"/>
      <c r="AL7" s="2">
        <v>3.6</v>
      </c>
      <c r="AM7" s="2">
        <v>3.8</v>
      </c>
      <c r="AN7" s="2"/>
      <c r="AO7" s="2"/>
      <c r="AP7" s="2" t="s">
        <v>66</v>
      </c>
      <c r="AQ7" s="2" t="s">
        <v>40</v>
      </c>
      <c r="AR7" s="37" t="s">
        <v>66</v>
      </c>
      <c r="AS7" s="37" t="s">
        <v>66</v>
      </c>
      <c r="AT7" s="2">
        <v>2</v>
      </c>
      <c r="AU7" s="2" t="s">
        <v>155</v>
      </c>
      <c r="AV7" s="2">
        <v>1</v>
      </c>
      <c r="AW7" s="43">
        <v>0.72638888888888886</v>
      </c>
      <c r="AX7" s="43">
        <v>0.74375000000000002</v>
      </c>
      <c r="AY7" s="43">
        <v>0.73611111111111116</v>
      </c>
      <c r="AZ7" s="42" t="s">
        <v>152</v>
      </c>
      <c r="BA7" s="35">
        <v>42909</v>
      </c>
      <c r="BB7" s="2" t="s">
        <v>72</v>
      </c>
      <c r="BF7" s="20"/>
    </row>
    <row r="8" spans="1:58" x14ac:dyDescent="0.2">
      <c r="A8" s="30">
        <v>6</v>
      </c>
      <c r="B8" s="2" t="s">
        <v>70</v>
      </c>
      <c r="C8" s="2" t="s">
        <v>71</v>
      </c>
      <c r="D8" s="2" t="s">
        <v>67</v>
      </c>
      <c r="E8" s="2">
        <v>111.35</v>
      </c>
      <c r="F8" s="2">
        <v>24.24</v>
      </c>
      <c r="G8" s="2">
        <v>22.68</v>
      </c>
      <c r="H8" s="2"/>
      <c r="I8" s="2">
        <v>45.3</v>
      </c>
      <c r="J8" s="2">
        <v>58.57</v>
      </c>
      <c r="K8" s="2"/>
      <c r="L8" s="2">
        <v>1340</v>
      </c>
      <c r="M8" s="2">
        <v>103.2</v>
      </c>
      <c r="N8" s="19">
        <v>50</v>
      </c>
      <c r="O8" s="2">
        <v>8</v>
      </c>
      <c r="P8" s="2">
        <v>5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>
        <v>22</v>
      </c>
      <c r="AJ8" s="2">
        <v>16</v>
      </c>
      <c r="AK8" s="2"/>
      <c r="AL8" s="2">
        <v>6</v>
      </c>
      <c r="AM8" s="2">
        <v>3.4</v>
      </c>
      <c r="AN8" s="2"/>
      <c r="AO8" s="2"/>
      <c r="AP8" s="2" t="s">
        <v>66</v>
      </c>
      <c r="AQ8" s="2" t="s">
        <v>66</v>
      </c>
      <c r="AR8" s="37" t="s">
        <v>66</v>
      </c>
      <c r="AS8" s="37" t="s">
        <v>66</v>
      </c>
      <c r="AT8" s="2">
        <v>2</v>
      </c>
      <c r="AU8" s="2"/>
      <c r="AV8" s="2"/>
      <c r="AW8" s="43">
        <v>0.75</v>
      </c>
      <c r="AX8" s="43">
        <v>0.76250000000000007</v>
      </c>
      <c r="AY8" s="43">
        <v>0.77222222222222225</v>
      </c>
      <c r="AZ8" s="42" t="s">
        <v>152</v>
      </c>
      <c r="BA8" s="35">
        <v>42909</v>
      </c>
      <c r="BB8" s="2"/>
      <c r="BF8" s="20"/>
    </row>
    <row r="9" spans="1:58" x14ac:dyDescent="0.2">
      <c r="A9" s="30">
        <v>7</v>
      </c>
      <c r="B9" s="2" t="s">
        <v>36</v>
      </c>
      <c r="C9" s="2" t="s">
        <v>73</v>
      </c>
      <c r="D9" s="2" t="s">
        <v>67</v>
      </c>
      <c r="E9" s="2">
        <v>115.05</v>
      </c>
      <c r="F9" s="2">
        <v>25.14</v>
      </c>
      <c r="G9" s="2">
        <v>30.19</v>
      </c>
      <c r="H9" s="2"/>
      <c r="I9" s="2">
        <v>62.8</v>
      </c>
      <c r="J9" s="2">
        <v>20.9</v>
      </c>
      <c r="K9" s="2">
        <v>31.9</v>
      </c>
      <c r="L9" s="2">
        <v>1660</v>
      </c>
      <c r="M9" s="2">
        <v>102.9</v>
      </c>
      <c r="N9" s="19">
        <v>53</v>
      </c>
      <c r="O9" s="2">
        <v>8</v>
      </c>
      <c r="P9" s="2">
        <v>4.2</v>
      </c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>
        <v>20</v>
      </c>
      <c r="AJ9" s="2">
        <v>18</v>
      </c>
      <c r="AK9" s="2"/>
      <c r="AL9" s="2">
        <v>4.8</v>
      </c>
      <c r="AM9" s="2">
        <v>4.5999999999999996</v>
      </c>
      <c r="AN9" s="2"/>
      <c r="AO9" s="2"/>
      <c r="AP9" s="2" t="s">
        <v>66</v>
      </c>
      <c r="AQ9" s="2" t="s">
        <v>40</v>
      </c>
      <c r="AR9" s="37" t="s">
        <v>40</v>
      </c>
      <c r="AS9" s="37" t="s">
        <v>66</v>
      </c>
      <c r="AT9" s="2">
        <v>2</v>
      </c>
      <c r="AU9" s="2" t="s">
        <v>155</v>
      </c>
      <c r="AV9" s="2">
        <v>1</v>
      </c>
      <c r="AW9" s="43">
        <v>0.28541666666666665</v>
      </c>
      <c r="AX9" s="43">
        <v>0.2951388888888889</v>
      </c>
      <c r="AY9" s="43">
        <v>0.28819444444444448</v>
      </c>
      <c r="AZ9" s="42" t="s">
        <v>152</v>
      </c>
      <c r="BA9" s="35">
        <v>42910</v>
      </c>
      <c r="BB9" s="2" t="s">
        <v>74</v>
      </c>
      <c r="BF9" s="20"/>
    </row>
    <row r="10" spans="1:58" x14ac:dyDescent="0.2">
      <c r="A10" s="30">
        <v>8</v>
      </c>
      <c r="B10" s="2" t="s">
        <v>36</v>
      </c>
      <c r="C10" s="2" t="s">
        <v>73</v>
      </c>
      <c r="D10" s="2" t="s">
        <v>65</v>
      </c>
      <c r="E10" s="2">
        <v>102.69</v>
      </c>
      <c r="F10" s="2">
        <v>23.18</v>
      </c>
      <c r="G10" s="2">
        <v>28.25</v>
      </c>
      <c r="H10" s="2"/>
      <c r="I10" s="2">
        <v>62.2</v>
      </c>
      <c r="J10" s="2">
        <v>19.68</v>
      </c>
      <c r="K10" s="2">
        <v>28.7</v>
      </c>
      <c r="L10" s="2">
        <v>1160</v>
      </c>
      <c r="M10" s="2">
        <v>101.5</v>
      </c>
      <c r="N10" s="19">
        <v>60</v>
      </c>
      <c r="O10" s="2">
        <v>5</v>
      </c>
      <c r="P10" s="2">
        <v>4.9000000000000004</v>
      </c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>
        <v>12</v>
      </c>
      <c r="AJ10" s="2">
        <v>25</v>
      </c>
      <c r="AK10" s="2"/>
      <c r="AL10" s="2">
        <v>5.2</v>
      </c>
      <c r="AM10" s="2">
        <v>5.6</v>
      </c>
      <c r="AN10" s="2"/>
      <c r="AO10" s="2"/>
      <c r="AP10" s="2" t="s">
        <v>66</v>
      </c>
      <c r="AQ10" s="2" t="s">
        <v>40</v>
      </c>
      <c r="AR10" s="37" t="s">
        <v>66</v>
      </c>
      <c r="AS10" s="37" t="s">
        <v>66</v>
      </c>
      <c r="AT10" s="2">
        <v>2</v>
      </c>
      <c r="AU10" s="2"/>
      <c r="AV10" s="2"/>
      <c r="AW10" s="43">
        <v>0.29930555555555555</v>
      </c>
      <c r="AX10" s="43">
        <v>0.30902777777777779</v>
      </c>
      <c r="AY10" s="43">
        <v>0.3034722222222222</v>
      </c>
      <c r="AZ10" s="42" t="s">
        <v>152</v>
      </c>
      <c r="BA10" s="35">
        <v>42910</v>
      </c>
      <c r="BB10" s="2">
        <v>1</v>
      </c>
      <c r="BF10" s="20"/>
    </row>
    <row r="11" spans="1:58" x14ac:dyDescent="0.2">
      <c r="A11" s="30">
        <v>9</v>
      </c>
      <c r="B11" s="2" t="s">
        <v>36</v>
      </c>
      <c r="C11" s="2" t="s">
        <v>73</v>
      </c>
      <c r="D11" s="2" t="s">
        <v>67</v>
      </c>
      <c r="E11" s="2">
        <v>109.84</v>
      </c>
      <c r="F11" s="2">
        <v>24.36</v>
      </c>
      <c r="G11" s="2">
        <v>33.15</v>
      </c>
      <c r="H11" s="2"/>
      <c r="I11" s="2">
        <v>62.2</v>
      </c>
      <c r="J11" s="2">
        <v>24.88</v>
      </c>
      <c r="K11" s="2">
        <v>30.92</v>
      </c>
      <c r="L11" s="2">
        <v>1520</v>
      </c>
      <c r="M11" s="2">
        <v>102.2</v>
      </c>
      <c r="N11" s="19">
        <v>47</v>
      </c>
      <c r="O11" s="2">
        <v>8</v>
      </c>
      <c r="P11" s="2">
        <v>3.6</v>
      </c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>
        <v>26</v>
      </c>
      <c r="AJ11" s="2">
        <v>30</v>
      </c>
      <c r="AK11" s="2"/>
      <c r="AL11" s="2">
        <v>4.5999999999999996</v>
      </c>
      <c r="AM11" s="2">
        <v>4.5</v>
      </c>
      <c r="AN11" s="2"/>
      <c r="AO11" s="2"/>
      <c r="AP11" s="2" t="s">
        <v>66</v>
      </c>
      <c r="AQ11" s="2" t="s">
        <v>40</v>
      </c>
      <c r="AR11" s="37" t="s">
        <v>40</v>
      </c>
      <c r="AS11" s="37" t="s">
        <v>66</v>
      </c>
      <c r="AT11" s="2">
        <v>2</v>
      </c>
      <c r="AU11" s="2"/>
      <c r="AV11" s="2"/>
      <c r="AW11" s="43">
        <v>0.31597222222222221</v>
      </c>
      <c r="AX11" s="43">
        <v>0.32569444444444445</v>
      </c>
      <c r="AY11" s="43">
        <v>0.32083333333333336</v>
      </c>
      <c r="AZ11" s="42" t="s">
        <v>152</v>
      </c>
      <c r="BA11" s="35">
        <v>42910</v>
      </c>
      <c r="BB11" s="2"/>
      <c r="BF11" s="20"/>
    </row>
    <row r="12" spans="1:58" x14ac:dyDescent="0.2">
      <c r="A12" s="30">
        <v>10</v>
      </c>
      <c r="B12" s="2" t="s">
        <v>36</v>
      </c>
      <c r="C12" s="2"/>
      <c r="D12" s="2" t="s">
        <v>65</v>
      </c>
      <c r="E12" s="2">
        <v>95.19</v>
      </c>
      <c r="F12" s="2">
        <v>24.87</v>
      </c>
      <c r="G12" s="2">
        <v>28.81</v>
      </c>
      <c r="H12" s="2"/>
      <c r="I12" s="2">
        <v>60.6</v>
      </c>
      <c r="J12" s="2">
        <v>21.07</v>
      </c>
      <c r="K12" s="2">
        <v>30.38</v>
      </c>
      <c r="L12" s="2">
        <v>1240</v>
      </c>
      <c r="M12" s="2">
        <v>101.8</v>
      </c>
      <c r="N12" s="19">
        <v>58</v>
      </c>
      <c r="O12" s="2">
        <v>5</v>
      </c>
      <c r="P12" s="2">
        <v>2.2000000000000002</v>
      </c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>
        <v>32</v>
      </c>
      <c r="AJ12" s="2">
        <v>32</v>
      </c>
      <c r="AK12" s="2"/>
      <c r="AL12" s="2">
        <v>5.2</v>
      </c>
      <c r="AM12" s="2">
        <v>5.4</v>
      </c>
      <c r="AN12" s="2"/>
      <c r="AO12" s="2"/>
      <c r="AP12" s="2" t="s">
        <v>66</v>
      </c>
      <c r="AQ12" s="2" t="s">
        <v>40</v>
      </c>
      <c r="AR12" s="37" t="s">
        <v>66</v>
      </c>
      <c r="AS12" s="37" t="s">
        <v>66</v>
      </c>
      <c r="AT12" s="2">
        <v>2</v>
      </c>
      <c r="AU12" s="2"/>
      <c r="AV12" s="2"/>
      <c r="AW12" s="43">
        <v>0.32569444444444445</v>
      </c>
      <c r="AX12" s="43">
        <v>0.33263888888888887</v>
      </c>
      <c r="AY12" s="43">
        <v>0.32777777777777778</v>
      </c>
      <c r="AZ12" s="42" t="s">
        <v>152</v>
      </c>
      <c r="BA12" s="35">
        <v>42910</v>
      </c>
      <c r="BB12" s="2"/>
      <c r="BF12" s="20"/>
    </row>
    <row r="13" spans="1:58" x14ac:dyDescent="0.2">
      <c r="A13" s="30">
        <v>11</v>
      </c>
      <c r="B13" s="2" t="s">
        <v>70</v>
      </c>
      <c r="C13" s="2"/>
      <c r="D13" s="2" t="s">
        <v>65</v>
      </c>
      <c r="E13" s="2">
        <v>103.47</v>
      </c>
      <c r="F13" s="2">
        <v>34.409999999999997</v>
      </c>
      <c r="G13" s="2">
        <v>36.04</v>
      </c>
      <c r="H13" s="2"/>
      <c r="I13" s="2">
        <v>43</v>
      </c>
      <c r="J13" s="2">
        <v>55.27</v>
      </c>
      <c r="K13" s="2"/>
      <c r="L13" s="2">
        <v>1300</v>
      </c>
      <c r="M13" s="2">
        <v>103.5</v>
      </c>
      <c r="N13" s="19">
        <v>59</v>
      </c>
      <c r="O13" s="2">
        <v>5</v>
      </c>
      <c r="P13" s="2">
        <v>3.4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>
        <v>22</v>
      </c>
      <c r="AJ13" s="2">
        <v>24</v>
      </c>
      <c r="AK13" s="2"/>
      <c r="AL13" s="2">
        <v>4.8</v>
      </c>
      <c r="AM13" s="2">
        <v>4.8</v>
      </c>
      <c r="AN13" s="2"/>
      <c r="AO13" s="2"/>
      <c r="AP13" s="2" t="s">
        <v>66</v>
      </c>
      <c r="AQ13" s="2" t="s">
        <v>66</v>
      </c>
      <c r="AR13" s="37" t="s">
        <v>40</v>
      </c>
      <c r="AS13" s="37" t="s">
        <v>40</v>
      </c>
      <c r="AT13" s="2">
        <v>2</v>
      </c>
      <c r="AU13" s="2"/>
      <c r="AV13" s="2"/>
      <c r="AW13" s="43">
        <v>0.33819444444444446</v>
      </c>
      <c r="AX13" s="43">
        <v>0.35000000000000003</v>
      </c>
      <c r="AY13" s="43">
        <v>0.34236111111111112</v>
      </c>
      <c r="AZ13" s="42" t="s">
        <v>152</v>
      </c>
      <c r="BA13" s="35">
        <v>42910</v>
      </c>
      <c r="BB13" s="2"/>
      <c r="BF13" s="20"/>
    </row>
    <row r="14" spans="1:58" x14ac:dyDescent="0.2">
      <c r="A14" s="30">
        <v>12</v>
      </c>
      <c r="B14" s="2" t="s">
        <v>70</v>
      </c>
      <c r="C14" s="2" t="s">
        <v>71</v>
      </c>
      <c r="D14" s="2" t="s">
        <v>67</v>
      </c>
      <c r="E14" s="2">
        <v>101.89</v>
      </c>
      <c r="F14" s="2">
        <v>34.19</v>
      </c>
      <c r="G14" s="2">
        <v>27.61</v>
      </c>
      <c r="H14" s="2"/>
      <c r="I14" s="2">
        <v>41.5</v>
      </c>
      <c r="J14" s="2">
        <v>63.26</v>
      </c>
      <c r="K14" s="2"/>
      <c r="L14" s="2">
        <v>1200</v>
      </c>
      <c r="M14" s="2">
        <v>105.1</v>
      </c>
      <c r="N14" s="19">
        <v>57</v>
      </c>
      <c r="O14" s="2">
        <v>4</v>
      </c>
      <c r="P14" s="2">
        <v>3.3</v>
      </c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>
        <v>32</v>
      </c>
      <c r="AJ14" s="2">
        <v>36</v>
      </c>
      <c r="AK14" s="2"/>
      <c r="AL14" s="2">
        <v>6.2</v>
      </c>
      <c r="AM14" s="2">
        <v>6.1</v>
      </c>
      <c r="AN14" s="2"/>
      <c r="AO14" s="2"/>
      <c r="AP14" s="2" t="s">
        <v>66</v>
      </c>
      <c r="AQ14" s="2" t="s">
        <v>66</v>
      </c>
      <c r="AR14" s="37" t="s">
        <v>40</v>
      </c>
      <c r="AS14" s="37" t="s">
        <v>66</v>
      </c>
      <c r="AT14" s="2">
        <v>2</v>
      </c>
      <c r="AU14" s="2"/>
      <c r="AV14" s="2"/>
      <c r="AW14" s="43">
        <v>0.35902777777777778</v>
      </c>
      <c r="AX14" s="43">
        <v>0.36944444444444446</v>
      </c>
      <c r="AY14" s="43">
        <v>0.36388888888888887</v>
      </c>
      <c r="AZ14" s="42" t="s">
        <v>152</v>
      </c>
      <c r="BA14" s="35">
        <v>42910</v>
      </c>
      <c r="BB14" s="2"/>
      <c r="BF14" s="20"/>
    </row>
    <row r="15" spans="1:58" x14ac:dyDescent="0.2">
      <c r="A15" s="30">
        <v>13</v>
      </c>
      <c r="B15" s="2" t="s">
        <v>36</v>
      </c>
      <c r="C15" s="2"/>
      <c r="D15" s="2" t="s">
        <v>65</v>
      </c>
      <c r="E15" s="2">
        <v>94.87</v>
      </c>
      <c r="F15" s="2">
        <v>24.99</v>
      </c>
      <c r="G15" s="2">
        <v>27.28</v>
      </c>
      <c r="H15" s="2"/>
      <c r="I15" s="2">
        <v>56.6</v>
      </c>
      <c r="J15" s="2">
        <v>18.72</v>
      </c>
      <c r="K15" s="2">
        <v>24.84</v>
      </c>
      <c r="L15" s="2">
        <v>1220</v>
      </c>
      <c r="M15" s="2">
        <v>103.1</v>
      </c>
      <c r="N15" s="19">
        <v>44</v>
      </c>
      <c r="O15" s="2">
        <v>6</v>
      </c>
      <c r="P15" s="2">
        <v>2.4</v>
      </c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>
        <v>26</v>
      </c>
      <c r="AJ15" s="2">
        <v>28</v>
      </c>
      <c r="AK15" s="2"/>
      <c r="AL15" s="2">
        <v>4.5999999999999996</v>
      </c>
      <c r="AM15" s="2">
        <v>4.8</v>
      </c>
      <c r="AN15" s="2"/>
      <c r="AO15" s="2"/>
      <c r="AP15" s="2" t="s">
        <v>66</v>
      </c>
      <c r="AQ15" s="2" t="s">
        <v>40</v>
      </c>
      <c r="AR15" s="37" t="s">
        <v>66</v>
      </c>
      <c r="AS15" s="37" t="s">
        <v>66</v>
      </c>
      <c r="AT15" s="2">
        <v>2</v>
      </c>
      <c r="AU15" s="2"/>
      <c r="AV15" s="2"/>
      <c r="AW15" s="43">
        <v>0.37291666666666662</v>
      </c>
      <c r="AX15" s="43">
        <v>0.37847222222222227</v>
      </c>
      <c r="AY15" s="43">
        <v>0.37638888888888888</v>
      </c>
      <c r="AZ15" s="42" t="s">
        <v>152</v>
      </c>
      <c r="BA15" s="35">
        <v>42910</v>
      </c>
      <c r="BB15" s="2"/>
    </row>
    <row r="16" spans="1:58" x14ac:dyDescent="0.2">
      <c r="A16" s="30">
        <v>14</v>
      </c>
      <c r="B16" s="2" t="s">
        <v>36</v>
      </c>
      <c r="C16" s="2"/>
      <c r="D16" s="2" t="s">
        <v>67</v>
      </c>
      <c r="E16" s="2">
        <v>111.86</v>
      </c>
      <c r="F16" s="2">
        <v>26.59</v>
      </c>
      <c r="G16" s="2">
        <v>27.57</v>
      </c>
      <c r="H16" s="2"/>
      <c r="I16" s="2">
        <v>59.9</v>
      </c>
      <c r="J16" s="2">
        <v>21.6</v>
      </c>
      <c r="K16" s="2">
        <v>30.32</v>
      </c>
      <c r="L16" s="2">
        <v>1520</v>
      </c>
      <c r="M16" s="2">
        <v>105.1</v>
      </c>
      <c r="N16" s="19">
        <v>48</v>
      </c>
      <c r="O16" s="2">
        <v>5</v>
      </c>
      <c r="P16" s="2">
        <v>4.5999999999999996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>
        <v>28</v>
      </c>
      <c r="AK16" s="2"/>
      <c r="AL16" s="2">
        <v>2.8</v>
      </c>
      <c r="AM16" s="2">
        <v>3</v>
      </c>
      <c r="AN16" s="2"/>
      <c r="AO16" s="2"/>
      <c r="AP16" s="2" t="s">
        <v>66</v>
      </c>
      <c r="AQ16" s="2" t="s">
        <v>40</v>
      </c>
      <c r="AR16" s="37" t="s">
        <v>40</v>
      </c>
      <c r="AS16" s="37" t="s">
        <v>66</v>
      </c>
      <c r="AT16" s="2">
        <v>2</v>
      </c>
      <c r="AU16" s="2"/>
      <c r="AV16" s="2"/>
      <c r="AW16" s="43">
        <v>0.38263888888888892</v>
      </c>
      <c r="AX16" s="43">
        <v>0.39097222222222222</v>
      </c>
      <c r="AY16" s="43">
        <v>0.38680555555555557</v>
      </c>
      <c r="AZ16" s="42" t="s">
        <v>152</v>
      </c>
      <c r="BA16" s="35">
        <v>42910</v>
      </c>
      <c r="BB16" s="2">
        <v>1</v>
      </c>
    </row>
    <row r="17" spans="1:54" x14ac:dyDescent="0.2">
      <c r="A17" s="30">
        <v>15</v>
      </c>
      <c r="B17" s="2" t="s">
        <v>70</v>
      </c>
      <c r="C17" s="2"/>
      <c r="D17" s="2" t="s">
        <v>67</v>
      </c>
      <c r="E17" s="2">
        <v>105.64</v>
      </c>
      <c r="F17" s="2">
        <v>33.770000000000003</v>
      </c>
      <c r="G17" s="2">
        <v>25.37</v>
      </c>
      <c r="H17" s="2"/>
      <c r="I17" s="2">
        <v>42.3</v>
      </c>
      <c r="J17" s="2">
        <v>57.6</v>
      </c>
      <c r="K17" s="2"/>
      <c r="L17" s="2">
        <v>1340</v>
      </c>
      <c r="M17" s="2">
        <v>107.1</v>
      </c>
      <c r="N17" s="19">
        <v>58</v>
      </c>
      <c r="O17" s="2">
        <v>5</v>
      </c>
      <c r="P17" s="2">
        <v>4.8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>
        <v>22</v>
      </c>
      <c r="AJ17" s="2">
        <v>21</v>
      </c>
      <c r="AK17" s="2"/>
      <c r="AL17" s="2">
        <v>4.5999999999999996</v>
      </c>
      <c r="AM17" s="2">
        <v>4.5999999999999996</v>
      </c>
      <c r="AN17" s="2"/>
      <c r="AO17" s="2"/>
      <c r="AP17" s="2" t="s">
        <v>66</v>
      </c>
      <c r="AQ17" s="2" t="s">
        <v>66</v>
      </c>
      <c r="AR17" s="37" t="s">
        <v>40</v>
      </c>
      <c r="AS17" s="37" t="s">
        <v>40</v>
      </c>
      <c r="AT17" s="2">
        <v>2</v>
      </c>
      <c r="AU17" s="2"/>
      <c r="AV17" s="2"/>
      <c r="AW17" s="43">
        <v>0.40625</v>
      </c>
      <c r="AX17" s="43">
        <v>0.41666666666666669</v>
      </c>
      <c r="AY17" s="43">
        <v>0.41041666666666665</v>
      </c>
      <c r="AZ17" s="42" t="s">
        <v>152</v>
      </c>
      <c r="BA17" s="35">
        <v>42910</v>
      </c>
      <c r="BB17" s="2" t="s">
        <v>75</v>
      </c>
    </row>
    <row r="18" spans="1:54" x14ac:dyDescent="0.2">
      <c r="A18" s="30">
        <v>16</v>
      </c>
      <c r="B18" s="2" t="s">
        <v>70</v>
      </c>
      <c r="C18" s="2"/>
      <c r="D18" s="2" t="s">
        <v>67</v>
      </c>
      <c r="E18" s="2">
        <v>113.9</v>
      </c>
      <c r="F18" s="2">
        <v>33.67</v>
      </c>
      <c r="G18" s="2">
        <v>22.29</v>
      </c>
      <c r="H18" s="2"/>
      <c r="I18" s="2">
        <v>54.6</v>
      </c>
      <c r="J18" s="2">
        <v>61</v>
      </c>
      <c r="K18" s="2"/>
      <c r="L18" s="2">
        <v>1850</v>
      </c>
      <c r="M18" s="2">
        <v>105.5</v>
      </c>
      <c r="N18" s="19">
        <v>57</v>
      </c>
      <c r="O18" s="2">
        <v>7</v>
      </c>
      <c r="P18" s="2">
        <v>7</v>
      </c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>
        <v>36</v>
      </c>
      <c r="AJ18" s="2">
        <v>40</v>
      </c>
      <c r="AK18" s="2"/>
      <c r="AL18" s="2">
        <v>4.8</v>
      </c>
      <c r="AM18" s="2">
        <v>4.8</v>
      </c>
      <c r="AN18" s="2"/>
      <c r="AO18" s="2"/>
      <c r="AP18" s="2" t="s">
        <v>66</v>
      </c>
      <c r="AQ18" s="2" t="s">
        <v>66</v>
      </c>
      <c r="AR18" s="37" t="s">
        <v>66</v>
      </c>
      <c r="AS18" s="37" t="s">
        <v>66</v>
      </c>
      <c r="AT18" s="2">
        <v>2</v>
      </c>
      <c r="AU18" s="2"/>
      <c r="AV18" s="2"/>
      <c r="AW18" s="43">
        <v>0.4236111111111111</v>
      </c>
      <c r="AX18" s="43"/>
      <c r="AY18" s="43"/>
      <c r="AZ18" s="42" t="s">
        <v>152</v>
      </c>
      <c r="BA18" s="35">
        <v>42910</v>
      </c>
      <c r="BB18" s="2"/>
    </row>
    <row r="19" spans="1:54" x14ac:dyDescent="0.2">
      <c r="A19" s="30">
        <v>17</v>
      </c>
      <c r="B19" s="2" t="s">
        <v>70</v>
      </c>
      <c r="C19" s="2" t="s">
        <v>76</v>
      </c>
      <c r="D19" s="2" t="s">
        <v>67</v>
      </c>
      <c r="E19" s="2">
        <v>98.29</v>
      </c>
      <c r="F19" s="2">
        <v>28.11</v>
      </c>
      <c r="G19" s="2">
        <v>22.21</v>
      </c>
      <c r="H19" s="2"/>
      <c r="I19" s="2">
        <v>41.7</v>
      </c>
      <c r="J19" s="2">
        <v>57.06</v>
      </c>
      <c r="K19" s="2"/>
      <c r="L19" s="2">
        <v>1250</v>
      </c>
      <c r="M19" s="2">
        <v>105.6</v>
      </c>
      <c r="N19" s="19">
        <v>41</v>
      </c>
      <c r="O19" s="2">
        <v>4</v>
      </c>
      <c r="P19" s="2">
        <v>2.5</v>
      </c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>
        <v>24</v>
      </c>
      <c r="AJ19" s="2">
        <v>32</v>
      </c>
      <c r="AK19" s="2"/>
      <c r="AL19" s="2">
        <v>5.4</v>
      </c>
      <c r="AM19" s="2">
        <v>5.4</v>
      </c>
      <c r="AN19" s="2"/>
      <c r="AO19" s="2"/>
      <c r="AP19" s="2" t="s">
        <v>66</v>
      </c>
      <c r="AQ19" s="2" t="s">
        <v>66</v>
      </c>
      <c r="AR19" s="37" t="s">
        <v>40</v>
      </c>
      <c r="AS19" s="37" t="s">
        <v>66</v>
      </c>
      <c r="AT19" s="2">
        <v>2</v>
      </c>
      <c r="AU19" s="2"/>
      <c r="AV19" s="2"/>
      <c r="AW19" s="43">
        <v>0.44930555555555557</v>
      </c>
      <c r="AX19" s="43">
        <v>0.45763888888888887</v>
      </c>
      <c r="AY19" s="43">
        <v>0.45347222222222222</v>
      </c>
      <c r="AZ19" s="42" t="s">
        <v>152</v>
      </c>
      <c r="BA19" s="35">
        <v>42910</v>
      </c>
      <c r="BB19" s="2"/>
    </row>
    <row r="20" spans="1:54" x14ac:dyDescent="0.2">
      <c r="A20" s="30">
        <v>18</v>
      </c>
      <c r="B20" s="2" t="s">
        <v>36</v>
      </c>
      <c r="C20" s="2" t="s">
        <v>73</v>
      </c>
      <c r="D20" s="2" t="s">
        <v>67</v>
      </c>
      <c r="E20" s="2">
        <v>110.16</v>
      </c>
      <c r="F20" s="2">
        <v>23.97</v>
      </c>
      <c r="G20" s="2">
        <v>27.29</v>
      </c>
      <c r="H20" s="2"/>
      <c r="I20" s="2">
        <v>60.7</v>
      </c>
      <c r="J20" s="2">
        <v>17.93</v>
      </c>
      <c r="K20" s="2">
        <v>23.96</v>
      </c>
      <c r="L20" s="2">
        <v>1660</v>
      </c>
      <c r="M20" s="2">
        <v>106</v>
      </c>
      <c r="N20" s="19">
        <v>56</v>
      </c>
      <c r="O20" s="2">
        <v>8</v>
      </c>
      <c r="P20" s="2">
        <v>3.8</v>
      </c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>
        <v>26</v>
      </c>
      <c r="AJ20" s="2">
        <v>32</v>
      </c>
      <c r="AK20" s="2"/>
      <c r="AL20" s="2">
        <v>5.6</v>
      </c>
      <c r="AM20" s="2">
        <v>5.6</v>
      </c>
      <c r="AN20" s="2"/>
      <c r="AO20" s="2"/>
      <c r="AP20" s="2" t="s">
        <v>66</v>
      </c>
      <c r="AQ20" s="2" t="s">
        <v>40</v>
      </c>
      <c r="AR20" s="37" t="s">
        <v>66</v>
      </c>
      <c r="AS20" s="37" t="s">
        <v>66</v>
      </c>
      <c r="AT20" s="2">
        <v>2</v>
      </c>
      <c r="AU20" s="2" t="s">
        <v>155</v>
      </c>
      <c r="AV20" s="2">
        <v>1</v>
      </c>
      <c r="AW20" s="43">
        <v>0.47916666666666669</v>
      </c>
      <c r="AX20" s="43">
        <v>0.48819444444444443</v>
      </c>
      <c r="AY20" s="43">
        <v>0.48472222222222222</v>
      </c>
      <c r="AZ20" s="42" t="s">
        <v>152</v>
      </c>
      <c r="BA20" s="35">
        <v>42910</v>
      </c>
      <c r="BB20" s="2"/>
    </row>
    <row r="21" spans="1:54" x14ac:dyDescent="0.2">
      <c r="A21" s="30">
        <v>19</v>
      </c>
      <c r="B21" s="2" t="s">
        <v>70</v>
      </c>
      <c r="C21" s="2" t="s">
        <v>76</v>
      </c>
      <c r="D21" s="2" t="s">
        <v>67</v>
      </c>
      <c r="E21" s="2">
        <v>103.01</v>
      </c>
      <c r="F21" s="2">
        <v>29.76</v>
      </c>
      <c r="G21" s="2">
        <v>18.38</v>
      </c>
      <c r="H21" s="2"/>
      <c r="I21" s="2">
        <v>42.9</v>
      </c>
      <c r="J21" s="2">
        <v>63.41</v>
      </c>
      <c r="K21" s="2"/>
      <c r="L21" s="2">
        <v>1360</v>
      </c>
      <c r="M21" s="2">
        <v>104.2</v>
      </c>
      <c r="N21" s="19">
        <v>39</v>
      </c>
      <c r="O21" s="2">
        <v>8</v>
      </c>
      <c r="P21" s="2">
        <v>3.5</v>
      </c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>
        <v>30</v>
      </c>
      <c r="AJ21" s="2">
        <v>28</v>
      </c>
      <c r="AK21" s="2"/>
      <c r="AL21" s="2">
        <v>5.2</v>
      </c>
      <c r="AM21" s="2">
        <v>5.2</v>
      </c>
      <c r="AN21" s="2"/>
      <c r="AO21" s="2"/>
      <c r="AP21" s="2" t="s">
        <v>66</v>
      </c>
      <c r="AQ21" s="2" t="s">
        <v>66</v>
      </c>
      <c r="AR21" s="37" t="s">
        <v>40</v>
      </c>
      <c r="AS21" s="37" t="s">
        <v>66</v>
      </c>
      <c r="AT21" s="2">
        <v>2</v>
      </c>
      <c r="AW21" s="43">
        <v>0.65763888888888888</v>
      </c>
      <c r="AX21" s="43">
        <v>0.66805555555555562</v>
      </c>
      <c r="AY21" s="43">
        <v>0.66180555555555554</v>
      </c>
      <c r="AZ21" s="42" t="s">
        <v>152</v>
      </c>
      <c r="BA21" s="35">
        <v>42910</v>
      </c>
      <c r="BB21" s="2"/>
    </row>
    <row r="22" spans="1:54" x14ac:dyDescent="0.2">
      <c r="A22" s="30">
        <v>20</v>
      </c>
      <c r="B22" s="2" t="s">
        <v>70</v>
      </c>
      <c r="C22" s="2"/>
      <c r="D22" s="2" t="s">
        <v>77</v>
      </c>
      <c r="E22" s="2">
        <v>106.21</v>
      </c>
      <c r="F22" s="2">
        <v>28.42</v>
      </c>
      <c r="G22" s="2">
        <v>19.64</v>
      </c>
      <c r="H22" s="2"/>
      <c r="I22" s="2">
        <v>43.3</v>
      </c>
      <c r="J22" s="2">
        <v>64.790000000000006</v>
      </c>
      <c r="K22" s="2"/>
      <c r="L22" s="2">
        <v>1240</v>
      </c>
      <c r="M22" s="2">
        <v>106.1</v>
      </c>
      <c r="N22" s="19">
        <v>72</v>
      </c>
      <c r="O22" s="2">
        <v>4</v>
      </c>
      <c r="P22" s="2">
        <v>6.3</v>
      </c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>
        <v>30</v>
      </c>
      <c r="AJ22" s="2">
        <v>30</v>
      </c>
      <c r="AK22" s="2"/>
      <c r="AL22" s="2">
        <v>4.3</v>
      </c>
      <c r="AM22" s="2">
        <v>4.8</v>
      </c>
      <c r="AN22" s="2"/>
      <c r="AO22" s="2"/>
      <c r="AP22" s="2" t="s">
        <v>66</v>
      </c>
      <c r="AQ22" s="2" t="s">
        <v>66</v>
      </c>
      <c r="AR22" s="37" t="s">
        <v>40</v>
      </c>
      <c r="AS22" s="37" t="s">
        <v>66</v>
      </c>
      <c r="AT22" s="2">
        <v>2</v>
      </c>
      <c r="AU22" s="2"/>
      <c r="AV22" s="2"/>
      <c r="AW22" s="43">
        <v>0.66041666666666665</v>
      </c>
      <c r="AX22" s="43">
        <v>0.67083333333333339</v>
      </c>
      <c r="AY22" s="43">
        <v>0.66388888888888886</v>
      </c>
      <c r="AZ22" s="42" t="s">
        <v>152</v>
      </c>
      <c r="BA22" s="35">
        <v>42910</v>
      </c>
      <c r="BB22" s="2" t="s">
        <v>78</v>
      </c>
    </row>
    <row r="23" spans="1:54" x14ac:dyDescent="0.2">
      <c r="A23" s="30">
        <v>21</v>
      </c>
      <c r="B23" s="2" t="s">
        <v>70</v>
      </c>
      <c r="C23" s="2"/>
      <c r="D23" s="2" t="s">
        <v>67</v>
      </c>
      <c r="E23" s="2">
        <v>106.2</v>
      </c>
      <c r="F23" s="2">
        <v>30.27</v>
      </c>
      <c r="G23" s="2">
        <v>23.22</v>
      </c>
      <c r="H23" s="2"/>
      <c r="I23" s="2">
        <v>44</v>
      </c>
      <c r="J23" s="2">
        <v>58.52</v>
      </c>
      <c r="K23" s="2"/>
      <c r="L23" s="2">
        <v>2320</v>
      </c>
      <c r="M23" s="2">
        <v>104.9</v>
      </c>
      <c r="N23" s="19">
        <v>59</v>
      </c>
      <c r="O23" s="2">
        <v>11</v>
      </c>
      <c r="P23" s="2">
        <v>6.9</v>
      </c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>
        <v>24</v>
      </c>
      <c r="AJ23" s="2">
        <v>28</v>
      </c>
      <c r="AK23" s="2"/>
      <c r="AL23" s="2">
        <v>5.6</v>
      </c>
      <c r="AM23" s="2">
        <v>5.4</v>
      </c>
      <c r="AN23" s="2"/>
      <c r="AO23" s="2"/>
      <c r="AP23" s="2" t="s">
        <v>66</v>
      </c>
      <c r="AQ23" s="2" t="s">
        <v>66</v>
      </c>
      <c r="AR23" s="37" t="s">
        <v>66</v>
      </c>
      <c r="AS23" s="37" t="s">
        <v>66</v>
      </c>
      <c r="AT23" s="2">
        <v>2</v>
      </c>
      <c r="AU23" s="2"/>
      <c r="AV23" s="2"/>
      <c r="AW23" s="43">
        <v>0.6777777777777777</v>
      </c>
      <c r="AX23" s="43">
        <v>0.68888888888888899</v>
      </c>
      <c r="AY23" s="43">
        <v>0.68055555555555547</v>
      </c>
      <c r="AZ23" s="42" t="s">
        <v>152</v>
      </c>
      <c r="BA23" s="35">
        <v>42910</v>
      </c>
      <c r="BB23" s="2" t="s">
        <v>79</v>
      </c>
    </row>
    <row r="24" spans="1:54" x14ac:dyDescent="0.2">
      <c r="A24" s="63">
        <v>22</v>
      </c>
      <c r="B24" s="64" t="s">
        <v>70</v>
      </c>
      <c r="C24" s="2"/>
      <c r="D24" s="2" t="s">
        <v>65</v>
      </c>
      <c r="E24" s="2">
        <v>105.56</v>
      </c>
      <c r="F24" s="2">
        <v>27.3</v>
      </c>
      <c r="G24" s="2">
        <v>20.76</v>
      </c>
      <c r="H24" s="2"/>
      <c r="I24" s="2">
        <v>42.6</v>
      </c>
      <c r="J24" s="2">
        <v>56.44</v>
      </c>
      <c r="K24" s="2"/>
      <c r="L24" s="2">
        <v>1300</v>
      </c>
      <c r="M24" s="2">
        <v>105.3</v>
      </c>
      <c r="N24" s="19">
        <v>59</v>
      </c>
      <c r="O24" s="2">
        <v>6</v>
      </c>
      <c r="P24" s="2">
        <v>3.8</v>
      </c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>
        <v>26</v>
      </c>
      <c r="AJ24" s="2">
        <v>26</v>
      </c>
      <c r="AK24" s="2"/>
      <c r="AL24" s="2">
        <v>5.6</v>
      </c>
      <c r="AM24" s="2">
        <v>5.2</v>
      </c>
      <c r="AN24" s="2"/>
      <c r="AO24" s="2"/>
      <c r="AP24" s="64" t="s">
        <v>66</v>
      </c>
      <c r="AQ24" s="2" t="s">
        <v>40</v>
      </c>
      <c r="AR24" s="62" t="s">
        <v>40</v>
      </c>
      <c r="AS24" s="62" t="s">
        <v>66</v>
      </c>
      <c r="AT24" s="2">
        <v>2</v>
      </c>
      <c r="AU24" s="2"/>
      <c r="AV24" s="2"/>
      <c r="AW24" s="43">
        <v>0.67986111111111114</v>
      </c>
      <c r="AX24" s="43">
        <v>0.6958333333333333</v>
      </c>
      <c r="AY24" s="43">
        <v>0.68472222222222223</v>
      </c>
      <c r="AZ24" s="42" t="s">
        <v>152</v>
      </c>
      <c r="BA24" s="35">
        <v>42910</v>
      </c>
      <c r="BB24" s="2"/>
    </row>
    <row r="25" spans="1:54" x14ac:dyDescent="0.2">
      <c r="A25" s="30">
        <v>23</v>
      </c>
      <c r="B25" s="2" t="s">
        <v>70</v>
      </c>
      <c r="C25" s="2"/>
      <c r="D25" s="2" t="s">
        <v>67</v>
      </c>
      <c r="E25" s="2">
        <v>101.65</v>
      </c>
      <c r="F25" s="2">
        <v>30.16</v>
      </c>
      <c r="G25" s="2">
        <v>23.05</v>
      </c>
      <c r="H25" s="2"/>
      <c r="I25" s="2">
        <v>39.1</v>
      </c>
      <c r="J25" s="2">
        <v>54.3</v>
      </c>
      <c r="K25" s="2"/>
      <c r="L25" s="2">
        <v>1420</v>
      </c>
      <c r="M25" s="2">
        <v>104.8</v>
      </c>
      <c r="N25" s="19">
        <v>52</v>
      </c>
      <c r="O25" s="2">
        <v>6</v>
      </c>
      <c r="P25" s="2">
        <v>4.8</v>
      </c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>
        <v>30</v>
      </c>
      <c r="AJ25" s="2">
        <v>24</v>
      </c>
      <c r="AK25" s="2"/>
      <c r="AL25" s="2">
        <v>5.8</v>
      </c>
      <c r="AM25" s="2">
        <v>5.8</v>
      </c>
      <c r="AN25" s="2"/>
      <c r="AO25" s="2"/>
      <c r="AP25" s="2" t="s">
        <v>66</v>
      </c>
      <c r="AQ25" s="2" t="s">
        <v>66</v>
      </c>
      <c r="AR25" s="37" t="s">
        <v>40</v>
      </c>
      <c r="AS25" s="37" t="s">
        <v>66</v>
      </c>
      <c r="AT25" s="2">
        <v>2</v>
      </c>
      <c r="AU25" s="2"/>
      <c r="AV25" s="2"/>
      <c r="AW25" s="43">
        <v>0.69930555555555562</v>
      </c>
      <c r="AX25" s="43">
        <v>0.70763888888888893</v>
      </c>
      <c r="AY25" s="43">
        <v>0.7006944444444444</v>
      </c>
      <c r="AZ25" s="42" t="s">
        <v>152</v>
      </c>
      <c r="BA25" s="35">
        <v>42910</v>
      </c>
      <c r="BB25" s="2"/>
    </row>
    <row r="26" spans="1:54" x14ac:dyDescent="0.2">
      <c r="A26" s="30">
        <v>24</v>
      </c>
      <c r="B26" s="2" t="s">
        <v>70</v>
      </c>
      <c r="C26" s="2"/>
      <c r="D26" s="2" t="s">
        <v>67</v>
      </c>
      <c r="E26" s="2">
        <v>112.19</v>
      </c>
      <c r="F26" s="2">
        <v>33.69</v>
      </c>
      <c r="G26" s="2">
        <v>22.45</v>
      </c>
      <c r="H26" s="2"/>
      <c r="I26" s="2">
        <v>44.4</v>
      </c>
      <c r="J26" s="2">
        <v>60.8</v>
      </c>
      <c r="K26" s="2"/>
      <c r="L26" s="2">
        <v>2030</v>
      </c>
      <c r="M26" s="2">
        <v>103.9</v>
      </c>
      <c r="N26" s="19">
        <v>59</v>
      </c>
      <c r="O26" s="2">
        <v>7</v>
      </c>
      <c r="P26" s="2">
        <v>7.5</v>
      </c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>
        <v>26</v>
      </c>
      <c r="AJ26" s="2">
        <v>32</v>
      </c>
      <c r="AK26" s="2"/>
      <c r="AL26" s="2">
        <v>6.2</v>
      </c>
      <c r="AM26" s="2">
        <v>6</v>
      </c>
      <c r="AN26" s="2"/>
      <c r="AO26" s="2"/>
      <c r="AP26" s="2" t="s">
        <v>66</v>
      </c>
      <c r="AQ26" s="2" t="s">
        <v>66</v>
      </c>
      <c r="AR26" s="37" t="s">
        <v>40</v>
      </c>
      <c r="AS26" s="37" t="s">
        <v>40</v>
      </c>
      <c r="AT26" s="2">
        <v>2</v>
      </c>
      <c r="AU26" s="2"/>
      <c r="AV26" s="2"/>
      <c r="AW26" s="43">
        <v>0.71597222222222223</v>
      </c>
      <c r="AX26" s="43">
        <v>0.72222222222222221</v>
      </c>
      <c r="AY26" s="43">
        <v>0.71875</v>
      </c>
      <c r="AZ26" s="42" t="s">
        <v>152</v>
      </c>
      <c r="BA26" s="35">
        <v>42910</v>
      </c>
      <c r="BB26" s="2"/>
    </row>
    <row r="27" spans="1:54" x14ac:dyDescent="0.2">
      <c r="A27" s="63">
        <v>25</v>
      </c>
      <c r="B27" s="64" t="s">
        <v>70</v>
      </c>
      <c r="C27" s="2" t="s">
        <v>73</v>
      </c>
      <c r="D27" s="2" t="s">
        <v>67</v>
      </c>
      <c r="E27" s="2">
        <v>113.76</v>
      </c>
      <c r="F27" s="2">
        <v>33.43</v>
      </c>
      <c r="G27" s="2">
        <v>22.75</v>
      </c>
      <c r="H27" s="2"/>
      <c r="I27" s="2">
        <v>45.04</v>
      </c>
      <c r="J27" s="2">
        <v>64.56</v>
      </c>
      <c r="K27" s="2"/>
      <c r="L27" s="2">
        <v>2300</v>
      </c>
      <c r="M27" s="2">
        <v>102.6</v>
      </c>
      <c r="N27" s="19">
        <v>69</v>
      </c>
      <c r="O27" s="2">
        <v>13</v>
      </c>
      <c r="P27" s="2">
        <v>10.199999999999999</v>
      </c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>
        <v>28</v>
      </c>
      <c r="AJ27" s="2">
        <v>26</v>
      </c>
      <c r="AK27" s="2"/>
      <c r="AL27" s="2">
        <v>6</v>
      </c>
      <c r="AM27" s="2">
        <v>5.8</v>
      </c>
      <c r="AN27" s="2"/>
      <c r="AO27" s="2"/>
      <c r="AP27" s="64" t="s">
        <v>66</v>
      </c>
      <c r="AQ27" s="2" t="s">
        <v>40</v>
      </c>
      <c r="AR27" s="62" t="s">
        <v>40</v>
      </c>
      <c r="AS27" s="62" t="s">
        <v>66</v>
      </c>
      <c r="AT27" s="2">
        <v>2</v>
      </c>
      <c r="AU27" s="2"/>
      <c r="AV27" s="2"/>
      <c r="AW27" s="43">
        <v>0.72222222222222221</v>
      </c>
      <c r="AX27" s="43">
        <v>0.73055555555555562</v>
      </c>
      <c r="AY27" s="43">
        <v>0.72569444444444453</v>
      </c>
      <c r="AZ27" s="42" t="s">
        <v>152</v>
      </c>
      <c r="BA27" s="35">
        <v>42910</v>
      </c>
      <c r="BB27" s="2" t="s">
        <v>80</v>
      </c>
    </row>
    <row r="28" spans="1:54" x14ac:dyDescent="0.2">
      <c r="A28" s="30">
        <v>26</v>
      </c>
      <c r="B28" s="2" t="s">
        <v>70</v>
      </c>
      <c r="C28" s="2" t="s">
        <v>73</v>
      </c>
      <c r="D28" s="2" t="s">
        <v>65</v>
      </c>
      <c r="E28" s="2">
        <v>101.29</v>
      </c>
      <c r="F28" s="2">
        <v>28.37</v>
      </c>
      <c r="G28" s="2">
        <v>20.86</v>
      </c>
      <c r="H28" s="2"/>
      <c r="I28" s="2">
        <v>42.05</v>
      </c>
      <c r="J28" s="2">
        <v>55.8</v>
      </c>
      <c r="K28" s="2"/>
      <c r="L28" s="2">
        <v>1480</v>
      </c>
      <c r="M28" s="2">
        <v>107.1</v>
      </c>
      <c r="N28" s="19">
        <v>60</v>
      </c>
      <c r="O28" s="2">
        <v>8</v>
      </c>
      <c r="P28" s="2">
        <v>5.2</v>
      </c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>
        <v>26</v>
      </c>
      <c r="AJ28" s="2">
        <v>30</v>
      </c>
      <c r="AK28" s="2"/>
      <c r="AL28" s="2">
        <v>5.6</v>
      </c>
      <c r="AM28" s="2">
        <v>5.4</v>
      </c>
      <c r="AN28" s="2"/>
      <c r="AO28" s="2"/>
      <c r="AP28" s="2" t="s">
        <v>66</v>
      </c>
      <c r="AQ28" s="2" t="s">
        <v>66</v>
      </c>
      <c r="AR28" s="37" t="s">
        <v>66</v>
      </c>
      <c r="AS28" s="37" t="s">
        <v>66</v>
      </c>
      <c r="AT28" s="2">
        <v>2</v>
      </c>
      <c r="AU28" s="2"/>
      <c r="AV28" s="2"/>
      <c r="AW28" s="43">
        <v>0.7319444444444444</v>
      </c>
      <c r="AX28" s="43">
        <v>0.73958333333333337</v>
      </c>
      <c r="AY28" s="43">
        <v>0.73541666666666661</v>
      </c>
      <c r="AZ28" s="42" t="s">
        <v>152</v>
      </c>
      <c r="BA28" s="35">
        <v>42910</v>
      </c>
      <c r="BB28" s="2" t="s">
        <v>81</v>
      </c>
    </row>
    <row r="29" spans="1:54" x14ac:dyDescent="0.2">
      <c r="A29" s="30">
        <v>27</v>
      </c>
      <c r="B29" s="2" t="s">
        <v>70</v>
      </c>
      <c r="C29" s="2" t="s">
        <v>82</v>
      </c>
      <c r="D29" s="2" t="s">
        <v>67</v>
      </c>
      <c r="E29" s="2">
        <v>111.31</v>
      </c>
      <c r="F29" s="2">
        <v>32.53</v>
      </c>
      <c r="G29" s="2">
        <v>21.42</v>
      </c>
      <c r="H29" s="2"/>
      <c r="I29" s="2">
        <v>44.02</v>
      </c>
      <c r="J29" s="2">
        <v>62.87</v>
      </c>
      <c r="K29" s="2"/>
      <c r="L29" s="2">
        <v>1700</v>
      </c>
      <c r="M29" s="2">
        <v>103.5</v>
      </c>
      <c r="N29" s="19">
        <v>55</v>
      </c>
      <c r="O29" s="2">
        <v>6</v>
      </c>
      <c r="P29" s="2">
        <v>5.0999999999999996</v>
      </c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>
        <v>28</v>
      </c>
      <c r="AJ29" s="2">
        <v>26</v>
      </c>
      <c r="AK29" s="2"/>
      <c r="AL29" s="2">
        <v>5.8</v>
      </c>
      <c r="AM29" s="2">
        <v>5.2</v>
      </c>
      <c r="AN29" s="2"/>
      <c r="AO29" s="2"/>
      <c r="AP29" s="2" t="s">
        <v>66</v>
      </c>
      <c r="AQ29" s="2" t="s">
        <v>66</v>
      </c>
      <c r="AR29" s="37" t="s">
        <v>66</v>
      </c>
      <c r="AS29" s="37" t="s">
        <v>66</v>
      </c>
      <c r="AT29" s="2">
        <v>2</v>
      </c>
      <c r="AU29" s="2"/>
      <c r="AV29" s="2"/>
      <c r="AW29" s="43">
        <v>0.30555555555555552</v>
      </c>
      <c r="AX29" s="43">
        <v>0.31875000000000003</v>
      </c>
      <c r="AY29" s="43">
        <v>0.30833333333333335</v>
      </c>
      <c r="AZ29" s="42" t="s">
        <v>152</v>
      </c>
      <c r="BA29" s="35">
        <v>42911</v>
      </c>
      <c r="BB29" s="2"/>
    </row>
    <row r="30" spans="1:54" x14ac:dyDescent="0.2">
      <c r="A30" s="30">
        <v>28</v>
      </c>
      <c r="B30" s="2" t="s">
        <v>70</v>
      </c>
      <c r="C30" s="2" t="s">
        <v>83</v>
      </c>
      <c r="D30" s="2" t="s">
        <v>65</v>
      </c>
      <c r="E30" s="2">
        <v>106.36</v>
      </c>
      <c r="F30" s="2">
        <v>28.01</v>
      </c>
      <c r="G30" s="2">
        <v>18.760000000000002</v>
      </c>
      <c r="H30" s="2"/>
      <c r="I30" s="2">
        <v>43.04</v>
      </c>
      <c r="J30" s="2">
        <v>55.05</v>
      </c>
      <c r="K30" s="2"/>
      <c r="L30" s="2">
        <v>1320</v>
      </c>
      <c r="M30" s="2">
        <v>105.2</v>
      </c>
      <c r="N30" s="19">
        <v>50</v>
      </c>
      <c r="O30" s="2">
        <v>5</v>
      </c>
      <c r="P30" s="2">
        <v>3.2</v>
      </c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>
        <v>18</v>
      </c>
      <c r="AJ30" s="2">
        <v>18</v>
      </c>
      <c r="AK30" s="2"/>
      <c r="AL30" s="2">
        <v>4.5999999999999996</v>
      </c>
      <c r="AM30" s="2">
        <v>4.8</v>
      </c>
      <c r="AN30" s="2"/>
      <c r="AO30" s="2"/>
      <c r="AP30" s="2" t="s">
        <v>66</v>
      </c>
      <c r="AQ30" s="2" t="s">
        <v>66</v>
      </c>
      <c r="AR30" s="37" t="s">
        <v>66</v>
      </c>
      <c r="AS30" s="37" t="s">
        <v>66</v>
      </c>
      <c r="AT30" s="2">
        <v>2</v>
      </c>
      <c r="AU30" s="2"/>
      <c r="AV30" s="2"/>
      <c r="AW30" s="43">
        <v>0.31944444444444448</v>
      </c>
      <c r="AX30" s="43">
        <v>0.33124999999999999</v>
      </c>
      <c r="AY30" s="43">
        <v>0.32569444444444445</v>
      </c>
      <c r="AZ30" s="42" t="s">
        <v>152</v>
      </c>
      <c r="BA30" s="35">
        <v>42911</v>
      </c>
      <c r="BB30" s="2"/>
    </row>
    <row r="31" spans="1:54" x14ac:dyDescent="0.2">
      <c r="A31" s="30">
        <v>29</v>
      </c>
      <c r="B31" s="2" t="s">
        <v>70</v>
      </c>
      <c r="C31" s="2"/>
      <c r="D31" s="2" t="s">
        <v>65</v>
      </c>
      <c r="E31" s="2">
        <v>104.24</v>
      </c>
      <c r="F31" s="2">
        <v>24.44</v>
      </c>
      <c r="G31" s="2">
        <v>18.54</v>
      </c>
      <c r="H31" s="2"/>
      <c r="I31" s="2">
        <v>41.07</v>
      </c>
      <c r="J31" s="2">
        <v>54.08</v>
      </c>
      <c r="K31" s="2"/>
      <c r="L31" s="2">
        <v>1120</v>
      </c>
      <c r="M31" s="2">
        <v>102.8</v>
      </c>
      <c r="N31" s="19">
        <v>73</v>
      </c>
      <c r="O31" s="2">
        <v>4</v>
      </c>
      <c r="P31" s="2">
        <v>2</v>
      </c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>
        <v>18</v>
      </c>
      <c r="AJ31" s="2">
        <v>12</v>
      </c>
      <c r="AK31" s="2"/>
      <c r="AL31" s="2">
        <v>5.2</v>
      </c>
      <c r="AM31" s="2">
        <v>4.5999999999999996</v>
      </c>
      <c r="AN31" s="2"/>
      <c r="AO31" s="2"/>
      <c r="AP31" s="2" t="s">
        <v>66</v>
      </c>
      <c r="AQ31" s="2" t="s">
        <v>66</v>
      </c>
      <c r="AR31" s="37" t="s">
        <v>66</v>
      </c>
      <c r="AS31" s="37" t="s">
        <v>66</v>
      </c>
      <c r="AT31" s="2">
        <v>2</v>
      </c>
      <c r="AU31" s="2"/>
      <c r="AV31" s="2"/>
      <c r="AW31" s="43">
        <v>0.32708333333333334</v>
      </c>
      <c r="AX31" s="43">
        <v>0.33819444444444446</v>
      </c>
      <c r="AY31" s="43">
        <v>0.32916666666666666</v>
      </c>
      <c r="AZ31" s="42" t="s">
        <v>152</v>
      </c>
      <c r="BA31" s="35">
        <v>42911</v>
      </c>
      <c r="BB31" s="2"/>
    </row>
    <row r="32" spans="1:54" x14ac:dyDescent="0.2">
      <c r="A32" s="30">
        <v>30</v>
      </c>
      <c r="B32" s="2" t="s">
        <v>70</v>
      </c>
      <c r="C32" s="2" t="s">
        <v>71</v>
      </c>
      <c r="D32" s="2" t="s">
        <v>67</v>
      </c>
      <c r="E32" s="2">
        <v>109.16</v>
      </c>
      <c r="F32" s="2">
        <v>33.03</v>
      </c>
      <c r="G32" s="2">
        <v>25.29</v>
      </c>
      <c r="H32" s="2"/>
      <c r="I32" s="2">
        <v>44.05</v>
      </c>
      <c r="J32" s="2">
        <v>62.55</v>
      </c>
      <c r="K32" s="2"/>
      <c r="L32" s="2">
        <v>1850</v>
      </c>
      <c r="M32" s="2">
        <v>104.1</v>
      </c>
      <c r="N32" s="19">
        <v>69</v>
      </c>
      <c r="O32" s="2">
        <v>8</v>
      </c>
      <c r="P32" s="2">
        <v>5.8</v>
      </c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>
        <v>18</v>
      </c>
      <c r="AJ32" s="2">
        <v>24</v>
      </c>
      <c r="AK32" s="2"/>
      <c r="AL32" s="2">
        <v>8.8000000000000007</v>
      </c>
      <c r="AM32" s="2">
        <v>8.8000000000000007</v>
      </c>
      <c r="AN32" s="2"/>
      <c r="AO32" s="2"/>
      <c r="AP32" s="2" t="s">
        <v>66</v>
      </c>
      <c r="AQ32" s="2" t="s">
        <v>66</v>
      </c>
      <c r="AR32" s="37" t="s">
        <v>40</v>
      </c>
      <c r="AS32" s="37" t="s">
        <v>66</v>
      </c>
      <c r="AT32" s="2">
        <v>2</v>
      </c>
      <c r="AU32" s="2"/>
      <c r="AV32" s="2"/>
      <c r="AW32" s="43">
        <v>0.3347222222222222</v>
      </c>
      <c r="AX32" s="43">
        <v>0.34236111111111112</v>
      </c>
      <c r="AY32" s="43">
        <v>0.33749999999999997</v>
      </c>
      <c r="AZ32" s="42" t="s">
        <v>152</v>
      </c>
      <c r="BA32" s="35">
        <v>42911</v>
      </c>
      <c r="BB32" s="2" t="s">
        <v>84</v>
      </c>
    </row>
    <row r="33" spans="1:54" x14ac:dyDescent="0.2">
      <c r="A33" s="30">
        <v>31</v>
      </c>
      <c r="B33" s="2" t="s">
        <v>70</v>
      </c>
      <c r="C33" s="2" t="s">
        <v>71</v>
      </c>
      <c r="D33" s="2" t="s">
        <v>65</v>
      </c>
      <c r="E33" s="2">
        <v>107</v>
      </c>
      <c r="F33" s="2">
        <v>28.56</v>
      </c>
      <c r="G33" s="2">
        <v>20.92</v>
      </c>
      <c r="H33" s="2"/>
      <c r="I33" s="2">
        <v>41.02</v>
      </c>
      <c r="J33" s="2">
        <v>61.44</v>
      </c>
      <c r="K33" s="2"/>
      <c r="L33" s="2">
        <v>1480</v>
      </c>
      <c r="M33" s="2">
        <v>104</v>
      </c>
      <c r="N33" s="19">
        <v>65</v>
      </c>
      <c r="O33" s="2">
        <v>6</v>
      </c>
      <c r="P33" s="2">
        <v>4.8</v>
      </c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>
        <v>20</v>
      </c>
      <c r="AJ33" s="2">
        <v>28</v>
      </c>
      <c r="AK33" s="2"/>
      <c r="AL33" s="2">
        <v>4.8</v>
      </c>
      <c r="AM33" s="2">
        <v>4.8</v>
      </c>
      <c r="AN33" s="2"/>
      <c r="AO33" s="2"/>
      <c r="AP33" s="2" t="s">
        <v>66</v>
      </c>
      <c r="AQ33" s="2" t="s">
        <v>66</v>
      </c>
      <c r="AR33" s="37" t="s">
        <v>66</v>
      </c>
      <c r="AS33" s="37" t="s">
        <v>66</v>
      </c>
      <c r="AT33" s="2">
        <v>2</v>
      </c>
      <c r="AU33" s="2"/>
      <c r="AV33" s="2"/>
      <c r="AW33" s="43">
        <v>0.3430555555555555</v>
      </c>
      <c r="AX33" s="43">
        <v>0.35000000000000003</v>
      </c>
      <c r="AY33" s="43">
        <v>0.34513888888888888</v>
      </c>
      <c r="AZ33" s="42" t="s">
        <v>152</v>
      </c>
      <c r="BA33" s="35">
        <v>42911</v>
      </c>
      <c r="BB33" s="2"/>
    </row>
    <row r="34" spans="1:54" x14ac:dyDescent="0.2">
      <c r="A34" s="30">
        <v>32</v>
      </c>
      <c r="B34" s="2" t="s">
        <v>70</v>
      </c>
      <c r="C34" s="2" t="s">
        <v>71</v>
      </c>
      <c r="D34" s="2" t="s">
        <v>65</v>
      </c>
      <c r="E34" s="2">
        <v>105.57</v>
      </c>
      <c r="F34" s="2">
        <v>30.77</v>
      </c>
      <c r="G34" s="2">
        <v>23.24</v>
      </c>
      <c r="H34" s="2"/>
      <c r="I34" s="2">
        <v>40.06</v>
      </c>
      <c r="J34" s="2">
        <v>56.77</v>
      </c>
      <c r="K34" s="2"/>
      <c r="L34" s="2">
        <v>1360</v>
      </c>
      <c r="M34" s="2">
        <v>102.1</v>
      </c>
      <c r="N34" s="19">
        <v>63</v>
      </c>
      <c r="O34" s="2">
        <v>6</v>
      </c>
      <c r="P34" s="2">
        <v>5.4</v>
      </c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>
        <v>22</v>
      </c>
      <c r="AJ34" s="2">
        <v>20</v>
      </c>
      <c r="AK34" s="2"/>
      <c r="AL34" s="2">
        <v>5.4</v>
      </c>
      <c r="AM34" s="2">
        <v>5.2</v>
      </c>
      <c r="AN34" s="2"/>
      <c r="AO34" s="2"/>
      <c r="AP34" s="2" t="s">
        <v>66</v>
      </c>
      <c r="AQ34" s="2" t="s">
        <v>40</v>
      </c>
      <c r="AR34" s="37" t="s">
        <v>66</v>
      </c>
      <c r="AS34" s="37" t="s">
        <v>66</v>
      </c>
      <c r="AT34" s="2">
        <v>2</v>
      </c>
      <c r="AU34" s="2"/>
      <c r="AV34" s="2"/>
      <c r="AW34" s="43">
        <v>0.35000000000000003</v>
      </c>
      <c r="AX34" s="43">
        <v>0.35972222222222222</v>
      </c>
      <c r="AY34" s="43">
        <v>0.35694444444444445</v>
      </c>
      <c r="AZ34" s="42" t="s">
        <v>152</v>
      </c>
      <c r="BA34" s="35">
        <v>42911</v>
      </c>
      <c r="BB34" s="2"/>
    </row>
    <row r="35" spans="1:54" x14ac:dyDescent="0.2">
      <c r="A35" s="63">
        <v>33</v>
      </c>
      <c r="B35" s="64" t="s">
        <v>70</v>
      </c>
      <c r="C35" s="2" t="s">
        <v>71</v>
      </c>
      <c r="D35" s="2" t="s">
        <v>65</v>
      </c>
      <c r="E35" s="2">
        <v>103.94</v>
      </c>
      <c r="F35" s="2">
        <v>30.58</v>
      </c>
      <c r="G35" s="2">
        <v>21.79</v>
      </c>
      <c r="H35" s="2"/>
      <c r="I35" s="2">
        <v>44.01</v>
      </c>
      <c r="J35" s="2">
        <v>61.31</v>
      </c>
      <c r="K35" s="2"/>
      <c r="L35" s="2">
        <v>1320</v>
      </c>
      <c r="M35" s="2">
        <v>104.6</v>
      </c>
      <c r="N35" s="19">
        <v>45</v>
      </c>
      <c r="O35" s="2">
        <v>5</v>
      </c>
      <c r="P35" s="2">
        <v>2.8</v>
      </c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>
        <v>22</v>
      </c>
      <c r="AJ35" s="2">
        <v>20</v>
      </c>
      <c r="AK35" s="2"/>
      <c r="AL35" s="2">
        <v>5.4</v>
      </c>
      <c r="AM35" s="2">
        <v>5.4</v>
      </c>
      <c r="AN35" s="2"/>
      <c r="AO35" s="2"/>
      <c r="AP35" s="64" t="s">
        <v>66</v>
      </c>
      <c r="AQ35" s="2" t="s">
        <v>40</v>
      </c>
      <c r="AR35" s="62" t="s">
        <v>66</v>
      </c>
      <c r="AS35" s="62" t="s">
        <v>66</v>
      </c>
      <c r="AT35" s="2">
        <v>2</v>
      </c>
      <c r="AU35" s="2"/>
      <c r="AV35" s="2"/>
      <c r="AW35" s="43">
        <v>0.3576388888888889</v>
      </c>
      <c r="AX35" s="43">
        <v>0.36319444444444443</v>
      </c>
      <c r="AY35" s="43">
        <v>0.36041666666666666</v>
      </c>
      <c r="AZ35" s="42" t="s">
        <v>152</v>
      </c>
      <c r="BA35" s="35">
        <v>42911</v>
      </c>
      <c r="BB35" s="2"/>
    </row>
    <row r="36" spans="1:54" x14ac:dyDescent="0.2">
      <c r="A36" s="30">
        <v>34</v>
      </c>
      <c r="B36" s="2" t="s">
        <v>70</v>
      </c>
      <c r="C36" s="2" t="s">
        <v>71</v>
      </c>
      <c r="D36" s="2" t="s">
        <v>67</v>
      </c>
      <c r="E36" s="2">
        <v>110.6</v>
      </c>
      <c r="F36" s="2">
        <v>31.1</v>
      </c>
      <c r="G36" s="2">
        <v>22.1</v>
      </c>
      <c r="H36" s="2"/>
      <c r="I36" s="2">
        <v>44.03</v>
      </c>
      <c r="J36" s="2">
        <v>64.23</v>
      </c>
      <c r="K36" s="2"/>
      <c r="L36" s="2">
        <v>1620</v>
      </c>
      <c r="M36" s="2">
        <v>103.9</v>
      </c>
      <c r="N36" s="19">
        <v>65</v>
      </c>
      <c r="O36" s="2">
        <v>6</v>
      </c>
      <c r="P36" s="2">
        <v>5.8</v>
      </c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>
        <v>24</v>
      </c>
      <c r="AJ36" s="2">
        <v>18</v>
      </c>
      <c r="AK36" s="2"/>
      <c r="AL36" s="2">
        <v>8.1999999999999993</v>
      </c>
      <c r="AM36" s="2">
        <v>8.1999999999999993</v>
      </c>
      <c r="AN36" s="2"/>
      <c r="AO36" s="2"/>
      <c r="AP36" s="2" t="s">
        <v>66</v>
      </c>
      <c r="AQ36" s="2" t="s">
        <v>40</v>
      </c>
      <c r="AR36" s="37" t="s">
        <v>66</v>
      </c>
      <c r="AS36" s="37" t="s">
        <v>66</v>
      </c>
      <c r="AT36" s="2">
        <v>2</v>
      </c>
      <c r="AU36" s="2"/>
      <c r="AV36" s="2"/>
      <c r="AW36" s="43">
        <v>0.36736111111111108</v>
      </c>
      <c r="AX36" s="43">
        <v>0.3743055555555555</v>
      </c>
      <c r="AY36" s="43">
        <v>0.37013888888888885</v>
      </c>
      <c r="AZ36" s="42" t="s">
        <v>152</v>
      </c>
      <c r="BA36" s="35">
        <v>42911</v>
      </c>
      <c r="BB36" s="2" t="s">
        <v>85</v>
      </c>
    </row>
    <row r="37" spans="1:54" x14ac:dyDescent="0.2">
      <c r="A37" s="63">
        <v>35</v>
      </c>
      <c r="B37" s="64" t="s">
        <v>70</v>
      </c>
      <c r="C37" s="2" t="s">
        <v>71</v>
      </c>
      <c r="D37" s="2" t="s">
        <v>67</v>
      </c>
      <c r="E37" s="2">
        <v>105.94</v>
      </c>
      <c r="F37" s="2">
        <v>33.58</v>
      </c>
      <c r="G37" s="2">
        <v>23.16</v>
      </c>
      <c r="H37" s="2"/>
      <c r="I37" s="2">
        <v>42.03</v>
      </c>
      <c r="J37" s="2">
        <v>64.48</v>
      </c>
      <c r="K37" s="2"/>
      <c r="L37" s="2">
        <v>1130</v>
      </c>
      <c r="M37" s="2">
        <v>106</v>
      </c>
      <c r="N37" s="19">
        <v>56</v>
      </c>
      <c r="O37" s="2">
        <v>12</v>
      </c>
      <c r="P37" s="2">
        <v>7.3</v>
      </c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>
        <v>22</v>
      </c>
      <c r="AJ37" s="2">
        <v>20</v>
      </c>
      <c r="AK37" s="2"/>
      <c r="AL37" s="2">
        <v>9.8000000000000007</v>
      </c>
      <c r="AM37" s="2">
        <v>9.8000000000000007</v>
      </c>
      <c r="AN37" s="2"/>
      <c r="AO37" s="2"/>
      <c r="AP37" s="64" t="s">
        <v>66</v>
      </c>
      <c r="AQ37" s="2" t="s">
        <v>40</v>
      </c>
      <c r="AR37" s="62" t="s">
        <v>40</v>
      </c>
      <c r="AS37" s="62" t="s">
        <v>66</v>
      </c>
      <c r="AT37" s="2">
        <v>2</v>
      </c>
      <c r="AU37" s="2"/>
      <c r="AV37" s="2"/>
      <c r="AW37" s="43">
        <v>0.37638888888888888</v>
      </c>
      <c r="AX37" s="43">
        <v>0.3833333333333333</v>
      </c>
      <c r="AY37" s="43">
        <v>0.37916666666666665</v>
      </c>
      <c r="AZ37" s="42" t="s">
        <v>152</v>
      </c>
      <c r="BA37" s="35">
        <v>42911</v>
      </c>
      <c r="BB37" s="2" t="s">
        <v>86</v>
      </c>
    </row>
    <row r="38" spans="1:54" x14ac:dyDescent="0.2">
      <c r="A38" s="30">
        <v>36</v>
      </c>
      <c r="B38" s="2" t="s">
        <v>70</v>
      </c>
      <c r="C38" s="2" t="s">
        <v>71</v>
      </c>
      <c r="D38" s="2" t="s">
        <v>65</v>
      </c>
      <c r="E38" s="2">
        <v>93.11</v>
      </c>
      <c r="F38" s="2">
        <v>28.97</v>
      </c>
      <c r="G38" s="2">
        <v>14.03</v>
      </c>
      <c r="H38" s="2"/>
      <c r="I38" s="2">
        <v>41.06</v>
      </c>
      <c r="J38" s="2">
        <v>42.61</v>
      </c>
      <c r="K38" s="2"/>
      <c r="L38" s="2">
        <v>1210</v>
      </c>
      <c r="M38" s="2">
        <v>106</v>
      </c>
      <c r="N38" s="19">
        <v>84</v>
      </c>
      <c r="O38" s="2">
        <v>5</v>
      </c>
      <c r="P38" s="2">
        <v>5.0999999999999996</v>
      </c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>
        <v>34</v>
      </c>
      <c r="AJ38" s="2">
        <v>20</v>
      </c>
      <c r="AK38" s="2"/>
      <c r="AL38" s="2">
        <v>5.4</v>
      </c>
      <c r="AM38" s="2">
        <v>5.2</v>
      </c>
      <c r="AN38" s="2"/>
      <c r="AO38" s="2"/>
      <c r="AP38" s="2" t="s">
        <v>40</v>
      </c>
      <c r="AQ38" s="2" t="s">
        <v>40</v>
      </c>
      <c r="AR38" s="37" t="s">
        <v>66</v>
      </c>
      <c r="AS38" s="37" t="s">
        <v>66</v>
      </c>
      <c r="AT38" s="2">
        <v>2</v>
      </c>
      <c r="AU38" s="2"/>
      <c r="AV38" s="2"/>
      <c r="AW38" s="43">
        <v>0.3923611111111111</v>
      </c>
      <c r="AX38" s="43">
        <v>0.40138888888888885</v>
      </c>
      <c r="AY38" s="43">
        <v>0.3972222222222222</v>
      </c>
      <c r="AZ38" s="42" t="s">
        <v>152</v>
      </c>
      <c r="BA38" s="35">
        <v>42911</v>
      </c>
      <c r="BB38" s="2"/>
    </row>
    <row r="39" spans="1:54" x14ac:dyDescent="0.2">
      <c r="A39" s="30">
        <v>37</v>
      </c>
      <c r="B39" s="2" t="s">
        <v>70</v>
      </c>
      <c r="C39" s="2" t="s">
        <v>73</v>
      </c>
      <c r="D39" s="2" t="s">
        <v>67</v>
      </c>
      <c r="E39" s="2">
        <v>110.09</v>
      </c>
      <c r="F39" s="2">
        <v>33.380000000000003</v>
      </c>
      <c r="G39" s="2">
        <v>23.09</v>
      </c>
      <c r="H39" s="2"/>
      <c r="I39" s="2">
        <v>45.02</v>
      </c>
      <c r="J39" s="2">
        <v>68.739999999999995</v>
      </c>
      <c r="K39" s="2"/>
      <c r="L39" s="2">
        <v>1240</v>
      </c>
      <c r="M39" s="2">
        <v>103.8</v>
      </c>
      <c r="N39" s="19">
        <v>57</v>
      </c>
      <c r="O39" s="2">
        <v>7</v>
      </c>
      <c r="P39" s="2">
        <v>7.1</v>
      </c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>
        <v>34</v>
      </c>
      <c r="AJ39" s="2">
        <v>30</v>
      </c>
      <c r="AK39" s="2"/>
      <c r="AL39" s="2">
        <v>6</v>
      </c>
      <c r="AM39" s="2">
        <v>5.8</v>
      </c>
      <c r="AN39" s="2"/>
      <c r="AO39" s="2"/>
      <c r="AP39" s="2" t="s">
        <v>40</v>
      </c>
      <c r="AQ39" s="2" t="s">
        <v>40</v>
      </c>
      <c r="AR39" s="37" t="s">
        <v>66</v>
      </c>
      <c r="AS39" s="37" t="s">
        <v>66</v>
      </c>
      <c r="AT39" s="2">
        <v>2</v>
      </c>
      <c r="AU39" s="2"/>
      <c r="AV39" s="2"/>
      <c r="AW39" s="43">
        <v>0.39930555555555558</v>
      </c>
      <c r="AX39" s="43">
        <v>0.4055555555555555</v>
      </c>
      <c r="AY39" s="43">
        <v>0.40138888888888885</v>
      </c>
      <c r="AZ39" s="42" t="s">
        <v>152</v>
      </c>
      <c r="BA39" s="35">
        <v>42911</v>
      </c>
      <c r="BB39" s="2"/>
    </row>
    <row r="40" spans="1:54" x14ac:dyDescent="0.2">
      <c r="A40" s="30">
        <v>38</v>
      </c>
      <c r="B40" s="2" t="s">
        <v>70</v>
      </c>
      <c r="C40" s="2"/>
      <c r="D40" s="2" t="s">
        <v>67</v>
      </c>
      <c r="E40" s="2">
        <v>108.14</v>
      </c>
      <c r="F40" s="2">
        <v>28.96</v>
      </c>
      <c r="G40" s="2">
        <v>22.54</v>
      </c>
      <c r="H40" s="2"/>
      <c r="I40" s="2">
        <v>42.02</v>
      </c>
      <c r="J40" s="2">
        <v>66.78</v>
      </c>
      <c r="K40" s="2"/>
      <c r="L40" s="2">
        <v>1780</v>
      </c>
      <c r="M40" s="2">
        <v>103.6</v>
      </c>
      <c r="N40" s="19">
        <v>67</v>
      </c>
      <c r="O40" s="2">
        <v>4</v>
      </c>
      <c r="P40" s="2">
        <v>3.8</v>
      </c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>
        <v>28</v>
      </c>
      <c r="AJ40" s="2">
        <v>28</v>
      </c>
      <c r="AK40" s="2"/>
      <c r="AL40" s="2">
        <v>6.6</v>
      </c>
      <c r="AM40" s="2">
        <v>6.6</v>
      </c>
      <c r="AN40" s="2"/>
      <c r="AO40" s="2"/>
      <c r="AP40" s="2" t="s">
        <v>40</v>
      </c>
      <c r="AQ40" s="2" t="s">
        <v>40</v>
      </c>
      <c r="AR40" s="37" t="s">
        <v>40</v>
      </c>
      <c r="AS40" s="37" t="s">
        <v>66</v>
      </c>
      <c r="AT40" s="2">
        <v>2</v>
      </c>
      <c r="AU40" s="2"/>
      <c r="AV40" s="2"/>
      <c r="AW40" s="43">
        <v>0.43888888888888888</v>
      </c>
      <c r="AX40" s="43">
        <v>0.44444444444444442</v>
      </c>
      <c r="AY40" s="43">
        <v>0.44027777777777777</v>
      </c>
      <c r="AZ40" s="42" t="s">
        <v>152</v>
      </c>
      <c r="BA40" s="35">
        <v>42911</v>
      </c>
      <c r="BB40" s="2"/>
    </row>
    <row r="41" spans="1:54" x14ac:dyDescent="0.2">
      <c r="A41" s="30">
        <v>39</v>
      </c>
      <c r="B41" s="2" t="s">
        <v>70</v>
      </c>
      <c r="C41" s="2"/>
      <c r="D41" s="2" t="s">
        <v>65</v>
      </c>
      <c r="E41" s="2">
        <v>102.14</v>
      </c>
      <c r="F41" s="2">
        <v>30.99</v>
      </c>
      <c r="G41" s="2">
        <v>22.67</v>
      </c>
      <c r="H41" s="2"/>
      <c r="I41" s="2">
        <v>41.01</v>
      </c>
      <c r="J41" s="2">
        <v>52.21</v>
      </c>
      <c r="K41" s="2"/>
      <c r="L41" s="2">
        <v>1340</v>
      </c>
      <c r="M41" s="2">
        <v>105.2</v>
      </c>
      <c r="N41" s="19">
        <v>38</v>
      </c>
      <c r="O41" s="2">
        <v>5</v>
      </c>
      <c r="P41" s="2">
        <v>4.7</v>
      </c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>
        <v>24</v>
      </c>
      <c r="AJ41" s="2">
        <v>26</v>
      </c>
      <c r="AK41" s="2"/>
      <c r="AL41" s="2">
        <v>5.6</v>
      </c>
      <c r="AM41" s="2">
        <v>5.6</v>
      </c>
      <c r="AN41" s="2"/>
      <c r="AO41" s="2"/>
      <c r="AP41" s="2" t="s">
        <v>40</v>
      </c>
      <c r="AQ41" s="2" t="s">
        <v>40</v>
      </c>
      <c r="AR41" s="37" t="s">
        <v>66</v>
      </c>
      <c r="AS41" s="37" t="s">
        <v>66</v>
      </c>
      <c r="AT41" s="2">
        <v>2</v>
      </c>
      <c r="AU41" s="2"/>
      <c r="AV41" s="2"/>
      <c r="AW41" s="43">
        <v>0.44375000000000003</v>
      </c>
      <c r="AX41" s="43">
        <v>0.45069444444444445</v>
      </c>
      <c r="AY41" s="43">
        <v>0.44722222222222219</v>
      </c>
      <c r="AZ41" s="42" t="s">
        <v>152</v>
      </c>
      <c r="BA41" s="35">
        <v>42911</v>
      </c>
      <c r="BB41" s="2"/>
    </row>
    <row r="42" spans="1:54" x14ac:dyDescent="0.2">
      <c r="A42" s="30">
        <v>40</v>
      </c>
      <c r="B42" s="2" t="s">
        <v>70</v>
      </c>
      <c r="C42" s="2" t="s">
        <v>73</v>
      </c>
      <c r="D42" s="2" t="s">
        <v>65</v>
      </c>
      <c r="E42" s="2">
        <v>104.5</v>
      </c>
      <c r="F42" s="2">
        <v>26.96</v>
      </c>
      <c r="G42" s="2">
        <v>20.440000000000001</v>
      </c>
      <c r="H42" s="2"/>
      <c r="I42" s="2">
        <v>42.06</v>
      </c>
      <c r="J42" s="2">
        <v>59.52</v>
      </c>
      <c r="K42" s="2"/>
      <c r="L42" s="2">
        <v>1230</v>
      </c>
      <c r="M42" s="2">
        <v>106.9</v>
      </c>
      <c r="N42" s="19">
        <v>50</v>
      </c>
      <c r="O42" s="2">
        <v>4</v>
      </c>
      <c r="P42" s="2">
        <v>3.8</v>
      </c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>
        <v>22</v>
      </c>
      <c r="AJ42" s="2">
        <v>14</v>
      </c>
      <c r="AK42" s="2"/>
      <c r="AL42" s="2">
        <v>5.2</v>
      </c>
      <c r="AM42" s="2">
        <v>5</v>
      </c>
      <c r="AN42" s="2"/>
      <c r="AO42" s="2"/>
      <c r="AP42" s="2" t="s">
        <v>40</v>
      </c>
      <c r="AQ42" s="2" t="s">
        <v>40</v>
      </c>
      <c r="AR42" s="37" t="s">
        <v>66</v>
      </c>
      <c r="AS42" s="37" t="s">
        <v>66</v>
      </c>
      <c r="AT42" s="2">
        <v>2</v>
      </c>
      <c r="AU42" s="2"/>
      <c r="AV42" s="2"/>
      <c r="AW42" s="43">
        <v>0.45208333333333334</v>
      </c>
      <c r="AX42" s="43">
        <v>0.45833333333333331</v>
      </c>
      <c r="AY42" s="43">
        <v>0.4548611111111111</v>
      </c>
      <c r="AZ42" s="42" t="s">
        <v>152</v>
      </c>
      <c r="BA42" s="35">
        <v>42911</v>
      </c>
      <c r="BB42" s="2"/>
    </row>
    <row r="43" spans="1:54" x14ac:dyDescent="0.2">
      <c r="A43" s="30">
        <v>41</v>
      </c>
      <c r="B43" s="2" t="s">
        <v>70</v>
      </c>
      <c r="C43" s="2" t="s">
        <v>71</v>
      </c>
      <c r="D43" s="2" t="s">
        <v>65</v>
      </c>
      <c r="E43" s="2">
        <v>100.23</v>
      </c>
      <c r="F43" s="2">
        <v>30.16</v>
      </c>
      <c r="G43" s="2">
        <v>21.49</v>
      </c>
      <c r="H43" s="2"/>
      <c r="I43" s="2">
        <v>42</v>
      </c>
      <c r="J43" s="2">
        <v>66.66</v>
      </c>
      <c r="K43" s="2"/>
      <c r="L43" s="2">
        <v>1360</v>
      </c>
      <c r="M43" s="2">
        <v>104.7</v>
      </c>
      <c r="N43" s="19">
        <v>87</v>
      </c>
      <c r="O43" s="2">
        <v>9</v>
      </c>
      <c r="P43" s="2">
        <v>4.9000000000000004</v>
      </c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>
        <v>24</v>
      </c>
      <c r="AJ43" s="2">
        <v>24</v>
      </c>
      <c r="AK43" s="2"/>
      <c r="AL43" s="2">
        <v>6.4</v>
      </c>
      <c r="AM43" s="2">
        <v>6.2</v>
      </c>
      <c r="AN43" s="2"/>
      <c r="AO43" s="2"/>
      <c r="AP43" s="2" t="s">
        <v>40</v>
      </c>
      <c r="AQ43" s="2" t="s">
        <v>40</v>
      </c>
      <c r="AR43" s="37" t="s">
        <v>66</v>
      </c>
      <c r="AS43" s="37" t="s">
        <v>66</v>
      </c>
      <c r="AT43" s="2">
        <v>2</v>
      </c>
      <c r="AU43" s="2"/>
      <c r="AV43" s="2"/>
      <c r="AW43" s="43">
        <v>0.64652777777777781</v>
      </c>
      <c r="AX43" s="43">
        <v>0.65416666666666667</v>
      </c>
      <c r="AY43" s="43">
        <v>0.65069444444444446</v>
      </c>
      <c r="AZ43" s="42" t="s">
        <v>152</v>
      </c>
      <c r="BA43" s="35">
        <v>42911</v>
      </c>
      <c r="BB43" s="2"/>
    </row>
    <row r="44" spans="1:54" x14ac:dyDescent="0.2">
      <c r="A44" s="30">
        <v>42</v>
      </c>
      <c r="B44" s="2" t="s">
        <v>36</v>
      </c>
      <c r="C44" s="2" t="s">
        <v>83</v>
      </c>
      <c r="D44" s="2" t="s">
        <v>67</v>
      </c>
      <c r="E44" s="2">
        <v>111.22</v>
      </c>
      <c r="F44" s="2">
        <v>26.99</v>
      </c>
      <c r="G44" s="2">
        <v>26.67</v>
      </c>
      <c r="H44" s="2"/>
      <c r="I44" s="2">
        <v>59.03</v>
      </c>
      <c r="J44" s="2">
        <v>20.18</v>
      </c>
      <c r="K44" s="2">
        <v>29.31</v>
      </c>
      <c r="L44" s="2">
        <v>1380</v>
      </c>
      <c r="M44" s="2">
        <v>100.29</v>
      </c>
      <c r="N44" s="19">
        <v>47</v>
      </c>
      <c r="O44" s="2">
        <v>5</v>
      </c>
      <c r="P44" s="2">
        <v>3.5</v>
      </c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>
        <v>32</v>
      </c>
      <c r="AJ44" s="2">
        <v>30</v>
      </c>
      <c r="AK44" s="2"/>
      <c r="AL44" s="2">
        <v>5.8</v>
      </c>
      <c r="AM44" s="2">
        <v>5.6</v>
      </c>
      <c r="AN44" s="2"/>
      <c r="AO44" s="2"/>
      <c r="AP44" s="2" t="s">
        <v>66</v>
      </c>
      <c r="AQ44" s="2" t="s">
        <v>40</v>
      </c>
      <c r="AR44" s="37" t="s">
        <v>66</v>
      </c>
      <c r="AS44" s="37" t="s">
        <v>66</v>
      </c>
      <c r="AT44" s="2">
        <v>2</v>
      </c>
      <c r="AU44" s="2"/>
      <c r="AV44" s="2"/>
      <c r="AW44" s="43">
        <v>0.67708333333333337</v>
      </c>
      <c r="AX44" s="43">
        <v>0.68680555555555556</v>
      </c>
      <c r="AY44" s="43">
        <v>0.6791666666666667</v>
      </c>
      <c r="AZ44" s="42" t="s">
        <v>152</v>
      </c>
      <c r="BA44" s="35">
        <v>42911</v>
      </c>
      <c r="BB44" s="2"/>
    </row>
    <row r="45" spans="1:54" x14ac:dyDescent="0.2">
      <c r="A45" s="30">
        <v>43</v>
      </c>
      <c r="B45" s="2" t="s">
        <v>36</v>
      </c>
      <c r="C45" s="2" t="s">
        <v>87</v>
      </c>
      <c r="D45" s="2" t="s">
        <v>65</v>
      </c>
      <c r="E45" s="2">
        <v>100.92</v>
      </c>
      <c r="F45" s="2">
        <v>23.34</v>
      </c>
      <c r="G45" s="2">
        <v>25.2</v>
      </c>
      <c r="H45" s="2"/>
      <c r="I45" s="2">
        <v>61</v>
      </c>
      <c r="J45" s="2">
        <v>21.59</v>
      </c>
      <c r="K45" s="2">
        <v>23.06</v>
      </c>
      <c r="L45" s="2">
        <v>1100</v>
      </c>
      <c r="M45" s="2">
        <v>105.5</v>
      </c>
      <c r="N45" s="19">
        <v>62</v>
      </c>
      <c r="O45" s="2">
        <v>5</v>
      </c>
      <c r="P45" s="2">
        <v>3.7</v>
      </c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>
        <v>28</v>
      </c>
      <c r="AJ45" s="2">
        <v>32</v>
      </c>
      <c r="AK45" s="2"/>
      <c r="AL45" s="2">
        <v>5.8</v>
      </c>
      <c r="AM45" s="2">
        <v>5.8</v>
      </c>
      <c r="AN45" s="2"/>
      <c r="AO45" s="2"/>
      <c r="AP45" s="2" t="s">
        <v>66</v>
      </c>
      <c r="AQ45" s="2" t="s">
        <v>40</v>
      </c>
      <c r="AR45" s="37" t="s">
        <v>66</v>
      </c>
      <c r="AS45" s="37" t="s">
        <v>66</v>
      </c>
      <c r="AT45" s="2">
        <v>2</v>
      </c>
      <c r="AU45" s="2"/>
      <c r="AV45" s="2"/>
      <c r="AW45" s="43">
        <v>0.68402777777777779</v>
      </c>
      <c r="AX45" s="43">
        <v>0.69236111111111109</v>
      </c>
      <c r="AY45" s="43">
        <v>0.68611111111111101</v>
      </c>
      <c r="AZ45" s="42" t="s">
        <v>152</v>
      </c>
      <c r="BA45" s="35">
        <v>42911</v>
      </c>
      <c r="BB45" s="2" t="s">
        <v>88</v>
      </c>
    </row>
    <row r="46" spans="1:54" x14ac:dyDescent="0.2">
      <c r="A46" s="30">
        <v>44</v>
      </c>
      <c r="B46" s="2" t="s">
        <v>89</v>
      </c>
      <c r="C46" s="2" t="s">
        <v>73</v>
      </c>
      <c r="D46" s="2" t="s">
        <v>67</v>
      </c>
      <c r="E46" s="2">
        <v>126.29</v>
      </c>
      <c r="F46" s="2">
        <v>28.29</v>
      </c>
      <c r="G46" s="2">
        <v>30.03</v>
      </c>
      <c r="H46" s="2"/>
      <c r="I46" s="2">
        <v>68.06</v>
      </c>
      <c r="J46" s="2">
        <v>21.31</v>
      </c>
      <c r="K46" s="2">
        <v>32.81</v>
      </c>
      <c r="L46" s="2">
        <v>1560</v>
      </c>
      <c r="M46" s="2">
        <v>106.9</v>
      </c>
      <c r="N46" s="19">
        <v>70</v>
      </c>
      <c r="O46" s="2">
        <v>8</v>
      </c>
      <c r="P46" s="2">
        <v>3.2</v>
      </c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>
        <v>26</v>
      </c>
      <c r="AJ46" s="2">
        <v>32</v>
      </c>
      <c r="AK46" s="2"/>
      <c r="AL46" s="2">
        <v>5.4</v>
      </c>
      <c r="AM46" s="2">
        <v>5.4</v>
      </c>
      <c r="AN46" s="2"/>
      <c r="AO46" s="2"/>
      <c r="AP46" s="2" t="s">
        <v>66</v>
      </c>
      <c r="AQ46" s="2" t="s">
        <v>66</v>
      </c>
      <c r="AR46" s="37" t="s">
        <v>66</v>
      </c>
      <c r="AS46" s="37" t="s">
        <v>66</v>
      </c>
      <c r="AT46" s="2">
        <v>2</v>
      </c>
      <c r="AU46" s="2" t="s">
        <v>155</v>
      </c>
      <c r="AV46" s="2">
        <v>1</v>
      </c>
      <c r="AW46" s="43">
        <v>0.69930555555555562</v>
      </c>
      <c r="AX46" s="43">
        <v>0.71180555555555547</v>
      </c>
      <c r="AY46" s="43">
        <v>0.70347222222222217</v>
      </c>
      <c r="AZ46" s="42" t="s">
        <v>152</v>
      </c>
      <c r="BA46" s="35">
        <v>42911</v>
      </c>
      <c r="BB46" s="2" t="s">
        <v>88</v>
      </c>
    </row>
    <row r="47" spans="1:54" x14ac:dyDescent="0.2">
      <c r="A47" s="30">
        <v>45</v>
      </c>
      <c r="B47" s="2" t="s">
        <v>36</v>
      </c>
      <c r="C47" s="2" t="s">
        <v>90</v>
      </c>
      <c r="D47" s="2" t="s">
        <v>65</v>
      </c>
      <c r="E47" s="2">
        <v>103.38</v>
      </c>
      <c r="F47" s="2">
        <v>23.46</v>
      </c>
      <c r="G47" s="2">
        <v>27.23</v>
      </c>
      <c r="H47" s="2"/>
      <c r="I47" s="2">
        <v>58.08</v>
      </c>
      <c r="J47" s="2">
        <v>23.36</v>
      </c>
      <c r="K47" s="2">
        <v>30.16</v>
      </c>
      <c r="L47" s="2">
        <v>1280</v>
      </c>
      <c r="M47" s="2">
        <v>105.1</v>
      </c>
      <c r="N47" s="19">
        <v>47</v>
      </c>
      <c r="O47" s="2">
        <v>7</v>
      </c>
      <c r="P47" s="2">
        <v>4.5</v>
      </c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>
        <v>26</v>
      </c>
      <c r="AJ47" s="2">
        <v>24</v>
      </c>
      <c r="AK47" s="2"/>
      <c r="AL47" s="2">
        <v>5</v>
      </c>
      <c r="AM47" s="2">
        <v>4.8</v>
      </c>
      <c r="AN47" s="2"/>
      <c r="AO47" s="2"/>
      <c r="AP47" s="2" t="s">
        <v>66</v>
      </c>
      <c r="AQ47" s="2" t="s">
        <v>40</v>
      </c>
      <c r="AR47" s="37" t="s">
        <v>66</v>
      </c>
      <c r="AS47" s="37" t="s">
        <v>66</v>
      </c>
      <c r="AT47" s="2">
        <v>2</v>
      </c>
      <c r="AU47" s="2" t="s">
        <v>155</v>
      </c>
      <c r="AV47" s="2">
        <v>1</v>
      </c>
      <c r="AW47" s="43">
        <v>0.71527777777777779</v>
      </c>
      <c r="AX47" s="43">
        <v>0.72361111111111109</v>
      </c>
      <c r="AY47" s="43">
        <v>0.71805555555555556</v>
      </c>
      <c r="AZ47" s="42" t="s">
        <v>152</v>
      </c>
      <c r="BA47" s="35">
        <v>42911</v>
      </c>
      <c r="BB47" s="2"/>
    </row>
    <row r="48" spans="1:54" x14ac:dyDescent="0.2">
      <c r="A48" s="30">
        <v>46</v>
      </c>
      <c r="B48" s="2" t="s">
        <v>36</v>
      </c>
      <c r="C48" s="2"/>
      <c r="D48" s="2" t="s">
        <v>65</v>
      </c>
      <c r="E48" s="2">
        <v>98.93</v>
      </c>
      <c r="F48" s="2">
        <v>22.65</v>
      </c>
      <c r="G48" s="2">
        <v>26.56</v>
      </c>
      <c r="H48" s="2"/>
      <c r="I48" s="2">
        <v>54.08</v>
      </c>
      <c r="J48" s="2">
        <v>21.97</v>
      </c>
      <c r="K48" s="2">
        <v>22.81</v>
      </c>
      <c r="L48" s="2">
        <v>1150</v>
      </c>
      <c r="M48" s="2">
        <v>103.3</v>
      </c>
      <c r="N48" s="19">
        <v>39</v>
      </c>
      <c r="O48" s="2">
        <v>4</v>
      </c>
      <c r="P48" s="2">
        <v>4.2</v>
      </c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>
        <v>24</v>
      </c>
      <c r="AJ48" s="2">
        <v>32</v>
      </c>
      <c r="AK48" s="2"/>
      <c r="AL48" s="2">
        <v>5.8</v>
      </c>
      <c r="AM48" s="2">
        <v>5.8</v>
      </c>
      <c r="AN48" s="2"/>
      <c r="AO48" s="2"/>
      <c r="AP48" s="2" t="s">
        <v>66</v>
      </c>
      <c r="AQ48" s="2" t="s">
        <v>40</v>
      </c>
      <c r="AR48" s="37" t="s">
        <v>66</v>
      </c>
      <c r="AS48" s="37" t="s">
        <v>66</v>
      </c>
      <c r="AT48" s="2">
        <v>2</v>
      </c>
      <c r="AU48" s="2"/>
      <c r="AV48" s="2"/>
      <c r="AW48" s="43">
        <v>0.72777777777777775</v>
      </c>
      <c r="AX48" s="43">
        <v>0.73541666666666661</v>
      </c>
      <c r="AY48" s="43">
        <v>0.72777777777777775</v>
      </c>
      <c r="AZ48" s="42" t="s">
        <v>152</v>
      </c>
      <c r="BA48" s="35">
        <v>42911</v>
      </c>
      <c r="BB48" s="2"/>
    </row>
    <row r="49" spans="1:54" x14ac:dyDescent="0.2">
      <c r="A49" s="30">
        <v>47</v>
      </c>
      <c r="B49" s="2" t="s">
        <v>36</v>
      </c>
      <c r="C49" s="2"/>
      <c r="D49" s="2" t="s">
        <v>65</v>
      </c>
      <c r="E49" s="2">
        <v>100.19</v>
      </c>
      <c r="F49" s="2">
        <v>24.13</v>
      </c>
      <c r="G49" s="2">
        <v>22.33</v>
      </c>
      <c r="H49" s="2"/>
      <c r="I49" s="2">
        <v>61.03</v>
      </c>
      <c r="J49" s="2">
        <v>24.24</v>
      </c>
      <c r="K49" s="2">
        <v>24.29</v>
      </c>
      <c r="L49" s="2">
        <v>1250</v>
      </c>
      <c r="M49" s="2">
        <v>104.8</v>
      </c>
      <c r="N49" s="19">
        <v>50</v>
      </c>
      <c r="O49" s="2">
        <v>9</v>
      </c>
      <c r="P49" s="2">
        <v>3.9</v>
      </c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>
        <v>28</v>
      </c>
      <c r="AJ49" s="2">
        <v>30</v>
      </c>
      <c r="AK49" s="2"/>
      <c r="AL49" s="2">
        <v>5.2</v>
      </c>
      <c r="AM49" s="2">
        <v>5.4</v>
      </c>
      <c r="AN49" s="2"/>
      <c r="AO49" s="2"/>
      <c r="AP49" s="2" t="s">
        <v>66</v>
      </c>
      <c r="AQ49" s="2" t="s">
        <v>40</v>
      </c>
      <c r="AR49" s="37" t="s">
        <v>66</v>
      </c>
      <c r="AS49" s="37" t="s">
        <v>66</v>
      </c>
      <c r="AT49" s="2">
        <v>2</v>
      </c>
      <c r="AU49" s="2"/>
      <c r="AV49" s="2"/>
      <c r="AW49" s="43">
        <v>0.72986111111111107</v>
      </c>
      <c r="AX49" s="43">
        <v>0.75</v>
      </c>
      <c r="AY49" s="43">
        <v>0.73333333333333339</v>
      </c>
      <c r="AZ49" s="42" t="s">
        <v>152</v>
      </c>
      <c r="BA49" s="35">
        <v>42911</v>
      </c>
      <c r="BB49" s="2" t="s">
        <v>88</v>
      </c>
    </row>
    <row r="50" spans="1:54" x14ac:dyDescent="0.2">
      <c r="A50" s="30">
        <v>48</v>
      </c>
      <c r="B50" s="2" t="s">
        <v>36</v>
      </c>
      <c r="C50" s="2"/>
      <c r="D50" s="2" t="s">
        <v>67</v>
      </c>
      <c r="E50" s="2">
        <v>106.46</v>
      </c>
      <c r="F50" s="2">
        <v>25.8</v>
      </c>
      <c r="G50" s="2">
        <v>27.02</v>
      </c>
      <c r="H50" s="2"/>
      <c r="I50" s="2">
        <v>60.08</v>
      </c>
      <c r="J50" s="2">
        <v>25.73</v>
      </c>
      <c r="K50" s="2">
        <v>29.79</v>
      </c>
      <c r="L50" s="2">
        <v>1380</v>
      </c>
      <c r="M50" s="19">
        <v>104.6</v>
      </c>
      <c r="N50" s="22">
        <v>38</v>
      </c>
      <c r="O50" s="2">
        <v>5</v>
      </c>
      <c r="P50" s="2">
        <v>3.5</v>
      </c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>
        <v>30</v>
      </c>
      <c r="AJ50" s="2">
        <v>38</v>
      </c>
      <c r="AK50" s="2"/>
      <c r="AL50" s="2">
        <v>6.2</v>
      </c>
      <c r="AM50" s="2">
        <v>6.2</v>
      </c>
      <c r="AN50" s="2"/>
      <c r="AO50" s="2"/>
      <c r="AP50" s="2" t="s">
        <v>66</v>
      </c>
      <c r="AQ50" s="2" t="s">
        <v>40</v>
      </c>
      <c r="AR50" s="37" t="s">
        <v>66</v>
      </c>
      <c r="AS50" s="37" t="s">
        <v>66</v>
      </c>
      <c r="AT50" s="2">
        <v>2</v>
      </c>
      <c r="AU50" s="2" t="s">
        <v>155</v>
      </c>
      <c r="AV50" s="2">
        <v>1</v>
      </c>
      <c r="AW50" s="43">
        <v>0.74444444444444446</v>
      </c>
      <c r="AX50" s="43">
        <v>0.75138888888888899</v>
      </c>
      <c r="AY50" s="43">
        <v>0.74652777777777779</v>
      </c>
      <c r="AZ50" s="42" t="s">
        <v>152</v>
      </c>
      <c r="BA50" s="35">
        <v>42911</v>
      </c>
      <c r="BB50" s="2" t="s">
        <v>88</v>
      </c>
    </row>
    <row r="51" spans="1:54" x14ac:dyDescent="0.2">
      <c r="A51" s="30">
        <v>49</v>
      </c>
      <c r="B51" s="2" t="s">
        <v>36</v>
      </c>
      <c r="C51" s="2" t="s">
        <v>91</v>
      </c>
      <c r="D51" s="2" t="s">
        <v>65</v>
      </c>
      <c r="E51" s="2">
        <v>93.82</v>
      </c>
      <c r="F51" s="2">
        <v>22.29</v>
      </c>
      <c r="G51" s="2">
        <v>28.61</v>
      </c>
      <c r="H51" s="2"/>
      <c r="I51" s="2">
        <v>42.02</v>
      </c>
      <c r="J51" s="2">
        <v>22.22</v>
      </c>
      <c r="K51" s="2">
        <v>29.06</v>
      </c>
      <c r="L51" s="2">
        <v>1360</v>
      </c>
      <c r="M51" s="2">
        <v>104.6</v>
      </c>
      <c r="N51" s="19">
        <v>49</v>
      </c>
      <c r="O51" s="2">
        <v>8</v>
      </c>
      <c r="P51" s="2">
        <v>4.5999999999999996</v>
      </c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>
        <v>28</v>
      </c>
      <c r="AJ51" s="2">
        <v>32</v>
      </c>
      <c r="AK51" s="2"/>
      <c r="AL51" s="2">
        <v>6.2</v>
      </c>
      <c r="AM51" s="2">
        <v>6.2</v>
      </c>
      <c r="AN51" s="2"/>
      <c r="AO51" s="2"/>
      <c r="AP51" s="2" t="s">
        <v>66</v>
      </c>
      <c r="AQ51" s="2" t="s">
        <v>40</v>
      </c>
      <c r="AR51" s="37" t="s">
        <v>66</v>
      </c>
      <c r="AS51" s="37" t="s">
        <v>66</v>
      </c>
      <c r="AT51" s="2">
        <v>2</v>
      </c>
      <c r="AU51" s="2" t="s">
        <v>155</v>
      </c>
      <c r="AV51" s="2">
        <v>1</v>
      </c>
      <c r="AW51" s="43">
        <v>0.74583333333333324</v>
      </c>
      <c r="AX51" s="43">
        <v>0.75486111111111109</v>
      </c>
      <c r="AY51" s="43">
        <v>0.75</v>
      </c>
      <c r="AZ51" s="42" t="s">
        <v>152</v>
      </c>
      <c r="BA51" s="35">
        <v>42911</v>
      </c>
      <c r="BB51" s="2"/>
    </row>
    <row r="52" spans="1:54" x14ac:dyDescent="0.2">
      <c r="A52" s="30">
        <v>50</v>
      </c>
      <c r="B52" s="2" t="s">
        <v>36</v>
      </c>
      <c r="C52" s="2" t="s">
        <v>91</v>
      </c>
      <c r="D52" s="2" t="s">
        <v>65</v>
      </c>
      <c r="E52" s="2">
        <v>99.94</v>
      </c>
      <c r="F52" s="2">
        <v>26.93</v>
      </c>
      <c r="G52" s="2">
        <v>27.58</v>
      </c>
      <c r="H52" s="2"/>
      <c r="I52" s="2">
        <v>57.06</v>
      </c>
      <c r="J52" s="2">
        <v>23.07</v>
      </c>
      <c r="K52" s="2">
        <v>29.82</v>
      </c>
      <c r="L52" s="2">
        <v>1260</v>
      </c>
      <c r="M52" s="2">
        <v>102.2</v>
      </c>
      <c r="N52" s="19">
        <v>54</v>
      </c>
      <c r="O52" s="2">
        <v>6</v>
      </c>
      <c r="P52" s="2">
        <v>4.3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>
        <v>26</v>
      </c>
      <c r="AJ52" s="2">
        <v>26</v>
      </c>
      <c r="AK52" s="2"/>
      <c r="AL52" s="2">
        <v>5.8</v>
      </c>
      <c r="AM52" s="2">
        <v>5.6</v>
      </c>
      <c r="AN52" s="2"/>
      <c r="AO52" s="2"/>
      <c r="AP52" s="2" t="s">
        <v>66</v>
      </c>
      <c r="AQ52" s="2" t="s">
        <v>40</v>
      </c>
      <c r="AR52" s="37" t="s">
        <v>66</v>
      </c>
      <c r="AS52" s="37" t="s">
        <v>66</v>
      </c>
      <c r="AT52" s="2">
        <v>2</v>
      </c>
      <c r="AU52" s="2" t="s">
        <v>155</v>
      </c>
      <c r="AV52" s="2">
        <v>1</v>
      </c>
      <c r="AW52" s="43">
        <v>0.77569444444444446</v>
      </c>
      <c r="AX52" s="43">
        <v>0.78263888888888899</v>
      </c>
      <c r="AY52" s="43">
        <v>0.77847222222222223</v>
      </c>
      <c r="AZ52" s="42" t="s">
        <v>152</v>
      </c>
      <c r="BA52" s="35">
        <v>42912</v>
      </c>
      <c r="BB52" s="2" t="s">
        <v>88</v>
      </c>
    </row>
    <row r="53" spans="1:54" x14ac:dyDescent="0.2">
      <c r="A53" s="30">
        <v>51</v>
      </c>
      <c r="B53" s="2" t="s">
        <v>36</v>
      </c>
      <c r="C53" s="2" t="s">
        <v>91</v>
      </c>
      <c r="D53" s="2" t="s">
        <v>65</v>
      </c>
      <c r="E53" s="2">
        <v>104.3</v>
      </c>
      <c r="F53" s="2">
        <v>27.61</v>
      </c>
      <c r="G53" s="2">
        <v>23.99</v>
      </c>
      <c r="H53" s="2"/>
      <c r="I53" s="2">
        <v>61.05</v>
      </c>
      <c r="J53" s="2">
        <v>19.37</v>
      </c>
      <c r="K53" s="2">
        <v>24.36</v>
      </c>
      <c r="L53" s="2">
        <v>1360</v>
      </c>
      <c r="M53" s="2">
        <v>103.1</v>
      </c>
      <c r="N53" s="19">
        <v>37</v>
      </c>
      <c r="O53" s="2">
        <v>5</v>
      </c>
      <c r="P53" s="2">
        <v>2.5</v>
      </c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>
        <v>16</v>
      </c>
      <c r="AJ53" s="2">
        <v>24</v>
      </c>
      <c r="AK53" s="2"/>
      <c r="AL53" s="2">
        <v>5.4</v>
      </c>
      <c r="AM53" s="2">
        <v>4.8</v>
      </c>
      <c r="AN53" s="2"/>
      <c r="AO53" s="2"/>
      <c r="AP53" s="2" t="s">
        <v>66</v>
      </c>
      <c r="AQ53" s="2" t="s">
        <v>40</v>
      </c>
      <c r="AR53" s="37" t="s">
        <v>66</v>
      </c>
      <c r="AS53" s="37" t="s">
        <v>66</v>
      </c>
      <c r="AT53" s="2">
        <v>2</v>
      </c>
      <c r="AU53" s="2" t="s">
        <v>155</v>
      </c>
      <c r="AV53" s="2">
        <v>1</v>
      </c>
      <c r="AW53" s="43">
        <v>0.28055555555555556</v>
      </c>
      <c r="AX53" s="43">
        <v>0.28819444444444448</v>
      </c>
      <c r="AY53" s="43">
        <v>0.28750000000000003</v>
      </c>
      <c r="AZ53" s="42" t="s">
        <v>152</v>
      </c>
      <c r="BA53" s="35">
        <v>42912</v>
      </c>
      <c r="BB53" s="2"/>
    </row>
    <row r="54" spans="1:54" x14ac:dyDescent="0.2">
      <c r="A54" s="30">
        <v>52</v>
      </c>
      <c r="B54" s="2" t="s">
        <v>36</v>
      </c>
      <c r="C54" s="2" t="s">
        <v>91</v>
      </c>
      <c r="D54" s="2" t="s">
        <v>67</v>
      </c>
      <c r="E54" s="2">
        <v>103.69</v>
      </c>
      <c r="F54" s="2">
        <v>25.05</v>
      </c>
      <c r="G54" s="2">
        <v>30.09</v>
      </c>
      <c r="H54" s="2"/>
      <c r="I54" s="2">
        <v>62.05</v>
      </c>
      <c r="J54" s="2">
        <v>24.99</v>
      </c>
      <c r="K54" s="2">
        <v>33.979999999999997</v>
      </c>
      <c r="L54" s="2">
        <v>1560</v>
      </c>
      <c r="M54" s="2">
        <v>103.3</v>
      </c>
      <c r="N54" s="19">
        <v>47</v>
      </c>
      <c r="O54" s="2">
        <v>7</v>
      </c>
      <c r="P54" s="2">
        <v>3.3</v>
      </c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>
        <v>22</v>
      </c>
      <c r="AJ54" s="2">
        <v>26</v>
      </c>
      <c r="AK54" s="2"/>
      <c r="AL54" s="2">
        <v>5.2</v>
      </c>
      <c r="AM54" s="2">
        <v>4.8</v>
      </c>
      <c r="AN54" s="2"/>
      <c r="AO54" s="2"/>
      <c r="AP54" s="2" t="s">
        <v>66</v>
      </c>
      <c r="AQ54" s="2" t="s">
        <v>40</v>
      </c>
      <c r="AR54" s="37" t="s">
        <v>66</v>
      </c>
      <c r="AS54" s="37" t="s">
        <v>66</v>
      </c>
      <c r="AT54" s="2">
        <v>2</v>
      </c>
      <c r="AU54" s="2"/>
      <c r="AV54" s="2"/>
      <c r="AW54" s="43">
        <v>0.28541666666666665</v>
      </c>
      <c r="AX54" s="43">
        <v>0.29375000000000001</v>
      </c>
      <c r="AY54" s="43">
        <v>0.28750000000000003</v>
      </c>
      <c r="AZ54" s="42" t="s">
        <v>152</v>
      </c>
      <c r="BA54" s="35">
        <v>42912</v>
      </c>
      <c r="BB54" s="2"/>
    </row>
    <row r="55" spans="1:54" x14ac:dyDescent="0.2">
      <c r="A55" s="30">
        <v>53</v>
      </c>
      <c r="B55" s="2" t="s">
        <v>36</v>
      </c>
      <c r="C55" s="2" t="s">
        <v>91</v>
      </c>
      <c r="D55" s="2" t="s">
        <v>67</v>
      </c>
      <c r="E55" s="2">
        <v>101.74</v>
      </c>
      <c r="F55" s="2">
        <v>25.18</v>
      </c>
      <c r="G55" s="2">
        <v>28.33</v>
      </c>
      <c r="H55" s="2"/>
      <c r="I55" s="2">
        <v>61.05</v>
      </c>
      <c r="J55" s="2">
        <v>19.21</v>
      </c>
      <c r="K55" s="2">
        <v>27.54</v>
      </c>
      <c r="L55" s="2">
        <v>1640</v>
      </c>
      <c r="M55" s="2">
        <v>104.2</v>
      </c>
      <c r="N55" s="19">
        <v>46</v>
      </c>
      <c r="O55" s="2">
        <v>8</v>
      </c>
      <c r="P55" s="2">
        <v>3.7</v>
      </c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>
        <v>28</v>
      </c>
      <c r="AJ55" s="2">
        <v>26</v>
      </c>
      <c r="AK55" s="2"/>
      <c r="AL55" s="2">
        <v>5.6</v>
      </c>
      <c r="AM55" s="2">
        <v>5.6</v>
      </c>
      <c r="AN55" s="2"/>
      <c r="AO55" s="2"/>
      <c r="AP55" s="2" t="s">
        <v>40</v>
      </c>
      <c r="AQ55" s="2" t="s">
        <v>40</v>
      </c>
      <c r="AR55" s="37" t="s">
        <v>66</v>
      </c>
      <c r="AS55" s="37" t="s">
        <v>66</v>
      </c>
      <c r="AT55" s="2">
        <v>2</v>
      </c>
      <c r="AU55" s="2" t="s">
        <v>155</v>
      </c>
      <c r="AV55" s="2">
        <v>1</v>
      </c>
      <c r="AW55" s="43">
        <v>0.28958333333333336</v>
      </c>
      <c r="AX55" s="43">
        <v>0.29722222222222222</v>
      </c>
      <c r="AY55" s="43">
        <v>0.29375000000000001</v>
      </c>
      <c r="AZ55" s="42" t="s">
        <v>152</v>
      </c>
      <c r="BA55" s="35">
        <v>42912</v>
      </c>
      <c r="BB55" s="2"/>
    </row>
    <row r="56" spans="1:54" x14ac:dyDescent="0.2">
      <c r="A56" s="30">
        <v>54</v>
      </c>
      <c r="B56" s="2" t="s">
        <v>36</v>
      </c>
      <c r="C56" s="2" t="s">
        <v>91</v>
      </c>
      <c r="D56" s="2" t="s">
        <v>65</v>
      </c>
      <c r="E56" s="2">
        <v>106.07</v>
      </c>
      <c r="F56" s="2">
        <v>24.39</v>
      </c>
      <c r="G56" s="2">
        <v>27.04</v>
      </c>
      <c r="H56" s="2"/>
      <c r="I56" s="2">
        <v>60.03</v>
      </c>
      <c r="J56" s="2">
        <v>25.78</v>
      </c>
      <c r="K56" s="2">
        <v>31.98</v>
      </c>
      <c r="L56" s="2">
        <v>1300</v>
      </c>
      <c r="M56" s="2">
        <v>101.8</v>
      </c>
      <c r="N56" s="19">
        <v>53</v>
      </c>
      <c r="O56" s="2">
        <v>6</v>
      </c>
      <c r="P56" s="2">
        <v>2.4</v>
      </c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>
        <v>32</v>
      </c>
      <c r="AJ56" s="2">
        <v>30</v>
      </c>
      <c r="AK56" s="2"/>
      <c r="AL56" s="2">
        <v>5.4</v>
      </c>
      <c r="AM56" s="2">
        <v>5.2</v>
      </c>
      <c r="AN56" s="2"/>
      <c r="AO56" s="2"/>
      <c r="AP56" s="2" t="s">
        <v>40</v>
      </c>
      <c r="AQ56" s="2" t="s">
        <v>40</v>
      </c>
      <c r="AR56" s="37" t="s">
        <v>66</v>
      </c>
      <c r="AS56" s="37" t="s">
        <v>66</v>
      </c>
      <c r="AT56" s="2">
        <v>2</v>
      </c>
      <c r="AU56" s="2"/>
      <c r="AV56" s="2"/>
      <c r="AW56" s="43">
        <v>0.29930555555555555</v>
      </c>
      <c r="AX56" s="43">
        <v>0.30486111111111108</v>
      </c>
      <c r="AY56" s="43">
        <v>0.30208333333333331</v>
      </c>
      <c r="AZ56" s="42" t="s">
        <v>152</v>
      </c>
      <c r="BA56" s="35">
        <v>42912</v>
      </c>
      <c r="BB56" s="2"/>
    </row>
    <row r="57" spans="1:54" x14ac:dyDescent="0.2">
      <c r="A57" s="30">
        <v>55</v>
      </c>
      <c r="B57" s="2" t="s">
        <v>36</v>
      </c>
      <c r="C57" s="2" t="s">
        <v>91</v>
      </c>
      <c r="D57" s="2" t="s">
        <v>65</v>
      </c>
      <c r="E57" s="2">
        <v>93.86</v>
      </c>
      <c r="F57" s="2">
        <v>22.24</v>
      </c>
      <c r="G57" s="2">
        <v>29.31</v>
      </c>
      <c r="H57" s="2"/>
      <c r="I57" s="2">
        <v>58.09</v>
      </c>
      <c r="J57" s="2">
        <v>19.12</v>
      </c>
      <c r="K57" s="2">
        <v>28.9</v>
      </c>
      <c r="L57" s="2">
        <v>1180</v>
      </c>
      <c r="M57" s="2">
        <v>103.3</v>
      </c>
      <c r="N57" s="19">
        <v>50</v>
      </c>
      <c r="O57" s="2">
        <v>6</v>
      </c>
      <c r="P57" s="2">
        <v>3.5</v>
      </c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>
        <v>22</v>
      </c>
      <c r="AJ57" s="2">
        <v>26</v>
      </c>
      <c r="AK57" s="2"/>
      <c r="AL57" s="2">
        <v>5.6</v>
      </c>
      <c r="AM57" s="2">
        <v>5.4</v>
      </c>
      <c r="AN57" s="2"/>
      <c r="AO57" s="2"/>
      <c r="AP57" s="2" t="s">
        <v>40</v>
      </c>
      <c r="AQ57" s="2" t="s">
        <v>40</v>
      </c>
      <c r="AR57" s="37" t="s">
        <v>66</v>
      </c>
      <c r="AS57" s="37" t="s">
        <v>66</v>
      </c>
      <c r="AT57" s="2">
        <v>2</v>
      </c>
      <c r="AU57" s="2"/>
      <c r="AV57" s="2"/>
      <c r="AW57" s="43">
        <v>0.30763888888888891</v>
      </c>
      <c r="AX57" s="43">
        <v>0.31805555555555554</v>
      </c>
      <c r="AY57" s="43">
        <v>0.31180555555555556</v>
      </c>
      <c r="AZ57" s="42" t="s">
        <v>152</v>
      </c>
      <c r="BA57" s="35">
        <v>42912</v>
      </c>
      <c r="BB57" s="2"/>
    </row>
    <row r="58" spans="1:54" x14ac:dyDescent="0.2">
      <c r="A58" s="30">
        <v>56</v>
      </c>
      <c r="B58" s="2" t="s">
        <v>89</v>
      </c>
      <c r="C58" s="2" t="s">
        <v>92</v>
      </c>
      <c r="D58" s="2" t="s">
        <v>65</v>
      </c>
      <c r="E58" s="2">
        <v>112.73</v>
      </c>
      <c r="F58" s="2">
        <v>25.23</v>
      </c>
      <c r="G58" s="2">
        <v>26.9</v>
      </c>
      <c r="H58" s="2"/>
      <c r="I58" s="2">
        <v>65.010000000000005</v>
      </c>
      <c r="J58" s="2">
        <v>22.23</v>
      </c>
      <c r="K58" s="2">
        <v>28.58</v>
      </c>
      <c r="L58" s="2">
        <v>980</v>
      </c>
      <c r="M58" s="2">
        <v>101.2</v>
      </c>
      <c r="N58" s="19">
        <v>70</v>
      </c>
      <c r="O58" s="2">
        <v>5</v>
      </c>
      <c r="P58" s="2">
        <v>3.5</v>
      </c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>
        <v>26</v>
      </c>
      <c r="AJ58" s="2">
        <v>26</v>
      </c>
      <c r="AK58" s="2"/>
      <c r="AL58" s="2">
        <v>4.8</v>
      </c>
      <c r="AM58" s="2">
        <v>4.5999999999999996</v>
      </c>
      <c r="AN58" s="2"/>
      <c r="AO58" s="2"/>
      <c r="AP58" s="2" t="s">
        <v>66</v>
      </c>
      <c r="AQ58" s="2" t="s">
        <v>66</v>
      </c>
      <c r="AR58" s="37" t="s">
        <v>40</v>
      </c>
      <c r="AS58" s="37" t="s">
        <v>40</v>
      </c>
      <c r="AT58" s="2">
        <v>2</v>
      </c>
      <c r="AU58" s="2"/>
      <c r="AV58" s="2"/>
      <c r="AW58" s="43">
        <v>0.31388888888888888</v>
      </c>
      <c r="AX58" s="43">
        <v>0.32361111111111113</v>
      </c>
      <c r="AY58" s="43">
        <v>0.31666666666666665</v>
      </c>
      <c r="AZ58" s="42" t="s">
        <v>152</v>
      </c>
      <c r="BA58" s="35">
        <v>42912</v>
      </c>
      <c r="BB58" s="2"/>
    </row>
    <row r="59" spans="1:54" x14ac:dyDescent="0.2">
      <c r="A59" s="30">
        <v>57</v>
      </c>
      <c r="B59" s="2" t="s">
        <v>36</v>
      </c>
      <c r="C59" s="2" t="s">
        <v>91</v>
      </c>
      <c r="D59" s="2" t="s">
        <v>65</v>
      </c>
      <c r="E59" s="2">
        <v>92.69</v>
      </c>
      <c r="F59" s="2">
        <v>20.260000000000002</v>
      </c>
      <c r="G59" s="2">
        <v>25.99</v>
      </c>
      <c r="H59" s="2"/>
      <c r="I59" s="2">
        <v>57.2</v>
      </c>
      <c r="J59" s="2">
        <v>24.64</v>
      </c>
      <c r="K59" s="2">
        <v>28.71</v>
      </c>
      <c r="L59" s="2">
        <v>1100</v>
      </c>
      <c r="M59" s="2">
        <v>104.1</v>
      </c>
      <c r="N59" s="19">
        <v>54</v>
      </c>
      <c r="O59" s="2">
        <v>5</v>
      </c>
      <c r="P59" s="2">
        <v>2.2000000000000002</v>
      </c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>
        <v>34</v>
      </c>
      <c r="AJ59" s="2">
        <v>26</v>
      </c>
      <c r="AK59" s="2"/>
      <c r="AL59" s="2">
        <v>5.8</v>
      </c>
      <c r="AM59" s="2">
        <v>5.4</v>
      </c>
      <c r="AN59" s="2"/>
      <c r="AO59" s="2"/>
      <c r="AP59" s="2" t="s">
        <v>40</v>
      </c>
      <c r="AQ59" s="2" t="s">
        <v>40</v>
      </c>
      <c r="AR59" s="37" t="s">
        <v>66</v>
      </c>
      <c r="AS59" s="37" t="s">
        <v>66</v>
      </c>
      <c r="AT59" s="2">
        <v>2</v>
      </c>
      <c r="AU59" s="2"/>
      <c r="AV59" s="2"/>
      <c r="AW59" s="43">
        <v>0.33611111111111108</v>
      </c>
      <c r="AX59" s="43">
        <v>0.34722222222222227</v>
      </c>
      <c r="AY59" s="43">
        <v>0.33888888888888885</v>
      </c>
      <c r="AZ59" s="42" t="s">
        <v>152</v>
      </c>
      <c r="BA59" s="35">
        <v>42912</v>
      </c>
      <c r="BB59" s="2" t="s">
        <v>93</v>
      </c>
    </row>
    <row r="60" spans="1:54" x14ac:dyDescent="0.2">
      <c r="A60" s="30">
        <v>58</v>
      </c>
      <c r="B60" s="2" t="s">
        <v>36</v>
      </c>
      <c r="C60" s="2"/>
      <c r="D60" s="2" t="s">
        <v>65</v>
      </c>
      <c r="E60" s="2">
        <v>96.88</v>
      </c>
      <c r="F60" s="2">
        <v>22.67</v>
      </c>
      <c r="G60" s="2">
        <v>27.78</v>
      </c>
      <c r="H60" s="2"/>
      <c r="I60" s="2">
        <v>57.5</v>
      </c>
      <c r="J60" s="2">
        <v>23.49</v>
      </c>
      <c r="K60" s="2">
        <v>29.43</v>
      </c>
      <c r="L60" s="2">
        <v>1140</v>
      </c>
      <c r="M60" s="2">
        <v>103</v>
      </c>
      <c r="N60" s="19">
        <v>53</v>
      </c>
      <c r="O60" s="2">
        <v>8</v>
      </c>
      <c r="P60" s="2">
        <v>3.5</v>
      </c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>
        <v>24</v>
      </c>
      <c r="AJ60" s="2">
        <v>20</v>
      </c>
      <c r="AK60" s="2"/>
      <c r="AL60" s="2">
        <v>5</v>
      </c>
      <c r="AM60" s="2">
        <v>4.8</v>
      </c>
      <c r="AN60" s="2"/>
      <c r="AO60" s="2"/>
      <c r="AP60" s="2" t="s">
        <v>40</v>
      </c>
      <c r="AQ60" s="2" t="s">
        <v>40</v>
      </c>
      <c r="AR60" s="37" t="s">
        <v>66</v>
      </c>
      <c r="AS60" s="37" t="s">
        <v>66</v>
      </c>
      <c r="AT60" s="2">
        <v>2</v>
      </c>
      <c r="AU60" s="2" t="s">
        <v>155</v>
      </c>
      <c r="AV60" s="2">
        <v>1</v>
      </c>
      <c r="AW60" s="43">
        <v>0.34513888888888888</v>
      </c>
      <c r="AX60" s="43">
        <v>0.3520833333333333</v>
      </c>
      <c r="AY60" s="43">
        <v>0.34722222222222227</v>
      </c>
      <c r="AZ60" s="42" t="s">
        <v>152</v>
      </c>
      <c r="BA60" s="35">
        <v>42912</v>
      </c>
      <c r="BB60" s="2"/>
    </row>
    <row r="61" spans="1:54" x14ac:dyDescent="0.2">
      <c r="A61" s="30">
        <v>59</v>
      </c>
      <c r="B61" s="2" t="s">
        <v>36</v>
      </c>
      <c r="C61" s="2"/>
      <c r="D61" s="2" t="s">
        <v>65</v>
      </c>
      <c r="E61" s="2">
        <v>96.99</v>
      </c>
      <c r="F61" s="2">
        <v>24.64</v>
      </c>
      <c r="G61" s="2">
        <v>27.53</v>
      </c>
      <c r="H61" s="2"/>
      <c r="I61" s="2">
        <v>57.1</v>
      </c>
      <c r="J61" s="2">
        <v>24.2</v>
      </c>
      <c r="K61" s="2">
        <v>30.19</v>
      </c>
      <c r="L61" s="2">
        <v>1220</v>
      </c>
      <c r="M61" s="2">
        <v>104</v>
      </c>
      <c r="N61" s="19">
        <v>45</v>
      </c>
      <c r="O61" s="2">
        <v>7</v>
      </c>
      <c r="P61" s="2">
        <v>2.4</v>
      </c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>
        <v>26</v>
      </c>
      <c r="AJ61" s="2">
        <v>26</v>
      </c>
      <c r="AK61" s="2"/>
      <c r="AL61" s="2">
        <v>4.4000000000000004</v>
      </c>
      <c r="AM61" s="2">
        <v>4.4000000000000004</v>
      </c>
      <c r="AN61" s="2"/>
      <c r="AO61" s="2"/>
      <c r="AP61" s="2" t="s">
        <v>40</v>
      </c>
      <c r="AQ61" s="2" t="s">
        <v>40</v>
      </c>
      <c r="AR61" s="37" t="s">
        <v>66</v>
      </c>
      <c r="AS61" s="37" t="s">
        <v>66</v>
      </c>
      <c r="AT61" s="2">
        <v>2</v>
      </c>
      <c r="AU61" s="2"/>
      <c r="AV61" s="2"/>
      <c r="AW61" s="43">
        <v>0.34652777777777777</v>
      </c>
      <c r="AX61" s="43">
        <v>0.35416666666666669</v>
      </c>
      <c r="AY61" s="43">
        <v>0.35000000000000003</v>
      </c>
      <c r="AZ61" s="42" t="s">
        <v>152</v>
      </c>
      <c r="BA61" s="35">
        <v>42912</v>
      </c>
      <c r="BB61" s="2"/>
    </row>
    <row r="62" spans="1:54" x14ac:dyDescent="0.2">
      <c r="A62" s="30">
        <v>60</v>
      </c>
      <c r="B62" s="2" t="s">
        <v>36</v>
      </c>
      <c r="C62" s="2" t="s">
        <v>41</v>
      </c>
      <c r="D62" s="2" t="s">
        <v>67</v>
      </c>
      <c r="E62" s="2">
        <v>109.5</v>
      </c>
      <c r="F62" s="2">
        <v>22.62</v>
      </c>
      <c r="G62" s="2">
        <v>27.05</v>
      </c>
      <c r="H62" s="2"/>
      <c r="I62" s="2">
        <v>60.4</v>
      </c>
      <c r="J62" s="2">
        <v>26.36</v>
      </c>
      <c r="K62" s="2">
        <v>30.48</v>
      </c>
      <c r="L62" s="2">
        <v>1280</v>
      </c>
      <c r="M62" s="2">
        <v>103.2</v>
      </c>
      <c r="N62" s="19">
        <v>56</v>
      </c>
      <c r="O62" s="2">
        <v>7</v>
      </c>
      <c r="P62" s="2">
        <v>3.6</v>
      </c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>
        <v>32</v>
      </c>
      <c r="AJ62" s="2">
        <v>32</v>
      </c>
      <c r="AK62" s="2"/>
      <c r="AL62" s="2">
        <v>4.2</v>
      </c>
      <c r="AM62" s="2">
        <v>4.2</v>
      </c>
      <c r="AN62" s="2"/>
      <c r="AO62" s="2"/>
      <c r="AP62" s="2" t="s">
        <v>40</v>
      </c>
      <c r="AQ62" s="2" t="s">
        <v>40</v>
      </c>
      <c r="AR62" s="37" t="s">
        <v>141</v>
      </c>
      <c r="AS62" s="37" t="s">
        <v>66</v>
      </c>
      <c r="AT62" s="2">
        <v>2</v>
      </c>
      <c r="AU62" s="2"/>
      <c r="AV62" s="2"/>
      <c r="AW62" s="43">
        <v>0.3576388888888889</v>
      </c>
      <c r="AX62" s="43">
        <v>0.36944444444444446</v>
      </c>
      <c r="AY62" s="43">
        <v>0.36180555555555555</v>
      </c>
      <c r="AZ62" s="42" t="s">
        <v>152</v>
      </c>
      <c r="BA62" s="35">
        <v>42912</v>
      </c>
      <c r="BB62" s="2"/>
    </row>
    <row r="63" spans="1:54" x14ac:dyDescent="0.2">
      <c r="A63" s="30">
        <v>61</v>
      </c>
      <c r="B63" s="2" t="s">
        <v>36</v>
      </c>
      <c r="C63" s="2" t="s">
        <v>41</v>
      </c>
      <c r="D63" s="2" t="s">
        <v>67</v>
      </c>
      <c r="E63" s="2">
        <v>110.64</v>
      </c>
      <c r="F63" s="2">
        <v>24.64</v>
      </c>
      <c r="G63" s="2">
        <v>28.54</v>
      </c>
      <c r="H63" s="2"/>
      <c r="I63" s="2">
        <v>60.5</v>
      </c>
      <c r="J63" s="2">
        <v>22.5</v>
      </c>
      <c r="K63" s="2">
        <v>29.93</v>
      </c>
      <c r="L63" s="2">
        <v>1440</v>
      </c>
      <c r="M63" s="2">
        <v>101.5</v>
      </c>
      <c r="N63" s="19">
        <v>45</v>
      </c>
      <c r="O63" s="2">
        <v>6</v>
      </c>
      <c r="P63" s="2">
        <v>4.2</v>
      </c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>
        <v>22</v>
      </c>
      <c r="AJ63" s="2">
        <v>14</v>
      </c>
      <c r="AK63" s="2"/>
      <c r="AL63" s="2">
        <v>4.8</v>
      </c>
      <c r="AM63" s="2">
        <v>4.5999999999999996</v>
      </c>
      <c r="AN63" s="2"/>
      <c r="AO63" s="2"/>
      <c r="AP63" s="2" t="s">
        <v>40</v>
      </c>
      <c r="AQ63" s="2" t="s">
        <v>40</v>
      </c>
      <c r="AR63" s="37" t="s">
        <v>40</v>
      </c>
      <c r="AS63" s="37" t="s">
        <v>66</v>
      </c>
      <c r="AT63" s="2">
        <v>2</v>
      </c>
      <c r="AU63" s="2"/>
      <c r="AV63" s="2"/>
      <c r="AW63" s="43">
        <v>0.3666666666666667</v>
      </c>
      <c r="AX63" s="43">
        <v>0.37361111111111112</v>
      </c>
      <c r="AY63" s="43">
        <v>0.36944444444444446</v>
      </c>
      <c r="AZ63" s="42" t="s">
        <v>152</v>
      </c>
      <c r="BA63" s="35">
        <v>42912</v>
      </c>
      <c r="BB63" s="2"/>
    </row>
    <row r="64" spans="1:54" x14ac:dyDescent="0.2">
      <c r="A64" s="30">
        <v>62</v>
      </c>
      <c r="B64" s="2" t="s">
        <v>36</v>
      </c>
      <c r="C64" s="2" t="s">
        <v>39</v>
      </c>
      <c r="D64" s="2" t="s">
        <v>67</v>
      </c>
      <c r="E64" s="2">
        <v>105.99</v>
      </c>
      <c r="F64" s="2">
        <v>25.45</v>
      </c>
      <c r="G64" s="2">
        <v>29.46</v>
      </c>
      <c r="H64" s="2"/>
      <c r="I64" s="2">
        <v>60.5</v>
      </c>
      <c r="J64" s="2">
        <v>24.06</v>
      </c>
      <c r="K64" s="2">
        <v>28.91</v>
      </c>
      <c r="L64" s="2">
        <v>1420</v>
      </c>
      <c r="M64" s="2">
        <v>102.7</v>
      </c>
      <c r="N64" s="19">
        <v>44</v>
      </c>
      <c r="O64" s="2">
        <v>5</v>
      </c>
      <c r="P64" s="2">
        <v>2.7</v>
      </c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>
        <v>22</v>
      </c>
      <c r="AJ64" s="2">
        <v>26</v>
      </c>
      <c r="AK64" s="2"/>
      <c r="AL64" s="2">
        <v>4.8</v>
      </c>
      <c r="AM64" s="2">
        <v>4.8</v>
      </c>
      <c r="AN64" s="2"/>
      <c r="AO64" s="2"/>
      <c r="AP64" s="2" t="s">
        <v>40</v>
      </c>
      <c r="AQ64" s="2" t="s">
        <v>40</v>
      </c>
      <c r="AR64" s="37" t="s">
        <v>141</v>
      </c>
      <c r="AS64" s="37" t="s">
        <v>66</v>
      </c>
      <c r="AT64" s="2">
        <v>2</v>
      </c>
      <c r="AU64" s="2"/>
      <c r="AV64" s="2"/>
      <c r="AW64" s="43">
        <v>0.36874999999999997</v>
      </c>
      <c r="AX64" s="43">
        <v>0.37708333333333338</v>
      </c>
      <c r="AY64" s="43">
        <v>0.37222222222222223</v>
      </c>
      <c r="AZ64" s="42" t="s">
        <v>152</v>
      </c>
      <c r="BA64" s="35">
        <v>42912</v>
      </c>
      <c r="BB64" s="2"/>
    </row>
    <row r="65" spans="1:58" x14ac:dyDescent="0.2">
      <c r="A65" s="30">
        <v>63</v>
      </c>
      <c r="B65" s="2" t="s">
        <v>89</v>
      </c>
      <c r="C65" s="2" t="s">
        <v>94</v>
      </c>
      <c r="D65" s="2" t="s">
        <v>67</v>
      </c>
      <c r="E65" s="2">
        <v>103.43</v>
      </c>
      <c r="F65" s="2">
        <v>25.48</v>
      </c>
      <c r="G65" s="2">
        <v>29.84</v>
      </c>
      <c r="H65" s="2"/>
      <c r="I65" s="2">
        <v>68.09</v>
      </c>
      <c r="J65" s="2">
        <v>23.32</v>
      </c>
      <c r="K65" s="2">
        <v>39.090000000000003</v>
      </c>
      <c r="L65" s="2">
        <v>1650</v>
      </c>
      <c r="M65" s="2">
        <v>107.6</v>
      </c>
      <c r="N65" s="19">
        <v>69</v>
      </c>
      <c r="O65" s="2">
        <v>16</v>
      </c>
      <c r="P65" s="2">
        <v>3.5</v>
      </c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>
        <v>28</v>
      </c>
      <c r="AJ65" s="2">
        <v>28</v>
      </c>
      <c r="AK65" s="2"/>
      <c r="AL65" s="2">
        <v>5.2</v>
      </c>
      <c r="AM65" s="2">
        <v>4.5999999999999996</v>
      </c>
      <c r="AN65" s="2"/>
      <c r="AO65" s="2"/>
      <c r="AP65" s="2" t="s">
        <v>66</v>
      </c>
      <c r="AQ65" s="2" t="s">
        <v>66</v>
      </c>
      <c r="AR65" s="37" t="s">
        <v>66</v>
      </c>
      <c r="AS65" s="37" t="s">
        <v>66</v>
      </c>
      <c r="AT65" s="2">
        <v>2</v>
      </c>
      <c r="AU65" s="2"/>
      <c r="AV65" s="2"/>
      <c r="AW65" s="43">
        <v>0.40347222222222223</v>
      </c>
      <c r="AX65" s="43">
        <v>0.4152777777777778</v>
      </c>
      <c r="AY65" s="43">
        <v>0.40763888888888888</v>
      </c>
      <c r="AZ65" s="42" t="s">
        <v>152</v>
      </c>
      <c r="BA65" s="34">
        <v>42912</v>
      </c>
      <c r="BB65" s="2"/>
    </row>
    <row r="66" spans="1:58" x14ac:dyDescent="0.2">
      <c r="A66" s="30">
        <v>64</v>
      </c>
      <c r="B66" s="2" t="s">
        <v>89</v>
      </c>
      <c r="C66" s="2" t="s">
        <v>38</v>
      </c>
      <c r="D66" s="2" t="s">
        <v>67</v>
      </c>
      <c r="E66" s="2">
        <v>129.81</v>
      </c>
      <c r="F66" s="2">
        <v>28.38</v>
      </c>
      <c r="G66" s="2">
        <v>30</v>
      </c>
      <c r="H66" s="2"/>
      <c r="I66" s="2">
        <v>70.05</v>
      </c>
      <c r="J66" s="2">
        <v>25.54</v>
      </c>
      <c r="K66" s="2">
        <v>33.36</v>
      </c>
      <c r="L66" s="2">
        <v>1560</v>
      </c>
      <c r="M66" s="2">
        <v>109.3</v>
      </c>
      <c r="N66" s="19">
        <v>73</v>
      </c>
      <c r="O66" s="2" t="s">
        <v>95</v>
      </c>
      <c r="P66" s="2">
        <v>6</v>
      </c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>
        <v>26</v>
      </c>
      <c r="AJ66" s="2">
        <v>22</v>
      </c>
      <c r="AK66" s="2"/>
      <c r="AL66" s="2">
        <v>5.2</v>
      </c>
      <c r="AM66" s="2">
        <v>5.2</v>
      </c>
      <c r="AN66" s="2"/>
      <c r="AO66" s="2"/>
      <c r="AP66" s="2" t="s">
        <v>66</v>
      </c>
      <c r="AQ66" s="2" t="s">
        <v>66</v>
      </c>
      <c r="AR66" s="37" t="s">
        <v>66</v>
      </c>
      <c r="AS66" s="37" t="s">
        <v>66</v>
      </c>
      <c r="AT66" s="2">
        <v>2</v>
      </c>
      <c r="AU66" s="2"/>
      <c r="AV66" s="2"/>
      <c r="AW66" s="43">
        <v>0.42222222222222222</v>
      </c>
      <c r="AX66" s="43">
        <v>0.4291666666666667</v>
      </c>
      <c r="AY66" s="43">
        <v>0.42499999999999999</v>
      </c>
      <c r="AZ66" s="42" t="s">
        <v>152</v>
      </c>
      <c r="BA66" s="35">
        <v>42912</v>
      </c>
      <c r="BB66" s="2"/>
    </row>
    <row r="67" spans="1:58" x14ac:dyDescent="0.2">
      <c r="A67" s="30">
        <v>65</v>
      </c>
      <c r="B67" s="2" t="s">
        <v>96</v>
      </c>
      <c r="C67" s="2" t="s">
        <v>76</v>
      </c>
      <c r="D67" s="2" t="s">
        <v>67</v>
      </c>
      <c r="E67" s="2">
        <v>102.66</v>
      </c>
      <c r="F67" s="2">
        <v>37.17</v>
      </c>
      <c r="G67" s="2">
        <v>23.26</v>
      </c>
      <c r="H67" s="2"/>
      <c r="I67" s="2">
        <v>46</v>
      </c>
      <c r="J67" s="2">
        <v>59.85</v>
      </c>
      <c r="K67" s="2"/>
      <c r="L67" s="2">
        <v>1820</v>
      </c>
      <c r="M67" s="2">
        <v>104.3</v>
      </c>
      <c r="N67" s="19">
        <v>76</v>
      </c>
      <c r="O67" s="2">
        <v>9</v>
      </c>
      <c r="P67" s="2">
        <v>5.3</v>
      </c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>
        <v>24</v>
      </c>
      <c r="AJ67" s="2">
        <v>22</v>
      </c>
      <c r="AK67" s="2"/>
      <c r="AL67" s="2">
        <v>5.4</v>
      </c>
      <c r="AM67" s="2">
        <v>5.4</v>
      </c>
      <c r="AN67" s="2"/>
      <c r="AO67" s="2"/>
      <c r="AP67" s="2" t="s">
        <v>66</v>
      </c>
      <c r="AQ67" s="2" t="s">
        <v>66</v>
      </c>
      <c r="AR67" s="37" t="s">
        <v>40</v>
      </c>
      <c r="AS67" s="37" t="s">
        <v>66</v>
      </c>
      <c r="AT67" s="2">
        <v>2</v>
      </c>
      <c r="AU67" s="2" t="s">
        <v>155</v>
      </c>
      <c r="AV67" s="2">
        <v>1</v>
      </c>
      <c r="AW67" s="43">
        <v>0.6645833333333333</v>
      </c>
      <c r="AX67" s="43">
        <v>0.67569444444444438</v>
      </c>
      <c r="AY67" s="43">
        <v>0.6694444444444444</v>
      </c>
      <c r="AZ67" s="20" t="s">
        <v>151</v>
      </c>
      <c r="BA67" s="35">
        <v>42912</v>
      </c>
      <c r="BB67" s="2" t="s">
        <v>88</v>
      </c>
    </row>
    <row r="68" spans="1:58" x14ac:dyDescent="0.2">
      <c r="A68" s="30">
        <v>66</v>
      </c>
      <c r="B68" s="2" t="s">
        <v>96</v>
      </c>
      <c r="C68" s="2" t="s">
        <v>76</v>
      </c>
      <c r="D68" s="2" t="s">
        <v>67</v>
      </c>
      <c r="E68" s="2">
        <v>103.16</v>
      </c>
      <c r="F68" s="2">
        <v>33.26</v>
      </c>
      <c r="G68" s="2">
        <v>26.49</v>
      </c>
      <c r="H68" s="2"/>
      <c r="I68" s="2">
        <v>48.07</v>
      </c>
      <c r="J68" s="2">
        <v>57.56</v>
      </c>
      <c r="K68" s="2"/>
      <c r="L68" s="2">
        <v>2480</v>
      </c>
      <c r="M68" s="2">
        <v>102</v>
      </c>
      <c r="N68" s="19">
        <v>52</v>
      </c>
      <c r="O68" s="2">
        <v>7</v>
      </c>
      <c r="P68" s="2">
        <v>6.2</v>
      </c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>
        <v>24</v>
      </c>
      <c r="AJ68" s="2">
        <v>18</v>
      </c>
      <c r="AK68" s="2"/>
      <c r="AL68" s="2">
        <v>9.1999999999999993</v>
      </c>
      <c r="AM68" s="2">
        <v>6.2</v>
      </c>
      <c r="AN68" s="2"/>
      <c r="AO68" s="2"/>
      <c r="AP68" s="2" t="s">
        <v>66</v>
      </c>
      <c r="AQ68" s="2" t="s">
        <v>66</v>
      </c>
      <c r="AR68" s="37" t="s">
        <v>66</v>
      </c>
      <c r="AS68" s="37" t="s">
        <v>66</v>
      </c>
      <c r="AT68" s="2">
        <v>2</v>
      </c>
      <c r="AU68" s="2"/>
      <c r="AV68" s="2"/>
      <c r="AW68" s="43">
        <v>0.6694444444444444</v>
      </c>
      <c r="AX68" s="43">
        <v>0.6791666666666667</v>
      </c>
      <c r="AY68" s="43">
        <v>0.67152777777777783</v>
      </c>
      <c r="AZ68" s="20" t="s">
        <v>151</v>
      </c>
      <c r="BA68" s="35">
        <v>42912</v>
      </c>
      <c r="BB68" s="2"/>
    </row>
    <row r="69" spans="1:58" x14ac:dyDescent="0.2">
      <c r="A69" s="30">
        <v>67</v>
      </c>
      <c r="B69" s="2" t="s">
        <v>96</v>
      </c>
      <c r="C69" s="2" t="s">
        <v>97</v>
      </c>
      <c r="D69" s="2" t="s">
        <v>67</v>
      </c>
      <c r="E69" s="2">
        <v>100.09</v>
      </c>
      <c r="F69" s="2">
        <v>33.96</v>
      </c>
      <c r="G69" s="2">
        <v>25.09</v>
      </c>
      <c r="H69" s="2"/>
      <c r="I69" s="2">
        <v>46.08</v>
      </c>
      <c r="J69" s="2">
        <v>53.56</v>
      </c>
      <c r="K69" s="2"/>
      <c r="L69" s="2">
        <v>2050</v>
      </c>
      <c r="M69" s="2">
        <v>104.9</v>
      </c>
      <c r="N69" s="19">
        <v>91</v>
      </c>
      <c r="O69" s="2">
        <v>8</v>
      </c>
      <c r="P69" s="2">
        <v>6.6</v>
      </c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>
        <v>36</v>
      </c>
      <c r="AJ69" s="2">
        <v>30</v>
      </c>
      <c r="AK69" s="2"/>
      <c r="AL69" s="2">
        <v>6</v>
      </c>
      <c r="AM69" s="2">
        <v>6</v>
      </c>
      <c r="AN69" s="2"/>
      <c r="AO69" s="2"/>
      <c r="AP69" s="2" t="s">
        <v>66</v>
      </c>
      <c r="AQ69" s="2" t="s">
        <v>66</v>
      </c>
      <c r="AR69" s="37" t="s">
        <v>66</v>
      </c>
      <c r="AS69" s="37" t="s">
        <v>66</v>
      </c>
      <c r="AT69" s="2">
        <v>2</v>
      </c>
      <c r="AU69" s="2"/>
      <c r="AV69" s="2"/>
      <c r="AW69" s="43">
        <v>0.68125000000000002</v>
      </c>
      <c r="AX69" s="43">
        <v>0.69027777777777777</v>
      </c>
      <c r="AY69" s="43">
        <v>0.68333333333333324</v>
      </c>
      <c r="AZ69" s="20" t="s">
        <v>151</v>
      </c>
      <c r="BA69" s="34">
        <v>42912</v>
      </c>
      <c r="BB69" s="2"/>
    </row>
    <row r="70" spans="1:58" x14ac:dyDescent="0.2">
      <c r="A70" s="30">
        <v>68</v>
      </c>
      <c r="B70" s="2" t="s">
        <v>96</v>
      </c>
      <c r="C70" s="2" t="s">
        <v>98</v>
      </c>
      <c r="D70" s="2" t="s">
        <v>67</v>
      </c>
      <c r="E70" s="2">
        <v>104.63</v>
      </c>
      <c r="F70" s="2">
        <v>37.659999999999997</v>
      </c>
      <c r="G70" s="2">
        <v>24.76</v>
      </c>
      <c r="H70" s="2"/>
      <c r="I70" s="2">
        <v>48.01</v>
      </c>
      <c r="J70" s="2">
        <v>60.62</v>
      </c>
      <c r="K70" s="2"/>
      <c r="L70" s="2">
        <v>2240</v>
      </c>
      <c r="M70" s="2">
        <v>105.1</v>
      </c>
      <c r="N70" s="19">
        <v>79</v>
      </c>
      <c r="O70" s="2">
        <v>9</v>
      </c>
      <c r="P70" s="2">
        <v>8.6</v>
      </c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>
        <v>22</v>
      </c>
      <c r="AJ70" s="2">
        <v>14</v>
      </c>
      <c r="AK70" s="2"/>
      <c r="AL70" s="2">
        <v>5.8</v>
      </c>
      <c r="AM70" s="2">
        <v>6</v>
      </c>
      <c r="AN70" s="2"/>
      <c r="AO70" s="2"/>
      <c r="AP70" s="2" t="s">
        <v>66</v>
      </c>
      <c r="AQ70" s="2" t="s">
        <v>66</v>
      </c>
      <c r="AR70" s="37" t="s">
        <v>40</v>
      </c>
      <c r="AS70" s="37" t="s">
        <v>66</v>
      </c>
      <c r="AT70" s="2">
        <v>2</v>
      </c>
      <c r="AU70" s="2"/>
      <c r="AV70" s="2"/>
      <c r="AW70" s="43">
        <v>0.6875</v>
      </c>
      <c r="AX70" s="43">
        <v>0.69444444444444453</v>
      </c>
      <c r="AY70" s="43">
        <v>0.69027777777777777</v>
      </c>
      <c r="AZ70" s="20" t="s">
        <v>151</v>
      </c>
      <c r="BA70" s="35">
        <v>42912</v>
      </c>
      <c r="BB70" s="2"/>
    </row>
    <row r="71" spans="1:58" x14ac:dyDescent="0.2">
      <c r="A71" s="30">
        <v>69</v>
      </c>
      <c r="B71" s="2" t="s">
        <v>96</v>
      </c>
      <c r="C71" s="2" t="s">
        <v>71</v>
      </c>
      <c r="D71" s="2" t="s">
        <v>65</v>
      </c>
      <c r="E71" s="2">
        <v>101.07</v>
      </c>
      <c r="F71" s="2">
        <v>37.659999999999997</v>
      </c>
      <c r="G71" s="2">
        <v>24.76</v>
      </c>
      <c r="H71" s="2"/>
      <c r="I71" s="2">
        <v>48</v>
      </c>
      <c r="J71" s="2">
        <v>52.34</v>
      </c>
      <c r="K71" s="2"/>
      <c r="L71" s="2">
        <v>1880</v>
      </c>
      <c r="M71" s="2">
        <v>102.4</v>
      </c>
      <c r="N71" s="19">
        <v>50</v>
      </c>
      <c r="O71" s="2">
        <v>3</v>
      </c>
      <c r="P71" s="2">
        <v>5.2</v>
      </c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>
        <v>30</v>
      </c>
      <c r="AJ71" s="2">
        <v>32</v>
      </c>
      <c r="AK71" s="2"/>
      <c r="AL71" s="2">
        <v>6.6</v>
      </c>
      <c r="AM71" s="2">
        <v>6.2</v>
      </c>
      <c r="AN71" s="2"/>
      <c r="AO71" s="2"/>
      <c r="AP71" s="2" t="s">
        <v>66</v>
      </c>
      <c r="AQ71" s="2" t="s">
        <v>66</v>
      </c>
      <c r="AR71" s="37" t="s">
        <v>40</v>
      </c>
      <c r="AS71" s="37" t="s">
        <v>66</v>
      </c>
      <c r="AT71" s="2">
        <v>2</v>
      </c>
      <c r="AU71" s="2"/>
      <c r="AV71" s="2"/>
      <c r="AW71" s="43">
        <v>0.69652777777777775</v>
      </c>
      <c r="AX71" s="43">
        <v>0.70347222222222217</v>
      </c>
      <c r="AY71" s="43">
        <v>0.69930555555555562</v>
      </c>
      <c r="AZ71" s="20" t="s">
        <v>151</v>
      </c>
      <c r="BA71" s="35">
        <v>42912</v>
      </c>
      <c r="BB71" s="2"/>
    </row>
    <row r="72" spans="1:58" x14ac:dyDescent="0.2">
      <c r="A72" s="30">
        <v>70</v>
      </c>
      <c r="B72" s="2" t="s">
        <v>96</v>
      </c>
      <c r="C72" s="2" t="s">
        <v>99</v>
      </c>
      <c r="D72" s="2" t="s">
        <v>65</v>
      </c>
      <c r="E72" s="2">
        <v>97.76</v>
      </c>
      <c r="F72" s="2">
        <v>39.04</v>
      </c>
      <c r="G72" s="2">
        <v>30.01</v>
      </c>
      <c r="H72" s="2"/>
      <c r="I72" s="2">
        <v>44.04</v>
      </c>
      <c r="J72" s="2">
        <v>50.96</v>
      </c>
      <c r="K72" s="2"/>
      <c r="L72" s="2">
        <v>1720</v>
      </c>
      <c r="M72" s="2">
        <v>103.3</v>
      </c>
      <c r="N72" s="19">
        <v>47</v>
      </c>
      <c r="O72" s="2">
        <v>8</v>
      </c>
      <c r="P72" s="2">
        <v>7.3</v>
      </c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>
        <v>16</v>
      </c>
      <c r="AJ72" s="2">
        <v>22</v>
      </c>
      <c r="AK72" s="2"/>
      <c r="AL72" s="2">
        <v>5.4</v>
      </c>
      <c r="AM72" s="2">
        <v>5.2</v>
      </c>
      <c r="AN72" s="2"/>
      <c r="AO72" s="2"/>
      <c r="AP72" s="2" t="s">
        <v>66</v>
      </c>
      <c r="AQ72" s="2" t="s">
        <v>40</v>
      </c>
      <c r="AR72" s="37" t="s">
        <v>66</v>
      </c>
      <c r="AS72" s="37" t="s">
        <v>66</v>
      </c>
      <c r="AT72" s="2">
        <v>2</v>
      </c>
      <c r="AU72" s="2"/>
      <c r="AV72" s="2"/>
      <c r="AW72" s="43">
        <v>0.70277777777777783</v>
      </c>
      <c r="AX72" s="43">
        <v>0.71180555555555547</v>
      </c>
      <c r="AY72" s="43">
        <v>0.7055555555555556</v>
      </c>
      <c r="AZ72" s="20" t="s">
        <v>151</v>
      </c>
      <c r="BA72" s="35">
        <v>42912</v>
      </c>
      <c r="BB72" s="2"/>
    </row>
    <row r="73" spans="1:58" x14ac:dyDescent="0.2">
      <c r="A73" s="30">
        <v>71</v>
      </c>
      <c r="B73" s="2" t="s">
        <v>96</v>
      </c>
      <c r="C73" s="2" t="s">
        <v>76</v>
      </c>
      <c r="D73" s="2" t="s">
        <v>77</v>
      </c>
      <c r="E73" s="2">
        <v>104.04</v>
      </c>
      <c r="F73" s="2">
        <v>37.04</v>
      </c>
      <c r="G73" s="2">
        <v>25.96</v>
      </c>
      <c r="H73" s="2"/>
      <c r="I73" s="2">
        <v>45.04</v>
      </c>
      <c r="J73" s="2">
        <v>48.15</v>
      </c>
      <c r="K73" s="2"/>
      <c r="L73" s="2">
        <v>1960</v>
      </c>
      <c r="M73" s="2">
        <v>104.3</v>
      </c>
      <c r="N73" s="19">
        <v>85</v>
      </c>
      <c r="O73" s="2">
        <v>8</v>
      </c>
      <c r="P73" s="2">
        <v>7</v>
      </c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>
        <v>26</v>
      </c>
      <c r="AJ73" s="2">
        <v>28</v>
      </c>
      <c r="AK73" s="2"/>
      <c r="AL73" s="2">
        <v>5.8</v>
      </c>
      <c r="AM73" s="2">
        <v>5.8</v>
      </c>
      <c r="AN73" s="2"/>
      <c r="AO73" s="2"/>
      <c r="AP73" s="2" t="s">
        <v>66</v>
      </c>
      <c r="AQ73" s="2" t="s">
        <v>66</v>
      </c>
      <c r="AR73" s="37" t="s">
        <v>40</v>
      </c>
      <c r="AS73" s="37" t="s">
        <v>66</v>
      </c>
      <c r="AT73" s="2">
        <v>4</v>
      </c>
      <c r="AU73" s="2"/>
      <c r="AV73" s="2"/>
      <c r="AW73" s="43">
        <v>0.70972222222222225</v>
      </c>
      <c r="AX73" s="43">
        <v>0.71736111111111101</v>
      </c>
      <c r="AY73" s="43">
        <v>0.71250000000000002</v>
      </c>
      <c r="AZ73" s="20" t="s">
        <v>151</v>
      </c>
      <c r="BA73" s="35">
        <v>42912</v>
      </c>
      <c r="BB73" s="2"/>
    </row>
    <row r="74" spans="1:58" x14ac:dyDescent="0.2">
      <c r="A74" s="30">
        <v>72</v>
      </c>
      <c r="B74" s="2" t="s">
        <v>96</v>
      </c>
      <c r="C74" s="2" t="s">
        <v>87</v>
      </c>
      <c r="D74" s="2" t="s">
        <v>67</v>
      </c>
      <c r="E74" s="2">
        <v>102.11</v>
      </c>
      <c r="F74" s="2">
        <v>39.11</v>
      </c>
      <c r="G74" s="2">
        <v>25.39</v>
      </c>
      <c r="H74" s="2"/>
      <c r="I74" s="2">
        <v>46.01</v>
      </c>
      <c r="J74" s="2">
        <v>57.03</v>
      </c>
      <c r="K74" s="2"/>
      <c r="L74" s="2">
        <v>1940</v>
      </c>
      <c r="M74" s="2">
        <v>103.5</v>
      </c>
      <c r="N74" s="19">
        <v>50</v>
      </c>
      <c r="O74" s="2">
        <v>6</v>
      </c>
      <c r="P74" s="2">
        <v>5.8</v>
      </c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>
        <v>34</v>
      </c>
      <c r="AJ74" s="2">
        <v>18</v>
      </c>
      <c r="AK74" s="2"/>
      <c r="AL74" s="2">
        <v>5.8</v>
      </c>
      <c r="AM74" s="2">
        <v>5.8</v>
      </c>
      <c r="AN74" s="2"/>
      <c r="AO74" s="2"/>
      <c r="AP74" s="2" t="s">
        <v>66</v>
      </c>
      <c r="AQ74" s="2" t="s">
        <v>66</v>
      </c>
      <c r="AR74" s="37" t="s">
        <v>66</v>
      </c>
      <c r="AS74" s="37" t="s">
        <v>66</v>
      </c>
      <c r="AT74" s="2">
        <v>2</v>
      </c>
      <c r="AU74" s="2"/>
      <c r="AV74" s="2"/>
      <c r="AW74" s="43">
        <v>0.71736111111111101</v>
      </c>
      <c r="AX74" s="43">
        <v>0.72777777777777775</v>
      </c>
      <c r="AY74" s="43">
        <v>0.72152777777777777</v>
      </c>
      <c r="AZ74" s="20" t="s">
        <v>151</v>
      </c>
      <c r="BA74" s="35">
        <v>42912</v>
      </c>
      <c r="BB74" s="2"/>
    </row>
    <row r="75" spans="1:58" x14ac:dyDescent="0.2">
      <c r="A75" s="31">
        <v>73</v>
      </c>
      <c r="B75" s="20" t="s">
        <v>96</v>
      </c>
      <c r="C75" s="20" t="s">
        <v>100</v>
      </c>
      <c r="D75" s="20" t="s">
        <v>65</v>
      </c>
      <c r="E75" s="14">
        <v>104.32</v>
      </c>
      <c r="F75" s="20">
        <v>38.15</v>
      </c>
      <c r="G75" s="20">
        <v>26.38</v>
      </c>
      <c r="H75" s="2"/>
      <c r="I75" s="14">
        <v>47.04</v>
      </c>
      <c r="J75" s="14">
        <v>65.45</v>
      </c>
      <c r="K75" s="14"/>
      <c r="L75" s="20">
        <v>1960</v>
      </c>
      <c r="M75" s="23">
        <v>102.5</v>
      </c>
      <c r="N75" s="20">
        <v>71</v>
      </c>
      <c r="O75" s="20">
        <v>7</v>
      </c>
      <c r="P75" s="20">
        <v>6</v>
      </c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>
        <v>24</v>
      </c>
      <c r="AL75" s="2"/>
      <c r="AM75" s="2"/>
      <c r="AN75" s="2">
        <v>6.6</v>
      </c>
      <c r="AO75" s="2"/>
      <c r="AP75" s="20" t="s">
        <v>66</v>
      </c>
      <c r="AQ75" s="20" t="s">
        <v>66</v>
      </c>
      <c r="AR75" s="37" t="s">
        <v>66</v>
      </c>
      <c r="AS75" s="37" t="s">
        <v>66</v>
      </c>
      <c r="AT75" s="2">
        <v>2</v>
      </c>
      <c r="AU75" s="2"/>
      <c r="AV75" s="2"/>
      <c r="AW75" s="44">
        <v>0.72222222222222221</v>
      </c>
      <c r="AX75" s="43">
        <v>0.73125000000000007</v>
      </c>
      <c r="AY75" s="44">
        <v>0.72569444444444453</v>
      </c>
      <c r="AZ75" s="20" t="s">
        <v>151</v>
      </c>
      <c r="BA75" s="36">
        <v>42912</v>
      </c>
      <c r="BB75" s="24"/>
      <c r="BF75" s="20"/>
    </row>
    <row r="76" spans="1:58" x14ac:dyDescent="0.2">
      <c r="A76" s="31">
        <v>74</v>
      </c>
      <c r="B76" s="20" t="s">
        <v>96</v>
      </c>
      <c r="C76" s="20" t="s">
        <v>100</v>
      </c>
      <c r="D76" s="20" t="s">
        <v>67</v>
      </c>
      <c r="E76" s="14">
        <v>107.72</v>
      </c>
      <c r="F76" s="20">
        <v>36.15</v>
      </c>
      <c r="G76" s="20">
        <v>25.18</v>
      </c>
      <c r="I76" s="14">
        <v>46.01</v>
      </c>
      <c r="J76" s="14">
        <v>62.86</v>
      </c>
      <c r="K76" s="14"/>
      <c r="L76" s="20">
        <v>1060</v>
      </c>
      <c r="M76" s="23">
        <v>102.6</v>
      </c>
      <c r="N76" s="20">
        <v>94</v>
      </c>
      <c r="O76" s="20">
        <v>11</v>
      </c>
      <c r="P76" s="20">
        <v>5.5</v>
      </c>
      <c r="AK76" s="20">
        <v>18</v>
      </c>
      <c r="AN76" s="20">
        <v>4.9000000000000004</v>
      </c>
      <c r="AP76" s="20" t="s">
        <v>66</v>
      </c>
      <c r="AQ76" s="20" t="s">
        <v>40</v>
      </c>
      <c r="AR76" s="37" t="s">
        <v>66</v>
      </c>
      <c r="AS76" s="37" t="s">
        <v>66</v>
      </c>
      <c r="AT76" s="20">
        <v>2</v>
      </c>
      <c r="AW76" s="44">
        <v>0.37291666666666662</v>
      </c>
      <c r="AX76" s="44">
        <v>0.3840277777777778</v>
      </c>
      <c r="AY76" s="44">
        <v>0.37986111111111115</v>
      </c>
      <c r="AZ76" s="20" t="s">
        <v>151</v>
      </c>
      <c r="BA76" s="36">
        <v>42913</v>
      </c>
      <c r="BB76" s="24" t="s">
        <v>102</v>
      </c>
      <c r="BF76" s="20"/>
    </row>
    <row r="77" spans="1:58" x14ac:dyDescent="0.2">
      <c r="A77" s="31">
        <v>75</v>
      </c>
      <c r="B77" s="20" t="s">
        <v>96</v>
      </c>
      <c r="C77" s="20" t="s">
        <v>103</v>
      </c>
      <c r="D77" s="20" t="s">
        <v>67</v>
      </c>
      <c r="E77" s="14">
        <v>99.02</v>
      </c>
      <c r="F77" s="20">
        <v>34.81</v>
      </c>
      <c r="G77" s="20">
        <v>29.59</v>
      </c>
      <c r="I77" s="14">
        <v>46.06</v>
      </c>
      <c r="J77" s="14">
        <v>58.89</v>
      </c>
      <c r="K77" s="14"/>
      <c r="L77" s="20">
        <v>1980</v>
      </c>
      <c r="M77" s="23">
        <v>104.6</v>
      </c>
      <c r="N77" s="20">
        <v>80</v>
      </c>
      <c r="O77" s="20">
        <v>6</v>
      </c>
      <c r="P77" s="20">
        <v>4.3</v>
      </c>
      <c r="AK77" s="20">
        <v>27</v>
      </c>
      <c r="AN77" s="20">
        <v>6.6</v>
      </c>
      <c r="AP77" s="20" t="s">
        <v>66</v>
      </c>
      <c r="AQ77" s="20" t="s">
        <v>66</v>
      </c>
      <c r="AR77" s="37" t="s">
        <v>66</v>
      </c>
      <c r="AS77" s="37" t="s">
        <v>66</v>
      </c>
      <c r="AT77" s="20">
        <v>2</v>
      </c>
      <c r="AW77" s="44">
        <v>0.38680555555555557</v>
      </c>
      <c r="AX77" s="44">
        <v>0.39652777777777781</v>
      </c>
      <c r="AY77" s="44">
        <v>0.3923611111111111</v>
      </c>
      <c r="AZ77" s="20" t="s">
        <v>151</v>
      </c>
      <c r="BA77" s="36">
        <v>42913</v>
      </c>
      <c r="BB77" s="24"/>
      <c r="BF77" s="20"/>
    </row>
    <row r="78" spans="1:58" x14ac:dyDescent="0.2">
      <c r="A78" s="31">
        <v>76</v>
      </c>
      <c r="B78" s="20" t="s">
        <v>96</v>
      </c>
      <c r="C78" s="20" t="s">
        <v>104</v>
      </c>
      <c r="D78" s="20" t="s">
        <v>67</v>
      </c>
      <c r="E78" s="14">
        <v>100.29</v>
      </c>
      <c r="F78" s="20">
        <v>33.049999999999997</v>
      </c>
      <c r="G78" s="20">
        <v>24.54</v>
      </c>
      <c r="I78" s="14">
        <v>50.01</v>
      </c>
      <c r="J78" s="14">
        <v>74.09</v>
      </c>
      <c r="K78" s="14"/>
      <c r="L78" s="20">
        <v>2320</v>
      </c>
      <c r="M78" s="23">
        <v>103.2</v>
      </c>
      <c r="N78" s="20">
        <v>40</v>
      </c>
      <c r="O78" s="20">
        <v>6</v>
      </c>
      <c r="P78" s="20">
        <v>5.0999999999999996</v>
      </c>
      <c r="AK78" s="20">
        <v>22</v>
      </c>
      <c r="AN78" s="20">
        <v>6.4</v>
      </c>
      <c r="AP78" s="20" t="s">
        <v>66</v>
      </c>
      <c r="AQ78" s="20" t="s">
        <v>66</v>
      </c>
      <c r="AR78" s="37" t="s">
        <v>66</v>
      </c>
      <c r="AS78" s="37" t="s">
        <v>66</v>
      </c>
      <c r="AT78" s="20">
        <v>2</v>
      </c>
      <c r="AW78" s="44">
        <v>0.39652777777777781</v>
      </c>
      <c r="AX78" s="44">
        <v>0.40763888888888888</v>
      </c>
      <c r="AY78" s="44">
        <v>0.40277777777777773</v>
      </c>
      <c r="AZ78" s="20" t="s">
        <v>151</v>
      </c>
      <c r="BA78" s="36">
        <v>42913</v>
      </c>
      <c r="BB78" s="24" t="s">
        <v>105</v>
      </c>
      <c r="BF78" s="20"/>
    </row>
    <row r="79" spans="1:58" x14ac:dyDescent="0.2">
      <c r="A79" s="31">
        <v>77</v>
      </c>
      <c r="B79" s="20" t="s">
        <v>96</v>
      </c>
      <c r="C79" s="20" t="s">
        <v>106</v>
      </c>
      <c r="D79" s="20" t="s">
        <v>107</v>
      </c>
      <c r="E79" s="14">
        <v>97.76</v>
      </c>
      <c r="F79" s="20">
        <v>36.24</v>
      </c>
      <c r="G79" s="20">
        <v>25.39</v>
      </c>
      <c r="I79" s="14">
        <v>45.07</v>
      </c>
      <c r="J79" s="14">
        <v>63.83</v>
      </c>
      <c r="K79" s="14"/>
      <c r="L79" s="20">
        <v>1640</v>
      </c>
      <c r="M79" s="23">
        <v>103.9</v>
      </c>
      <c r="N79" s="20">
        <v>84</v>
      </c>
      <c r="O79" s="20">
        <v>6</v>
      </c>
      <c r="P79" s="20">
        <v>4.5</v>
      </c>
      <c r="AK79" s="20">
        <v>18</v>
      </c>
      <c r="AN79" s="20">
        <v>8.3999999999999986</v>
      </c>
      <c r="AP79" s="20" t="s">
        <v>66</v>
      </c>
      <c r="AQ79" s="20" t="s">
        <v>66</v>
      </c>
      <c r="AR79" s="37" t="s">
        <v>66</v>
      </c>
      <c r="AS79" s="37" t="s">
        <v>66</v>
      </c>
      <c r="AT79" s="20">
        <v>2</v>
      </c>
      <c r="AW79" s="44">
        <v>0.40763888888888888</v>
      </c>
      <c r="AX79" s="44">
        <v>0.41805555555555557</v>
      </c>
      <c r="AY79" s="44">
        <v>0.41388888888888892</v>
      </c>
      <c r="AZ79" s="20" t="s">
        <v>151</v>
      </c>
      <c r="BA79" s="36">
        <v>42913</v>
      </c>
      <c r="BB79" s="24"/>
      <c r="BF79" s="20"/>
    </row>
    <row r="80" spans="1:58" x14ac:dyDescent="0.2">
      <c r="A80" s="31">
        <v>78</v>
      </c>
      <c r="B80" s="20" t="s">
        <v>96</v>
      </c>
      <c r="C80" s="20" t="s">
        <v>103</v>
      </c>
      <c r="D80" s="20" t="s">
        <v>107</v>
      </c>
      <c r="E80" s="14">
        <v>100.06</v>
      </c>
      <c r="F80" s="20">
        <v>35.56</v>
      </c>
      <c r="G80" s="20">
        <v>25.13</v>
      </c>
      <c r="I80" s="14">
        <v>45.2</v>
      </c>
      <c r="J80" s="14">
        <v>64.41</v>
      </c>
      <c r="K80" s="14"/>
      <c r="L80" s="20">
        <v>1840</v>
      </c>
      <c r="M80" s="23">
        <v>103</v>
      </c>
      <c r="N80" s="20">
        <v>86</v>
      </c>
      <c r="O80" s="20">
        <v>7</v>
      </c>
      <c r="P80" s="20">
        <v>6.1</v>
      </c>
      <c r="AK80" s="20">
        <v>18</v>
      </c>
      <c r="AN80" s="20">
        <v>8.6000000000000014</v>
      </c>
      <c r="AP80" s="20" t="s">
        <v>66</v>
      </c>
      <c r="AQ80" s="20" t="s">
        <v>40</v>
      </c>
      <c r="AR80" s="37" t="s">
        <v>66</v>
      </c>
      <c r="AS80" s="37" t="s">
        <v>66</v>
      </c>
      <c r="AT80" s="20">
        <v>2</v>
      </c>
      <c r="AW80" s="44">
        <v>0.42152777777777778</v>
      </c>
      <c r="AX80" s="44">
        <v>0.43055555555555558</v>
      </c>
      <c r="AY80" s="44">
        <v>0.42638888888888887</v>
      </c>
      <c r="AZ80" s="20" t="s">
        <v>151</v>
      </c>
      <c r="BA80" s="36">
        <v>42913</v>
      </c>
      <c r="BB80" s="24"/>
      <c r="BF80" s="20"/>
    </row>
    <row r="81" spans="1:58" x14ac:dyDescent="0.2">
      <c r="A81" s="31">
        <v>79</v>
      </c>
      <c r="B81" s="20" t="s">
        <v>96</v>
      </c>
      <c r="C81" s="20" t="s">
        <v>104</v>
      </c>
      <c r="D81" s="20" t="s">
        <v>67</v>
      </c>
      <c r="E81" s="14">
        <v>104</v>
      </c>
      <c r="F81" s="20">
        <v>38.380000000000003</v>
      </c>
      <c r="G81" s="20">
        <v>25.81</v>
      </c>
      <c r="I81" s="14">
        <v>47.06</v>
      </c>
      <c r="J81" s="14">
        <v>62.17</v>
      </c>
      <c r="K81" s="14"/>
      <c r="L81" s="20">
        <v>2140</v>
      </c>
      <c r="M81" s="23">
        <v>102.2</v>
      </c>
      <c r="N81" s="20">
        <v>64</v>
      </c>
      <c r="O81" s="20">
        <v>10</v>
      </c>
      <c r="P81" s="20">
        <v>4.5</v>
      </c>
      <c r="AK81" s="20">
        <v>16</v>
      </c>
      <c r="AN81" s="20">
        <v>11.3</v>
      </c>
      <c r="AP81" s="20" t="s">
        <v>66</v>
      </c>
      <c r="AQ81" s="20" t="s">
        <v>66</v>
      </c>
      <c r="AR81" s="37" t="s">
        <v>66</v>
      </c>
      <c r="AS81" s="37" t="s">
        <v>66</v>
      </c>
      <c r="AT81" s="20">
        <v>2</v>
      </c>
      <c r="AW81" s="44">
        <v>0.42986111111111108</v>
      </c>
      <c r="AX81" s="44">
        <v>0.43472222222222223</v>
      </c>
      <c r="AY81" s="44">
        <v>0.43402777777777773</v>
      </c>
      <c r="AZ81" s="20" t="s">
        <v>151</v>
      </c>
      <c r="BA81" s="36">
        <v>42913</v>
      </c>
      <c r="BB81" s="24"/>
      <c r="BF81" s="20"/>
    </row>
    <row r="82" spans="1:58" x14ac:dyDescent="0.2">
      <c r="A82" s="31">
        <v>80</v>
      </c>
      <c r="B82" s="20" t="s">
        <v>96</v>
      </c>
      <c r="C82" s="20" t="s">
        <v>103</v>
      </c>
      <c r="D82" s="20" t="s">
        <v>108</v>
      </c>
      <c r="E82" s="14">
        <v>98.66</v>
      </c>
      <c r="F82" s="20">
        <v>37.11</v>
      </c>
      <c r="G82" s="20">
        <v>24.81</v>
      </c>
      <c r="I82" s="14">
        <v>47</v>
      </c>
      <c r="J82" s="14">
        <v>69</v>
      </c>
      <c r="K82" s="14"/>
      <c r="L82" s="20">
        <v>1160</v>
      </c>
      <c r="M82" s="23">
        <v>105.9</v>
      </c>
      <c r="N82" s="20">
        <v>55</v>
      </c>
      <c r="O82" s="20">
        <v>9</v>
      </c>
      <c r="P82" s="20">
        <v>7.3</v>
      </c>
      <c r="AK82" s="20">
        <v>25</v>
      </c>
      <c r="AN82" s="20">
        <v>6</v>
      </c>
      <c r="AP82" s="20" t="s">
        <v>66</v>
      </c>
      <c r="AQ82" s="20" t="s">
        <v>66</v>
      </c>
      <c r="AR82" s="37" t="s">
        <v>66</v>
      </c>
      <c r="AS82" s="37" t="s">
        <v>66</v>
      </c>
      <c r="AT82" s="20">
        <v>2</v>
      </c>
      <c r="AW82" s="44">
        <v>0.43958333333333338</v>
      </c>
      <c r="AX82" s="44">
        <v>0.44861111111111113</v>
      </c>
      <c r="AY82" s="44">
        <v>0.44444444444444442</v>
      </c>
      <c r="AZ82" s="20" t="s">
        <v>151</v>
      </c>
      <c r="BA82" s="36">
        <v>42913</v>
      </c>
      <c r="BB82" s="24"/>
      <c r="BF82" s="20"/>
    </row>
    <row r="83" spans="1:58" x14ac:dyDescent="0.2">
      <c r="A83" s="31">
        <v>81</v>
      </c>
      <c r="B83" s="20" t="s">
        <v>96</v>
      </c>
      <c r="C83" s="20" t="s">
        <v>109</v>
      </c>
      <c r="D83" s="20" t="s">
        <v>65</v>
      </c>
      <c r="E83" s="14">
        <v>100.02</v>
      </c>
      <c r="F83" s="20">
        <v>31.44</v>
      </c>
      <c r="G83" s="20">
        <v>22.12</v>
      </c>
      <c r="I83" s="14">
        <v>45.01</v>
      </c>
      <c r="J83" s="14">
        <v>61.94</v>
      </c>
      <c r="K83" s="14"/>
      <c r="L83" s="20">
        <v>1600</v>
      </c>
      <c r="M83" s="23">
        <v>105.1</v>
      </c>
      <c r="N83" s="20">
        <v>47</v>
      </c>
      <c r="O83" s="20">
        <v>8</v>
      </c>
      <c r="P83" s="20">
        <v>4.3</v>
      </c>
      <c r="AK83" s="20">
        <v>19</v>
      </c>
      <c r="AN83" s="20">
        <v>6.3000000000000007</v>
      </c>
      <c r="AP83" s="20" t="s">
        <v>66</v>
      </c>
      <c r="AQ83" s="20" t="s">
        <v>40</v>
      </c>
      <c r="AR83" s="37" t="s">
        <v>66</v>
      </c>
      <c r="AS83" s="37" t="s">
        <v>66</v>
      </c>
      <c r="AT83" s="20">
        <v>2</v>
      </c>
      <c r="AW83" s="44">
        <v>0.44444444444444442</v>
      </c>
      <c r="AX83" s="44">
        <v>0.4513888888888889</v>
      </c>
      <c r="AY83" s="44">
        <v>0.44722222222222219</v>
      </c>
      <c r="AZ83" s="20" t="s">
        <v>151</v>
      </c>
      <c r="BA83" s="36">
        <v>42913</v>
      </c>
      <c r="BB83" s="24"/>
      <c r="BF83" s="20"/>
    </row>
    <row r="84" spans="1:58" x14ac:dyDescent="0.2">
      <c r="A84" s="31">
        <v>82</v>
      </c>
      <c r="B84" s="20" t="s">
        <v>96</v>
      </c>
      <c r="C84" s="20" t="s">
        <v>104</v>
      </c>
      <c r="D84" s="20" t="s">
        <v>108</v>
      </c>
      <c r="E84" s="14">
        <v>100.54</v>
      </c>
      <c r="F84" s="20">
        <v>38.409999999999997</v>
      </c>
      <c r="G84" s="20">
        <v>24.05</v>
      </c>
      <c r="I84" s="14">
        <v>46.49</v>
      </c>
      <c r="J84" s="14">
        <v>68.94</v>
      </c>
      <c r="K84" s="14"/>
      <c r="L84" s="20">
        <v>1760</v>
      </c>
      <c r="M84" s="23">
        <v>106.3</v>
      </c>
      <c r="N84" s="20">
        <v>82</v>
      </c>
      <c r="O84" s="20">
        <v>7</v>
      </c>
      <c r="P84" s="20">
        <v>2.9</v>
      </c>
      <c r="AK84" s="20">
        <v>21</v>
      </c>
      <c r="AN84" s="20">
        <v>6</v>
      </c>
      <c r="AP84" s="20" t="s">
        <v>66</v>
      </c>
      <c r="AQ84" s="20" t="s">
        <v>66</v>
      </c>
      <c r="AR84" s="37" t="s">
        <v>66</v>
      </c>
      <c r="AS84" s="37" t="s">
        <v>66</v>
      </c>
      <c r="AT84" s="20">
        <v>2</v>
      </c>
      <c r="AW84" s="44">
        <v>0.45694444444444443</v>
      </c>
      <c r="AX84" s="44">
        <v>0.45833333333333331</v>
      </c>
      <c r="AY84" s="44">
        <v>0.46111111111111108</v>
      </c>
      <c r="AZ84" s="20" t="s">
        <v>151</v>
      </c>
      <c r="BA84" s="36">
        <v>42913</v>
      </c>
      <c r="BB84" s="24"/>
      <c r="BF84" s="20"/>
    </row>
    <row r="85" spans="1:58" x14ac:dyDescent="0.2">
      <c r="A85" s="31">
        <v>83</v>
      </c>
      <c r="B85" s="20" t="s">
        <v>96</v>
      </c>
      <c r="C85" s="20" t="s">
        <v>100</v>
      </c>
      <c r="D85" s="20" t="s">
        <v>65</v>
      </c>
      <c r="E85" s="14">
        <v>102.08</v>
      </c>
      <c r="F85" s="20">
        <v>35.01</v>
      </c>
      <c r="G85" s="20">
        <v>23.81</v>
      </c>
      <c r="I85" s="14">
        <v>45.03</v>
      </c>
      <c r="J85" s="14">
        <v>62.46</v>
      </c>
      <c r="K85" s="14"/>
      <c r="L85" s="20">
        <v>1900</v>
      </c>
      <c r="M85" s="23">
        <v>102</v>
      </c>
      <c r="N85" s="20">
        <v>64</v>
      </c>
      <c r="O85" s="20">
        <v>8</v>
      </c>
      <c r="P85" s="20">
        <v>5.3</v>
      </c>
      <c r="AK85" s="20">
        <v>14</v>
      </c>
      <c r="AN85" s="20">
        <v>7.5</v>
      </c>
      <c r="AP85" s="20" t="s">
        <v>66</v>
      </c>
      <c r="AQ85" s="20" t="s">
        <v>66</v>
      </c>
      <c r="AR85" s="37" t="s">
        <v>66</v>
      </c>
      <c r="AS85" s="37" t="s">
        <v>66</v>
      </c>
      <c r="AT85" s="20">
        <v>2</v>
      </c>
      <c r="AW85" s="44">
        <v>0.63888888888888895</v>
      </c>
      <c r="AX85" s="44">
        <v>0.64652777777777781</v>
      </c>
      <c r="AY85" s="44">
        <v>0.64444444444444449</v>
      </c>
      <c r="AZ85" s="20" t="s">
        <v>151</v>
      </c>
      <c r="BA85" s="36">
        <v>42913</v>
      </c>
      <c r="BB85" s="24"/>
      <c r="BF85" s="20"/>
    </row>
    <row r="86" spans="1:58" x14ac:dyDescent="0.2">
      <c r="A86" s="31">
        <v>84</v>
      </c>
      <c r="B86" s="20" t="s">
        <v>96</v>
      </c>
      <c r="C86" s="20" t="s">
        <v>103</v>
      </c>
      <c r="D86" s="20" t="s">
        <v>67</v>
      </c>
      <c r="E86" s="14">
        <v>108.24</v>
      </c>
      <c r="F86" s="20">
        <v>36.229999999999997</v>
      </c>
      <c r="G86" s="20">
        <v>24.35</v>
      </c>
      <c r="I86" s="14">
        <v>48.09</v>
      </c>
      <c r="J86" s="14">
        <v>66.010000000000005</v>
      </c>
      <c r="K86" s="14"/>
      <c r="L86" s="20">
        <v>2290</v>
      </c>
      <c r="M86" s="23">
        <v>101.8</v>
      </c>
      <c r="N86" s="20">
        <v>86</v>
      </c>
      <c r="O86" s="20">
        <v>8</v>
      </c>
      <c r="P86" s="20">
        <v>5.4</v>
      </c>
      <c r="AK86" s="20">
        <v>21</v>
      </c>
      <c r="AN86" s="20">
        <v>4.4000000000000004</v>
      </c>
      <c r="AP86" s="20" t="s">
        <v>66</v>
      </c>
      <c r="AQ86" s="20" t="s">
        <v>66</v>
      </c>
      <c r="AR86" s="37" t="s">
        <v>66</v>
      </c>
      <c r="AS86" s="37" t="s">
        <v>66</v>
      </c>
      <c r="AT86" s="20">
        <v>2</v>
      </c>
      <c r="AU86" s="20" t="s">
        <v>170</v>
      </c>
      <c r="AV86" s="20">
        <v>1</v>
      </c>
      <c r="AW86" s="44">
        <v>0.64861111111111114</v>
      </c>
      <c r="AX86" s="44">
        <v>0.65555555555555556</v>
      </c>
      <c r="AY86" s="44">
        <v>0.65277777777777779</v>
      </c>
      <c r="AZ86" s="20" t="s">
        <v>151</v>
      </c>
      <c r="BA86" s="36">
        <v>42913</v>
      </c>
      <c r="BB86" s="24"/>
      <c r="BF86" s="20"/>
    </row>
    <row r="87" spans="1:58" x14ac:dyDescent="0.2">
      <c r="A87" s="31">
        <v>85</v>
      </c>
      <c r="B87" s="20" t="s">
        <v>96</v>
      </c>
      <c r="C87" s="20" t="s">
        <v>104</v>
      </c>
      <c r="D87" s="20" t="s">
        <v>108</v>
      </c>
      <c r="E87" s="14">
        <v>102.28</v>
      </c>
      <c r="F87" s="20">
        <v>34.42</v>
      </c>
      <c r="G87" s="20">
        <v>23.22</v>
      </c>
      <c r="I87" s="14">
        <v>48.01</v>
      </c>
      <c r="J87" s="14">
        <v>63.31</v>
      </c>
      <c r="K87" s="14"/>
      <c r="L87" s="20">
        <v>1880</v>
      </c>
      <c r="M87" s="23">
        <v>101.3</v>
      </c>
      <c r="N87" s="20">
        <v>72</v>
      </c>
      <c r="O87" s="20">
        <v>6</v>
      </c>
      <c r="P87" s="20">
        <v>2.5</v>
      </c>
      <c r="AI87" s="20">
        <v>5</v>
      </c>
      <c r="AK87" s="20">
        <v>30</v>
      </c>
      <c r="AL87" s="20">
        <v>3.2</v>
      </c>
      <c r="AN87" s="20">
        <v>5</v>
      </c>
      <c r="AP87" s="20" t="s">
        <v>40</v>
      </c>
      <c r="AQ87" s="20" t="s">
        <v>40</v>
      </c>
      <c r="AR87" s="62" t="s">
        <v>40</v>
      </c>
      <c r="AS87" s="62" t="s">
        <v>66</v>
      </c>
      <c r="AT87" s="20">
        <v>2</v>
      </c>
      <c r="AU87" s="20" t="s">
        <v>108</v>
      </c>
      <c r="AV87" s="20">
        <v>1</v>
      </c>
      <c r="AW87" s="44">
        <v>0.65763888888888888</v>
      </c>
      <c r="AX87" s="44">
        <v>0.66527777777777775</v>
      </c>
      <c r="AY87" s="44">
        <v>0.66388888888888886</v>
      </c>
      <c r="AZ87" s="20" t="s">
        <v>151</v>
      </c>
      <c r="BA87" s="36">
        <v>42913</v>
      </c>
      <c r="BB87" s="24" t="s">
        <v>110</v>
      </c>
    </row>
    <row r="88" spans="1:58" x14ac:dyDescent="0.2">
      <c r="A88" s="31">
        <v>86</v>
      </c>
      <c r="B88" s="20" t="s">
        <v>96</v>
      </c>
      <c r="C88" s="20" t="s">
        <v>111</v>
      </c>
      <c r="D88" s="20" t="s">
        <v>108</v>
      </c>
      <c r="E88" s="14">
        <v>98.76</v>
      </c>
      <c r="F88" s="20">
        <v>35.450000000000003</v>
      </c>
      <c r="G88" s="20">
        <v>25.18</v>
      </c>
      <c r="I88" s="14">
        <v>45.02</v>
      </c>
      <c r="J88" s="14">
        <v>69.41</v>
      </c>
      <c r="K88" s="14"/>
      <c r="L88" s="20">
        <v>1640</v>
      </c>
      <c r="M88" s="23">
        <v>105.7</v>
      </c>
      <c r="N88" s="20">
        <v>43</v>
      </c>
      <c r="O88" s="20">
        <v>9</v>
      </c>
      <c r="P88" s="20">
        <v>4.8</v>
      </c>
      <c r="AI88" s="20">
        <v>18</v>
      </c>
      <c r="AJ88" s="20">
        <v>18</v>
      </c>
      <c r="AK88" s="20">
        <v>25</v>
      </c>
      <c r="AL88" s="20">
        <v>5.4</v>
      </c>
      <c r="AM88" s="20">
        <v>5.4</v>
      </c>
      <c r="AN88" s="20">
        <v>4.8</v>
      </c>
      <c r="AP88" s="20" t="s">
        <v>40</v>
      </c>
      <c r="AQ88" s="20" t="s">
        <v>40</v>
      </c>
      <c r="AR88" s="37" t="s">
        <v>66</v>
      </c>
      <c r="AS88" s="37" t="s">
        <v>66</v>
      </c>
      <c r="AT88" s="20">
        <v>2</v>
      </c>
      <c r="AW88" s="44">
        <v>0.66388888888888886</v>
      </c>
      <c r="AX88" s="44">
        <v>0.66875000000000007</v>
      </c>
      <c r="AY88" s="44">
        <v>0.66527777777777775</v>
      </c>
      <c r="AZ88" s="20" t="s">
        <v>151</v>
      </c>
      <c r="BA88" s="36">
        <v>42913</v>
      </c>
      <c r="BB88" s="24" t="s">
        <v>112</v>
      </c>
    </row>
    <row r="89" spans="1:58" x14ac:dyDescent="0.2">
      <c r="A89" s="31">
        <v>87</v>
      </c>
      <c r="B89" s="20" t="s">
        <v>96</v>
      </c>
      <c r="C89" s="20" t="s">
        <v>104</v>
      </c>
      <c r="D89" s="20" t="s">
        <v>67</v>
      </c>
      <c r="E89" s="14">
        <v>98.18</v>
      </c>
      <c r="F89" s="20">
        <v>33.06</v>
      </c>
      <c r="G89" s="20">
        <v>25.04</v>
      </c>
      <c r="I89" s="14">
        <v>46.06</v>
      </c>
      <c r="J89" s="14">
        <v>69.19</v>
      </c>
      <c r="K89" s="14"/>
      <c r="L89" s="20">
        <v>1850</v>
      </c>
      <c r="M89" s="23">
        <v>103.8</v>
      </c>
      <c r="N89" s="20">
        <v>67</v>
      </c>
      <c r="O89" s="20">
        <v>11</v>
      </c>
      <c r="P89" s="20">
        <v>4.5</v>
      </c>
      <c r="AI89" s="20">
        <v>30</v>
      </c>
      <c r="AJ89" s="20">
        <v>34</v>
      </c>
      <c r="AK89" s="20">
        <v>22</v>
      </c>
      <c r="AL89" s="20">
        <v>5.4</v>
      </c>
      <c r="AM89" s="20">
        <v>5.2</v>
      </c>
      <c r="AN89" s="20">
        <v>6</v>
      </c>
      <c r="AP89" s="20" t="s">
        <v>40</v>
      </c>
      <c r="AQ89" s="20" t="s">
        <v>40</v>
      </c>
      <c r="AR89" s="37" t="s">
        <v>66</v>
      </c>
      <c r="AS89" s="37" t="s">
        <v>66</v>
      </c>
      <c r="AT89" s="20">
        <v>2</v>
      </c>
      <c r="AU89" s="20" t="s">
        <v>155</v>
      </c>
      <c r="AV89" s="20">
        <v>1</v>
      </c>
      <c r="AW89" s="44">
        <v>0.67638888888888893</v>
      </c>
      <c r="AX89" s="44">
        <v>0.68125000000000002</v>
      </c>
      <c r="AY89" s="44">
        <v>0.6777777777777777</v>
      </c>
      <c r="AZ89" s="20" t="s">
        <v>151</v>
      </c>
      <c r="BA89" s="36">
        <v>42913</v>
      </c>
      <c r="BB89" s="24" t="s">
        <v>112</v>
      </c>
    </row>
    <row r="90" spans="1:58" x14ac:dyDescent="0.2">
      <c r="A90" s="31">
        <v>88</v>
      </c>
      <c r="B90" s="20" t="s">
        <v>96</v>
      </c>
      <c r="C90" s="20" t="s">
        <v>111</v>
      </c>
      <c r="D90" s="20" t="s">
        <v>65</v>
      </c>
      <c r="E90" s="14">
        <v>102.28</v>
      </c>
      <c r="F90" s="20">
        <v>37.68</v>
      </c>
      <c r="G90" s="20">
        <v>26.73</v>
      </c>
      <c r="I90" s="14">
        <v>48</v>
      </c>
      <c r="J90" s="14">
        <v>70.569999999999993</v>
      </c>
      <c r="K90" s="14"/>
      <c r="L90" s="20">
        <v>2090</v>
      </c>
      <c r="M90" s="23">
        <v>102.4</v>
      </c>
      <c r="N90" s="20">
        <v>67</v>
      </c>
      <c r="O90" s="20">
        <v>6</v>
      </c>
      <c r="P90" s="20">
        <v>6.7</v>
      </c>
      <c r="AI90" s="20">
        <v>26</v>
      </c>
      <c r="AJ90" s="20">
        <v>26</v>
      </c>
      <c r="AK90" s="20">
        <v>35</v>
      </c>
      <c r="AL90" s="20">
        <v>5.8</v>
      </c>
      <c r="AM90" s="20">
        <v>5.8</v>
      </c>
      <c r="AN90" s="20">
        <v>5.4</v>
      </c>
      <c r="AP90" s="20" t="s">
        <v>40</v>
      </c>
      <c r="AQ90" s="20" t="s">
        <v>40</v>
      </c>
      <c r="AR90" s="62" t="s">
        <v>66</v>
      </c>
      <c r="AS90" s="62" t="s">
        <v>66</v>
      </c>
      <c r="AT90" s="20">
        <v>2</v>
      </c>
      <c r="AW90" s="44">
        <v>0.6791666666666667</v>
      </c>
      <c r="AX90" s="44">
        <v>0.68333333333333324</v>
      </c>
      <c r="AY90" s="44">
        <v>0.68125000000000002</v>
      </c>
      <c r="AZ90" s="20" t="s">
        <v>151</v>
      </c>
      <c r="BA90" s="36">
        <v>42913</v>
      </c>
      <c r="BB90" s="24"/>
    </row>
    <row r="91" spans="1:58" x14ac:dyDescent="0.2">
      <c r="A91" s="31">
        <v>89</v>
      </c>
      <c r="B91" s="20" t="s">
        <v>96</v>
      </c>
      <c r="C91" s="20" t="s">
        <v>104</v>
      </c>
      <c r="D91" s="20" t="s">
        <v>113</v>
      </c>
      <c r="E91" s="14">
        <v>107.03</v>
      </c>
      <c r="F91" s="20">
        <v>37.4</v>
      </c>
      <c r="G91" s="20">
        <v>25.44</v>
      </c>
      <c r="I91" s="14">
        <v>47.01</v>
      </c>
      <c r="J91" s="14">
        <v>71.13</v>
      </c>
      <c r="K91" s="14"/>
      <c r="L91" s="20">
        <v>2220</v>
      </c>
      <c r="M91" s="23">
        <v>102.6</v>
      </c>
      <c r="N91" s="20">
        <v>83</v>
      </c>
      <c r="O91" s="20">
        <v>8</v>
      </c>
      <c r="P91" s="20">
        <v>7</v>
      </c>
      <c r="AI91" s="20">
        <v>18</v>
      </c>
      <c r="AJ91" s="20">
        <v>18</v>
      </c>
      <c r="AK91" s="20">
        <v>18</v>
      </c>
      <c r="AL91" s="20">
        <v>5.2</v>
      </c>
      <c r="AM91" s="20">
        <v>5</v>
      </c>
      <c r="AN91" s="20">
        <v>4.2</v>
      </c>
      <c r="AP91" s="20" t="s">
        <v>40</v>
      </c>
      <c r="AQ91" s="20" t="s">
        <v>40</v>
      </c>
      <c r="AR91" s="37" t="s">
        <v>66</v>
      </c>
      <c r="AS91" s="37" t="s">
        <v>66</v>
      </c>
      <c r="AT91" s="20">
        <v>2</v>
      </c>
      <c r="AU91" s="20" t="s">
        <v>155</v>
      </c>
      <c r="AV91" s="20">
        <v>1</v>
      </c>
      <c r="AW91" s="44">
        <v>0.68472222222222223</v>
      </c>
      <c r="AX91" s="44">
        <v>0.69236111111111109</v>
      </c>
      <c r="AY91" s="44">
        <v>0.6875</v>
      </c>
      <c r="AZ91" s="20" t="s">
        <v>151</v>
      </c>
      <c r="BA91" s="36">
        <v>42913</v>
      </c>
      <c r="BB91" s="24" t="s">
        <v>112</v>
      </c>
    </row>
    <row r="92" spans="1:58" x14ac:dyDescent="0.2">
      <c r="A92" s="31">
        <v>90</v>
      </c>
      <c r="B92" s="20" t="s">
        <v>96</v>
      </c>
      <c r="C92" s="20" t="s">
        <v>103</v>
      </c>
      <c r="D92" s="20" t="s">
        <v>67</v>
      </c>
      <c r="E92" s="14">
        <v>100.31</v>
      </c>
      <c r="F92" s="20">
        <v>33.340000000000003</v>
      </c>
      <c r="G92" s="20">
        <v>23.18</v>
      </c>
      <c r="I92" s="14">
        <v>46</v>
      </c>
      <c r="J92" s="14">
        <v>59.63</v>
      </c>
      <c r="K92" s="14"/>
      <c r="L92" s="20">
        <v>2240</v>
      </c>
      <c r="M92" s="23">
        <v>104.9</v>
      </c>
      <c r="N92" s="20">
        <v>67</v>
      </c>
      <c r="O92" s="20">
        <v>7</v>
      </c>
      <c r="P92" s="20">
        <v>5.3</v>
      </c>
      <c r="AI92" s="20">
        <v>26</v>
      </c>
      <c r="AJ92" s="20">
        <v>28</v>
      </c>
      <c r="AK92" s="20">
        <v>26</v>
      </c>
      <c r="AL92" s="20">
        <v>5.8</v>
      </c>
      <c r="AM92" s="20">
        <v>5.8</v>
      </c>
      <c r="AN92" s="20">
        <v>6.1</v>
      </c>
      <c r="AP92" s="20" t="s">
        <v>40</v>
      </c>
      <c r="AQ92" s="20" t="s">
        <v>40</v>
      </c>
      <c r="AR92" s="37" t="s">
        <v>66</v>
      </c>
      <c r="AS92" s="37" t="s">
        <v>66</v>
      </c>
      <c r="AT92" s="20">
        <v>2</v>
      </c>
      <c r="AU92" s="20" t="s">
        <v>171</v>
      </c>
      <c r="AV92" s="20">
        <v>1</v>
      </c>
      <c r="AW92" s="44">
        <v>0.68958333333333333</v>
      </c>
      <c r="AX92" s="44">
        <v>0.69652777777777775</v>
      </c>
      <c r="AY92" s="44">
        <v>0.69027777777777777</v>
      </c>
      <c r="AZ92" s="20" t="s">
        <v>151</v>
      </c>
      <c r="BA92" s="36">
        <v>42913</v>
      </c>
      <c r="BB92" s="24" t="s">
        <v>112</v>
      </c>
    </row>
    <row r="93" spans="1:58" x14ac:dyDescent="0.2">
      <c r="A93" s="31">
        <v>91</v>
      </c>
      <c r="B93" s="20" t="s">
        <v>96</v>
      </c>
      <c r="C93" s="20" t="s">
        <v>104</v>
      </c>
      <c r="D93" s="20" t="s">
        <v>67</v>
      </c>
      <c r="E93" s="14">
        <v>100.85</v>
      </c>
      <c r="F93" s="20">
        <v>36.130000000000003</v>
      </c>
      <c r="G93" s="20">
        <v>24.84</v>
      </c>
      <c r="I93" s="14">
        <v>46.08</v>
      </c>
      <c r="J93" s="14">
        <v>61.54</v>
      </c>
      <c r="K93" s="14"/>
      <c r="L93" s="20">
        <v>2000</v>
      </c>
      <c r="M93" s="23">
        <v>104.3</v>
      </c>
      <c r="N93" s="20">
        <v>58</v>
      </c>
      <c r="O93" s="20">
        <v>6</v>
      </c>
      <c r="P93" s="20">
        <v>4.3</v>
      </c>
      <c r="AI93" s="20">
        <v>24</v>
      </c>
      <c r="AJ93" s="20">
        <v>24</v>
      </c>
      <c r="AK93" s="20">
        <v>24</v>
      </c>
      <c r="AL93" s="20">
        <v>5</v>
      </c>
      <c r="AM93" s="20">
        <v>5.2</v>
      </c>
      <c r="AN93" s="20">
        <v>5.0999999999999996</v>
      </c>
      <c r="AP93" s="20" t="s">
        <v>40</v>
      </c>
      <c r="AQ93" s="20" t="s">
        <v>40</v>
      </c>
      <c r="AR93" s="62" t="s">
        <v>66</v>
      </c>
      <c r="AS93" s="62" t="s">
        <v>66</v>
      </c>
      <c r="AT93" s="20">
        <v>2</v>
      </c>
      <c r="AW93" s="44">
        <v>0.6972222222222223</v>
      </c>
      <c r="AX93" s="44">
        <v>0.70416666666666661</v>
      </c>
      <c r="AY93" s="44">
        <v>0.69861111111111107</v>
      </c>
      <c r="AZ93" s="20" t="s">
        <v>151</v>
      </c>
      <c r="BA93" s="36">
        <v>42913</v>
      </c>
      <c r="BB93" s="24"/>
    </row>
    <row r="94" spans="1:58" x14ac:dyDescent="0.2">
      <c r="A94" s="31">
        <v>92</v>
      </c>
      <c r="B94" s="20" t="s">
        <v>96</v>
      </c>
      <c r="C94" s="20" t="s">
        <v>104</v>
      </c>
      <c r="D94" s="20" t="s">
        <v>67</v>
      </c>
      <c r="E94" s="14">
        <v>104.03</v>
      </c>
      <c r="F94" s="20">
        <v>35.380000000000003</v>
      </c>
      <c r="G94" s="20">
        <v>23.63</v>
      </c>
      <c r="I94" s="14">
        <v>47.07</v>
      </c>
      <c r="J94" s="14">
        <v>69.53</v>
      </c>
      <c r="K94" s="14"/>
      <c r="L94" s="20">
        <v>2360</v>
      </c>
      <c r="M94" s="23">
        <v>103</v>
      </c>
      <c r="N94" s="20">
        <v>75</v>
      </c>
      <c r="O94" s="20">
        <v>9</v>
      </c>
      <c r="P94" s="20">
        <v>8.6</v>
      </c>
      <c r="AI94" s="20">
        <v>36</v>
      </c>
      <c r="AJ94" s="20">
        <v>12</v>
      </c>
      <c r="AK94" s="20">
        <v>24</v>
      </c>
      <c r="AL94" s="20">
        <v>5.4</v>
      </c>
      <c r="AM94" s="20">
        <v>5.4</v>
      </c>
      <c r="AN94" s="20">
        <v>5.4</v>
      </c>
      <c r="AP94" s="20" t="s">
        <v>40</v>
      </c>
      <c r="AQ94" s="20" t="s">
        <v>40</v>
      </c>
      <c r="AR94" s="62" t="s">
        <v>66</v>
      </c>
      <c r="AS94" s="62" t="s">
        <v>66</v>
      </c>
      <c r="AT94" s="20">
        <v>2</v>
      </c>
      <c r="AW94" s="44">
        <v>0.7006944444444444</v>
      </c>
      <c r="AX94" s="44">
        <v>0.70763888888888893</v>
      </c>
      <c r="AY94" s="44">
        <v>0.70277777777777783</v>
      </c>
      <c r="AZ94" s="20" t="s">
        <v>151</v>
      </c>
      <c r="BA94" s="36">
        <v>42913</v>
      </c>
      <c r="BB94" s="24"/>
    </row>
    <row r="95" spans="1:58" s="54" customFormat="1" x14ac:dyDescent="0.2">
      <c r="A95" s="53">
        <v>93</v>
      </c>
      <c r="B95" s="54" t="s">
        <v>96</v>
      </c>
      <c r="C95" s="54" t="s">
        <v>106</v>
      </c>
      <c r="D95" s="54" t="s">
        <v>65</v>
      </c>
      <c r="E95" s="55">
        <v>103.68</v>
      </c>
      <c r="F95" s="54">
        <v>24.98</v>
      </c>
      <c r="G95" s="54">
        <v>24.38</v>
      </c>
      <c r="I95" s="55">
        <v>46</v>
      </c>
      <c r="J95" s="55">
        <v>65.53</v>
      </c>
      <c r="K95" s="55"/>
      <c r="L95" s="54">
        <v>1780</v>
      </c>
      <c r="M95" s="56">
        <v>104.6</v>
      </c>
      <c r="N95" s="54">
        <v>46</v>
      </c>
      <c r="O95" s="54">
        <v>7</v>
      </c>
      <c r="P95" s="54">
        <v>7.1</v>
      </c>
      <c r="AI95" s="54">
        <v>18</v>
      </c>
      <c r="AJ95" s="54">
        <v>22</v>
      </c>
      <c r="AK95" s="54">
        <v>20</v>
      </c>
      <c r="AL95" s="54">
        <v>5</v>
      </c>
      <c r="AM95" s="54">
        <v>5</v>
      </c>
      <c r="AN95" s="54">
        <v>5</v>
      </c>
      <c r="AP95" s="54" t="s">
        <v>40</v>
      </c>
      <c r="AQ95" s="54" t="s">
        <v>40</v>
      </c>
      <c r="AR95" s="57" t="s">
        <v>66</v>
      </c>
      <c r="AS95" s="57" t="s">
        <v>66</v>
      </c>
      <c r="AT95" s="54">
        <v>2</v>
      </c>
      <c r="AW95" s="58">
        <v>0.70486111111111116</v>
      </c>
      <c r="AX95" s="58">
        <v>0.70972222222222225</v>
      </c>
      <c r="AY95" s="58">
        <v>0.70694444444444438</v>
      </c>
      <c r="AZ95" s="54" t="s">
        <v>151</v>
      </c>
      <c r="BA95" s="59">
        <v>42913</v>
      </c>
      <c r="BB95" s="60" t="s">
        <v>114</v>
      </c>
      <c r="BF95" s="61"/>
    </row>
    <row r="96" spans="1:58" x14ac:dyDescent="0.2">
      <c r="A96" s="31">
        <v>94</v>
      </c>
      <c r="B96" s="20" t="s">
        <v>96</v>
      </c>
      <c r="C96" s="20" t="s">
        <v>103</v>
      </c>
      <c r="D96" s="20" t="s">
        <v>65</v>
      </c>
      <c r="E96" s="14">
        <v>96.1</v>
      </c>
      <c r="F96" s="20">
        <v>34.909999999999997</v>
      </c>
      <c r="G96" s="20">
        <v>22.23</v>
      </c>
      <c r="I96" s="14">
        <v>44.05</v>
      </c>
      <c r="J96" s="14">
        <v>70.040000000000006</v>
      </c>
      <c r="K96" s="14"/>
      <c r="L96" s="20">
        <v>1920</v>
      </c>
      <c r="M96" s="23">
        <v>105.7</v>
      </c>
      <c r="N96" s="20">
        <v>45</v>
      </c>
      <c r="O96" s="20">
        <v>8</v>
      </c>
      <c r="P96" s="20">
        <v>4.8</v>
      </c>
      <c r="AI96" s="20">
        <v>20</v>
      </c>
      <c r="AJ96" s="20">
        <v>22</v>
      </c>
      <c r="AK96" s="20">
        <v>21</v>
      </c>
      <c r="AL96" s="20">
        <v>6</v>
      </c>
      <c r="AM96" s="20">
        <v>6</v>
      </c>
      <c r="AN96" s="20">
        <v>6</v>
      </c>
      <c r="AP96" s="20" t="s">
        <v>40</v>
      </c>
      <c r="AQ96" s="20" t="s">
        <v>40</v>
      </c>
      <c r="AR96" s="62" t="s">
        <v>66</v>
      </c>
      <c r="AS96" s="62" t="s">
        <v>66</v>
      </c>
      <c r="AT96" s="20">
        <v>2</v>
      </c>
      <c r="AU96" s="20" t="s">
        <v>171</v>
      </c>
      <c r="AV96" s="20">
        <v>1</v>
      </c>
      <c r="AW96" s="44">
        <v>0.7104166666666667</v>
      </c>
      <c r="AX96" s="44">
        <v>0.71736111111111101</v>
      </c>
      <c r="AY96" s="44">
        <v>0.71319444444444446</v>
      </c>
      <c r="AZ96" s="20" t="s">
        <v>151</v>
      </c>
      <c r="BA96" s="36">
        <v>42913</v>
      </c>
      <c r="BB96" s="24" t="s">
        <v>115</v>
      </c>
    </row>
    <row r="97" spans="1:58" x14ac:dyDescent="0.2">
      <c r="A97" s="31">
        <v>95</v>
      </c>
      <c r="B97" s="20" t="s">
        <v>96</v>
      </c>
      <c r="C97" s="20" t="s">
        <v>106</v>
      </c>
      <c r="D97" s="20" t="s">
        <v>65</v>
      </c>
      <c r="E97" s="14">
        <v>100.95</v>
      </c>
      <c r="F97" s="20">
        <v>33.04</v>
      </c>
      <c r="G97" s="20">
        <v>24.67</v>
      </c>
      <c r="I97" s="14">
        <v>45.09</v>
      </c>
      <c r="J97" s="14">
        <v>67.459999999999994</v>
      </c>
      <c r="K97" s="14"/>
      <c r="L97" s="20">
        <v>1920</v>
      </c>
      <c r="M97" s="23">
        <v>102</v>
      </c>
      <c r="N97" s="20">
        <v>85</v>
      </c>
      <c r="O97" s="20">
        <v>6</v>
      </c>
      <c r="P97" s="20">
        <v>5.3</v>
      </c>
      <c r="AI97" s="20">
        <v>16</v>
      </c>
      <c r="AJ97" s="20">
        <v>18</v>
      </c>
      <c r="AK97" s="20">
        <v>17</v>
      </c>
      <c r="AL97" s="20">
        <v>5.4</v>
      </c>
      <c r="AM97" s="20">
        <v>5.2</v>
      </c>
      <c r="AN97" s="20">
        <v>5.3000000000000007</v>
      </c>
      <c r="AP97" s="20" t="s">
        <v>40</v>
      </c>
      <c r="AQ97" s="20" t="s">
        <v>40</v>
      </c>
      <c r="AR97" s="37" t="s">
        <v>66</v>
      </c>
      <c r="AS97" s="37" t="s">
        <v>66</v>
      </c>
      <c r="AT97" s="20">
        <v>2</v>
      </c>
      <c r="AU97" s="20" t="s">
        <v>156</v>
      </c>
      <c r="AV97" s="20">
        <v>1</v>
      </c>
      <c r="AW97" s="44">
        <v>0.71319444444444446</v>
      </c>
      <c r="AX97" s="44">
        <v>0.72013888888888899</v>
      </c>
      <c r="AY97" s="44">
        <v>0.71666666666666667</v>
      </c>
      <c r="AZ97" s="20" t="s">
        <v>151</v>
      </c>
      <c r="BA97" s="36">
        <v>42913</v>
      </c>
      <c r="BB97" s="24"/>
    </row>
    <row r="98" spans="1:58" x14ac:dyDescent="0.2">
      <c r="A98" s="31">
        <v>96</v>
      </c>
      <c r="B98" s="20" t="s">
        <v>42</v>
      </c>
      <c r="D98" s="20" t="s">
        <v>108</v>
      </c>
      <c r="E98" s="14">
        <v>63.9</v>
      </c>
      <c r="F98" s="20">
        <v>23.99</v>
      </c>
      <c r="G98" s="20">
        <v>11.25</v>
      </c>
      <c r="I98" s="14">
        <v>31.07</v>
      </c>
      <c r="J98" s="14">
        <v>35.6</v>
      </c>
      <c r="K98" s="14"/>
      <c r="L98" s="20">
        <v>600</v>
      </c>
      <c r="M98" s="23">
        <v>101.3</v>
      </c>
      <c r="N98" s="20">
        <v>62</v>
      </c>
      <c r="O98" s="20">
        <v>7</v>
      </c>
      <c r="P98" s="20">
        <v>5.5</v>
      </c>
      <c r="AI98" s="20">
        <v>28</v>
      </c>
      <c r="AJ98" s="20">
        <v>30</v>
      </c>
      <c r="AK98" s="20">
        <v>29</v>
      </c>
      <c r="AL98" s="20">
        <v>9</v>
      </c>
      <c r="AM98" s="20">
        <v>8.8000000000000007</v>
      </c>
      <c r="AN98" s="20">
        <v>8.9</v>
      </c>
      <c r="AP98" s="20" t="s">
        <v>66</v>
      </c>
      <c r="AQ98" s="20" t="s">
        <v>66</v>
      </c>
      <c r="AR98" s="37" t="s">
        <v>66</v>
      </c>
      <c r="AS98" s="37" t="s">
        <v>66</v>
      </c>
      <c r="AT98" s="20">
        <v>2</v>
      </c>
      <c r="AW98" s="44">
        <v>0.31388888888888888</v>
      </c>
      <c r="AX98" s="44">
        <v>0.32361111111111113</v>
      </c>
      <c r="AY98" s="44">
        <v>0.31597222222222221</v>
      </c>
      <c r="AZ98" s="20" t="s">
        <v>151</v>
      </c>
      <c r="BA98" s="36">
        <v>42914</v>
      </c>
      <c r="BB98" s="24"/>
    </row>
    <row r="99" spans="1:58" x14ac:dyDescent="0.2">
      <c r="A99" s="31">
        <v>97</v>
      </c>
      <c r="B99" s="20" t="s">
        <v>42</v>
      </c>
      <c r="C99" s="20" t="s">
        <v>103</v>
      </c>
      <c r="D99" s="20" t="s">
        <v>108</v>
      </c>
      <c r="E99" s="14">
        <v>69.97</v>
      </c>
      <c r="F99" s="20">
        <v>22.22</v>
      </c>
      <c r="G99" s="20">
        <v>11.49</v>
      </c>
      <c r="I99" s="14">
        <v>32.020000000000003</v>
      </c>
      <c r="J99" s="14">
        <v>30.95</v>
      </c>
      <c r="K99" s="14"/>
      <c r="L99" s="20">
        <v>620</v>
      </c>
      <c r="M99" s="23">
        <v>100.9</v>
      </c>
      <c r="N99" s="20">
        <v>66</v>
      </c>
      <c r="O99" s="20">
        <v>8</v>
      </c>
      <c r="P99" s="20">
        <v>3.5</v>
      </c>
      <c r="AI99" s="20">
        <v>22</v>
      </c>
      <c r="AJ99" s="20">
        <v>20</v>
      </c>
      <c r="AK99" s="20">
        <v>21</v>
      </c>
      <c r="AL99" s="20">
        <v>9.1999999999999993</v>
      </c>
      <c r="AM99" s="20">
        <v>7</v>
      </c>
      <c r="AN99" s="20">
        <v>8.1</v>
      </c>
      <c r="AP99" s="20" t="s">
        <v>66</v>
      </c>
      <c r="AQ99" s="20" t="s">
        <v>66</v>
      </c>
      <c r="AR99" s="37" t="s">
        <v>66</v>
      </c>
      <c r="AS99" s="37" t="s">
        <v>66</v>
      </c>
      <c r="AT99" s="20">
        <v>2</v>
      </c>
      <c r="AW99" s="44">
        <v>0.31458333333333333</v>
      </c>
      <c r="AX99" s="44">
        <v>0.32500000000000001</v>
      </c>
      <c r="AY99" s="44">
        <v>0.31805555555555554</v>
      </c>
      <c r="AZ99" s="20" t="s">
        <v>151</v>
      </c>
      <c r="BA99" s="36">
        <v>42914</v>
      </c>
      <c r="BB99" s="24"/>
    </row>
    <row r="100" spans="1:58" x14ac:dyDescent="0.2">
      <c r="A100" s="31">
        <v>98</v>
      </c>
      <c r="B100" s="20" t="s">
        <v>42</v>
      </c>
      <c r="C100" s="20" t="s">
        <v>106</v>
      </c>
      <c r="D100" s="20" t="s">
        <v>108</v>
      </c>
      <c r="E100" s="14">
        <v>60.73</v>
      </c>
      <c r="F100" s="20">
        <v>21.86</v>
      </c>
      <c r="G100" s="20">
        <v>11.12</v>
      </c>
      <c r="I100" s="14">
        <v>39.020000000000003</v>
      </c>
      <c r="J100" s="14">
        <v>35.909999999999997</v>
      </c>
      <c r="K100" s="14"/>
      <c r="L100" s="20">
        <v>730</v>
      </c>
      <c r="M100" s="23">
        <v>103.8</v>
      </c>
      <c r="N100" s="20">
        <v>76</v>
      </c>
      <c r="O100" s="20">
        <v>13</v>
      </c>
      <c r="P100" s="20">
        <v>4.0999999999999996</v>
      </c>
      <c r="AI100" s="20">
        <v>30</v>
      </c>
      <c r="AJ100" s="20">
        <v>20</v>
      </c>
      <c r="AK100" s="20">
        <v>25</v>
      </c>
      <c r="AL100" s="20">
        <v>5</v>
      </c>
      <c r="AM100" s="20">
        <v>5</v>
      </c>
      <c r="AN100" s="20">
        <v>5</v>
      </c>
      <c r="AP100" s="20" t="s">
        <v>66</v>
      </c>
      <c r="AQ100" s="20" t="s">
        <v>66</v>
      </c>
      <c r="AR100" s="37" t="s">
        <v>66</v>
      </c>
      <c r="AS100" s="37" t="s">
        <v>66</v>
      </c>
      <c r="AT100" s="20">
        <v>2</v>
      </c>
      <c r="AW100" s="44">
        <v>0.32569444444444445</v>
      </c>
      <c r="AX100" s="44">
        <v>0.3347222222222222</v>
      </c>
      <c r="AY100" s="44">
        <v>0.32777777777777778</v>
      </c>
      <c r="AZ100" s="20" t="s">
        <v>151</v>
      </c>
      <c r="BA100" s="36">
        <v>42914</v>
      </c>
      <c r="BB100" s="24" t="s">
        <v>116</v>
      </c>
    </row>
    <row r="101" spans="1:58" x14ac:dyDescent="0.2">
      <c r="A101" s="31">
        <v>99</v>
      </c>
      <c r="B101" s="20" t="s">
        <v>42</v>
      </c>
      <c r="C101" s="20" t="s">
        <v>117</v>
      </c>
      <c r="D101" s="20" t="s">
        <v>108</v>
      </c>
      <c r="E101" s="14">
        <v>62.03</v>
      </c>
      <c r="F101" s="20">
        <v>22.01</v>
      </c>
      <c r="G101" s="20">
        <v>11.62</v>
      </c>
      <c r="I101" s="14">
        <v>29.09</v>
      </c>
      <c r="J101" s="14">
        <v>28.83</v>
      </c>
      <c r="K101" s="14"/>
      <c r="L101" s="20">
        <v>620</v>
      </c>
      <c r="M101" s="23">
        <v>103.3</v>
      </c>
      <c r="N101" s="20">
        <v>65</v>
      </c>
      <c r="O101" s="20">
        <v>6</v>
      </c>
      <c r="P101" s="20">
        <v>5.8</v>
      </c>
      <c r="AI101" s="20">
        <v>22</v>
      </c>
      <c r="AJ101" s="20">
        <v>36</v>
      </c>
      <c r="AK101" s="20">
        <v>29</v>
      </c>
      <c r="AL101" s="20">
        <v>5.6</v>
      </c>
      <c r="AM101" s="20">
        <v>5.2</v>
      </c>
      <c r="AN101" s="20">
        <v>5.4</v>
      </c>
      <c r="AP101" s="20" t="s">
        <v>66</v>
      </c>
      <c r="AQ101" s="20" t="s">
        <v>66</v>
      </c>
      <c r="AR101" s="37" t="s">
        <v>40</v>
      </c>
      <c r="AS101" s="37" t="s">
        <v>66</v>
      </c>
      <c r="AT101" s="20">
        <v>2</v>
      </c>
      <c r="AW101" s="44">
        <v>0.33124999999999999</v>
      </c>
      <c r="AX101" s="44">
        <v>0.34166666666666662</v>
      </c>
      <c r="AY101" s="44">
        <v>0.33402777777777781</v>
      </c>
      <c r="AZ101" s="20" t="s">
        <v>151</v>
      </c>
      <c r="BA101" s="36">
        <v>42914</v>
      </c>
      <c r="BB101" s="24"/>
    </row>
    <row r="102" spans="1:58" x14ac:dyDescent="0.2">
      <c r="A102" s="31">
        <v>100</v>
      </c>
      <c r="B102" s="20" t="s">
        <v>42</v>
      </c>
      <c r="C102" s="20" t="s">
        <v>111</v>
      </c>
      <c r="D102" s="20" t="s">
        <v>108</v>
      </c>
      <c r="E102" s="14">
        <v>64.06</v>
      </c>
      <c r="F102" s="20">
        <v>21.91</v>
      </c>
      <c r="G102" s="20">
        <v>10.99</v>
      </c>
      <c r="I102" s="14">
        <v>30.07</v>
      </c>
      <c r="J102" s="14">
        <v>29.89</v>
      </c>
      <c r="K102" s="14"/>
      <c r="L102" s="20">
        <v>500</v>
      </c>
      <c r="M102" s="23">
        <v>103.4</v>
      </c>
      <c r="N102" s="20">
        <v>53</v>
      </c>
      <c r="O102" s="20">
        <v>6</v>
      </c>
      <c r="P102" s="20">
        <v>2.6</v>
      </c>
      <c r="AI102" s="20">
        <v>16</v>
      </c>
      <c r="AJ102" s="20">
        <v>10</v>
      </c>
      <c r="AK102" s="20">
        <v>13</v>
      </c>
      <c r="AL102" s="20">
        <v>9.8000000000000007</v>
      </c>
      <c r="AM102" s="20">
        <v>9.6</v>
      </c>
      <c r="AN102" s="20">
        <v>9.6999999999999993</v>
      </c>
      <c r="AP102" s="20" t="s">
        <v>66</v>
      </c>
      <c r="AQ102" s="20" t="s">
        <v>66</v>
      </c>
      <c r="AR102" s="37" t="s">
        <v>66</v>
      </c>
      <c r="AS102" s="37" t="s">
        <v>66</v>
      </c>
      <c r="AT102" s="20">
        <v>2</v>
      </c>
      <c r="AW102" s="44">
        <v>0.35000000000000003</v>
      </c>
      <c r="AX102" s="44">
        <v>0.35833333333333334</v>
      </c>
      <c r="AY102" s="44">
        <v>0.3520833333333333</v>
      </c>
      <c r="AZ102" s="20" t="s">
        <v>151</v>
      </c>
      <c r="BA102" s="36">
        <v>42914</v>
      </c>
      <c r="BB102" s="24"/>
    </row>
    <row r="103" spans="1:58" x14ac:dyDescent="0.2">
      <c r="A103" s="31">
        <v>101</v>
      </c>
      <c r="B103" s="20" t="s">
        <v>42</v>
      </c>
      <c r="C103" s="20" t="s">
        <v>103</v>
      </c>
      <c r="D103" s="20" t="s">
        <v>108</v>
      </c>
      <c r="E103" s="14">
        <v>60.7</v>
      </c>
      <c r="F103" s="20">
        <v>21.32</v>
      </c>
      <c r="G103" s="20">
        <v>12.15</v>
      </c>
      <c r="I103" s="14">
        <v>31.02</v>
      </c>
      <c r="J103" s="14">
        <v>21.95</v>
      </c>
      <c r="K103" s="14"/>
      <c r="L103" s="20">
        <v>600</v>
      </c>
      <c r="M103" s="23">
        <v>103.1</v>
      </c>
      <c r="N103" s="20">
        <v>75</v>
      </c>
      <c r="O103" s="20">
        <v>8</v>
      </c>
      <c r="P103" s="23">
        <v>3.6</v>
      </c>
      <c r="AI103" s="20">
        <v>16</v>
      </c>
      <c r="AJ103" s="20">
        <v>18</v>
      </c>
      <c r="AK103" s="20">
        <v>17</v>
      </c>
      <c r="AL103" s="20">
        <v>4.8</v>
      </c>
      <c r="AM103" s="20">
        <v>4.8</v>
      </c>
      <c r="AN103" s="20">
        <v>4.8</v>
      </c>
      <c r="AP103" s="20" t="s">
        <v>66</v>
      </c>
      <c r="AQ103" s="20" t="s">
        <v>66</v>
      </c>
      <c r="AR103" s="37" t="s">
        <v>66</v>
      </c>
      <c r="AS103" s="37" t="s">
        <v>66</v>
      </c>
      <c r="AT103" s="20">
        <v>2</v>
      </c>
      <c r="AW103" s="44">
        <v>0.35138888888888892</v>
      </c>
      <c r="AX103" s="44">
        <v>0.35972222222222222</v>
      </c>
      <c r="AY103" s="44">
        <v>0.35416666666666669</v>
      </c>
      <c r="AZ103" s="20" t="s">
        <v>151</v>
      </c>
      <c r="BA103" s="36">
        <v>42914</v>
      </c>
      <c r="BB103" s="24"/>
    </row>
    <row r="104" spans="1:58" x14ac:dyDescent="0.2">
      <c r="A104" s="31">
        <v>102</v>
      </c>
      <c r="B104" s="20" t="s">
        <v>42</v>
      </c>
      <c r="C104" s="20" t="s">
        <v>117</v>
      </c>
      <c r="D104" s="20" t="s">
        <v>108</v>
      </c>
      <c r="E104" s="14">
        <v>69.959999999999994</v>
      </c>
      <c r="F104" s="20">
        <v>21.52</v>
      </c>
      <c r="G104" s="20">
        <v>12.04</v>
      </c>
      <c r="I104" s="14">
        <v>30.05</v>
      </c>
      <c r="J104" s="14">
        <v>35.659999999999997</v>
      </c>
      <c r="K104" s="14"/>
      <c r="L104" s="20">
        <v>610</v>
      </c>
      <c r="M104" s="23">
        <v>103.5</v>
      </c>
      <c r="N104" s="20">
        <v>55</v>
      </c>
      <c r="O104" s="20">
        <v>4</v>
      </c>
      <c r="P104" s="20">
        <v>4.7</v>
      </c>
      <c r="AI104" s="20">
        <v>24</v>
      </c>
      <c r="AJ104" s="20">
        <v>24</v>
      </c>
      <c r="AK104" s="20">
        <v>24</v>
      </c>
      <c r="AL104" s="20">
        <v>5.4</v>
      </c>
      <c r="AM104" s="20">
        <v>5.4</v>
      </c>
      <c r="AN104" s="20">
        <v>5.4</v>
      </c>
      <c r="AP104" s="20" t="s">
        <v>66</v>
      </c>
      <c r="AQ104" s="20" t="s">
        <v>66</v>
      </c>
      <c r="AR104" s="37" t="s">
        <v>66</v>
      </c>
      <c r="AS104" s="37" t="s">
        <v>66</v>
      </c>
      <c r="AT104" s="20">
        <v>2</v>
      </c>
      <c r="AW104" s="44">
        <v>0.36527777777777781</v>
      </c>
      <c r="AX104" s="44">
        <v>0.37222222222222223</v>
      </c>
      <c r="AY104" s="44">
        <v>0.36805555555555558</v>
      </c>
      <c r="AZ104" s="20" t="s">
        <v>151</v>
      </c>
      <c r="BA104" s="36">
        <v>42914</v>
      </c>
      <c r="BB104" s="24"/>
    </row>
    <row r="105" spans="1:58" x14ac:dyDescent="0.2">
      <c r="A105" s="31">
        <v>103</v>
      </c>
      <c r="B105" s="20" t="s">
        <v>42</v>
      </c>
      <c r="C105" s="20" t="s">
        <v>103</v>
      </c>
      <c r="D105" s="20" t="s">
        <v>108</v>
      </c>
      <c r="E105" s="14">
        <v>58.49</v>
      </c>
      <c r="F105" s="20">
        <v>22.02</v>
      </c>
      <c r="G105" s="20">
        <v>12.21</v>
      </c>
      <c r="I105" s="14">
        <v>31.91</v>
      </c>
      <c r="J105" s="14">
        <v>38.01</v>
      </c>
      <c r="K105" s="14"/>
      <c r="L105" s="20">
        <v>600</v>
      </c>
      <c r="M105" s="23">
        <v>103.5</v>
      </c>
      <c r="N105" s="20">
        <v>45</v>
      </c>
      <c r="O105" s="20">
        <v>4</v>
      </c>
      <c r="P105" s="20">
        <v>3.8</v>
      </c>
      <c r="AI105" s="20">
        <v>22</v>
      </c>
      <c r="AJ105" s="20">
        <v>24</v>
      </c>
      <c r="AK105" s="20">
        <v>23</v>
      </c>
      <c r="AL105" s="20">
        <v>8.6</v>
      </c>
      <c r="AM105" s="20">
        <v>8.1999999999999993</v>
      </c>
      <c r="AN105" s="20">
        <v>8.3999999999999986</v>
      </c>
      <c r="AP105" s="20" t="s">
        <v>66</v>
      </c>
      <c r="AQ105" s="20" t="s">
        <v>66</v>
      </c>
      <c r="AR105" s="37" t="s">
        <v>66</v>
      </c>
      <c r="AS105" s="37" t="s">
        <v>66</v>
      </c>
      <c r="AT105" s="20">
        <v>2</v>
      </c>
      <c r="AW105" s="44">
        <v>0.3659722222222222</v>
      </c>
      <c r="AX105" s="44">
        <v>0.37986111111111115</v>
      </c>
      <c r="AY105" s="44">
        <v>0.37361111111111112</v>
      </c>
      <c r="AZ105" s="20" t="s">
        <v>151</v>
      </c>
      <c r="BA105" s="36">
        <v>42914</v>
      </c>
      <c r="BB105" s="24"/>
    </row>
    <row r="106" spans="1:58" s="54" customFormat="1" x14ac:dyDescent="0.2">
      <c r="A106" s="53">
        <v>104</v>
      </c>
      <c r="B106" s="54" t="s">
        <v>42</v>
      </c>
      <c r="C106" s="54" t="s">
        <v>117</v>
      </c>
      <c r="D106" s="54" t="s">
        <v>108</v>
      </c>
      <c r="E106" s="55">
        <v>62.06</v>
      </c>
      <c r="F106" s="54">
        <v>22.12</v>
      </c>
      <c r="G106" s="54">
        <v>12.07</v>
      </c>
      <c r="I106" s="55">
        <v>30.9</v>
      </c>
      <c r="J106" s="55">
        <v>36.86</v>
      </c>
      <c r="K106" s="55"/>
      <c r="L106" s="54">
        <v>600</v>
      </c>
      <c r="M106" s="56">
        <v>102</v>
      </c>
      <c r="N106" s="54">
        <v>63</v>
      </c>
      <c r="O106" s="54">
        <v>7</v>
      </c>
      <c r="P106" s="54">
        <v>6.2</v>
      </c>
      <c r="AI106" s="54">
        <v>14</v>
      </c>
      <c r="AJ106" s="54">
        <v>3</v>
      </c>
      <c r="AK106" s="54">
        <v>8.5</v>
      </c>
      <c r="AL106" s="54">
        <v>5</v>
      </c>
      <c r="AM106" s="54">
        <v>4.5999999999999996</v>
      </c>
      <c r="AN106" s="54">
        <v>4.8</v>
      </c>
      <c r="AP106" s="54" t="s">
        <v>66</v>
      </c>
      <c r="AQ106" s="54" t="s">
        <v>40</v>
      </c>
      <c r="AR106" s="57" t="s">
        <v>40</v>
      </c>
      <c r="AS106" s="57" t="s">
        <v>40</v>
      </c>
      <c r="AT106" s="54">
        <v>2</v>
      </c>
      <c r="AW106" s="58">
        <v>0.38472222222222219</v>
      </c>
      <c r="AX106" s="58">
        <v>0.39166666666666666</v>
      </c>
      <c r="AY106" s="58">
        <v>0.38680555555555557</v>
      </c>
      <c r="AZ106" s="54" t="s">
        <v>151</v>
      </c>
      <c r="BA106" s="59">
        <v>42914</v>
      </c>
      <c r="BB106" s="60"/>
      <c r="BF106" s="61"/>
    </row>
    <row r="107" spans="1:58" x14ac:dyDescent="0.2">
      <c r="A107" s="31">
        <v>105</v>
      </c>
      <c r="B107" s="20" t="s">
        <v>42</v>
      </c>
      <c r="D107" s="20" t="s">
        <v>108</v>
      </c>
      <c r="E107" s="14">
        <v>58.53</v>
      </c>
      <c r="F107" s="20">
        <v>19.940000000000001</v>
      </c>
      <c r="G107" s="20">
        <v>12.64</v>
      </c>
      <c r="I107" s="14">
        <v>31.4</v>
      </c>
      <c r="J107" s="14">
        <v>37.75</v>
      </c>
      <c r="K107" s="14"/>
      <c r="L107" s="20">
        <v>600</v>
      </c>
      <c r="M107" s="23">
        <v>106.9</v>
      </c>
      <c r="N107" s="20">
        <v>42</v>
      </c>
      <c r="O107" s="20">
        <v>11</v>
      </c>
      <c r="P107" s="20">
        <v>2</v>
      </c>
      <c r="AI107" s="20">
        <v>22</v>
      </c>
      <c r="AJ107" s="20">
        <v>6</v>
      </c>
      <c r="AK107" s="20">
        <v>14</v>
      </c>
      <c r="AL107" s="20">
        <v>5.2</v>
      </c>
      <c r="AM107" s="20">
        <v>4.8</v>
      </c>
      <c r="AN107" s="20">
        <v>5</v>
      </c>
      <c r="AP107" s="20" t="s">
        <v>66</v>
      </c>
      <c r="AQ107" s="20" t="s">
        <v>66</v>
      </c>
      <c r="AR107" s="37" t="s">
        <v>66</v>
      </c>
      <c r="AS107" s="37" t="s">
        <v>66</v>
      </c>
      <c r="AT107" s="20">
        <v>2</v>
      </c>
      <c r="AW107" s="44">
        <v>0.3888888888888889</v>
      </c>
      <c r="AX107" s="44">
        <v>0.40625</v>
      </c>
      <c r="AY107" s="44">
        <v>0.39999999999999997</v>
      </c>
      <c r="AZ107" s="20" t="s">
        <v>151</v>
      </c>
      <c r="BA107" s="36">
        <v>42914</v>
      </c>
      <c r="BB107" s="24"/>
    </row>
    <row r="108" spans="1:58" x14ac:dyDescent="0.2">
      <c r="A108" s="31">
        <v>106</v>
      </c>
      <c r="B108" s="20" t="s">
        <v>42</v>
      </c>
      <c r="D108" s="20" t="s">
        <v>108</v>
      </c>
      <c r="E108" s="14">
        <v>64.2</v>
      </c>
      <c r="F108" s="20">
        <v>22.79</v>
      </c>
      <c r="G108" s="20">
        <v>12.76</v>
      </c>
      <c r="I108" s="14">
        <v>31.4</v>
      </c>
      <c r="J108" s="14">
        <v>35.090000000000003</v>
      </c>
      <c r="K108" s="14"/>
      <c r="L108" s="20">
        <v>540</v>
      </c>
      <c r="M108" s="23">
        <v>104</v>
      </c>
      <c r="N108" s="20">
        <v>50</v>
      </c>
      <c r="O108" s="20">
        <v>6</v>
      </c>
      <c r="P108" s="20">
        <v>3.6</v>
      </c>
      <c r="AI108" s="20">
        <v>32</v>
      </c>
      <c r="AJ108" s="20">
        <v>18</v>
      </c>
      <c r="AK108" s="20">
        <v>25</v>
      </c>
      <c r="AL108" s="20">
        <v>4.2</v>
      </c>
      <c r="AM108" s="20">
        <v>4.5999999999999996</v>
      </c>
      <c r="AN108" s="20">
        <v>4.4000000000000004</v>
      </c>
      <c r="AP108" s="20" t="s">
        <v>66</v>
      </c>
      <c r="AQ108" s="20" t="s">
        <v>66</v>
      </c>
      <c r="AR108" s="37" t="s">
        <v>66</v>
      </c>
      <c r="AS108" s="37" t="s">
        <v>66</v>
      </c>
      <c r="AT108" s="20">
        <v>2</v>
      </c>
      <c r="AW108" s="44">
        <v>0.40069444444444446</v>
      </c>
      <c r="AX108" s="44">
        <v>0.41041666666666665</v>
      </c>
      <c r="AY108" s="44">
        <v>0.40347222222222223</v>
      </c>
      <c r="AZ108" s="20" t="s">
        <v>151</v>
      </c>
      <c r="BA108" s="36">
        <v>42914</v>
      </c>
      <c r="BB108" s="24"/>
    </row>
    <row r="109" spans="1:58" x14ac:dyDescent="0.2">
      <c r="A109" s="31">
        <v>107</v>
      </c>
      <c r="B109" s="20" t="s">
        <v>42</v>
      </c>
      <c r="C109" s="20" t="s">
        <v>103</v>
      </c>
      <c r="D109" s="20" t="s">
        <v>108</v>
      </c>
      <c r="E109" s="14">
        <v>61.38</v>
      </c>
      <c r="F109" s="20">
        <v>21.03</v>
      </c>
      <c r="G109" s="20">
        <v>13.48</v>
      </c>
      <c r="I109" s="14">
        <v>32.01</v>
      </c>
      <c r="J109" s="14">
        <v>39.979999999999997</v>
      </c>
      <c r="K109" s="14"/>
      <c r="L109" s="20">
        <v>590</v>
      </c>
      <c r="M109" s="23">
        <v>100.9</v>
      </c>
      <c r="N109" s="20">
        <v>56</v>
      </c>
      <c r="O109" s="20">
        <v>4</v>
      </c>
      <c r="P109" s="20">
        <v>3.6</v>
      </c>
      <c r="AI109" s="20">
        <v>26</v>
      </c>
      <c r="AJ109" s="20">
        <v>20</v>
      </c>
      <c r="AK109" s="20">
        <v>23</v>
      </c>
      <c r="AL109" s="20">
        <v>4.8</v>
      </c>
      <c r="AM109" s="20">
        <v>4.8</v>
      </c>
      <c r="AN109" s="20">
        <v>4.8</v>
      </c>
      <c r="AP109" s="20" t="s">
        <v>66</v>
      </c>
      <c r="AQ109" s="20" t="s">
        <v>66</v>
      </c>
      <c r="AR109" s="37" t="s">
        <v>66</v>
      </c>
      <c r="AS109" s="37" t="s">
        <v>66</v>
      </c>
      <c r="AT109" s="20">
        <v>2</v>
      </c>
      <c r="AW109" s="44">
        <v>0.42638888888888887</v>
      </c>
      <c r="AX109" s="44">
        <v>0.4381944444444445</v>
      </c>
      <c r="AY109" s="44">
        <v>0.43263888888888885</v>
      </c>
      <c r="AZ109" s="20" t="s">
        <v>151</v>
      </c>
      <c r="BA109" s="36">
        <v>42914</v>
      </c>
      <c r="BB109" s="24"/>
    </row>
    <row r="110" spans="1:58" x14ac:dyDescent="0.2">
      <c r="A110" s="31">
        <v>108</v>
      </c>
      <c r="B110" s="20" t="s">
        <v>42</v>
      </c>
      <c r="C110" s="20" t="s">
        <v>103</v>
      </c>
      <c r="D110" s="20" t="s">
        <v>108</v>
      </c>
      <c r="E110" s="14">
        <v>63.99</v>
      </c>
      <c r="F110" s="20">
        <v>19.559999999999999</v>
      </c>
      <c r="G110" s="20">
        <v>11.84</v>
      </c>
      <c r="I110" s="14">
        <v>30.09</v>
      </c>
      <c r="J110" s="14">
        <v>34.93</v>
      </c>
      <c r="K110" s="14"/>
      <c r="L110" s="20">
        <v>600</v>
      </c>
      <c r="M110" s="23">
        <v>102.9</v>
      </c>
      <c r="N110" s="20">
        <v>50</v>
      </c>
      <c r="O110" s="20">
        <v>7</v>
      </c>
      <c r="P110" s="20">
        <v>5.3</v>
      </c>
      <c r="AI110" s="20">
        <v>20</v>
      </c>
      <c r="AJ110" s="20">
        <v>22</v>
      </c>
      <c r="AK110" s="20">
        <v>21</v>
      </c>
      <c r="AL110" s="20">
        <v>10.8</v>
      </c>
      <c r="AM110" s="20">
        <v>10.8</v>
      </c>
      <c r="AN110" s="20">
        <v>10.8</v>
      </c>
      <c r="AP110" s="20" t="s">
        <v>66</v>
      </c>
      <c r="AQ110" s="20" t="s">
        <v>66</v>
      </c>
      <c r="AR110" s="37" t="s">
        <v>66</v>
      </c>
      <c r="AS110" s="37" t="s">
        <v>66</v>
      </c>
      <c r="AT110" s="20">
        <v>2</v>
      </c>
      <c r="AW110" s="44">
        <v>0.43194444444444446</v>
      </c>
      <c r="AX110" s="44">
        <v>0.44097222222222227</v>
      </c>
      <c r="AY110" s="44">
        <v>0.43402777777777773</v>
      </c>
      <c r="AZ110" s="20" t="s">
        <v>151</v>
      </c>
      <c r="BA110" s="36">
        <v>42914</v>
      </c>
      <c r="BB110" s="24" t="s">
        <v>118</v>
      </c>
    </row>
    <row r="111" spans="1:58" x14ac:dyDescent="0.2">
      <c r="A111" s="31">
        <v>109</v>
      </c>
      <c r="B111" s="20" t="s">
        <v>42</v>
      </c>
      <c r="C111" s="20" t="s">
        <v>106</v>
      </c>
      <c r="D111" s="20" t="s">
        <v>108</v>
      </c>
      <c r="E111" s="14">
        <v>63.45</v>
      </c>
      <c r="F111" s="20">
        <v>20.6</v>
      </c>
      <c r="G111" s="20">
        <v>11.59</v>
      </c>
      <c r="I111" s="14">
        <v>33.01</v>
      </c>
      <c r="J111" s="14">
        <v>33.049999999999997</v>
      </c>
      <c r="K111" s="14"/>
      <c r="L111" s="20">
        <v>540</v>
      </c>
      <c r="M111" s="23">
        <v>104.1</v>
      </c>
      <c r="N111" s="20">
        <v>50</v>
      </c>
      <c r="O111" s="20">
        <v>6</v>
      </c>
      <c r="P111" s="20">
        <v>2.9</v>
      </c>
      <c r="AI111" s="20">
        <v>32</v>
      </c>
      <c r="AJ111" s="20">
        <v>30</v>
      </c>
      <c r="AK111" s="20">
        <v>31</v>
      </c>
      <c r="AL111" s="20">
        <v>5</v>
      </c>
      <c r="AM111" s="20">
        <v>5</v>
      </c>
      <c r="AN111" s="20">
        <v>5</v>
      </c>
      <c r="AP111" s="20" t="s">
        <v>66</v>
      </c>
      <c r="AQ111" s="20" t="s">
        <v>40</v>
      </c>
      <c r="AR111" s="37" t="s">
        <v>40</v>
      </c>
      <c r="AS111" s="37" t="s">
        <v>40</v>
      </c>
      <c r="AT111" s="20">
        <v>2</v>
      </c>
      <c r="AW111" s="44">
        <v>0.44722222222222219</v>
      </c>
      <c r="AX111" s="44">
        <v>0.45763888888888887</v>
      </c>
      <c r="AY111" s="44">
        <v>0.45208333333333334</v>
      </c>
      <c r="AZ111" s="20" t="s">
        <v>151</v>
      </c>
      <c r="BA111" s="36">
        <v>42914</v>
      </c>
      <c r="BB111" s="24"/>
    </row>
    <row r="112" spans="1:58" x14ac:dyDescent="0.2">
      <c r="A112" s="31">
        <v>110</v>
      </c>
      <c r="B112" s="20" t="s">
        <v>42</v>
      </c>
      <c r="D112" s="20" t="s">
        <v>108</v>
      </c>
      <c r="E112" s="14">
        <v>65.67</v>
      </c>
      <c r="F112" s="20">
        <v>22.52</v>
      </c>
      <c r="G112" s="20">
        <v>11.4</v>
      </c>
      <c r="I112" s="14">
        <v>32</v>
      </c>
      <c r="J112" s="14">
        <v>33.869999999999997</v>
      </c>
      <c r="K112" s="14"/>
      <c r="L112" s="20">
        <v>600</v>
      </c>
      <c r="M112" s="23">
        <v>105.1</v>
      </c>
      <c r="N112" s="20">
        <v>55</v>
      </c>
      <c r="O112" s="20">
        <v>5</v>
      </c>
      <c r="P112" s="20">
        <v>2</v>
      </c>
      <c r="AI112" s="20">
        <v>30</v>
      </c>
      <c r="AJ112" s="20">
        <v>30</v>
      </c>
      <c r="AK112" s="20">
        <v>30</v>
      </c>
      <c r="AL112" s="20">
        <v>3.8</v>
      </c>
      <c r="AM112" s="20">
        <v>4</v>
      </c>
      <c r="AN112" s="20">
        <v>3.9</v>
      </c>
      <c r="AP112" s="20" t="s">
        <v>40</v>
      </c>
      <c r="AQ112" s="20" t="s">
        <v>40</v>
      </c>
      <c r="AR112" s="37" t="s">
        <v>66</v>
      </c>
      <c r="AS112" s="37" t="s">
        <v>66</v>
      </c>
      <c r="AT112" s="20">
        <v>2</v>
      </c>
      <c r="AW112" s="44">
        <v>0.45347222222222222</v>
      </c>
      <c r="AX112" s="44">
        <v>0.46180555555555558</v>
      </c>
      <c r="AY112" s="44">
        <v>0.4604166666666667</v>
      </c>
      <c r="AZ112" s="20" t="s">
        <v>151</v>
      </c>
      <c r="BA112" s="36">
        <v>42914</v>
      </c>
      <c r="BB112" s="24"/>
    </row>
    <row r="113" spans="1:54" x14ac:dyDescent="0.2">
      <c r="A113" s="31">
        <v>111</v>
      </c>
      <c r="B113" s="20" t="s">
        <v>42</v>
      </c>
      <c r="C113" s="20" t="s">
        <v>109</v>
      </c>
      <c r="D113" s="20" t="s">
        <v>108</v>
      </c>
      <c r="E113" s="14">
        <v>60.82</v>
      </c>
      <c r="F113" s="20">
        <v>21.44</v>
      </c>
      <c r="G113" s="20">
        <v>12.51</v>
      </c>
      <c r="I113" s="14">
        <v>31.02</v>
      </c>
      <c r="J113" s="14">
        <v>36.04</v>
      </c>
      <c r="K113" s="14"/>
      <c r="L113" s="20">
        <v>580</v>
      </c>
      <c r="M113" s="23">
        <v>106.3</v>
      </c>
      <c r="N113" s="20">
        <v>38</v>
      </c>
      <c r="O113" s="20" t="s">
        <v>119</v>
      </c>
      <c r="P113" s="20">
        <v>5.7</v>
      </c>
      <c r="AI113" s="20">
        <v>24</v>
      </c>
      <c r="AJ113" s="20">
        <v>20</v>
      </c>
      <c r="AK113" s="20">
        <v>22</v>
      </c>
      <c r="AL113" s="20">
        <v>4</v>
      </c>
      <c r="AM113" s="20">
        <v>3.6</v>
      </c>
      <c r="AN113" s="20">
        <v>3.8</v>
      </c>
      <c r="AP113" s="20" t="s">
        <v>40</v>
      </c>
      <c r="AQ113" s="20" t="s">
        <v>40</v>
      </c>
      <c r="AR113" s="62" t="s">
        <v>66</v>
      </c>
      <c r="AS113" s="62" t="s">
        <v>66</v>
      </c>
      <c r="AT113" s="20">
        <v>2</v>
      </c>
      <c r="AU113" s="20" t="s">
        <v>155</v>
      </c>
      <c r="AV113" s="20">
        <v>1</v>
      </c>
      <c r="AW113" s="44">
        <v>0.47013888888888888</v>
      </c>
      <c r="AX113" s="44">
        <v>0.47638888888888892</v>
      </c>
      <c r="AY113" s="44">
        <v>0.47361111111111115</v>
      </c>
      <c r="AZ113" s="20" t="s">
        <v>151</v>
      </c>
      <c r="BA113" s="36">
        <v>42914</v>
      </c>
      <c r="BB113" s="24" t="s">
        <v>120</v>
      </c>
    </row>
    <row r="114" spans="1:54" x14ac:dyDescent="0.2">
      <c r="A114" s="31">
        <v>112</v>
      </c>
      <c r="B114" s="20" t="s">
        <v>42</v>
      </c>
      <c r="C114" s="20" t="s">
        <v>121</v>
      </c>
      <c r="D114" s="20" t="s">
        <v>108</v>
      </c>
      <c r="E114" s="14">
        <v>61.3</v>
      </c>
      <c r="F114" s="20">
        <v>19.86</v>
      </c>
      <c r="G114" s="20">
        <v>10.67</v>
      </c>
      <c r="I114" s="14">
        <v>30.06</v>
      </c>
      <c r="J114" s="14">
        <v>30.92</v>
      </c>
      <c r="K114" s="14"/>
      <c r="L114" s="20">
        <v>620</v>
      </c>
      <c r="M114" s="23">
        <v>102.6</v>
      </c>
      <c r="N114" s="20">
        <v>56</v>
      </c>
      <c r="O114" s="20">
        <v>12</v>
      </c>
      <c r="P114" s="20">
        <v>3.7</v>
      </c>
      <c r="AI114" s="20">
        <v>24</v>
      </c>
      <c r="AJ114" s="20">
        <v>22</v>
      </c>
      <c r="AK114" s="20">
        <v>23</v>
      </c>
      <c r="AL114" s="20">
        <v>6.4</v>
      </c>
      <c r="AM114" s="20">
        <v>6.4</v>
      </c>
      <c r="AN114" s="20">
        <v>6.4</v>
      </c>
      <c r="AP114" s="20" t="s">
        <v>66</v>
      </c>
      <c r="AQ114" s="20" t="s">
        <v>66</v>
      </c>
      <c r="AR114" s="37" t="s">
        <v>40</v>
      </c>
      <c r="AS114" s="37" t="s">
        <v>66</v>
      </c>
      <c r="AT114" s="20">
        <v>2</v>
      </c>
      <c r="AW114" s="44">
        <v>0.64930555555555558</v>
      </c>
      <c r="AX114" s="44">
        <v>0.65833333333333333</v>
      </c>
      <c r="AY114" s="44">
        <v>0.65138888888888891</v>
      </c>
      <c r="AZ114" s="20" t="s">
        <v>151</v>
      </c>
      <c r="BA114" s="36">
        <v>42914</v>
      </c>
      <c r="BB114" s="24" t="s">
        <v>122</v>
      </c>
    </row>
    <row r="115" spans="1:54" x14ac:dyDescent="0.2">
      <c r="A115" s="31">
        <v>113</v>
      </c>
      <c r="B115" s="20" t="s">
        <v>42</v>
      </c>
      <c r="C115" s="20" t="s">
        <v>111</v>
      </c>
      <c r="D115" s="20" t="s">
        <v>108</v>
      </c>
      <c r="E115" s="14">
        <v>60.94</v>
      </c>
      <c r="F115" s="20">
        <v>21.22</v>
      </c>
      <c r="G115" s="20">
        <v>11.16</v>
      </c>
      <c r="I115" s="14">
        <v>30.06</v>
      </c>
      <c r="J115" s="14">
        <v>35.81</v>
      </c>
      <c r="K115" s="14"/>
      <c r="L115" s="20">
        <v>580</v>
      </c>
      <c r="M115" s="23">
        <v>104.5</v>
      </c>
      <c r="N115" s="20">
        <v>45</v>
      </c>
      <c r="O115" s="20">
        <v>10</v>
      </c>
      <c r="P115" s="20">
        <v>3.4</v>
      </c>
      <c r="AI115" s="20">
        <v>18</v>
      </c>
      <c r="AJ115" s="20">
        <v>18</v>
      </c>
      <c r="AK115" s="20">
        <v>18</v>
      </c>
      <c r="AL115" s="20">
        <v>5.8</v>
      </c>
      <c r="AM115" s="20">
        <v>6</v>
      </c>
      <c r="AN115" s="20">
        <v>5.9</v>
      </c>
      <c r="AP115" s="20" t="s">
        <v>66</v>
      </c>
      <c r="AQ115" s="20" t="s">
        <v>66</v>
      </c>
      <c r="AR115" s="37" t="s">
        <v>66</v>
      </c>
      <c r="AS115" s="37" t="s">
        <v>66</v>
      </c>
      <c r="AT115" s="20">
        <v>2</v>
      </c>
      <c r="AW115" s="44">
        <v>0.64583333333333337</v>
      </c>
      <c r="AX115" s="44">
        <v>0.66527777777777775</v>
      </c>
      <c r="AY115" s="44">
        <v>0.65486111111111112</v>
      </c>
      <c r="AZ115" s="20" t="s">
        <v>151</v>
      </c>
      <c r="BA115" s="36">
        <v>42914</v>
      </c>
      <c r="BB115" s="24"/>
    </row>
    <row r="116" spans="1:54" x14ac:dyDescent="0.2">
      <c r="A116" s="31">
        <v>114</v>
      </c>
      <c r="B116" s="20" t="s">
        <v>42</v>
      </c>
      <c r="D116" s="20" t="s">
        <v>108</v>
      </c>
      <c r="E116" s="14">
        <v>64.03</v>
      </c>
      <c r="F116" s="20">
        <v>23.21</v>
      </c>
      <c r="G116" s="20">
        <v>12.07</v>
      </c>
      <c r="I116" s="14">
        <v>33.07</v>
      </c>
      <c r="J116" s="14">
        <v>30.05</v>
      </c>
      <c r="K116" s="14"/>
      <c r="L116" s="20">
        <v>600</v>
      </c>
      <c r="M116" s="23">
        <v>105.1</v>
      </c>
      <c r="N116" s="20">
        <v>56</v>
      </c>
      <c r="O116" s="20">
        <v>10</v>
      </c>
      <c r="P116" s="20">
        <v>3.2</v>
      </c>
      <c r="AI116" s="20">
        <v>10</v>
      </c>
      <c r="AJ116" s="20">
        <v>16</v>
      </c>
      <c r="AK116" s="20">
        <v>13</v>
      </c>
      <c r="AL116" s="20">
        <v>3.8</v>
      </c>
      <c r="AM116" s="20">
        <v>3.8</v>
      </c>
      <c r="AN116" s="20">
        <v>3.8</v>
      </c>
      <c r="AP116" s="20" t="s">
        <v>66</v>
      </c>
      <c r="AQ116" s="20" t="s">
        <v>66</v>
      </c>
      <c r="AR116" s="37" t="s">
        <v>40</v>
      </c>
      <c r="AS116" s="37" t="s">
        <v>66</v>
      </c>
      <c r="AT116" s="20">
        <v>2</v>
      </c>
      <c r="AW116" s="44">
        <v>0.6645833333333333</v>
      </c>
      <c r="AX116" s="44">
        <v>0.68194444444444446</v>
      </c>
      <c r="AY116" s="44">
        <v>0.66736111111111107</v>
      </c>
      <c r="AZ116" s="20" t="s">
        <v>151</v>
      </c>
      <c r="BA116" s="36">
        <v>42914</v>
      </c>
      <c r="BB116" s="24" t="s">
        <v>123</v>
      </c>
    </row>
    <row r="117" spans="1:54" x14ac:dyDescent="0.2">
      <c r="A117" s="31">
        <v>115</v>
      </c>
      <c r="B117" s="20" t="s">
        <v>42</v>
      </c>
      <c r="C117" s="20" t="s">
        <v>103</v>
      </c>
      <c r="D117" s="20" t="s">
        <v>108</v>
      </c>
      <c r="E117" s="14">
        <v>62.81</v>
      </c>
      <c r="F117" s="20">
        <v>21.14</v>
      </c>
      <c r="G117" s="20">
        <v>10.55</v>
      </c>
      <c r="I117" s="14">
        <v>31.06</v>
      </c>
      <c r="J117" s="14">
        <v>35.33</v>
      </c>
      <c r="K117" s="14"/>
      <c r="L117" s="20">
        <v>560</v>
      </c>
      <c r="M117" s="23">
        <v>104</v>
      </c>
      <c r="N117" s="20">
        <v>54</v>
      </c>
      <c r="O117" s="20">
        <v>9</v>
      </c>
      <c r="P117" s="20">
        <v>3.9</v>
      </c>
      <c r="AI117" s="20">
        <v>24</v>
      </c>
      <c r="AJ117" s="20">
        <v>20</v>
      </c>
      <c r="AK117" s="20">
        <v>22</v>
      </c>
      <c r="AL117" s="20">
        <v>9.8000000000000007</v>
      </c>
      <c r="AM117" s="20">
        <v>9.6</v>
      </c>
      <c r="AN117" s="20">
        <v>9.6999999999999993</v>
      </c>
      <c r="AP117" s="20" t="s">
        <v>66</v>
      </c>
      <c r="AQ117" s="20" t="s">
        <v>66</v>
      </c>
      <c r="AR117" s="37" t="s">
        <v>66</v>
      </c>
      <c r="AS117" s="37" t="s">
        <v>66</v>
      </c>
      <c r="AT117" s="20">
        <v>2</v>
      </c>
      <c r="AW117" s="44">
        <v>0.66527777777777775</v>
      </c>
      <c r="AX117" s="44">
        <v>0.68055555555555547</v>
      </c>
      <c r="AY117" s="44">
        <v>0.6694444444444444</v>
      </c>
      <c r="AZ117" s="20" t="s">
        <v>151</v>
      </c>
      <c r="BA117" s="36">
        <v>42914</v>
      </c>
      <c r="BB117" s="24"/>
    </row>
    <row r="118" spans="1:54" x14ac:dyDescent="0.2">
      <c r="A118" s="31">
        <v>116</v>
      </c>
      <c r="B118" s="20" t="s">
        <v>42</v>
      </c>
      <c r="C118" s="20" t="s">
        <v>109</v>
      </c>
      <c r="D118" s="20" t="s">
        <v>108</v>
      </c>
      <c r="E118" s="14">
        <v>61.84</v>
      </c>
      <c r="F118" s="20">
        <v>21.81</v>
      </c>
      <c r="G118" s="20">
        <v>10.89</v>
      </c>
      <c r="I118" s="14">
        <v>31.56</v>
      </c>
      <c r="J118" s="14">
        <v>37.78</v>
      </c>
      <c r="K118" s="14"/>
      <c r="L118" s="20">
        <v>620</v>
      </c>
      <c r="M118" s="23">
        <v>102.9</v>
      </c>
      <c r="N118" s="20">
        <v>50</v>
      </c>
      <c r="O118" s="20">
        <v>10</v>
      </c>
      <c r="P118" s="20">
        <v>2.2999999999999998</v>
      </c>
      <c r="AI118" s="20">
        <v>20</v>
      </c>
      <c r="AJ118" s="20">
        <v>18</v>
      </c>
      <c r="AK118" s="20">
        <v>19</v>
      </c>
      <c r="AL118" s="20">
        <v>5.4</v>
      </c>
      <c r="AM118" s="20">
        <v>5.2</v>
      </c>
      <c r="AN118" s="20">
        <v>5.3000000000000007</v>
      </c>
      <c r="AP118" s="20" t="s">
        <v>66</v>
      </c>
      <c r="AQ118" s="20" t="s">
        <v>66</v>
      </c>
      <c r="AR118" s="37" t="s">
        <v>40</v>
      </c>
      <c r="AS118" s="37" t="s">
        <v>66</v>
      </c>
      <c r="AT118" s="20">
        <v>2</v>
      </c>
      <c r="AW118" s="44">
        <v>0.67013888888888884</v>
      </c>
      <c r="AX118" s="44">
        <v>0.68680555555555556</v>
      </c>
      <c r="AY118" s="44">
        <v>0.67638888888888893</v>
      </c>
      <c r="AZ118" s="20" t="s">
        <v>151</v>
      </c>
      <c r="BA118" s="36">
        <v>42914</v>
      </c>
      <c r="BB118" s="24"/>
    </row>
    <row r="119" spans="1:54" x14ac:dyDescent="0.2">
      <c r="A119" s="31">
        <v>117</v>
      </c>
      <c r="B119" s="20" t="s">
        <v>42</v>
      </c>
      <c r="C119" s="20" t="s">
        <v>111</v>
      </c>
      <c r="D119" s="20" t="s">
        <v>108</v>
      </c>
      <c r="E119" s="14">
        <v>60.32</v>
      </c>
      <c r="F119" s="20">
        <v>21.6</v>
      </c>
      <c r="G119" s="20">
        <v>11.05</v>
      </c>
      <c r="I119" s="14">
        <v>30.05</v>
      </c>
      <c r="J119" s="14">
        <v>33.65</v>
      </c>
      <c r="K119" s="14"/>
      <c r="L119" s="20">
        <v>650</v>
      </c>
      <c r="M119" s="23">
        <v>104.2</v>
      </c>
      <c r="N119" s="20">
        <v>50</v>
      </c>
      <c r="O119" s="20">
        <v>15</v>
      </c>
      <c r="P119" s="20">
        <v>4.0999999999999996</v>
      </c>
      <c r="AJ119" s="20">
        <v>26</v>
      </c>
      <c r="AK119" s="20">
        <v>26</v>
      </c>
      <c r="AM119" s="20">
        <v>5.8</v>
      </c>
      <c r="AN119" s="20">
        <v>5.8</v>
      </c>
      <c r="AP119" s="20" t="s">
        <v>66</v>
      </c>
      <c r="AQ119" s="20" t="s">
        <v>66</v>
      </c>
      <c r="AR119" s="37" t="s">
        <v>66</v>
      </c>
      <c r="AS119" s="37" t="s">
        <v>66</v>
      </c>
      <c r="AT119" s="20">
        <v>2</v>
      </c>
      <c r="AW119" s="44">
        <v>0.6972222222222223</v>
      </c>
      <c r="AX119" s="44">
        <v>0.70416666666666661</v>
      </c>
      <c r="AY119" s="44">
        <v>0.69861111111111107</v>
      </c>
      <c r="AZ119" s="20" t="s">
        <v>151</v>
      </c>
      <c r="BA119" s="36">
        <v>42914</v>
      </c>
      <c r="BB119" s="24" t="s">
        <v>124</v>
      </c>
    </row>
    <row r="120" spans="1:54" x14ac:dyDescent="0.2">
      <c r="A120" s="31">
        <v>118</v>
      </c>
      <c r="B120" s="20" t="s">
        <v>42</v>
      </c>
      <c r="C120" s="20" t="s">
        <v>117</v>
      </c>
      <c r="D120" s="20" t="s">
        <v>108</v>
      </c>
      <c r="E120" s="14">
        <v>62.55</v>
      </c>
      <c r="F120" s="20">
        <v>25.62</v>
      </c>
      <c r="G120" s="20">
        <v>12.5</v>
      </c>
      <c r="I120" s="14">
        <v>31.04</v>
      </c>
      <c r="J120" s="14">
        <v>36.729999999999997</v>
      </c>
      <c r="K120" s="14"/>
      <c r="L120" s="20">
        <v>580</v>
      </c>
      <c r="M120" s="23">
        <v>105.3</v>
      </c>
      <c r="N120" s="20">
        <v>36</v>
      </c>
      <c r="O120" s="20">
        <v>6</v>
      </c>
      <c r="P120" s="20">
        <v>4.5999999999999996</v>
      </c>
      <c r="AI120" s="20">
        <v>24</v>
      </c>
      <c r="AJ120" s="20">
        <v>18</v>
      </c>
      <c r="AK120" s="20">
        <v>21</v>
      </c>
      <c r="AL120" s="20">
        <v>5.2</v>
      </c>
      <c r="AM120" s="20">
        <v>5</v>
      </c>
      <c r="AN120" s="20">
        <v>5.0999999999999996</v>
      </c>
      <c r="AP120" s="20" t="s">
        <v>66</v>
      </c>
      <c r="AQ120" s="20" t="s">
        <v>66</v>
      </c>
      <c r="AR120" s="37" t="s">
        <v>40</v>
      </c>
      <c r="AS120" s="37" t="s">
        <v>66</v>
      </c>
      <c r="AT120" s="20">
        <v>2</v>
      </c>
      <c r="AW120" s="44">
        <v>0.69791666666666663</v>
      </c>
      <c r="AX120" s="44">
        <v>0.7090277777777777</v>
      </c>
      <c r="AY120" s="44">
        <v>0.70347222222222217</v>
      </c>
      <c r="AZ120" s="20" t="s">
        <v>151</v>
      </c>
      <c r="BA120" s="36">
        <v>42914</v>
      </c>
      <c r="BB120" s="24"/>
    </row>
    <row r="121" spans="1:54" x14ac:dyDescent="0.2">
      <c r="A121" s="31">
        <v>119</v>
      </c>
      <c r="B121" s="20" t="s">
        <v>42</v>
      </c>
      <c r="C121" s="20" t="s">
        <v>117</v>
      </c>
      <c r="D121" s="20" t="s">
        <v>108</v>
      </c>
      <c r="E121" s="14">
        <v>60.01</v>
      </c>
      <c r="F121" s="20">
        <v>21.02</v>
      </c>
      <c r="G121" s="20">
        <v>11.58</v>
      </c>
      <c r="I121" s="14">
        <v>29.06</v>
      </c>
      <c r="J121" s="14">
        <v>33.340000000000003</v>
      </c>
      <c r="K121" s="14"/>
      <c r="L121" s="20">
        <v>600</v>
      </c>
      <c r="M121" s="23">
        <v>106.9</v>
      </c>
      <c r="N121" s="20">
        <v>55</v>
      </c>
      <c r="O121" s="20">
        <v>9</v>
      </c>
      <c r="P121" s="20">
        <v>2.4</v>
      </c>
      <c r="AI121" s="20">
        <v>26</v>
      </c>
      <c r="AJ121" s="20">
        <v>28</v>
      </c>
      <c r="AK121" s="20">
        <v>27</v>
      </c>
      <c r="AL121" s="20">
        <v>5.6</v>
      </c>
      <c r="AM121" s="20">
        <v>5.6</v>
      </c>
      <c r="AN121" s="20">
        <v>5.6</v>
      </c>
      <c r="AP121" s="20" t="s">
        <v>40</v>
      </c>
      <c r="AQ121" s="20" t="s">
        <v>40</v>
      </c>
      <c r="AR121" s="37" t="s">
        <v>66</v>
      </c>
      <c r="AS121" s="37" t="s">
        <v>66</v>
      </c>
      <c r="AT121" s="20">
        <v>2</v>
      </c>
      <c r="AW121" s="44">
        <v>0.71666666666666667</v>
      </c>
      <c r="AX121" s="44">
        <v>0.7270833333333333</v>
      </c>
      <c r="AY121" s="44">
        <v>0.72083333333333333</v>
      </c>
      <c r="AZ121" s="20" t="s">
        <v>151</v>
      </c>
      <c r="BA121" s="36">
        <v>42914</v>
      </c>
      <c r="BB121" s="24"/>
    </row>
    <row r="122" spans="1:54" x14ac:dyDescent="0.2">
      <c r="A122" s="31">
        <v>120</v>
      </c>
      <c r="B122" s="20" t="s">
        <v>42</v>
      </c>
      <c r="D122" s="20" t="s">
        <v>108</v>
      </c>
      <c r="E122" s="14">
        <v>62.16</v>
      </c>
      <c r="F122" s="20">
        <v>21.29</v>
      </c>
      <c r="G122" s="20">
        <v>11.58</v>
      </c>
      <c r="I122" s="14">
        <v>31.01</v>
      </c>
      <c r="J122" s="14">
        <v>33.909999999999997</v>
      </c>
      <c r="K122" s="14"/>
      <c r="L122" s="20">
        <v>610</v>
      </c>
      <c r="M122" s="23">
        <v>103.1</v>
      </c>
      <c r="N122" s="20">
        <v>66</v>
      </c>
      <c r="O122" s="20">
        <v>9</v>
      </c>
      <c r="P122" s="20">
        <v>3</v>
      </c>
      <c r="AI122" s="20">
        <v>24</v>
      </c>
      <c r="AJ122" s="20">
        <v>18</v>
      </c>
      <c r="AK122" s="20">
        <v>21</v>
      </c>
      <c r="AL122" s="20">
        <v>5.8</v>
      </c>
      <c r="AM122" s="20">
        <v>6</v>
      </c>
      <c r="AN122" s="20">
        <v>5.9</v>
      </c>
      <c r="AP122" s="20" t="s">
        <v>40</v>
      </c>
      <c r="AQ122" s="20" t="s">
        <v>40</v>
      </c>
      <c r="AR122" s="37" t="s">
        <v>66</v>
      </c>
      <c r="AS122" s="37" t="s">
        <v>66</v>
      </c>
      <c r="AT122" s="20">
        <v>2</v>
      </c>
      <c r="AU122" s="20" t="s">
        <v>155</v>
      </c>
      <c r="AV122" s="20">
        <v>1</v>
      </c>
      <c r="AW122" s="44">
        <v>0.72569444444444453</v>
      </c>
      <c r="AX122" s="44">
        <v>0.73125000000000007</v>
      </c>
      <c r="AY122" s="44">
        <v>0.7284722222222223</v>
      </c>
      <c r="AZ122" s="20" t="s">
        <v>151</v>
      </c>
      <c r="BA122" s="36">
        <v>42914</v>
      </c>
      <c r="BB122" s="24" t="s">
        <v>112</v>
      </c>
    </row>
    <row r="123" spans="1:54" x14ac:dyDescent="0.2">
      <c r="A123" s="31">
        <v>121</v>
      </c>
      <c r="B123" s="20" t="s">
        <v>42</v>
      </c>
      <c r="D123" s="20" t="s">
        <v>108</v>
      </c>
      <c r="E123" s="14">
        <v>67.2</v>
      </c>
      <c r="F123" s="20">
        <v>22.44</v>
      </c>
      <c r="G123" s="20">
        <v>12.73</v>
      </c>
      <c r="I123" s="14">
        <v>29.03</v>
      </c>
      <c r="J123" s="14">
        <v>33.630000000000003</v>
      </c>
      <c r="K123" s="14"/>
      <c r="L123" s="20">
        <v>650</v>
      </c>
      <c r="M123" s="23">
        <v>100.6</v>
      </c>
      <c r="N123" s="20">
        <v>71</v>
      </c>
      <c r="O123" s="20">
        <v>6</v>
      </c>
      <c r="P123" s="20">
        <v>4.8</v>
      </c>
      <c r="AI123" s="20">
        <v>30</v>
      </c>
      <c r="AJ123" s="20">
        <v>20</v>
      </c>
      <c r="AK123" s="20">
        <v>25</v>
      </c>
      <c r="AL123" s="20">
        <v>7</v>
      </c>
      <c r="AM123" s="20">
        <v>7</v>
      </c>
      <c r="AN123" s="20">
        <v>7</v>
      </c>
      <c r="AP123" s="20" t="s">
        <v>40</v>
      </c>
      <c r="AQ123" s="20" t="s">
        <v>40</v>
      </c>
      <c r="AR123" s="37" t="s">
        <v>66</v>
      </c>
      <c r="AS123" s="37" t="s">
        <v>66</v>
      </c>
      <c r="AT123" s="20">
        <v>2</v>
      </c>
      <c r="AW123" s="44">
        <v>0.73333333333333339</v>
      </c>
      <c r="AX123" s="44">
        <v>0.7402777777777777</v>
      </c>
      <c r="AY123" s="44">
        <v>0.73819444444444438</v>
      </c>
      <c r="AZ123" s="20" t="s">
        <v>151</v>
      </c>
      <c r="BA123" s="36">
        <v>42914</v>
      </c>
      <c r="BB123" s="24"/>
    </row>
    <row r="124" spans="1:54" x14ac:dyDescent="0.2">
      <c r="A124" s="31">
        <v>122</v>
      </c>
      <c r="B124" s="20" t="s">
        <v>42</v>
      </c>
      <c r="D124" s="20" t="s">
        <v>108</v>
      </c>
      <c r="E124" s="14">
        <v>60.3</v>
      </c>
      <c r="F124" s="20">
        <v>20.8</v>
      </c>
      <c r="G124" s="20">
        <v>10.75</v>
      </c>
      <c r="I124" s="14">
        <v>32.06</v>
      </c>
      <c r="J124" s="14">
        <v>31.38</v>
      </c>
      <c r="K124" s="14"/>
      <c r="L124" s="20">
        <v>630</v>
      </c>
      <c r="M124" s="23">
        <v>102.1</v>
      </c>
      <c r="N124" s="20">
        <v>60</v>
      </c>
      <c r="O124" s="20">
        <v>10</v>
      </c>
      <c r="P124" s="20">
        <v>5.0999999999999996</v>
      </c>
      <c r="AI124" s="20">
        <v>16</v>
      </c>
      <c r="AJ124" s="20">
        <v>16</v>
      </c>
      <c r="AK124" s="20">
        <v>16</v>
      </c>
      <c r="AL124" s="20">
        <v>5.6</v>
      </c>
      <c r="AM124" s="20">
        <v>5</v>
      </c>
      <c r="AN124" s="20">
        <v>5.3</v>
      </c>
      <c r="AP124" s="20" t="s">
        <v>40</v>
      </c>
      <c r="AQ124" s="20" t="s">
        <v>40</v>
      </c>
      <c r="AR124" s="37" t="s">
        <v>66</v>
      </c>
      <c r="AS124" s="37" t="s">
        <v>66</v>
      </c>
      <c r="AT124" s="20">
        <v>2</v>
      </c>
      <c r="AW124" s="44">
        <v>0.7368055555555556</v>
      </c>
      <c r="AX124" s="44">
        <v>0.74375000000000002</v>
      </c>
      <c r="AY124" s="44">
        <v>0.7402777777777777</v>
      </c>
      <c r="AZ124" s="20" t="s">
        <v>151</v>
      </c>
      <c r="BA124" s="36">
        <v>42914</v>
      </c>
      <c r="BB124" s="24"/>
    </row>
    <row r="125" spans="1:54" x14ac:dyDescent="0.2">
      <c r="A125" s="31">
        <v>123</v>
      </c>
      <c r="B125" s="20" t="s">
        <v>42</v>
      </c>
      <c r="C125" s="20" t="s">
        <v>117</v>
      </c>
      <c r="D125" s="20" t="s">
        <v>108</v>
      </c>
      <c r="E125" s="14">
        <v>66.27</v>
      </c>
      <c r="F125" s="20">
        <v>21.67</v>
      </c>
      <c r="G125" s="20">
        <v>12.83</v>
      </c>
      <c r="I125" s="14">
        <v>29.09</v>
      </c>
      <c r="J125" s="14">
        <v>38.76</v>
      </c>
      <c r="K125" s="14"/>
      <c r="L125" s="20">
        <v>580</v>
      </c>
      <c r="M125" s="23">
        <v>102.4</v>
      </c>
      <c r="N125" s="20">
        <v>58</v>
      </c>
      <c r="O125" s="20">
        <v>7</v>
      </c>
      <c r="P125" s="20">
        <v>6</v>
      </c>
      <c r="AI125" s="20">
        <v>26</v>
      </c>
      <c r="AJ125" s="20">
        <v>16</v>
      </c>
      <c r="AK125" s="20">
        <v>21</v>
      </c>
      <c r="AL125" s="20">
        <v>7</v>
      </c>
      <c r="AM125" s="20">
        <v>6.8</v>
      </c>
      <c r="AN125" s="20">
        <v>6.9</v>
      </c>
      <c r="AP125" s="20" t="s">
        <v>40</v>
      </c>
      <c r="AQ125" s="20" t="s">
        <v>40</v>
      </c>
      <c r="AR125" s="37" t="s">
        <v>66</v>
      </c>
      <c r="AS125" s="37" t="s">
        <v>66</v>
      </c>
      <c r="AT125" s="20">
        <v>2</v>
      </c>
      <c r="AW125" s="44">
        <v>0.74305555555555547</v>
      </c>
      <c r="AX125" s="44">
        <v>0.75</v>
      </c>
      <c r="AY125" s="44">
        <v>0.74583333333333324</v>
      </c>
      <c r="AZ125" s="20" t="s">
        <v>151</v>
      </c>
      <c r="BA125" s="36">
        <v>42914</v>
      </c>
      <c r="BB125" s="24"/>
    </row>
    <row r="126" spans="1:54" x14ac:dyDescent="0.2">
      <c r="A126" s="31">
        <v>124</v>
      </c>
      <c r="B126" s="20" t="s">
        <v>42</v>
      </c>
      <c r="C126" s="20" t="s">
        <v>103</v>
      </c>
      <c r="D126" s="20" t="s">
        <v>108</v>
      </c>
      <c r="E126" s="14">
        <v>67.77</v>
      </c>
      <c r="F126" s="20">
        <v>22.61</v>
      </c>
      <c r="G126" s="20">
        <v>11.88</v>
      </c>
      <c r="I126" s="14">
        <v>32.07</v>
      </c>
      <c r="J126" s="14">
        <v>36.01</v>
      </c>
      <c r="K126" s="14"/>
      <c r="L126" s="20">
        <v>540</v>
      </c>
      <c r="M126" s="23">
        <v>101.3</v>
      </c>
      <c r="N126" s="22">
        <v>71</v>
      </c>
      <c r="O126" s="20">
        <v>6</v>
      </c>
      <c r="P126" s="20">
        <v>6.5</v>
      </c>
      <c r="AI126" s="20">
        <v>24</v>
      </c>
      <c r="AJ126" s="20">
        <v>16</v>
      </c>
      <c r="AK126" s="20">
        <v>20</v>
      </c>
      <c r="AL126" s="20">
        <v>7</v>
      </c>
      <c r="AM126" s="20">
        <v>7</v>
      </c>
      <c r="AN126" s="20">
        <v>7</v>
      </c>
      <c r="AP126" s="20" t="s">
        <v>40</v>
      </c>
      <c r="AQ126" s="20" t="s">
        <v>40</v>
      </c>
      <c r="AR126" s="37" t="s">
        <v>66</v>
      </c>
      <c r="AS126" s="37" t="s">
        <v>66</v>
      </c>
      <c r="AT126" s="20">
        <v>2</v>
      </c>
      <c r="AW126" s="44">
        <v>0.30972222222222223</v>
      </c>
      <c r="AX126" s="44">
        <v>0.31875000000000003</v>
      </c>
      <c r="AY126" s="44">
        <v>0.31388888888888888</v>
      </c>
      <c r="AZ126" s="20" t="s">
        <v>151</v>
      </c>
      <c r="BA126" s="34">
        <v>42915</v>
      </c>
      <c r="BB126" s="24"/>
    </row>
    <row r="127" spans="1:54" x14ac:dyDescent="0.2">
      <c r="A127" s="31">
        <v>125</v>
      </c>
      <c r="B127" s="20" t="s">
        <v>42</v>
      </c>
      <c r="C127" s="20" t="s">
        <v>117</v>
      </c>
      <c r="D127" s="20" t="s">
        <v>108</v>
      </c>
      <c r="E127" s="14">
        <v>62.17</v>
      </c>
      <c r="F127" s="20">
        <v>21.13</v>
      </c>
      <c r="G127" s="20">
        <v>12.09</v>
      </c>
      <c r="I127" s="14">
        <v>31.07</v>
      </c>
      <c r="J127" s="14">
        <v>33.82</v>
      </c>
      <c r="K127" s="14"/>
      <c r="L127" s="20">
        <v>580</v>
      </c>
      <c r="M127" s="23">
        <v>105.9</v>
      </c>
      <c r="N127" s="22">
        <v>60</v>
      </c>
      <c r="O127" s="20">
        <v>10</v>
      </c>
      <c r="P127" s="20">
        <v>5.7</v>
      </c>
      <c r="AI127" s="20">
        <v>14</v>
      </c>
      <c r="AJ127" s="20">
        <v>16</v>
      </c>
      <c r="AK127" s="20">
        <v>15</v>
      </c>
      <c r="AL127" s="20">
        <v>4.5999999999999996</v>
      </c>
      <c r="AM127" s="20">
        <v>4.8</v>
      </c>
      <c r="AN127" s="20">
        <v>4.6999999999999993</v>
      </c>
      <c r="AP127" s="20" t="s">
        <v>40</v>
      </c>
      <c r="AQ127" s="20" t="s">
        <v>40</v>
      </c>
      <c r="AR127" s="37" t="s">
        <v>66</v>
      </c>
      <c r="AS127" s="37" t="s">
        <v>66</v>
      </c>
      <c r="AT127" s="20">
        <v>2</v>
      </c>
      <c r="AW127" s="44">
        <v>0.31111111111111112</v>
      </c>
      <c r="AX127" s="44">
        <v>0.32013888888888892</v>
      </c>
      <c r="AY127" s="44"/>
      <c r="AZ127" s="20" t="s">
        <v>151</v>
      </c>
      <c r="BA127" s="34">
        <v>42915</v>
      </c>
      <c r="BB127" s="24"/>
    </row>
    <row r="128" spans="1:54" x14ac:dyDescent="0.2">
      <c r="A128" s="31">
        <v>126</v>
      </c>
      <c r="B128" s="20" t="s">
        <v>42</v>
      </c>
      <c r="C128" s="20" t="s">
        <v>103</v>
      </c>
      <c r="D128" s="20" t="s">
        <v>108</v>
      </c>
      <c r="E128" s="14">
        <v>64.95</v>
      </c>
      <c r="F128" s="20">
        <v>21.71</v>
      </c>
      <c r="G128" s="20">
        <v>12.03</v>
      </c>
      <c r="I128" s="14">
        <v>31.03</v>
      </c>
      <c r="J128" s="14">
        <v>35.22</v>
      </c>
      <c r="K128" s="14"/>
      <c r="L128" s="20">
        <v>580</v>
      </c>
      <c r="M128" s="23">
        <v>103.2</v>
      </c>
      <c r="N128" s="22">
        <v>68</v>
      </c>
      <c r="O128" s="20">
        <v>8</v>
      </c>
      <c r="P128" s="20">
        <v>2.5</v>
      </c>
      <c r="AI128" s="20">
        <v>16</v>
      </c>
      <c r="AJ128" s="20">
        <v>20</v>
      </c>
      <c r="AK128" s="20">
        <v>18</v>
      </c>
      <c r="AL128" s="20">
        <v>4</v>
      </c>
      <c r="AM128" s="20">
        <v>3.6</v>
      </c>
      <c r="AN128" s="20">
        <v>3.8</v>
      </c>
      <c r="AP128" s="20" t="s">
        <v>40</v>
      </c>
      <c r="AQ128" s="20" t="s">
        <v>40</v>
      </c>
      <c r="AR128" s="37" t="s">
        <v>66</v>
      </c>
      <c r="AS128" s="37" t="s">
        <v>66</v>
      </c>
      <c r="AT128" s="20">
        <v>2</v>
      </c>
      <c r="AW128" s="44">
        <v>0.31805555555555554</v>
      </c>
      <c r="AX128" s="44">
        <v>0.32569444444444445</v>
      </c>
      <c r="AY128" s="44">
        <v>0.32291666666666669</v>
      </c>
      <c r="AZ128" s="20" t="s">
        <v>151</v>
      </c>
      <c r="BA128" s="34">
        <v>42915</v>
      </c>
      <c r="BB128" s="24"/>
    </row>
    <row r="129" spans="1:54" x14ac:dyDescent="0.2">
      <c r="A129" s="31">
        <v>127</v>
      </c>
      <c r="B129" s="20" t="s">
        <v>89</v>
      </c>
      <c r="C129" s="20" t="s">
        <v>117</v>
      </c>
      <c r="D129" s="20" t="s">
        <v>65</v>
      </c>
      <c r="E129" s="14">
        <v>107.78</v>
      </c>
      <c r="F129" s="20">
        <v>23.61</v>
      </c>
      <c r="G129" s="20">
        <v>28.23</v>
      </c>
      <c r="I129" s="14">
        <v>66.06</v>
      </c>
      <c r="J129" s="14">
        <v>24.45</v>
      </c>
      <c r="K129" s="14">
        <v>29.7</v>
      </c>
      <c r="L129" s="20">
        <v>1180</v>
      </c>
      <c r="M129" s="23">
        <v>101.3</v>
      </c>
      <c r="N129" s="22">
        <v>69</v>
      </c>
      <c r="O129" s="20">
        <v>7</v>
      </c>
      <c r="P129" s="20">
        <v>4.0999999999999996</v>
      </c>
      <c r="AI129" s="20">
        <v>28</v>
      </c>
      <c r="AJ129" s="20">
        <v>32</v>
      </c>
      <c r="AK129" s="20">
        <v>30</v>
      </c>
      <c r="AL129" s="20">
        <v>5.4</v>
      </c>
      <c r="AM129" s="20">
        <v>5.6</v>
      </c>
      <c r="AN129" s="20">
        <v>5.5</v>
      </c>
      <c r="AP129" s="20" t="s">
        <v>66</v>
      </c>
      <c r="AQ129" s="20" t="s">
        <v>66</v>
      </c>
      <c r="AR129" s="37" t="s">
        <v>66</v>
      </c>
      <c r="AS129" s="37" t="s">
        <v>66</v>
      </c>
      <c r="AT129" s="20">
        <v>2</v>
      </c>
      <c r="AW129" s="44">
        <v>0.35972222222222222</v>
      </c>
      <c r="AX129" s="44">
        <v>0.36874999999999997</v>
      </c>
      <c r="AY129" s="44">
        <v>0.36180555555555555</v>
      </c>
      <c r="AZ129" s="20" t="s">
        <v>151</v>
      </c>
      <c r="BA129" s="34">
        <v>42915</v>
      </c>
      <c r="BB129" s="24"/>
    </row>
    <row r="130" spans="1:54" x14ac:dyDescent="0.2">
      <c r="A130" s="31">
        <v>128</v>
      </c>
      <c r="B130" s="20" t="s">
        <v>89</v>
      </c>
      <c r="C130" s="20" t="s">
        <v>111</v>
      </c>
      <c r="D130" s="20" t="s">
        <v>67</v>
      </c>
      <c r="E130" s="14">
        <v>102.99</v>
      </c>
      <c r="F130" s="20">
        <v>26.62</v>
      </c>
      <c r="G130" s="20">
        <v>30.66</v>
      </c>
      <c r="I130" s="14">
        <v>70.06</v>
      </c>
      <c r="J130" s="14">
        <v>28.69</v>
      </c>
      <c r="K130" s="14">
        <v>38.72</v>
      </c>
      <c r="L130" s="20">
        <v>1780</v>
      </c>
      <c r="M130" s="23">
        <v>102.9</v>
      </c>
      <c r="N130" s="22">
        <v>69</v>
      </c>
      <c r="O130" s="20">
        <v>6</v>
      </c>
      <c r="P130" s="20">
        <v>3.6</v>
      </c>
      <c r="AI130" s="20">
        <v>20</v>
      </c>
      <c r="AJ130" s="20">
        <v>20</v>
      </c>
      <c r="AK130" s="20">
        <v>20</v>
      </c>
      <c r="AL130" s="20">
        <v>7.2</v>
      </c>
      <c r="AM130" s="20">
        <v>8</v>
      </c>
      <c r="AN130" s="20">
        <v>7.6</v>
      </c>
      <c r="AP130" s="20" t="s">
        <v>66</v>
      </c>
      <c r="AQ130" s="20" t="s">
        <v>66</v>
      </c>
      <c r="AR130" s="37" t="s">
        <v>66</v>
      </c>
      <c r="AS130" s="37" t="s">
        <v>66</v>
      </c>
      <c r="AT130" s="20">
        <v>2</v>
      </c>
      <c r="AU130" s="20" t="s">
        <v>108</v>
      </c>
      <c r="AV130" s="20">
        <v>1</v>
      </c>
      <c r="AW130" s="44">
        <v>0.36527777777777781</v>
      </c>
      <c r="AX130" s="44">
        <v>0.3743055555555555</v>
      </c>
      <c r="AY130" s="44">
        <v>0.36874999999999997</v>
      </c>
      <c r="AZ130" s="20" t="s">
        <v>151</v>
      </c>
      <c r="BA130" s="34">
        <v>42915</v>
      </c>
      <c r="BB130" s="24"/>
    </row>
    <row r="131" spans="1:54" x14ac:dyDescent="0.2">
      <c r="A131" s="31">
        <v>129</v>
      </c>
      <c r="B131" s="20" t="s">
        <v>89</v>
      </c>
      <c r="C131" s="20" t="s">
        <v>103</v>
      </c>
      <c r="D131" s="20" t="s">
        <v>67</v>
      </c>
      <c r="E131" s="14">
        <v>107.77</v>
      </c>
      <c r="F131" s="20">
        <v>27.83</v>
      </c>
      <c r="G131" s="20">
        <v>29.5</v>
      </c>
      <c r="I131" s="14">
        <v>69.06</v>
      </c>
      <c r="J131" s="14">
        <v>22.32</v>
      </c>
      <c r="K131" s="14">
        <v>33.1</v>
      </c>
      <c r="L131" s="20">
        <v>1550</v>
      </c>
      <c r="M131" s="23">
        <v>102.5</v>
      </c>
      <c r="N131" s="22">
        <v>76</v>
      </c>
      <c r="O131" s="20">
        <v>9</v>
      </c>
      <c r="P131" s="20">
        <v>4.7</v>
      </c>
      <c r="AI131" s="20">
        <v>16</v>
      </c>
      <c r="AJ131" s="20">
        <v>18</v>
      </c>
      <c r="AK131" s="20">
        <v>17</v>
      </c>
      <c r="AL131" s="20">
        <v>3.8</v>
      </c>
      <c r="AM131" s="20">
        <v>4</v>
      </c>
      <c r="AN131" s="20">
        <v>3.9</v>
      </c>
      <c r="AP131" s="20" t="s">
        <v>66</v>
      </c>
      <c r="AQ131" s="20" t="s">
        <v>40</v>
      </c>
      <c r="AR131" s="37" t="s">
        <v>66</v>
      </c>
      <c r="AS131" s="37" t="s">
        <v>66</v>
      </c>
      <c r="AT131" s="20">
        <v>2</v>
      </c>
      <c r="AW131" s="44">
        <v>0.39097222222222222</v>
      </c>
      <c r="AX131" s="44">
        <v>0.39999999999999997</v>
      </c>
      <c r="AY131" s="44">
        <v>0.39513888888888887</v>
      </c>
      <c r="AZ131" s="20" t="s">
        <v>151</v>
      </c>
      <c r="BA131" s="34">
        <v>42915</v>
      </c>
      <c r="BB131" s="24" t="s">
        <v>125</v>
      </c>
    </row>
    <row r="132" spans="1:54" x14ac:dyDescent="0.2">
      <c r="A132" s="31">
        <v>130</v>
      </c>
      <c r="B132" s="20" t="s">
        <v>89</v>
      </c>
      <c r="C132" s="20" t="s">
        <v>126</v>
      </c>
      <c r="D132" s="20" t="s">
        <v>67</v>
      </c>
      <c r="E132" s="14">
        <v>106.97</v>
      </c>
      <c r="F132" s="20">
        <v>26.09</v>
      </c>
      <c r="G132" s="20">
        <v>29.07</v>
      </c>
      <c r="I132" s="14">
        <v>69.05</v>
      </c>
      <c r="J132" s="14">
        <v>29.18</v>
      </c>
      <c r="K132" s="14">
        <v>30.92</v>
      </c>
      <c r="L132" s="20">
        <v>1600</v>
      </c>
      <c r="M132" s="23">
        <v>102.6</v>
      </c>
      <c r="N132" s="22">
        <v>80</v>
      </c>
      <c r="O132" s="20">
        <v>5</v>
      </c>
      <c r="P132" s="20">
        <v>3.2</v>
      </c>
      <c r="AI132" s="20">
        <v>28</v>
      </c>
      <c r="AJ132" s="20">
        <v>26</v>
      </c>
      <c r="AK132" s="20">
        <v>27</v>
      </c>
      <c r="AL132" s="20">
        <v>5.8</v>
      </c>
      <c r="AM132" s="20">
        <v>5.6</v>
      </c>
      <c r="AN132" s="20">
        <v>5.6999999999999993</v>
      </c>
      <c r="AP132" s="20" t="s">
        <v>66</v>
      </c>
      <c r="AQ132" s="20" t="s">
        <v>40</v>
      </c>
      <c r="AR132" s="37" t="s">
        <v>40</v>
      </c>
      <c r="AS132" s="37" t="s">
        <v>40</v>
      </c>
      <c r="AT132" s="20">
        <v>2</v>
      </c>
      <c r="AW132" s="44">
        <v>0.40486111111111112</v>
      </c>
      <c r="AX132" s="44">
        <v>0.42152777777777778</v>
      </c>
      <c r="AY132" s="44">
        <v>0.40833333333333338</v>
      </c>
      <c r="AZ132" s="20" t="s">
        <v>151</v>
      </c>
      <c r="BA132" s="34">
        <v>42915</v>
      </c>
      <c r="BB132" s="24" t="s">
        <v>112</v>
      </c>
    </row>
    <row r="133" spans="1:54" x14ac:dyDescent="0.2">
      <c r="A133" s="31">
        <v>131</v>
      </c>
      <c r="B133" s="20" t="s">
        <v>89</v>
      </c>
      <c r="D133" s="20" t="s">
        <v>67</v>
      </c>
      <c r="E133" s="14">
        <v>108.3</v>
      </c>
      <c r="F133" s="20">
        <v>27.13</v>
      </c>
      <c r="G133" s="20">
        <v>29.9</v>
      </c>
      <c r="I133" s="14">
        <v>67.069999999999993</v>
      </c>
      <c r="J133" s="14">
        <v>25.37</v>
      </c>
      <c r="K133" s="14">
        <v>41.2</v>
      </c>
      <c r="L133" s="20">
        <v>1260</v>
      </c>
      <c r="M133" s="23">
        <v>103.8</v>
      </c>
      <c r="N133" s="22">
        <v>81</v>
      </c>
      <c r="O133" s="20">
        <v>10</v>
      </c>
      <c r="P133" s="20">
        <v>5.8</v>
      </c>
      <c r="AI133" s="20">
        <v>20</v>
      </c>
      <c r="AJ133" s="20">
        <v>26</v>
      </c>
      <c r="AK133" s="20">
        <v>23</v>
      </c>
      <c r="AL133" s="20">
        <v>5</v>
      </c>
      <c r="AM133" s="20">
        <v>5</v>
      </c>
      <c r="AN133" s="20">
        <v>5</v>
      </c>
      <c r="AP133" s="20" t="s">
        <v>66</v>
      </c>
      <c r="AQ133" s="20" t="s">
        <v>40</v>
      </c>
      <c r="AR133" s="37" t="s">
        <v>66</v>
      </c>
      <c r="AS133" s="37" t="s">
        <v>66</v>
      </c>
      <c r="AT133" s="20">
        <v>2</v>
      </c>
      <c r="AU133" s="20" t="s">
        <v>108</v>
      </c>
      <c r="AV133" s="20">
        <v>2</v>
      </c>
      <c r="AW133" s="44">
        <v>0.41319444444444442</v>
      </c>
      <c r="AX133" s="44">
        <v>0.42083333333333334</v>
      </c>
      <c r="AY133" s="44">
        <v>0.41597222222222219</v>
      </c>
      <c r="AZ133" s="20" t="s">
        <v>151</v>
      </c>
      <c r="BA133" s="34">
        <v>42915</v>
      </c>
      <c r="BB133" s="24"/>
    </row>
    <row r="134" spans="1:54" x14ac:dyDescent="0.2">
      <c r="A134" s="31">
        <v>132</v>
      </c>
      <c r="B134" s="20" t="s">
        <v>89</v>
      </c>
      <c r="C134" s="20" t="s">
        <v>127</v>
      </c>
      <c r="D134" s="20" t="s">
        <v>65</v>
      </c>
      <c r="E134" s="14">
        <v>104.61</v>
      </c>
      <c r="F134" s="20">
        <v>24.26</v>
      </c>
      <c r="G134" s="20">
        <v>26.21</v>
      </c>
      <c r="I134" s="14">
        <v>61.05</v>
      </c>
      <c r="J134" s="14">
        <v>29.8</v>
      </c>
      <c r="K134" s="14">
        <v>34.11</v>
      </c>
      <c r="L134" s="20">
        <v>1140</v>
      </c>
      <c r="M134" s="23">
        <v>102.6</v>
      </c>
      <c r="N134" s="22">
        <v>81</v>
      </c>
      <c r="O134" s="20">
        <v>10</v>
      </c>
      <c r="P134" s="20">
        <v>4.9000000000000004</v>
      </c>
      <c r="AI134" s="20">
        <v>34</v>
      </c>
      <c r="AJ134" s="20">
        <v>30</v>
      </c>
      <c r="AK134" s="20">
        <v>32</v>
      </c>
      <c r="AL134" s="20">
        <v>4</v>
      </c>
      <c r="AM134" s="20">
        <v>4.2</v>
      </c>
      <c r="AN134" s="20">
        <v>4.0999999999999996</v>
      </c>
      <c r="AP134" s="20" t="s">
        <v>66</v>
      </c>
      <c r="AQ134" s="20" t="s">
        <v>40</v>
      </c>
      <c r="AR134" s="37" t="s">
        <v>66</v>
      </c>
      <c r="AS134" s="37" t="s">
        <v>66</v>
      </c>
      <c r="AT134" s="20">
        <v>2</v>
      </c>
      <c r="AW134" s="44">
        <v>0.42152777777777778</v>
      </c>
      <c r="AX134" s="44">
        <v>0.4284722222222222</v>
      </c>
      <c r="AY134" s="44">
        <v>0.4236111111111111</v>
      </c>
      <c r="AZ134" s="20" t="s">
        <v>151</v>
      </c>
      <c r="BA134" s="34">
        <v>42915</v>
      </c>
      <c r="BB134" s="24" t="s">
        <v>128</v>
      </c>
    </row>
    <row r="135" spans="1:54" x14ac:dyDescent="0.2">
      <c r="A135" s="31">
        <v>133</v>
      </c>
      <c r="B135" s="20" t="s">
        <v>37</v>
      </c>
      <c r="C135" s="20" t="s">
        <v>103</v>
      </c>
      <c r="D135" s="20" t="s">
        <v>108</v>
      </c>
      <c r="E135" s="14">
        <v>54.53</v>
      </c>
      <c r="F135" s="20">
        <v>17.53</v>
      </c>
      <c r="G135" s="20">
        <v>10.61</v>
      </c>
      <c r="I135" s="14">
        <v>39.07</v>
      </c>
      <c r="J135" s="14">
        <v>57.82</v>
      </c>
      <c r="K135" s="14"/>
      <c r="L135" s="20">
        <v>580</v>
      </c>
      <c r="M135" s="23">
        <v>103.8</v>
      </c>
      <c r="N135" s="22">
        <v>82</v>
      </c>
      <c r="O135" s="20">
        <v>8</v>
      </c>
      <c r="P135" s="20">
        <v>3.8</v>
      </c>
      <c r="AI135" s="20">
        <v>22</v>
      </c>
      <c r="AJ135" s="20">
        <v>18</v>
      </c>
      <c r="AK135" s="20">
        <v>20</v>
      </c>
      <c r="AL135" s="20">
        <v>6</v>
      </c>
      <c r="AM135" s="20">
        <v>6</v>
      </c>
      <c r="AN135" s="20">
        <v>6</v>
      </c>
      <c r="AP135" s="20" t="s">
        <v>66</v>
      </c>
      <c r="AQ135" s="20" t="s">
        <v>40</v>
      </c>
      <c r="AR135" s="37" t="s">
        <v>66</v>
      </c>
      <c r="AS135" s="37" t="s">
        <v>66</v>
      </c>
      <c r="AT135" s="20">
        <v>2</v>
      </c>
      <c r="AW135" s="44">
        <v>0.68611111111111101</v>
      </c>
      <c r="AX135" s="44">
        <v>0.6958333333333333</v>
      </c>
      <c r="AY135" s="44">
        <v>0.69097222222222221</v>
      </c>
      <c r="AZ135" s="25" t="s">
        <v>129</v>
      </c>
      <c r="BA135" s="34">
        <v>42915</v>
      </c>
      <c r="BB135" s="24"/>
    </row>
    <row r="136" spans="1:54" x14ac:dyDescent="0.2">
      <c r="A136" s="31">
        <v>134</v>
      </c>
      <c r="B136" s="20" t="s">
        <v>37</v>
      </c>
      <c r="C136" s="20" t="s">
        <v>103</v>
      </c>
      <c r="D136" s="20" t="s">
        <v>108</v>
      </c>
      <c r="E136" s="15">
        <v>51.58</v>
      </c>
      <c r="F136" s="2">
        <v>17</v>
      </c>
      <c r="G136" s="2">
        <v>10.85</v>
      </c>
      <c r="H136" s="2"/>
      <c r="I136" s="14">
        <v>42.08</v>
      </c>
      <c r="J136" s="15">
        <v>62</v>
      </c>
      <c r="K136" s="15"/>
      <c r="L136" s="2">
        <v>710</v>
      </c>
      <c r="M136" s="26">
        <v>104.4</v>
      </c>
      <c r="N136" s="19">
        <v>50</v>
      </c>
      <c r="O136" s="2">
        <v>6</v>
      </c>
      <c r="P136" s="2">
        <v>3.8</v>
      </c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>
        <v>20</v>
      </c>
      <c r="AJ136" s="2">
        <v>20</v>
      </c>
      <c r="AK136" s="20">
        <v>20</v>
      </c>
      <c r="AL136" s="2">
        <v>6.2</v>
      </c>
      <c r="AM136" s="2">
        <v>6.4</v>
      </c>
      <c r="AN136" s="20">
        <v>6.3000000000000007</v>
      </c>
      <c r="AO136" s="2"/>
      <c r="AP136" s="2" t="s">
        <v>66</v>
      </c>
      <c r="AQ136" s="2" t="s">
        <v>40</v>
      </c>
      <c r="AR136" s="37" t="s">
        <v>66</v>
      </c>
      <c r="AS136" s="37" t="s">
        <v>66</v>
      </c>
      <c r="AT136" s="20">
        <v>2</v>
      </c>
      <c r="AW136" s="43">
        <v>0.68888888888888899</v>
      </c>
      <c r="AX136" s="43">
        <v>0.69444444444444453</v>
      </c>
      <c r="AY136" s="43">
        <v>0.69652777777777775</v>
      </c>
      <c r="AZ136" s="25" t="s">
        <v>129</v>
      </c>
      <c r="BA136" s="34">
        <v>42915</v>
      </c>
      <c r="BB136" s="27"/>
    </row>
    <row r="137" spans="1:54" x14ac:dyDescent="0.2">
      <c r="A137" s="31">
        <v>135</v>
      </c>
      <c r="B137" s="20" t="s">
        <v>37</v>
      </c>
      <c r="C137" s="2"/>
      <c r="D137" s="20" t="s">
        <v>108</v>
      </c>
      <c r="E137" s="15">
        <v>51.58</v>
      </c>
      <c r="F137" s="2">
        <v>17.010000000000002</v>
      </c>
      <c r="G137" s="2">
        <v>11.1</v>
      </c>
      <c r="H137" s="2"/>
      <c r="I137" s="15">
        <v>42.01</v>
      </c>
      <c r="J137" s="15">
        <v>59.68</v>
      </c>
      <c r="K137" s="15"/>
      <c r="L137" s="2">
        <v>580</v>
      </c>
      <c r="M137" s="26">
        <v>102.2</v>
      </c>
      <c r="N137" s="19">
        <v>54</v>
      </c>
      <c r="O137" s="2">
        <v>8</v>
      </c>
      <c r="P137" s="2">
        <v>2.1</v>
      </c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>
        <v>20</v>
      </c>
      <c r="AJ137" s="2">
        <v>20</v>
      </c>
      <c r="AK137" s="20">
        <v>20</v>
      </c>
      <c r="AL137" s="2">
        <v>4.8</v>
      </c>
      <c r="AM137" s="2"/>
      <c r="AN137" s="20">
        <v>4.8</v>
      </c>
      <c r="AO137" s="2"/>
      <c r="AP137" s="2" t="s">
        <v>66</v>
      </c>
      <c r="AQ137" s="2" t="s">
        <v>40</v>
      </c>
      <c r="AR137" s="37" t="s">
        <v>66</v>
      </c>
      <c r="AS137" s="37" t="s">
        <v>66</v>
      </c>
      <c r="AT137" s="20">
        <v>2</v>
      </c>
      <c r="AW137" s="43">
        <v>0.69444444444444453</v>
      </c>
      <c r="AX137" s="43">
        <v>0.70138888888888884</v>
      </c>
      <c r="AY137" s="43">
        <v>0.69791666666666663</v>
      </c>
      <c r="AZ137" s="25" t="s">
        <v>129</v>
      </c>
      <c r="BA137" s="34">
        <v>42915</v>
      </c>
      <c r="BB137" s="27" t="s">
        <v>130</v>
      </c>
    </row>
    <row r="138" spans="1:54" x14ac:dyDescent="0.2">
      <c r="A138" s="31">
        <v>136</v>
      </c>
      <c r="B138" s="20" t="s">
        <v>37</v>
      </c>
      <c r="D138" s="20" t="s">
        <v>108</v>
      </c>
      <c r="E138" s="15">
        <v>51.57</v>
      </c>
      <c r="F138" s="2">
        <v>19.190000000000001</v>
      </c>
      <c r="G138" s="2">
        <v>12.24</v>
      </c>
      <c r="H138" s="2"/>
      <c r="I138" s="15">
        <v>42.04</v>
      </c>
      <c r="J138" s="15">
        <v>62.76</v>
      </c>
      <c r="K138" s="15"/>
      <c r="L138" s="2">
        <v>690</v>
      </c>
      <c r="M138" s="26">
        <v>106.1</v>
      </c>
      <c r="N138" s="19">
        <v>62</v>
      </c>
      <c r="O138" s="2">
        <v>10</v>
      </c>
      <c r="P138" s="2">
        <v>4</v>
      </c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>
        <v>32</v>
      </c>
      <c r="AJ138" s="2"/>
      <c r="AK138" s="20">
        <v>32</v>
      </c>
      <c r="AL138" s="2">
        <v>6</v>
      </c>
      <c r="AM138" s="2"/>
      <c r="AN138" s="20">
        <v>6</v>
      </c>
      <c r="AO138" s="2"/>
      <c r="AP138" s="2" t="s">
        <v>66</v>
      </c>
      <c r="AQ138" s="2" t="s">
        <v>40</v>
      </c>
      <c r="AR138" s="37" t="s">
        <v>66</v>
      </c>
      <c r="AS138" s="37" t="s">
        <v>66</v>
      </c>
      <c r="AT138" s="20">
        <v>2</v>
      </c>
      <c r="AW138" s="43">
        <v>0.6972222222222223</v>
      </c>
      <c r="AX138" s="43">
        <v>0.70624999999999993</v>
      </c>
      <c r="AY138" s="43">
        <v>0.7006944444444444</v>
      </c>
      <c r="AZ138" s="25" t="s">
        <v>129</v>
      </c>
      <c r="BA138" s="34">
        <v>42915</v>
      </c>
      <c r="BB138" s="27" t="s">
        <v>131</v>
      </c>
    </row>
    <row r="139" spans="1:54" x14ac:dyDescent="0.2">
      <c r="A139" s="31">
        <v>137</v>
      </c>
      <c r="B139" s="20" t="s">
        <v>37</v>
      </c>
      <c r="C139" s="2" t="s">
        <v>103</v>
      </c>
      <c r="D139" s="20" t="s">
        <v>108</v>
      </c>
      <c r="E139" s="15">
        <v>52.1</v>
      </c>
      <c r="F139" s="2">
        <v>16.649999999999999</v>
      </c>
      <c r="G139" s="2">
        <v>12.35</v>
      </c>
      <c r="H139" s="2"/>
      <c r="I139" s="15">
        <v>40.03</v>
      </c>
      <c r="J139" s="15">
        <v>59.4</v>
      </c>
      <c r="K139" s="15"/>
      <c r="L139" s="2">
        <v>630</v>
      </c>
      <c r="M139" s="26">
        <v>101.8</v>
      </c>
      <c r="N139" s="19">
        <v>77</v>
      </c>
      <c r="O139" s="2">
        <v>7</v>
      </c>
      <c r="P139" s="2">
        <v>4.0999999999999996</v>
      </c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>
        <v>20</v>
      </c>
      <c r="AJ139" s="2">
        <v>22</v>
      </c>
      <c r="AK139" s="20">
        <v>21</v>
      </c>
      <c r="AL139" s="2">
        <v>4.5999999999999996</v>
      </c>
      <c r="AM139" s="2">
        <v>4.5999999999999996</v>
      </c>
      <c r="AN139" s="20">
        <v>4.5999999999999996</v>
      </c>
      <c r="AO139" s="2"/>
      <c r="AP139" s="2" t="s">
        <v>66</v>
      </c>
      <c r="AQ139" s="2" t="s">
        <v>40</v>
      </c>
      <c r="AR139" s="37" t="s">
        <v>66</v>
      </c>
      <c r="AS139" s="37" t="s">
        <v>66</v>
      </c>
      <c r="AT139" s="20">
        <v>2</v>
      </c>
      <c r="AW139" s="43">
        <v>0.70833333333333337</v>
      </c>
      <c r="AX139" s="43">
        <v>0.71319444444444446</v>
      </c>
      <c r="AY139" s="43">
        <v>0.70972222222222225</v>
      </c>
      <c r="AZ139" s="25" t="s">
        <v>129</v>
      </c>
      <c r="BA139" s="34">
        <v>42915</v>
      </c>
      <c r="BB139" s="27"/>
    </row>
    <row r="140" spans="1:54" x14ac:dyDescent="0.2">
      <c r="A140" s="31">
        <v>138</v>
      </c>
      <c r="B140" s="20" t="s">
        <v>37</v>
      </c>
      <c r="C140" s="2"/>
      <c r="D140" s="20" t="s">
        <v>108</v>
      </c>
      <c r="E140" s="15">
        <v>52.05</v>
      </c>
      <c r="F140" s="2">
        <v>15.4</v>
      </c>
      <c r="G140" s="2">
        <v>13</v>
      </c>
      <c r="H140" s="2"/>
      <c r="I140" s="14">
        <v>41.03</v>
      </c>
      <c r="J140" s="15">
        <v>53.63</v>
      </c>
      <c r="K140" s="15"/>
      <c r="L140" s="2">
        <v>630</v>
      </c>
      <c r="M140" s="26">
        <v>105.8</v>
      </c>
      <c r="N140" s="19">
        <v>59</v>
      </c>
      <c r="O140" s="2">
        <v>6</v>
      </c>
      <c r="P140" s="2">
        <v>1.9</v>
      </c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>
        <v>20</v>
      </c>
      <c r="AJ140" s="2">
        <v>18</v>
      </c>
      <c r="AK140" s="20">
        <v>19</v>
      </c>
      <c r="AL140" s="2">
        <v>4</v>
      </c>
      <c r="AM140" s="2">
        <v>4</v>
      </c>
      <c r="AN140" s="20">
        <v>4</v>
      </c>
      <c r="AO140" s="2"/>
      <c r="AP140" s="2" t="s">
        <v>66</v>
      </c>
      <c r="AQ140" s="2" t="s">
        <v>40</v>
      </c>
      <c r="AR140" s="37" t="s">
        <v>66</v>
      </c>
      <c r="AS140" s="37" t="s">
        <v>66</v>
      </c>
      <c r="AT140" s="20">
        <v>2</v>
      </c>
      <c r="AW140" s="43">
        <v>0.7090277777777777</v>
      </c>
      <c r="AX140" s="43">
        <v>0.71805555555555556</v>
      </c>
      <c r="AY140" s="43">
        <v>0.71458333333333324</v>
      </c>
      <c r="AZ140" s="25" t="s">
        <v>129</v>
      </c>
      <c r="BA140" s="34">
        <v>42915</v>
      </c>
      <c r="BB140" s="27"/>
    </row>
    <row r="141" spans="1:54" x14ac:dyDescent="0.2">
      <c r="A141" s="31">
        <v>139</v>
      </c>
      <c r="B141" s="20" t="s">
        <v>37</v>
      </c>
      <c r="C141" s="2" t="s">
        <v>106</v>
      </c>
      <c r="D141" s="20" t="s">
        <v>108</v>
      </c>
      <c r="E141" s="15">
        <v>55.42</v>
      </c>
      <c r="F141" s="2">
        <v>18.22</v>
      </c>
      <c r="G141" s="2">
        <v>13.03</v>
      </c>
      <c r="H141" s="2"/>
      <c r="I141" s="15">
        <v>42.02</v>
      </c>
      <c r="J141" s="15">
        <v>53.24</v>
      </c>
      <c r="K141" s="15"/>
      <c r="L141" s="2">
        <v>640</v>
      </c>
      <c r="M141" s="26">
        <v>103.1</v>
      </c>
      <c r="N141" s="19">
        <v>48</v>
      </c>
      <c r="O141" s="2">
        <v>6</v>
      </c>
      <c r="P141" s="2">
        <v>0.9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>
        <v>20</v>
      </c>
      <c r="AJ141" s="2">
        <v>20</v>
      </c>
      <c r="AK141" s="20">
        <v>20</v>
      </c>
      <c r="AL141" s="2">
        <v>5.6</v>
      </c>
      <c r="AM141" s="2">
        <v>5.6</v>
      </c>
      <c r="AN141" s="20">
        <v>5.6</v>
      </c>
      <c r="AO141" s="2"/>
      <c r="AP141" s="2" t="s">
        <v>66</v>
      </c>
      <c r="AQ141" s="2" t="s">
        <v>40</v>
      </c>
      <c r="AR141" s="37" t="s">
        <v>66</v>
      </c>
      <c r="AS141" s="37" t="s">
        <v>66</v>
      </c>
      <c r="AT141" s="20">
        <v>2</v>
      </c>
      <c r="AW141" s="43">
        <v>0.71527777777777779</v>
      </c>
      <c r="AX141" s="43">
        <v>0.72152777777777777</v>
      </c>
      <c r="AY141" s="43">
        <v>0.71944444444444444</v>
      </c>
      <c r="AZ141" s="25" t="s">
        <v>129</v>
      </c>
      <c r="BA141" s="34">
        <v>42915</v>
      </c>
      <c r="BB141" s="27"/>
    </row>
    <row r="142" spans="1:54" x14ac:dyDescent="0.2">
      <c r="A142" s="31">
        <v>140</v>
      </c>
      <c r="B142" s="20" t="s">
        <v>37</v>
      </c>
      <c r="C142" s="2" t="s">
        <v>103</v>
      </c>
      <c r="D142" s="20" t="s">
        <v>108</v>
      </c>
      <c r="E142" s="15">
        <v>53.71</v>
      </c>
      <c r="F142" s="2">
        <v>19.09</v>
      </c>
      <c r="G142" s="2">
        <v>13.1</v>
      </c>
      <c r="H142" s="2"/>
      <c r="I142" s="15">
        <v>44.01</v>
      </c>
      <c r="J142" s="15">
        <v>67.97</v>
      </c>
      <c r="K142" s="15"/>
      <c r="L142" s="2">
        <v>640</v>
      </c>
      <c r="M142" s="26">
        <v>104.3</v>
      </c>
      <c r="N142" s="19">
        <v>82</v>
      </c>
      <c r="O142" s="2">
        <v>7</v>
      </c>
      <c r="P142" s="2">
        <v>2.9</v>
      </c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>
        <v>28</v>
      </c>
      <c r="AJ142" s="2">
        <v>24</v>
      </c>
      <c r="AK142" s="20">
        <v>26</v>
      </c>
      <c r="AL142" s="2">
        <v>5.6</v>
      </c>
      <c r="AM142" s="2">
        <v>5.8</v>
      </c>
      <c r="AN142" s="20">
        <v>5.6999999999999993</v>
      </c>
      <c r="AO142" s="2"/>
      <c r="AP142" s="2" t="s">
        <v>66</v>
      </c>
      <c r="AQ142" s="2" t="s">
        <v>40</v>
      </c>
      <c r="AR142" s="37" t="s">
        <v>40</v>
      </c>
      <c r="AS142" s="37" t="s">
        <v>66</v>
      </c>
      <c r="AT142" s="20">
        <v>2</v>
      </c>
      <c r="AW142" s="43">
        <v>0.72638888888888886</v>
      </c>
      <c r="AX142" s="43">
        <v>0.73055555555555562</v>
      </c>
      <c r="AY142" s="43">
        <v>0.72638888888888886</v>
      </c>
      <c r="AZ142" s="25" t="s">
        <v>129</v>
      </c>
      <c r="BA142" s="34">
        <v>42915</v>
      </c>
      <c r="BB142" s="27"/>
    </row>
    <row r="143" spans="1:54" x14ac:dyDescent="0.2">
      <c r="A143" s="31">
        <v>141</v>
      </c>
      <c r="B143" s="20" t="s">
        <v>37</v>
      </c>
      <c r="C143" s="2" t="s">
        <v>103</v>
      </c>
      <c r="D143" s="20" t="s">
        <v>108</v>
      </c>
      <c r="E143" s="15">
        <v>61.35</v>
      </c>
      <c r="F143" s="2">
        <v>17.47</v>
      </c>
      <c r="G143" s="2">
        <v>11.58</v>
      </c>
      <c r="H143" s="2"/>
      <c r="I143" s="15">
        <v>40.03</v>
      </c>
      <c r="J143" s="15">
        <v>61.3</v>
      </c>
      <c r="K143" s="15"/>
      <c r="L143" s="2">
        <v>610</v>
      </c>
      <c r="M143" s="26">
        <v>104.2</v>
      </c>
      <c r="N143" s="19">
        <v>61</v>
      </c>
      <c r="O143" s="2">
        <v>6</v>
      </c>
      <c r="P143" s="2">
        <v>4.3</v>
      </c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>
        <v>18</v>
      </c>
      <c r="AJ143" s="2">
        <v>16</v>
      </c>
      <c r="AK143" s="20">
        <v>17</v>
      </c>
      <c r="AL143" s="2">
        <v>6.8</v>
      </c>
      <c r="AM143" s="2">
        <v>6.8</v>
      </c>
      <c r="AN143" s="20">
        <v>6.8</v>
      </c>
      <c r="AO143" s="2"/>
      <c r="AP143" s="2" t="s">
        <v>66</v>
      </c>
      <c r="AQ143" s="2" t="s">
        <v>40</v>
      </c>
      <c r="AR143" s="37" t="s">
        <v>66</v>
      </c>
      <c r="AS143" s="37" t="s">
        <v>66</v>
      </c>
      <c r="AT143" s="20">
        <v>2</v>
      </c>
      <c r="AW143" s="43">
        <v>0.73125000000000007</v>
      </c>
      <c r="AX143" s="43">
        <v>0.73888888888888893</v>
      </c>
      <c r="AY143" s="43">
        <v>0.73402777777777783</v>
      </c>
      <c r="AZ143" s="25" t="s">
        <v>129</v>
      </c>
      <c r="BA143" s="34">
        <v>42915</v>
      </c>
      <c r="BB143" s="27"/>
    </row>
    <row r="144" spans="1:54" x14ac:dyDescent="0.2">
      <c r="A144" s="31">
        <v>142</v>
      </c>
      <c r="B144" s="20" t="s">
        <v>37</v>
      </c>
      <c r="C144" s="2" t="s">
        <v>106</v>
      </c>
      <c r="D144" s="20" t="s">
        <v>108</v>
      </c>
      <c r="E144" s="15">
        <v>50.14</v>
      </c>
      <c r="F144" s="2">
        <v>17.86</v>
      </c>
      <c r="G144" s="2">
        <v>11.82</v>
      </c>
      <c r="H144" s="2"/>
      <c r="I144" s="15">
        <v>42.3</v>
      </c>
      <c r="J144" s="15">
        <v>62.73</v>
      </c>
      <c r="K144" s="15"/>
      <c r="L144" s="2">
        <v>600</v>
      </c>
      <c r="M144" s="26">
        <v>105.5</v>
      </c>
      <c r="N144" s="19">
        <v>64</v>
      </c>
      <c r="O144" s="2">
        <v>6</v>
      </c>
      <c r="P144" s="2">
        <v>1.3</v>
      </c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>
        <v>20</v>
      </c>
      <c r="AJ144" s="2">
        <v>18</v>
      </c>
      <c r="AK144" s="20">
        <v>19</v>
      </c>
      <c r="AL144" s="2">
        <v>4.2</v>
      </c>
      <c r="AM144" s="2">
        <v>4.2</v>
      </c>
      <c r="AN144" s="20">
        <v>4.2</v>
      </c>
      <c r="AO144" s="2"/>
      <c r="AP144" s="2" t="s">
        <v>66</v>
      </c>
      <c r="AQ144" s="2" t="s">
        <v>40</v>
      </c>
      <c r="AR144" s="37" t="s">
        <v>66</v>
      </c>
      <c r="AS144" s="37" t="s">
        <v>66</v>
      </c>
      <c r="AT144" s="20">
        <v>2</v>
      </c>
      <c r="AW144" s="43">
        <v>0.73541666666666661</v>
      </c>
      <c r="AX144" s="43">
        <v>0.74583333333333324</v>
      </c>
      <c r="AY144" s="43">
        <v>0.73749999999999993</v>
      </c>
      <c r="AZ144" s="25" t="s">
        <v>129</v>
      </c>
      <c r="BA144" s="34">
        <v>42915</v>
      </c>
      <c r="BB144" s="27"/>
    </row>
    <row r="145" spans="1:54" x14ac:dyDescent="0.2">
      <c r="A145" s="31">
        <v>143</v>
      </c>
      <c r="B145" s="20" t="s">
        <v>37</v>
      </c>
      <c r="C145" s="2" t="s">
        <v>103</v>
      </c>
      <c r="D145" s="20" t="s">
        <v>108</v>
      </c>
      <c r="E145" s="15">
        <v>54.97</v>
      </c>
      <c r="F145" s="2">
        <v>16.95</v>
      </c>
      <c r="G145" s="2">
        <v>12.98</v>
      </c>
      <c r="H145" s="2"/>
      <c r="I145" s="15">
        <v>42.06</v>
      </c>
      <c r="J145" s="15">
        <v>60.9</v>
      </c>
      <c r="K145" s="15"/>
      <c r="L145" s="2">
        <v>660</v>
      </c>
      <c r="M145" s="26">
        <v>104.8</v>
      </c>
      <c r="N145" s="19">
        <v>79</v>
      </c>
      <c r="O145" s="2">
        <v>12</v>
      </c>
      <c r="P145" s="2">
        <v>5</v>
      </c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>
        <v>16</v>
      </c>
      <c r="AJ145" s="2">
        <v>20</v>
      </c>
      <c r="AK145" s="20">
        <v>18</v>
      </c>
      <c r="AL145" s="2">
        <v>7.2</v>
      </c>
      <c r="AM145" s="2">
        <v>7</v>
      </c>
      <c r="AN145" s="20">
        <v>7.1</v>
      </c>
      <c r="AO145" s="2"/>
      <c r="AP145" s="2" t="s">
        <v>66</v>
      </c>
      <c r="AQ145" s="2" t="s">
        <v>40</v>
      </c>
      <c r="AR145" s="37" t="s">
        <v>66</v>
      </c>
      <c r="AS145" s="37" t="s">
        <v>66</v>
      </c>
      <c r="AT145" s="20">
        <v>2</v>
      </c>
      <c r="AW145" s="43">
        <v>0.73611111111111116</v>
      </c>
      <c r="AX145" s="43">
        <v>0.7416666666666667</v>
      </c>
      <c r="AY145" s="43">
        <v>0.73819444444444438</v>
      </c>
      <c r="AZ145" s="25" t="s">
        <v>129</v>
      </c>
      <c r="BA145" s="34">
        <v>42915</v>
      </c>
      <c r="BB145" s="27"/>
    </row>
    <row r="146" spans="1:54" x14ac:dyDescent="0.2">
      <c r="A146" s="31">
        <v>144</v>
      </c>
      <c r="B146" s="20" t="s">
        <v>37</v>
      </c>
      <c r="C146" s="2" t="s">
        <v>103</v>
      </c>
      <c r="D146" s="20" t="s">
        <v>108</v>
      </c>
      <c r="E146" s="15">
        <v>53.39</v>
      </c>
      <c r="F146" s="2">
        <v>18.7</v>
      </c>
      <c r="G146" s="2">
        <v>12.67</v>
      </c>
      <c r="H146" s="2"/>
      <c r="I146" s="15">
        <v>40.01</v>
      </c>
      <c r="J146" s="15">
        <v>60.99</v>
      </c>
      <c r="K146" s="15"/>
      <c r="L146" s="2">
        <v>720</v>
      </c>
      <c r="M146" s="26">
        <v>102.9</v>
      </c>
      <c r="N146" s="19">
        <v>47</v>
      </c>
      <c r="O146" s="2">
        <v>10</v>
      </c>
      <c r="P146" s="2">
        <v>2.4</v>
      </c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>
        <v>22</v>
      </c>
      <c r="AJ146" s="20">
        <v>22</v>
      </c>
      <c r="AK146" s="20">
        <v>22</v>
      </c>
      <c r="AL146" s="2">
        <v>4.4000000000000004</v>
      </c>
      <c r="AM146" s="2">
        <v>4.4000000000000004</v>
      </c>
      <c r="AN146" s="20">
        <v>4.4000000000000004</v>
      </c>
      <c r="AO146" s="2"/>
      <c r="AP146" s="2" t="s">
        <v>66</v>
      </c>
      <c r="AQ146" s="2" t="s">
        <v>40</v>
      </c>
      <c r="AR146" s="37" t="s">
        <v>66</v>
      </c>
      <c r="AS146" s="37" t="s">
        <v>66</v>
      </c>
      <c r="AT146" s="20">
        <v>2</v>
      </c>
      <c r="AW146" s="43">
        <v>0.74444444444444446</v>
      </c>
      <c r="AX146" s="43">
        <v>0.75069444444444444</v>
      </c>
      <c r="AY146" s="43">
        <v>0.74930555555555556</v>
      </c>
      <c r="AZ146" s="25" t="s">
        <v>129</v>
      </c>
      <c r="BA146" s="34">
        <v>42915</v>
      </c>
      <c r="BB146" s="27"/>
    </row>
    <row r="147" spans="1:54" x14ac:dyDescent="0.2">
      <c r="A147" s="31">
        <v>145</v>
      </c>
      <c r="B147" s="20" t="s">
        <v>37</v>
      </c>
      <c r="C147" s="2" t="s">
        <v>111</v>
      </c>
      <c r="D147" s="20" t="s">
        <v>108</v>
      </c>
      <c r="E147" s="15">
        <v>43.35</v>
      </c>
      <c r="F147" s="2">
        <v>18.11</v>
      </c>
      <c r="G147" s="2">
        <v>12.54</v>
      </c>
      <c r="H147" s="2">
        <v>50.8</v>
      </c>
      <c r="I147" s="15">
        <v>43.88</v>
      </c>
      <c r="J147" s="15">
        <v>61.58</v>
      </c>
      <c r="K147" s="15"/>
      <c r="L147" s="2">
        <v>740</v>
      </c>
      <c r="M147" s="26">
        <v>102.6</v>
      </c>
      <c r="N147" s="19">
        <v>56</v>
      </c>
      <c r="O147" s="2">
        <v>8</v>
      </c>
      <c r="P147" s="2">
        <v>3.1</v>
      </c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>
        <v>24</v>
      </c>
      <c r="AJ147" s="20">
        <v>24</v>
      </c>
      <c r="AK147" s="20">
        <v>24</v>
      </c>
      <c r="AL147" s="2">
        <v>6.6</v>
      </c>
      <c r="AM147" s="2">
        <v>6.6</v>
      </c>
      <c r="AN147" s="20">
        <v>6.6</v>
      </c>
      <c r="AO147" s="2"/>
      <c r="AP147" s="2" t="s">
        <v>66</v>
      </c>
      <c r="AQ147" s="2" t="s">
        <v>40</v>
      </c>
      <c r="AR147" s="37" t="s">
        <v>66</v>
      </c>
      <c r="AS147" s="37" t="s">
        <v>66</v>
      </c>
      <c r="AT147" s="2">
        <v>2</v>
      </c>
      <c r="AU147" s="2" t="s">
        <v>155</v>
      </c>
      <c r="AV147" s="2">
        <v>1</v>
      </c>
      <c r="AW147" s="43">
        <v>0.31666666666666665</v>
      </c>
      <c r="AX147" s="43">
        <v>0.32291666666666669</v>
      </c>
      <c r="AY147" s="43">
        <v>0.31805555555555554</v>
      </c>
      <c r="AZ147" s="25" t="s">
        <v>129</v>
      </c>
      <c r="BA147" s="34">
        <v>42916</v>
      </c>
      <c r="BB147" s="27" t="s">
        <v>112</v>
      </c>
    </row>
    <row r="148" spans="1:54" x14ac:dyDescent="0.2">
      <c r="A148" s="31">
        <v>146</v>
      </c>
      <c r="B148" s="20" t="s">
        <v>37</v>
      </c>
      <c r="C148" s="20" t="s">
        <v>100</v>
      </c>
      <c r="D148" s="20" t="s">
        <v>108</v>
      </c>
      <c r="E148" s="14">
        <v>35.75</v>
      </c>
      <c r="F148" s="20">
        <v>15.44</v>
      </c>
      <c r="G148" s="20">
        <v>11.17</v>
      </c>
      <c r="H148" s="20">
        <v>49.46</v>
      </c>
      <c r="I148" s="14">
        <v>40.090000000000003</v>
      </c>
      <c r="J148" s="14">
        <v>62.74</v>
      </c>
      <c r="K148" s="14"/>
      <c r="L148" s="20">
        <v>660</v>
      </c>
      <c r="M148" s="23">
        <v>104.8</v>
      </c>
      <c r="N148" s="22">
        <v>77</v>
      </c>
      <c r="O148" s="20">
        <v>6</v>
      </c>
      <c r="P148" s="20">
        <v>2.8</v>
      </c>
      <c r="AI148" s="20">
        <v>18</v>
      </c>
      <c r="AJ148" s="20">
        <v>18</v>
      </c>
      <c r="AK148" s="20">
        <v>18</v>
      </c>
      <c r="AL148" s="20">
        <v>5</v>
      </c>
      <c r="AM148" s="20">
        <v>4.8</v>
      </c>
      <c r="AN148" s="20">
        <v>4.9000000000000004</v>
      </c>
      <c r="AP148" s="2" t="s">
        <v>66</v>
      </c>
      <c r="AQ148" s="2" t="s">
        <v>40</v>
      </c>
      <c r="AR148" s="37" t="s">
        <v>66</v>
      </c>
      <c r="AS148" s="37" t="s">
        <v>66</v>
      </c>
      <c r="AT148" s="20">
        <v>2</v>
      </c>
      <c r="AU148" s="20" t="s">
        <v>155</v>
      </c>
      <c r="AV148" s="20">
        <v>1</v>
      </c>
      <c r="AW148" s="44">
        <v>0.31944444444444448</v>
      </c>
      <c r="AX148" s="44">
        <v>0.3263888888888889</v>
      </c>
      <c r="AY148" s="44">
        <v>0.32361111111111113</v>
      </c>
      <c r="AZ148" s="25" t="s">
        <v>129</v>
      </c>
      <c r="BA148" s="34">
        <v>42916</v>
      </c>
      <c r="BB148" s="24" t="s">
        <v>112</v>
      </c>
    </row>
    <row r="149" spans="1:54" x14ac:dyDescent="0.2">
      <c r="A149" s="31">
        <v>147</v>
      </c>
      <c r="B149" s="20" t="s">
        <v>37</v>
      </c>
      <c r="C149" s="20" t="s">
        <v>126</v>
      </c>
      <c r="D149" s="20" t="s">
        <v>108</v>
      </c>
      <c r="E149" s="14">
        <v>47.71</v>
      </c>
      <c r="F149" s="20">
        <v>15.92</v>
      </c>
      <c r="G149" s="20">
        <v>11.52</v>
      </c>
      <c r="H149" s="20">
        <v>50.8</v>
      </c>
      <c r="I149" s="14">
        <v>40.090000000000003</v>
      </c>
      <c r="J149" s="14">
        <v>63.62</v>
      </c>
      <c r="K149" s="14"/>
      <c r="L149" s="20">
        <v>730</v>
      </c>
      <c r="M149" s="23">
        <v>105.3</v>
      </c>
      <c r="N149" s="22">
        <v>65</v>
      </c>
      <c r="O149" s="20">
        <v>6</v>
      </c>
      <c r="P149" s="20">
        <v>5.0999999999999996</v>
      </c>
      <c r="AI149" s="20">
        <v>28</v>
      </c>
      <c r="AJ149" s="20">
        <v>26</v>
      </c>
      <c r="AK149" s="20">
        <v>27</v>
      </c>
      <c r="AL149" s="20">
        <v>6.8</v>
      </c>
      <c r="AM149" s="20">
        <v>6.4</v>
      </c>
      <c r="AN149" s="20">
        <v>6.6</v>
      </c>
      <c r="AP149" s="2" t="s">
        <v>66</v>
      </c>
      <c r="AQ149" s="2" t="s">
        <v>40</v>
      </c>
      <c r="AR149" s="37" t="s">
        <v>66</v>
      </c>
      <c r="AS149" s="37" t="s">
        <v>66</v>
      </c>
      <c r="AT149" s="20">
        <v>2</v>
      </c>
      <c r="AW149" s="44">
        <v>0.32361111111111113</v>
      </c>
      <c r="AX149" s="44">
        <v>0.3298611111111111</v>
      </c>
      <c r="AY149" s="44">
        <v>0.32500000000000001</v>
      </c>
      <c r="AZ149" s="25" t="s">
        <v>129</v>
      </c>
      <c r="BA149" s="34">
        <v>42916</v>
      </c>
      <c r="BB149" s="24"/>
    </row>
    <row r="150" spans="1:54" x14ac:dyDescent="0.2">
      <c r="A150" s="31">
        <v>148</v>
      </c>
      <c r="B150" s="20" t="s">
        <v>37</v>
      </c>
      <c r="D150" s="20" t="s">
        <v>108</v>
      </c>
      <c r="E150" s="14">
        <v>38.33</v>
      </c>
      <c r="F150" s="20">
        <v>18.600000000000001</v>
      </c>
      <c r="G150" s="20">
        <v>13.04</v>
      </c>
      <c r="H150" s="20">
        <v>52.62</v>
      </c>
      <c r="I150" s="14">
        <v>42.05</v>
      </c>
      <c r="J150" s="14">
        <v>62.27</v>
      </c>
      <c r="K150" s="14"/>
      <c r="L150" s="20">
        <v>780</v>
      </c>
      <c r="M150" s="23">
        <v>105.8</v>
      </c>
      <c r="N150" s="22">
        <v>49</v>
      </c>
      <c r="O150" s="20">
        <v>9</v>
      </c>
      <c r="P150" s="20">
        <v>2.9</v>
      </c>
      <c r="AI150" s="20">
        <v>24</v>
      </c>
      <c r="AJ150" s="20">
        <v>20</v>
      </c>
      <c r="AK150" s="20">
        <v>22</v>
      </c>
      <c r="AL150" s="20">
        <v>6.2</v>
      </c>
      <c r="AM150" s="20">
        <v>6.6</v>
      </c>
      <c r="AN150" s="20">
        <v>6.4</v>
      </c>
      <c r="AP150" s="2" t="s">
        <v>66</v>
      </c>
      <c r="AQ150" s="2" t="s">
        <v>40</v>
      </c>
      <c r="AR150" s="37" t="s">
        <v>40</v>
      </c>
      <c r="AS150" s="37" t="s">
        <v>40</v>
      </c>
      <c r="AT150" s="20">
        <v>2</v>
      </c>
      <c r="AU150" s="20" t="s">
        <v>155</v>
      </c>
      <c r="AV150" s="20">
        <v>1</v>
      </c>
      <c r="AW150" s="44">
        <v>0.32847222222222222</v>
      </c>
      <c r="AX150" s="44">
        <v>0.33680555555555558</v>
      </c>
      <c r="AY150" s="44">
        <v>0.33194444444444443</v>
      </c>
      <c r="AZ150" s="25" t="s">
        <v>129</v>
      </c>
      <c r="BA150" s="34">
        <v>42916</v>
      </c>
      <c r="BB150" s="24" t="s">
        <v>132</v>
      </c>
    </row>
    <row r="151" spans="1:54" x14ac:dyDescent="0.2">
      <c r="A151" s="31">
        <v>149</v>
      </c>
      <c r="B151" s="20" t="s">
        <v>37</v>
      </c>
      <c r="D151" s="20" t="s">
        <v>108</v>
      </c>
      <c r="E151" s="14">
        <v>36.51</v>
      </c>
      <c r="F151" s="20">
        <v>16.100000000000001</v>
      </c>
      <c r="G151" s="20">
        <v>11.67</v>
      </c>
      <c r="H151" s="20">
        <v>46.45</v>
      </c>
      <c r="I151" s="14">
        <v>40.06</v>
      </c>
      <c r="J151" s="14">
        <v>60.39</v>
      </c>
      <c r="K151" s="14"/>
      <c r="L151" s="20">
        <v>670</v>
      </c>
      <c r="M151" s="23">
        <v>106.7</v>
      </c>
      <c r="N151" s="22">
        <v>73</v>
      </c>
      <c r="O151" s="20">
        <v>11</v>
      </c>
      <c r="P151" s="20">
        <v>2.6</v>
      </c>
      <c r="AI151" s="20">
        <v>16</v>
      </c>
      <c r="AJ151" s="20">
        <v>20</v>
      </c>
      <c r="AK151" s="20">
        <v>18</v>
      </c>
      <c r="AL151" s="20">
        <v>8.6</v>
      </c>
      <c r="AM151" s="20">
        <v>8.1999999999999993</v>
      </c>
      <c r="AN151" s="20">
        <v>8.3999999999999986</v>
      </c>
      <c r="AP151" s="2" t="s">
        <v>66</v>
      </c>
      <c r="AQ151" s="2" t="s">
        <v>40</v>
      </c>
      <c r="AR151" s="37" t="s">
        <v>66</v>
      </c>
      <c r="AS151" s="37" t="s">
        <v>66</v>
      </c>
      <c r="AT151" s="20">
        <v>2</v>
      </c>
      <c r="AU151" s="20" t="s">
        <v>156</v>
      </c>
      <c r="AV151" s="20">
        <v>1</v>
      </c>
      <c r="AW151" s="44">
        <v>0.33819444444444446</v>
      </c>
      <c r="AX151" s="44">
        <v>0.34513888888888888</v>
      </c>
      <c r="AY151" s="44">
        <v>0.34097222222222223</v>
      </c>
      <c r="AZ151" s="25" t="s">
        <v>129</v>
      </c>
      <c r="BA151" s="34">
        <v>42916</v>
      </c>
      <c r="BB151" s="24" t="s">
        <v>112</v>
      </c>
    </row>
    <row r="152" spans="1:54" x14ac:dyDescent="0.2">
      <c r="A152" s="31">
        <v>150</v>
      </c>
      <c r="B152" s="20" t="s">
        <v>37</v>
      </c>
      <c r="D152" s="20" t="s">
        <v>108</v>
      </c>
      <c r="E152" s="14">
        <v>36.6</v>
      </c>
      <c r="F152" s="20">
        <v>15.91</v>
      </c>
      <c r="G152" s="20">
        <v>12.18</v>
      </c>
      <c r="H152" s="20">
        <v>52.16</v>
      </c>
      <c r="I152" s="14">
        <v>42.08</v>
      </c>
      <c r="J152" s="14">
        <v>65.41</v>
      </c>
      <c r="K152" s="14"/>
      <c r="L152" s="20">
        <v>610</v>
      </c>
      <c r="M152" s="23">
        <v>102.6</v>
      </c>
      <c r="N152" s="22">
        <v>47</v>
      </c>
      <c r="O152" s="20">
        <v>7</v>
      </c>
      <c r="P152" s="20">
        <v>2.6</v>
      </c>
      <c r="AI152" s="20">
        <v>18</v>
      </c>
      <c r="AJ152" s="20">
        <v>18</v>
      </c>
      <c r="AK152" s="20">
        <v>18</v>
      </c>
      <c r="AL152" s="20">
        <v>8.8000000000000007</v>
      </c>
      <c r="AM152" s="20">
        <v>8.4</v>
      </c>
      <c r="AN152" s="20">
        <v>8.6000000000000014</v>
      </c>
      <c r="AP152" s="2" t="s">
        <v>66</v>
      </c>
      <c r="AQ152" s="2" t="s">
        <v>40</v>
      </c>
      <c r="AR152" s="37" t="s">
        <v>66</v>
      </c>
      <c r="AS152" s="37" t="s">
        <v>66</v>
      </c>
      <c r="AT152" s="20">
        <v>2</v>
      </c>
      <c r="AW152" s="44">
        <v>0.35069444444444442</v>
      </c>
      <c r="AX152" s="44">
        <v>0.35625000000000001</v>
      </c>
      <c r="AY152" s="44">
        <v>0.3527777777777778</v>
      </c>
      <c r="AZ152" s="25" t="s">
        <v>129</v>
      </c>
      <c r="BA152" s="34">
        <v>42916</v>
      </c>
      <c r="BB152" s="24"/>
    </row>
    <row r="153" spans="1:54" x14ac:dyDescent="0.2">
      <c r="A153" s="31">
        <v>151</v>
      </c>
      <c r="B153" s="20" t="s">
        <v>37</v>
      </c>
      <c r="C153" s="20" t="s">
        <v>106</v>
      </c>
      <c r="D153" s="20" t="s">
        <v>108</v>
      </c>
      <c r="E153" s="14">
        <v>30.73</v>
      </c>
      <c r="F153" s="20">
        <v>12.06</v>
      </c>
      <c r="G153" s="20">
        <v>7.1</v>
      </c>
      <c r="H153" s="20">
        <v>43.01</v>
      </c>
      <c r="I153" s="14">
        <v>42.08</v>
      </c>
      <c r="J153" s="14">
        <v>59.48</v>
      </c>
      <c r="K153" s="14"/>
      <c r="L153" s="20">
        <v>740</v>
      </c>
      <c r="M153" s="23">
        <v>103.6</v>
      </c>
      <c r="N153" s="22">
        <v>64</v>
      </c>
      <c r="O153" s="20">
        <v>9</v>
      </c>
      <c r="P153" s="20">
        <v>5.8</v>
      </c>
      <c r="AI153" s="20">
        <v>14</v>
      </c>
      <c r="AJ153" s="20">
        <v>18</v>
      </c>
      <c r="AK153" s="20">
        <v>16</v>
      </c>
      <c r="AL153" s="20">
        <v>11.2</v>
      </c>
      <c r="AM153" s="20">
        <v>11.4</v>
      </c>
      <c r="AN153" s="20">
        <v>11.3</v>
      </c>
      <c r="AP153" s="2" t="s">
        <v>66</v>
      </c>
      <c r="AQ153" s="2" t="s">
        <v>40</v>
      </c>
      <c r="AR153" s="37" t="s">
        <v>40</v>
      </c>
      <c r="AS153" s="37" t="s">
        <v>66</v>
      </c>
      <c r="AT153" s="20">
        <v>2</v>
      </c>
      <c r="AU153" s="20" t="s">
        <v>157</v>
      </c>
      <c r="AV153" s="20">
        <v>1</v>
      </c>
      <c r="AW153" s="44">
        <v>0.35347222222222219</v>
      </c>
      <c r="AX153" s="44">
        <v>0.3576388888888889</v>
      </c>
      <c r="AY153" s="44">
        <v>0.35694444444444445</v>
      </c>
      <c r="AZ153" s="25" t="s">
        <v>129</v>
      </c>
      <c r="BA153" s="34">
        <v>42916</v>
      </c>
      <c r="BB153" s="24" t="s">
        <v>112</v>
      </c>
    </row>
    <row r="154" spans="1:54" x14ac:dyDescent="0.2">
      <c r="A154" s="31">
        <v>152</v>
      </c>
      <c r="B154" s="20" t="s">
        <v>37</v>
      </c>
      <c r="D154" s="20" t="s">
        <v>108</v>
      </c>
      <c r="E154" s="14">
        <v>40.42</v>
      </c>
      <c r="F154" s="20">
        <v>17.920000000000002</v>
      </c>
      <c r="G154" s="20">
        <v>13.44</v>
      </c>
      <c r="H154" s="20">
        <v>54.14</v>
      </c>
      <c r="I154" s="14">
        <v>42.09</v>
      </c>
      <c r="J154" s="14">
        <v>64.17</v>
      </c>
      <c r="K154" s="14"/>
      <c r="L154" s="20">
        <v>630</v>
      </c>
      <c r="M154" s="23">
        <v>106.3</v>
      </c>
      <c r="N154" s="22">
        <v>50</v>
      </c>
      <c r="O154" s="20">
        <v>8</v>
      </c>
      <c r="P154" s="20">
        <v>4.3</v>
      </c>
      <c r="AI154" s="20">
        <v>26</v>
      </c>
      <c r="AJ154" s="20">
        <v>24</v>
      </c>
      <c r="AK154" s="20">
        <v>25</v>
      </c>
      <c r="AL154" s="20">
        <v>6</v>
      </c>
      <c r="AM154" s="20">
        <v>6</v>
      </c>
      <c r="AN154" s="20">
        <v>6</v>
      </c>
      <c r="AP154" s="2" t="s">
        <v>66</v>
      </c>
      <c r="AQ154" s="2" t="s">
        <v>40</v>
      </c>
      <c r="AR154" s="37" t="s">
        <v>66</v>
      </c>
      <c r="AS154" s="37" t="s">
        <v>66</v>
      </c>
      <c r="AT154" s="20">
        <v>2</v>
      </c>
      <c r="AU154" s="20" t="s">
        <v>157</v>
      </c>
      <c r="AV154" s="20">
        <v>1</v>
      </c>
      <c r="AW154" s="44">
        <v>0.35694444444444445</v>
      </c>
      <c r="AX154" s="44">
        <v>0.36249999999999999</v>
      </c>
      <c r="AY154" s="44">
        <v>0.35833333333333334</v>
      </c>
      <c r="AZ154" s="25" t="s">
        <v>129</v>
      </c>
      <c r="BA154" s="34">
        <v>42916</v>
      </c>
      <c r="BB154" s="24" t="s">
        <v>112</v>
      </c>
    </row>
    <row r="155" spans="1:54" x14ac:dyDescent="0.2">
      <c r="A155" s="31">
        <v>153</v>
      </c>
      <c r="B155" s="20" t="s">
        <v>37</v>
      </c>
      <c r="D155" s="20" t="s">
        <v>108</v>
      </c>
      <c r="E155" s="14">
        <v>47.47</v>
      </c>
      <c r="F155" s="20">
        <v>12.39</v>
      </c>
      <c r="G155" s="20">
        <v>13.32</v>
      </c>
      <c r="H155" s="20">
        <v>47.02</v>
      </c>
      <c r="I155" s="14">
        <v>40.799999999999997</v>
      </c>
      <c r="J155" s="14">
        <v>63.14</v>
      </c>
      <c r="K155" s="14"/>
      <c r="L155" s="20">
        <v>650</v>
      </c>
      <c r="M155" s="23">
        <v>104.9</v>
      </c>
      <c r="N155" s="22">
        <v>80</v>
      </c>
      <c r="O155" s="20">
        <v>12</v>
      </c>
      <c r="P155" s="20">
        <v>6.3</v>
      </c>
      <c r="AI155" s="20">
        <v>16</v>
      </c>
      <c r="AJ155" s="20">
        <v>22</v>
      </c>
      <c r="AK155" s="20">
        <v>19</v>
      </c>
      <c r="AL155" s="20">
        <v>6.4</v>
      </c>
      <c r="AM155" s="20">
        <v>6.2</v>
      </c>
      <c r="AN155" s="20">
        <v>6.3000000000000007</v>
      </c>
      <c r="AP155" s="2" t="s">
        <v>40</v>
      </c>
      <c r="AQ155" s="2" t="s">
        <v>40</v>
      </c>
      <c r="AR155" s="37" t="s">
        <v>40</v>
      </c>
      <c r="AS155" s="37" t="s">
        <v>40</v>
      </c>
      <c r="AT155" s="20">
        <v>2</v>
      </c>
      <c r="AW155" s="44">
        <v>0.3659722222222222</v>
      </c>
      <c r="AX155" s="44">
        <v>0.37361111111111112</v>
      </c>
      <c r="AY155" s="44">
        <v>0.36805555555555558</v>
      </c>
      <c r="AZ155" s="25" t="s">
        <v>129</v>
      </c>
      <c r="BA155" s="34">
        <v>42916</v>
      </c>
      <c r="BB155" s="24" t="s">
        <v>133</v>
      </c>
    </row>
    <row r="156" spans="1:54" x14ac:dyDescent="0.2">
      <c r="A156" s="31">
        <v>154</v>
      </c>
      <c r="B156" s="20" t="s">
        <v>37</v>
      </c>
      <c r="D156" s="20" t="s">
        <v>108</v>
      </c>
      <c r="E156" s="14">
        <v>37.49</v>
      </c>
      <c r="F156" s="20">
        <v>16.54</v>
      </c>
      <c r="G156" s="20">
        <v>12.16</v>
      </c>
      <c r="H156" s="20">
        <v>50.66</v>
      </c>
      <c r="I156" s="14">
        <v>42.7</v>
      </c>
      <c r="J156" s="14">
        <v>64.760000000000005</v>
      </c>
      <c r="K156" s="14"/>
      <c r="L156" s="20">
        <v>640</v>
      </c>
      <c r="M156" s="23">
        <v>105.2</v>
      </c>
      <c r="N156" s="22">
        <v>65</v>
      </c>
      <c r="O156" s="20">
        <v>9</v>
      </c>
      <c r="P156" s="20">
        <v>3.2</v>
      </c>
      <c r="AI156" s="20">
        <v>20</v>
      </c>
      <c r="AJ156" s="20">
        <v>22</v>
      </c>
      <c r="AK156" s="20">
        <v>21</v>
      </c>
      <c r="AL156" s="20">
        <v>6</v>
      </c>
      <c r="AM156" s="20">
        <v>6</v>
      </c>
      <c r="AN156" s="20">
        <v>6</v>
      </c>
      <c r="AP156" s="2" t="s">
        <v>40</v>
      </c>
      <c r="AQ156" s="2" t="s">
        <v>40</v>
      </c>
      <c r="AR156" s="37" t="s">
        <v>40</v>
      </c>
      <c r="AS156" s="37" t="s">
        <v>66</v>
      </c>
      <c r="AT156" s="20">
        <v>2</v>
      </c>
      <c r="AW156" s="44">
        <v>0.3666666666666667</v>
      </c>
      <c r="AX156" s="44">
        <v>0.37222222222222223</v>
      </c>
      <c r="AY156" s="44">
        <v>0.36874999999999997</v>
      </c>
      <c r="AZ156" s="25" t="s">
        <v>129</v>
      </c>
      <c r="BA156" s="34">
        <v>42916</v>
      </c>
      <c r="BB156" s="24" t="s">
        <v>134</v>
      </c>
    </row>
    <row r="157" spans="1:54" x14ac:dyDescent="0.2">
      <c r="A157" s="31">
        <v>155</v>
      </c>
      <c r="B157" s="20" t="s">
        <v>37</v>
      </c>
      <c r="D157" s="20" t="s">
        <v>108</v>
      </c>
      <c r="E157" s="14">
        <v>38.770000000000003</v>
      </c>
      <c r="F157" s="20">
        <v>11.66</v>
      </c>
      <c r="G157" s="20">
        <v>17.11</v>
      </c>
      <c r="H157" s="20">
        <v>50.57</v>
      </c>
      <c r="I157" s="14">
        <v>40.01</v>
      </c>
      <c r="J157" s="14">
        <v>56.97</v>
      </c>
      <c r="K157" s="14"/>
      <c r="L157" s="20">
        <v>630</v>
      </c>
      <c r="M157" s="23">
        <v>106.1</v>
      </c>
      <c r="N157" s="22">
        <v>78</v>
      </c>
      <c r="O157" s="20">
        <v>9</v>
      </c>
      <c r="P157" s="20">
        <v>3.3</v>
      </c>
      <c r="AI157" s="20">
        <v>14</v>
      </c>
      <c r="AJ157" s="20">
        <v>14</v>
      </c>
      <c r="AK157" s="20">
        <v>14</v>
      </c>
      <c r="AL157" s="20">
        <v>7.4</v>
      </c>
      <c r="AM157" s="20">
        <v>7.6</v>
      </c>
      <c r="AN157" s="20">
        <v>7.5</v>
      </c>
      <c r="AP157" s="2" t="s">
        <v>40</v>
      </c>
      <c r="AQ157" s="2" t="s">
        <v>40</v>
      </c>
      <c r="AR157" s="37" t="s">
        <v>66</v>
      </c>
      <c r="AS157" s="37" t="s">
        <v>66</v>
      </c>
      <c r="AT157" s="20">
        <v>2</v>
      </c>
      <c r="AW157" s="44">
        <v>0.37708333333333338</v>
      </c>
      <c r="AX157" s="44">
        <v>0.38263888888888892</v>
      </c>
      <c r="AY157" s="44">
        <v>0.37916666666666665</v>
      </c>
      <c r="AZ157" s="25" t="s">
        <v>129</v>
      </c>
      <c r="BA157" s="34">
        <v>42916</v>
      </c>
      <c r="BB157" s="24"/>
    </row>
    <row r="158" spans="1:54" x14ac:dyDescent="0.2">
      <c r="A158" s="31">
        <v>156</v>
      </c>
      <c r="B158" s="20" t="s">
        <v>37</v>
      </c>
      <c r="D158" s="20" t="s">
        <v>108</v>
      </c>
      <c r="E158" s="14">
        <v>40.700000000000003</v>
      </c>
      <c r="F158" s="20">
        <v>18.38</v>
      </c>
      <c r="G158" s="20">
        <v>12.7</v>
      </c>
      <c r="H158" s="20">
        <v>52.82</v>
      </c>
      <c r="I158" s="14">
        <v>43.08</v>
      </c>
      <c r="J158" s="14">
        <v>60.23</v>
      </c>
      <c r="K158" s="14"/>
      <c r="L158" s="20">
        <v>720</v>
      </c>
      <c r="M158" s="23">
        <v>107</v>
      </c>
      <c r="N158" s="22">
        <v>54</v>
      </c>
      <c r="O158" s="20">
        <v>10</v>
      </c>
      <c r="P158" s="20">
        <v>3.2</v>
      </c>
      <c r="AI158" s="20">
        <v>24</v>
      </c>
      <c r="AJ158" s="20">
        <v>18</v>
      </c>
      <c r="AK158" s="20">
        <v>21</v>
      </c>
      <c r="AL158" s="20">
        <v>4.2</v>
      </c>
      <c r="AM158" s="20">
        <v>4.5999999999999996</v>
      </c>
      <c r="AN158" s="20">
        <v>4.4000000000000004</v>
      </c>
      <c r="AP158" s="2" t="s">
        <v>40</v>
      </c>
      <c r="AQ158" s="2" t="s">
        <v>40</v>
      </c>
      <c r="AR158" s="37" t="s">
        <v>66</v>
      </c>
      <c r="AS158" s="37" t="s">
        <v>66</v>
      </c>
      <c r="AT158" s="20">
        <v>2</v>
      </c>
      <c r="AW158" s="44">
        <v>0.37777777777777777</v>
      </c>
      <c r="AX158" s="44">
        <v>0.38472222222222219</v>
      </c>
      <c r="AY158" s="44">
        <v>0.38055555555555554</v>
      </c>
      <c r="AZ158" s="25" t="s">
        <v>129</v>
      </c>
      <c r="BA158" s="34">
        <v>42916</v>
      </c>
      <c r="BB158" s="24"/>
    </row>
    <row r="159" spans="1:54" x14ac:dyDescent="0.2">
      <c r="A159" s="31">
        <v>157</v>
      </c>
      <c r="B159" s="20" t="s">
        <v>37</v>
      </c>
      <c r="C159" s="20" t="s">
        <v>109</v>
      </c>
      <c r="D159" s="20" t="s">
        <v>108</v>
      </c>
      <c r="E159" s="14">
        <v>37.799999999999997</v>
      </c>
      <c r="F159" s="20">
        <v>17.79</v>
      </c>
      <c r="G159" s="20">
        <v>12.42</v>
      </c>
      <c r="H159" s="20">
        <v>53.54</v>
      </c>
      <c r="I159" s="14">
        <v>4.0199999999999996</v>
      </c>
      <c r="J159" s="14">
        <v>64.42</v>
      </c>
      <c r="K159" s="14"/>
      <c r="L159" s="20">
        <v>610</v>
      </c>
      <c r="M159" s="23">
        <v>107.6</v>
      </c>
      <c r="N159" s="22">
        <v>61</v>
      </c>
      <c r="O159" s="20">
        <v>8</v>
      </c>
      <c r="P159" s="20">
        <v>3.4</v>
      </c>
      <c r="AI159" s="20">
        <v>30</v>
      </c>
      <c r="AJ159" s="20">
        <v>30</v>
      </c>
      <c r="AK159" s="20">
        <v>30</v>
      </c>
      <c r="AL159" s="20">
        <v>5</v>
      </c>
      <c r="AM159" s="20">
        <v>5</v>
      </c>
      <c r="AN159" s="20">
        <v>5</v>
      </c>
      <c r="AP159" s="2" t="s">
        <v>40</v>
      </c>
      <c r="AQ159" s="2" t="s">
        <v>40</v>
      </c>
      <c r="AR159" s="37" t="s">
        <v>66</v>
      </c>
      <c r="AS159" s="37" t="s">
        <v>66</v>
      </c>
      <c r="AT159" s="20">
        <v>2</v>
      </c>
      <c r="AW159" s="44">
        <v>0.38680555555555557</v>
      </c>
      <c r="AX159" s="44">
        <v>0.39166666666666666</v>
      </c>
      <c r="AY159" s="44">
        <v>0.3888888888888889</v>
      </c>
      <c r="AZ159" s="25" t="s">
        <v>129</v>
      </c>
      <c r="BA159" s="34">
        <v>42916</v>
      </c>
      <c r="BB159" s="24" t="s">
        <v>112</v>
      </c>
    </row>
    <row r="160" spans="1:54" x14ac:dyDescent="0.2">
      <c r="A160" s="31">
        <v>158</v>
      </c>
      <c r="B160" s="20" t="s">
        <v>37</v>
      </c>
      <c r="C160" s="20" t="s">
        <v>126</v>
      </c>
      <c r="D160" s="20" t="s">
        <v>108</v>
      </c>
      <c r="E160" s="14">
        <v>36.78</v>
      </c>
      <c r="F160" s="20">
        <v>17.329999999999998</v>
      </c>
      <c r="G160" s="20">
        <v>11.2</v>
      </c>
      <c r="H160" s="20">
        <v>48.66</v>
      </c>
      <c r="I160" s="14">
        <v>39.49</v>
      </c>
      <c r="J160" s="14">
        <v>59.24</v>
      </c>
      <c r="K160" s="14"/>
      <c r="L160" s="20">
        <v>610</v>
      </c>
      <c r="M160" s="23">
        <v>104.1</v>
      </c>
      <c r="N160" s="22">
        <v>80</v>
      </c>
      <c r="O160" s="20">
        <v>9</v>
      </c>
      <c r="P160" s="20">
        <v>5.6</v>
      </c>
      <c r="AI160" s="20">
        <v>20</v>
      </c>
      <c r="AJ160" s="20">
        <v>30</v>
      </c>
      <c r="AK160" s="20">
        <v>25</v>
      </c>
      <c r="AL160" s="20">
        <v>4.8</v>
      </c>
      <c r="AM160" s="20">
        <v>4.8</v>
      </c>
      <c r="AN160" s="20">
        <v>4.8</v>
      </c>
      <c r="AP160" s="2" t="s">
        <v>40</v>
      </c>
      <c r="AQ160" s="2" t="s">
        <v>40</v>
      </c>
      <c r="AR160" s="37" t="s">
        <v>66</v>
      </c>
      <c r="AS160" s="37" t="s">
        <v>66</v>
      </c>
      <c r="AT160" s="20">
        <v>2</v>
      </c>
      <c r="AW160" s="44">
        <v>0.3923611111111111</v>
      </c>
      <c r="AX160" s="44">
        <v>0.3979166666666667</v>
      </c>
      <c r="AY160" s="44">
        <v>0.39444444444444443</v>
      </c>
      <c r="AZ160" s="25" t="s">
        <v>129</v>
      </c>
      <c r="BA160" s="34">
        <v>42916</v>
      </c>
      <c r="BB160" s="24"/>
    </row>
    <row r="161" spans="1:54" x14ac:dyDescent="0.2">
      <c r="A161" s="31">
        <v>159</v>
      </c>
      <c r="B161" s="20" t="s">
        <v>37</v>
      </c>
      <c r="C161" s="20" t="s">
        <v>106</v>
      </c>
      <c r="D161" s="20" t="s">
        <v>108</v>
      </c>
      <c r="E161" s="14">
        <v>39.58</v>
      </c>
      <c r="F161" s="20">
        <v>17.22</v>
      </c>
      <c r="G161" s="20">
        <v>11.54</v>
      </c>
      <c r="H161" s="20">
        <v>54.32</v>
      </c>
      <c r="I161" s="14">
        <v>40.07</v>
      </c>
      <c r="J161" s="14">
        <v>61.18</v>
      </c>
      <c r="K161" s="14"/>
      <c r="L161" s="20">
        <v>580</v>
      </c>
      <c r="M161" s="23">
        <v>102.6</v>
      </c>
      <c r="N161" s="22">
        <v>68</v>
      </c>
      <c r="O161" s="20">
        <v>11</v>
      </c>
      <c r="P161" s="20">
        <v>4.0999999999999996</v>
      </c>
      <c r="AJ161" s="20">
        <v>22</v>
      </c>
      <c r="AK161" s="20">
        <v>22</v>
      </c>
      <c r="AM161" s="20">
        <v>6</v>
      </c>
      <c r="AN161" s="20">
        <v>6</v>
      </c>
      <c r="AP161" s="2" t="s">
        <v>40</v>
      </c>
      <c r="AQ161" s="2" t="s">
        <v>40</v>
      </c>
      <c r="AR161" s="37" t="s">
        <v>66</v>
      </c>
      <c r="AS161" s="37" t="s">
        <v>66</v>
      </c>
      <c r="AT161" s="20">
        <v>2</v>
      </c>
      <c r="AW161" s="44">
        <v>0.4055555555555555</v>
      </c>
      <c r="AX161" s="44">
        <v>0.41250000000000003</v>
      </c>
      <c r="AY161" s="44">
        <v>0.40763888888888888</v>
      </c>
      <c r="AZ161" s="25" t="s">
        <v>129</v>
      </c>
      <c r="BA161" s="34">
        <v>42916</v>
      </c>
      <c r="BB161" s="24"/>
    </row>
    <row r="162" spans="1:54" x14ac:dyDescent="0.2">
      <c r="A162" s="31">
        <v>160</v>
      </c>
      <c r="B162" s="20" t="s">
        <v>37</v>
      </c>
      <c r="D162" s="20" t="s">
        <v>108</v>
      </c>
      <c r="E162" s="14">
        <v>36.67</v>
      </c>
      <c r="F162" s="20">
        <v>17.07</v>
      </c>
      <c r="G162" s="20">
        <v>12.09</v>
      </c>
      <c r="H162" s="20">
        <v>52.3</v>
      </c>
      <c r="I162" s="14">
        <v>41.02</v>
      </c>
      <c r="J162" s="14">
        <v>62.68</v>
      </c>
      <c r="K162" s="14"/>
      <c r="L162" s="20">
        <v>590</v>
      </c>
      <c r="M162" s="23">
        <v>106.9</v>
      </c>
      <c r="N162" s="22">
        <v>81</v>
      </c>
      <c r="O162" s="20">
        <v>8</v>
      </c>
      <c r="P162" s="20">
        <v>3</v>
      </c>
      <c r="AI162" s="2">
        <v>32</v>
      </c>
      <c r="AJ162" s="20">
        <v>38</v>
      </c>
      <c r="AK162" s="20">
        <v>35</v>
      </c>
      <c r="AL162" s="20">
        <v>5.2</v>
      </c>
      <c r="AM162" s="20">
        <v>5.6</v>
      </c>
      <c r="AN162" s="20">
        <v>5.4</v>
      </c>
      <c r="AP162" s="2" t="s">
        <v>40</v>
      </c>
      <c r="AQ162" s="2" t="s">
        <v>40</v>
      </c>
      <c r="AR162" s="37" t="s">
        <v>66</v>
      </c>
      <c r="AS162" s="37" t="s">
        <v>66</v>
      </c>
      <c r="AT162" s="20">
        <v>2</v>
      </c>
      <c r="AW162" s="44">
        <v>0.40972222222222227</v>
      </c>
      <c r="AX162" s="44">
        <v>0.41666666666666669</v>
      </c>
      <c r="AY162" s="44">
        <v>0.41319444444444442</v>
      </c>
      <c r="AZ162" s="25" t="s">
        <v>129</v>
      </c>
      <c r="BA162" s="34">
        <v>42916</v>
      </c>
      <c r="BB162" s="24"/>
    </row>
    <row r="163" spans="1:54" x14ac:dyDescent="0.2">
      <c r="A163" s="31">
        <v>161</v>
      </c>
      <c r="B163" s="20" t="s">
        <v>37</v>
      </c>
      <c r="C163" s="20" t="s">
        <v>106</v>
      </c>
      <c r="D163" s="20" t="s">
        <v>108</v>
      </c>
      <c r="E163" s="14">
        <v>35.76</v>
      </c>
      <c r="F163" s="20">
        <v>17.11</v>
      </c>
      <c r="G163" s="20">
        <v>11.41</v>
      </c>
      <c r="H163" s="20">
        <v>48.4</v>
      </c>
      <c r="I163" s="14">
        <v>41.02</v>
      </c>
      <c r="J163" s="14">
        <v>59.14</v>
      </c>
      <c r="K163" s="14"/>
      <c r="L163" s="20">
        <v>630</v>
      </c>
      <c r="M163" s="23">
        <v>102</v>
      </c>
      <c r="N163" s="22">
        <v>58</v>
      </c>
      <c r="O163" s="20">
        <v>10</v>
      </c>
      <c r="P163" s="20">
        <v>2.9</v>
      </c>
      <c r="AI163" s="2">
        <v>16</v>
      </c>
      <c r="AJ163" s="20">
        <v>20</v>
      </c>
      <c r="AK163" s="20">
        <v>18</v>
      </c>
      <c r="AL163" s="20">
        <v>4.2</v>
      </c>
      <c r="AM163" s="20">
        <v>4.2</v>
      </c>
      <c r="AN163" s="20">
        <v>4.2</v>
      </c>
      <c r="AP163" s="2" t="s">
        <v>40</v>
      </c>
      <c r="AQ163" s="2" t="s">
        <v>40</v>
      </c>
      <c r="AR163" s="37" t="s">
        <v>66</v>
      </c>
      <c r="AS163" s="37" t="s">
        <v>66</v>
      </c>
      <c r="AT163" s="20">
        <v>2</v>
      </c>
      <c r="AW163" s="44">
        <v>0.43124999999999997</v>
      </c>
      <c r="AX163" s="44">
        <v>0.4381944444444445</v>
      </c>
      <c r="AY163" s="44">
        <v>0.43333333333333335</v>
      </c>
      <c r="AZ163" s="25" t="s">
        <v>129</v>
      </c>
      <c r="BA163" s="34">
        <v>42916</v>
      </c>
      <c r="BB163" s="24"/>
    </row>
    <row r="164" spans="1:54" x14ac:dyDescent="0.2">
      <c r="A164" s="31">
        <v>162</v>
      </c>
      <c r="B164" s="20" t="s">
        <v>37</v>
      </c>
      <c r="C164" s="20" t="s">
        <v>106</v>
      </c>
      <c r="D164" s="20" t="s">
        <v>108</v>
      </c>
      <c r="E164" s="14">
        <v>38.369999999999997</v>
      </c>
      <c r="F164" s="20">
        <v>18.13</v>
      </c>
      <c r="G164" s="20">
        <v>13.46</v>
      </c>
      <c r="H164" s="20">
        <v>52.86</v>
      </c>
      <c r="I164" s="14">
        <v>42</v>
      </c>
      <c r="J164" s="14">
        <v>65.459999999999994</v>
      </c>
      <c r="K164" s="14"/>
      <c r="L164" s="20">
        <v>710</v>
      </c>
      <c r="M164" s="23">
        <v>105</v>
      </c>
      <c r="N164" s="22">
        <v>48</v>
      </c>
      <c r="O164" s="20">
        <v>9</v>
      </c>
      <c r="P164" s="20">
        <v>2.2999999999999998</v>
      </c>
      <c r="AI164" s="2">
        <v>28</v>
      </c>
      <c r="AJ164" s="20">
        <v>24</v>
      </c>
      <c r="AK164" s="20">
        <v>26</v>
      </c>
      <c r="AL164" s="20">
        <v>6.2</v>
      </c>
      <c r="AM164" s="20">
        <v>6</v>
      </c>
      <c r="AN164" s="20">
        <v>6.1</v>
      </c>
      <c r="AP164" s="20" t="s">
        <v>40</v>
      </c>
      <c r="AQ164" s="2" t="s">
        <v>40</v>
      </c>
      <c r="AR164" s="37" t="s">
        <v>66</v>
      </c>
      <c r="AS164" s="37" t="s">
        <v>66</v>
      </c>
      <c r="AT164" s="20">
        <v>2</v>
      </c>
      <c r="AW164" s="44">
        <v>0.43124999999999997</v>
      </c>
      <c r="AX164" s="44">
        <v>0.43958333333333338</v>
      </c>
      <c r="AY164" s="44">
        <v>0.43541666666666662</v>
      </c>
      <c r="AZ164" s="25" t="s">
        <v>129</v>
      </c>
      <c r="BA164" s="34">
        <v>42916</v>
      </c>
      <c r="BB164" s="24"/>
    </row>
    <row r="165" spans="1:54" x14ac:dyDescent="0.2">
      <c r="A165" s="30"/>
      <c r="B165" s="2" t="s">
        <v>147</v>
      </c>
      <c r="C165" s="2"/>
      <c r="D165" s="2"/>
      <c r="E165" s="2"/>
      <c r="F165" s="2"/>
      <c r="G165" s="2"/>
      <c r="H165" s="2"/>
      <c r="I165" s="2"/>
      <c r="J165" s="2"/>
      <c r="K165" s="15"/>
      <c r="L165" s="2"/>
      <c r="M165" s="2"/>
      <c r="N165" s="19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0" t="s">
        <v>66</v>
      </c>
      <c r="AR165" s="2"/>
      <c r="AS165" s="2"/>
      <c r="AT165" s="2"/>
      <c r="AU165" s="2"/>
      <c r="AV165" s="2"/>
      <c r="AW165" s="28"/>
      <c r="AX165" s="28"/>
      <c r="AY165" s="28"/>
      <c r="AZ165" s="20" t="s">
        <v>101</v>
      </c>
      <c r="BA165" s="34">
        <v>42915</v>
      </c>
      <c r="BB165" s="2"/>
    </row>
    <row r="166" spans="1:54" x14ac:dyDescent="0.2">
      <c r="A166" s="30"/>
      <c r="B166" s="2" t="s">
        <v>148</v>
      </c>
      <c r="C166" s="2"/>
      <c r="D166" s="2"/>
      <c r="E166" s="2"/>
      <c r="F166" s="2"/>
      <c r="G166" s="2"/>
      <c r="H166" s="2"/>
      <c r="I166" s="2"/>
      <c r="J166" s="2"/>
      <c r="K166" s="15"/>
      <c r="L166" s="2"/>
      <c r="M166" s="2"/>
      <c r="N166" s="19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0" t="s">
        <v>66</v>
      </c>
      <c r="AR166" s="2"/>
      <c r="AS166" s="2"/>
      <c r="AT166" s="2"/>
      <c r="AU166" s="2"/>
      <c r="AV166" s="2"/>
      <c r="AW166" s="28"/>
      <c r="AX166" s="28"/>
      <c r="AY166" s="28"/>
      <c r="AZ166" s="20" t="s">
        <v>101</v>
      </c>
      <c r="BA166" s="34">
        <v>42915</v>
      </c>
      <c r="BB166" s="27"/>
    </row>
    <row r="167" spans="1:54" x14ac:dyDescent="0.2">
      <c r="A167" s="30"/>
      <c r="B167" s="2" t="s">
        <v>149</v>
      </c>
      <c r="C167" s="2"/>
      <c r="D167" s="2"/>
      <c r="E167" s="2"/>
      <c r="F167" s="2"/>
      <c r="G167" s="2"/>
      <c r="H167" s="2"/>
      <c r="I167" s="2"/>
      <c r="J167" s="2"/>
      <c r="K167" s="15"/>
      <c r="L167" s="2"/>
      <c r="M167" s="2"/>
      <c r="N167" s="19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 t="s">
        <v>66</v>
      </c>
      <c r="AR167" s="2"/>
      <c r="AS167" s="2"/>
      <c r="AT167" s="2"/>
      <c r="AU167" s="2"/>
      <c r="AV167" s="2"/>
      <c r="AW167" s="28"/>
      <c r="AX167" s="28"/>
      <c r="AY167" s="28"/>
      <c r="AZ167" s="42" t="s">
        <v>150</v>
      </c>
      <c r="BA167" s="34">
        <v>42916</v>
      </c>
      <c r="BB167" s="2"/>
    </row>
    <row r="168" spans="1:54" x14ac:dyDescent="0.2">
      <c r="BA168" s="36"/>
    </row>
    <row r="169" spans="1:54" x14ac:dyDescent="0.2">
      <c r="BA169" s="36"/>
    </row>
    <row r="170" spans="1:54" x14ac:dyDescent="0.2">
      <c r="BA170" s="36"/>
    </row>
    <row r="171" spans="1:54" x14ac:dyDescent="0.2">
      <c r="BA171" s="36"/>
    </row>
    <row r="172" spans="1:54" x14ac:dyDescent="0.2">
      <c r="BA172" s="36"/>
    </row>
    <row r="173" spans="1:54" x14ac:dyDescent="0.2">
      <c r="BA173" s="36"/>
    </row>
    <row r="174" spans="1:54" x14ac:dyDescent="0.2">
      <c r="BA174" s="36"/>
    </row>
    <row r="175" spans="1:54" x14ac:dyDescent="0.2">
      <c r="BA175" s="36"/>
    </row>
    <row r="176" spans="1:54" x14ac:dyDescent="0.2">
      <c r="BA176" s="36"/>
    </row>
    <row r="177" spans="53:53" x14ac:dyDescent="0.2">
      <c r="BA177" s="36"/>
    </row>
    <row r="178" spans="53:53" x14ac:dyDescent="0.2">
      <c r="BA178" s="36"/>
    </row>
  </sheetData>
  <mergeCells count="9">
    <mergeCell ref="AZ1:BA1"/>
    <mergeCell ref="Q1:AH1"/>
    <mergeCell ref="A1:B1"/>
    <mergeCell ref="E1:L1"/>
    <mergeCell ref="M1:P1"/>
    <mergeCell ref="AI1:AK1"/>
    <mergeCell ref="AL1:AN1"/>
    <mergeCell ref="AP1:AV1"/>
    <mergeCell ref="AW1:AY1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"/>
  <sheetViews>
    <sheetView zoomScale="90" zoomScaleNormal="90" workbookViewId="0">
      <selection activeCell="A14" sqref="A14"/>
    </sheetView>
  </sheetViews>
  <sheetFormatPr baseColWidth="10" defaultRowHeight="15" x14ac:dyDescent="0.2"/>
  <cols>
    <col min="1" max="1" width="23.1640625" customWidth="1"/>
    <col min="3" max="3" width="36" customWidth="1"/>
    <col min="4" max="4" width="17.5" customWidth="1"/>
    <col min="5" max="5" width="11.5" style="20"/>
    <col min="6" max="6" width="13.33203125" customWidth="1"/>
    <col min="9" max="9" width="13.6640625" style="20" customWidth="1"/>
    <col min="10" max="10" width="14.33203125" style="20" customWidth="1"/>
  </cols>
  <sheetData>
    <row r="1" spans="1:10" x14ac:dyDescent="0.2">
      <c r="A1" s="116" t="s">
        <v>59</v>
      </c>
      <c r="B1" s="117"/>
      <c r="C1" s="118"/>
      <c r="D1" s="122" t="s">
        <v>9</v>
      </c>
      <c r="E1" s="122"/>
      <c r="F1" s="122"/>
      <c r="G1" s="122"/>
      <c r="H1" s="122"/>
      <c r="I1" s="122"/>
      <c r="J1" s="6"/>
    </row>
    <row r="2" spans="1:10" ht="64" x14ac:dyDescent="0.2">
      <c r="A2" s="119" t="s">
        <v>60</v>
      </c>
      <c r="B2" s="120"/>
      <c r="C2" s="120"/>
      <c r="D2" s="40" t="s">
        <v>7</v>
      </c>
      <c r="E2" s="10" t="s">
        <v>10</v>
      </c>
      <c r="F2" s="40" t="s">
        <v>11</v>
      </c>
      <c r="G2" s="65" t="s">
        <v>185</v>
      </c>
      <c r="H2" s="66" t="s">
        <v>184</v>
      </c>
      <c r="I2" s="66" t="s">
        <v>186</v>
      </c>
      <c r="J2" s="10" t="s">
        <v>178</v>
      </c>
    </row>
    <row r="3" spans="1:10" x14ac:dyDescent="0.2">
      <c r="A3" s="39" t="s">
        <v>177</v>
      </c>
      <c r="B3" s="49"/>
      <c r="C3" s="131"/>
      <c r="D3" s="131"/>
      <c r="E3" s="131"/>
      <c r="F3" s="131"/>
      <c r="G3" s="131"/>
      <c r="H3" s="131"/>
      <c r="I3" s="131"/>
      <c r="J3" s="132"/>
    </row>
    <row r="4" spans="1:10" x14ac:dyDescent="0.2">
      <c r="A4" s="4" t="s">
        <v>70</v>
      </c>
      <c r="B4" s="125" t="s">
        <v>172</v>
      </c>
      <c r="C4" s="126"/>
      <c r="D4" s="5">
        <v>30</v>
      </c>
      <c r="E4" s="5">
        <v>20</v>
      </c>
      <c r="F4" s="6">
        <v>18</v>
      </c>
      <c r="G4" s="6">
        <v>16</v>
      </c>
      <c r="H4" s="6">
        <v>30</v>
      </c>
      <c r="I4" s="6">
        <v>30</v>
      </c>
      <c r="J4" s="6">
        <v>0</v>
      </c>
    </row>
    <row r="5" spans="1:10" x14ac:dyDescent="0.2">
      <c r="A5" s="4" t="s">
        <v>36</v>
      </c>
      <c r="B5" s="125" t="s">
        <v>61</v>
      </c>
      <c r="C5" s="126"/>
      <c r="D5" s="5">
        <v>30</v>
      </c>
      <c r="E5" s="5">
        <v>20</v>
      </c>
      <c r="F5" s="6">
        <v>0</v>
      </c>
      <c r="G5" s="4">
        <v>25</v>
      </c>
      <c r="H5" s="4">
        <v>30</v>
      </c>
      <c r="I5" s="6">
        <v>30</v>
      </c>
      <c r="J5" s="6">
        <v>10</v>
      </c>
    </row>
    <row r="6" spans="1:10" x14ac:dyDescent="0.2">
      <c r="A6" s="4" t="s">
        <v>89</v>
      </c>
      <c r="B6" s="123" t="s">
        <v>173</v>
      </c>
      <c r="C6" s="124"/>
      <c r="D6" s="5">
        <v>4</v>
      </c>
      <c r="E6" s="5">
        <v>4</v>
      </c>
      <c r="F6" s="6">
        <v>4</v>
      </c>
      <c r="G6" s="4">
        <v>4</v>
      </c>
      <c r="H6" s="4">
        <v>4</v>
      </c>
      <c r="I6" s="6">
        <v>4</v>
      </c>
      <c r="J6" s="6">
        <v>1</v>
      </c>
    </row>
    <row r="7" spans="1:10" x14ac:dyDescent="0.2">
      <c r="A7" s="40" t="s">
        <v>151</v>
      </c>
      <c r="B7" s="50"/>
      <c r="C7" s="128"/>
      <c r="D7" s="128"/>
      <c r="E7" s="128"/>
      <c r="F7" s="128"/>
      <c r="G7" s="128"/>
      <c r="H7" s="128"/>
      <c r="I7" s="128"/>
      <c r="J7" s="129"/>
    </row>
    <row r="8" spans="1:10" x14ac:dyDescent="0.2">
      <c r="A8" s="4" t="s">
        <v>96</v>
      </c>
      <c r="B8" s="123" t="s">
        <v>174</v>
      </c>
      <c r="C8" s="124"/>
      <c r="D8" s="5">
        <v>30</v>
      </c>
      <c r="E8" s="5">
        <v>20</v>
      </c>
      <c r="F8" s="6">
        <v>17</v>
      </c>
      <c r="G8" s="6">
        <v>24</v>
      </c>
      <c r="H8" s="6">
        <v>30</v>
      </c>
      <c r="I8" s="6">
        <v>30</v>
      </c>
      <c r="J8" s="6">
        <v>8</v>
      </c>
    </row>
    <row r="9" spans="1:10" x14ac:dyDescent="0.2">
      <c r="A9" s="4" t="s">
        <v>89</v>
      </c>
      <c r="B9" s="123" t="s">
        <v>173</v>
      </c>
      <c r="C9" s="124"/>
      <c r="D9" s="5">
        <v>6</v>
      </c>
      <c r="E9" s="5">
        <v>6</v>
      </c>
      <c r="F9" s="6">
        <v>2</v>
      </c>
      <c r="G9" s="4">
        <v>6</v>
      </c>
      <c r="H9" s="4">
        <v>6</v>
      </c>
      <c r="I9" s="6">
        <v>6</v>
      </c>
      <c r="J9" s="6">
        <v>3</v>
      </c>
    </row>
    <row r="10" spans="1:10" x14ac:dyDescent="0.2">
      <c r="A10" s="4" t="s">
        <v>42</v>
      </c>
      <c r="B10" s="125" t="s">
        <v>62</v>
      </c>
      <c r="C10" s="126"/>
      <c r="D10" s="5">
        <v>30</v>
      </c>
      <c r="E10" s="5">
        <v>20</v>
      </c>
      <c r="F10" s="6">
        <v>19</v>
      </c>
      <c r="G10" s="6">
        <v>25</v>
      </c>
      <c r="H10" s="6">
        <v>29</v>
      </c>
      <c r="I10" s="6">
        <v>30</v>
      </c>
      <c r="J10" s="6">
        <v>2</v>
      </c>
    </row>
    <row r="11" spans="1:10" x14ac:dyDescent="0.2">
      <c r="A11" s="40" t="s">
        <v>129</v>
      </c>
      <c r="B11" s="51"/>
      <c r="C11" s="134"/>
      <c r="D11" s="134"/>
      <c r="E11" s="134"/>
      <c r="F11" s="134"/>
      <c r="G11" s="134"/>
      <c r="H11" s="134"/>
      <c r="I11" s="134"/>
      <c r="J11" s="135"/>
    </row>
    <row r="12" spans="1:10" x14ac:dyDescent="0.2">
      <c r="A12" s="4" t="s">
        <v>37</v>
      </c>
      <c r="B12" s="125" t="s">
        <v>175</v>
      </c>
      <c r="C12" s="126"/>
      <c r="D12" s="5">
        <v>30</v>
      </c>
      <c r="E12" s="5">
        <v>20</v>
      </c>
      <c r="F12" s="6">
        <v>0</v>
      </c>
      <c r="G12" s="4">
        <v>24</v>
      </c>
      <c r="H12" s="4">
        <v>28</v>
      </c>
      <c r="I12" s="6">
        <v>30</v>
      </c>
      <c r="J12" s="6">
        <v>6</v>
      </c>
    </row>
    <row r="13" spans="1:10" x14ac:dyDescent="0.2">
      <c r="A13" s="4" t="s">
        <v>176</v>
      </c>
      <c r="B13" s="5"/>
      <c r="C13" s="5"/>
      <c r="D13" s="5"/>
      <c r="E13" s="5"/>
      <c r="F13" s="6">
        <v>12</v>
      </c>
      <c r="G13" s="4"/>
      <c r="H13" s="4"/>
      <c r="I13" s="6"/>
      <c r="J13" s="6"/>
    </row>
    <row r="14" spans="1:10" x14ac:dyDescent="0.2">
      <c r="A14" s="4" t="s">
        <v>190</v>
      </c>
      <c r="B14" s="5"/>
      <c r="C14" s="5"/>
      <c r="D14" s="5"/>
      <c r="E14" s="5"/>
      <c r="F14" s="6"/>
      <c r="G14" s="4"/>
      <c r="H14" s="4"/>
      <c r="I14" s="6"/>
      <c r="J14" s="6"/>
    </row>
    <row r="15" spans="1:10" x14ac:dyDescent="0.2">
      <c r="A15" s="121" t="s">
        <v>63</v>
      </c>
      <c r="B15" s="121"/>
      <c r="C15" s="121"/>
      <c r="D15" s="41">
        <f>SUM(D4:D13)</f>
        <v>160</v>
      </c>
      <c r="E15" s="70">
        <f>SUM(E4:E13)</f>
        <v>110</v>
      </c>
      <c r="F15" s="10">
        <f>SUM(F4:F13)</f>
        <v>72</v>
      </c>
      <c r="G15" s="40">
        <f>SUM(G4:G13)</f>
        <v>124</v>
      </c>
      <c r="H15" s="71">
        <f>SUM(H4:H13)</f>
        <v>157</v>
      </c>
      <c r="I15" s="10">
        <f>SUM(I4:I13)*2</f>
        <v>320</v>
      </c>
      <c r="J15" s="10">
        <f>SUM(J4:J13)</f>
        <v>30</v>
      </c>
    </row>
    <row r="19" spans="1:2" x14ac:dyDescent="0.2">
      <c r="A19" t="s">
        <v>187</v>
      </c>
      <c r="B19" s="54"/>
    </row>
  </sheetData>
  <mergeCells count="14">
    <mergeCell ref="A1:C1"/>
    <mergeCell ref="D1:I1"/>
    <mergeCell ref="A2:C2"/>
    <mergeCell ref="B4:C4"/>
    <mergeCell ref="B5:C5"/>
    <mergeCell ref="B12:C12"/>
    <mergeCell ref="A15:C15"/>
    <mergeCell ref="C3:J3"/>
    <mergeCell ref="C7:J7"/>
    <mergeCell ref="C11:J11"/>
    <mergeCell ref="B6:C6"/>
    <mergeCell ref="B8:C8"/>
    <mergeCell ref="B9:C9"/>
    <mergeCell ref="B10:C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G111"/>
  <sheetViews>
    <sheetView topLeftCell="A2" zoomScale="90" zoomScaleNormal="90" workbookViewId="0">
      <pane xSplit="1" topLeftCell="B1" activePane="topRight" state="frozen"/>
      <selection pane="topRight" activeCell="A13" sqref="A13:A42"/>
    </sheetView>
  </sheetViews>
  <sheetFormatPr baseColWidth="10" defaultColWidth="11.5" defaultRowHeight="15" x14ac:dyDescent="0.2"/>
  <cols>
    <col min="1" max="2" width="11.5" style="74"/>
    <col min="3" max="3" width="16.33203125" style="74" customWidth="1"/>
    <col min="4" max="13" width="11.5" style="74"/>
    <col min="14" max="15" width="15" style="74" customWidth="1"/>
    <col min="16" max="17" width="11.5" style="74"/>
    <col min="18" max="19" width="13" style="74" customWidth="1"/>
    <col min="20" max="20" width="11.5" style="74"/>
    <col min="21" max="26" width="10.83203125"/>
    <col min="27" max="27" width="11.5" style="74"/>
    <col min="28" max="30" width="10.83203125"/>
    <col min="31" max="31" width="11.5" style="74"/>
    <col min="32" max="32" width="13.6640625" customWidth="1"/>
    <col min="33" max="33" width="12.6640625" style="74" customWidth="1"/>
    <col min="34" max="34" width="11.5" style="74"/>
    <col min="35" max="35" width="12.6640625" customWidth="1"/>
    <col min="36" max="37" width="10.83203125"/>
    <col min="38" max="39" width="11.5" style="74"/>
    <col min="40" max="40" width="12.1640625" style="74" bestFit="1" customWidth="1"/>
    <col min="41" max="43" width="13.33203125" style="74" customWidth="1"/>
    <col min="44" max="44" width="11.5" style="74"/>
    <col min="45" max="45" width="10.83203125"/>
    <col min="46" max="48" width="11.5" style="74"/>
    <col min="49" max="49" width="13.33203125" style="74" customWidth="1"/>
    <col min="50" max="50" width="14.83203125" style="74" customWidth="1"/>
    <col min="51" max="56" width="11.5" style="74"/>
    <col min="57" max="57" width="10.83203125"/>
    <col min="58" max="59" width="11.5" style="74"/>
    <col min="60" max="60" width="14" style="74" customWidth="1"/>
    <col min="61" max="62" width="13.1640625" style="74" customWidth="1"/>
    <col min="63" max="63" width="11.5" style="74"/>
    <col min="64" max="64" width="12.5" style="74" customWidth="1"/>
    <col min="65" max="65" width="11.5" style="74"/>
    <col min="66" max="66" width="16" style="74" customWidth="1"/>
    <col min="67" max="67" width="15.5" style="74" customWidth="1"/>
    <col min="68" max="70" width="11.5" style="74"/>
    <col min="71" max="71" width="16.83203125" style="74" customWidth="1"/>
    <col min="72" max="72" width="11.5" style="74"/>
    <col min="73" max="73" width="51.1640625" style="74" customWidth="1"/>
    <col min="74" max="16384" width="11.5" style="74"/>
  </cols>
  <sheetData>
    <row r="1" spans="1:59" ht="16.5" customHeight="1" thickBot="1" x14ac:dyDescent="0.25">
      <c r="A1" s="143" t="s">
        <v>6</v>
      </c>
      <c r="B1" s="143"/>
      <c r="C1" s="72"/>
      <c r="D1" s="72"/>
      <c r="E1" s="146" t="s">
        <v>7</v>
      </c>
      <c r="F1" s="144"/>
      <c r="G1" s="144"/>
      <c r="H1" s="144"/>
      <c r="I1" s="144"/>
      <c r="J1" s="144"/>
      <c r="K1" s="144"/>
      <c r="L1" s="144"/>
      <c r="M1" s="145"/>
      <c r="N1" s="112" t="s">
        <v>8</v>
      </c>
      <c r="O1" s="112"/>
      <c r="P1" s="112"/>
      <c r="Q1" s="112"/>
      <c r="R1" s="112"/>
      <c r="S1" s="112"/>
      <c r="T1" s="112"/>
      <c r="U1" s="137" t="s">
        <v>205</v>
      </c>
      <c r="V1" s="144"/>
      <c r="W1" s="144"/>
      <c r="X1" s="144"/>
      <c r="Y1" s="144"/>
      <c r="Z1" s="144"/>
      <c r="AA1" s="144"/>
      <c r="AB1" s="144"/>
      <c r="AC1" s="144"/>
      <c r="AD1" s="144"/>
      <c r="AE1" s="145"/>
      <c r="AF1" s="137" t="s">
        <v>215</v>
      </c>
      <c r="AG1" s="144"/>
      <c r="AH1" s="144"/>
      <c r="AI1" s="144"/>
      <c r="AJ1" s="144"/>
      <c r="AK1" s="145"/>
      <c r="AL1" s="143" t="s">
        <v>54</v>
      </c>
      <c r="AM1" s="143"/>
      <c r="AN1" s="143"/>
      <c r="AO1" s="143" t="s">
        <v>53</v>
      </c>
      <c r="AP1" s="143"/>
      <c r="AQ1" s="143"/>
      <c r="AR1" s="73"/>
      <c r="AS1" s="101" t="s">
        <v>9</v>
      </c>
      <c r="AT1" s="102"/>
      <c r="AU1" s="102"/>
      <c r="AV1" s="102"/>
      <c r="AW1" s="102"/>
      <c r="AX1" s="102"/>
      <c r="AY1" s="103"/>
      <c r="AZ1" s="113" t="s">
        <v>57</v>
      </c>
      <c r="BA1" s="114"/>
      <c r="BB1" s="114"/>
      <c r="BC1" s="110"/>
      <c r="BD1" s="115"/>
      <c r="BE1" s="143" t="s">
        <v>58</v>
      </c>
      <c r="BF1" s="143"/>
      <c r="BG1" s="72"/>
    </row>
    <row r="2" spans="1:59" ht="86" thickBot="1" x14ac:dyDescent="0.25">
      <c r="A2" s="75" t="s">
        <v>49</v>
      </c>
      <c r="B2" s="75" t="s">
        <v>0</v>
      </c>
      <c r="C2" s="75" t="s">
        <v>2</v>
      </c>
      <c r="D2" s="75" t="s">
        <v>3</v>
      </c>
      <c r="E2" s="76" t="s">
        <v>51</v>
      </c>
      <c r="F2" s="76" t="s">
        <v>50</v>
      </c>
      <c r="G2" s="76" t="s">
        <v>138</v>
      </c>
      <c r="H2" s="75" t="s">
        <v>52</v>
      </c>
      <c r="I2" s="76" t="s">
        <v>1</v>
      </c>
      <c r="J2" s="17" t="s">
        <v>217</v>
      </c>
      <c r="K2" s="17" t="s">
        <v>218</v>
      </c>
      <c r="L2" s="76" t="s">
        <v>139</v>
      </c>
      <c r="M2" s="17" t="s">
        <v>216</v>
      </c>
      <c r="N2" s="17" t="s">
        <v>219</v>
      </c>
      <c r="O2" s="17" t="s">
        <v>13</v>
      </c>
      <c r="P2" s="17" t="s">
        <v>144</v>
      </c>
      <c r="Q2" s="17" t="s">
        <v>220</v>
      </c>
      <c r="R2" s="17" t="s">
        <v>145</v>
      </c>
      <c r="S2" s="17" t="s">
        <v>221</v>
      </c>
      <c r="T2" s="76" t="s">
        <v>56</v>
      </c>
      <c r="U2" s="77" t="s">
        <v>23</v>
      </c>
      <c r="V2" s="77" t="s">
        <v>24</v>
      </c>
      <c r="W2" s="18" t="s">
        <v>208</v>
      </c>
      <c r="X2" s="18" t="s">
        <v>25</v>
      </c>
      <c r="Y2" s="77" t="s">
        <v>19</v>
      </c>
      <c r="Z2" s="77" t="s">
        <v>26</v>
      </c>
      <c r="AA2" s="18" t="s">
        <v>204</v>
      </c>
      <c r="AB2" s="18" t="s">
        <v>203</v>
      </c>
      <c r="AC2" s="77" t="s">
        <v>27</v>
      </c>
      <c r="AD2" s="77" t="s">
        <v>28</v>
      </c>
      <c r="AE2" s="18" t="s">
        <v>202</v>
      </c>
      <c r="AF2" s="17" t="s">
        <v>209</v>
      </c>
      <c r="AG2" s="17" t="s">
        <v>210</v>
      </c>
      <c r="AH2" s="17" t="s">
        <v>211</v>
      </c>
      <c r="AI2" s="17" t="s">
        <v>212</v>
      </c>
      <c r="AJ2" s="17" t="s">
        <v>213</v>
      </c>
      <c r="AK2" s="17" t="s">
        <v>214</v>
      </c>
      <c r="AL2" s="77" t="s">
        <v>29</v>
      </c>
      <c r="AM2" s="77" t="s">
        <v>30</v>
      </c>
      <c r="AN2" s="77" t="s">
        <v>31</v>
      </c>
      <c r="AO2" s="77" t="s">
        <v>32</v>
      </c>
      <c r="AP2" s="77" t="s">
        <v>33</v>
      </c>
      <c r="AQ2" s="77" t="s">
        <v>34</v>
      </c>
      <c r="AR2" s="77" t="s">
        <v>55</v>
      </c>
      <c r="AS2" s="75" t="s">
        <v>146</v>
      </c>
      <c r="AT2" s="75" t="s">
        <v>136</v>
      </c>
      <c r="AU2" s="75" t="s">
        <v>189</v>
      </c>
      <c r="AV2" s="75" t="s">
        <v>188</v>
      </c>
      <c r="AW2" s="75" t="s">
        <v>12</v>
      </c>
      <c r="AX2" s="75" t="s">
        <v>153</v>
      </c>
      <c r="AY2" s="75" t="s">
        <v>154</v>
      </c>
      <c r="AZ2" s="78" t="s">
        <v>43</v>
      </c>
      <c r="BA2" s="78" t="s">
        <v>44</v>
      </c>
      <c r="BB2" s="78" t="s">
        <v>45</v>
      </c>
      <c r="BC2" s="111" t="s">
        <v>223</v>
      </c>
      <c r="BD2" s="111" t="s">
        <v>222</v>
      </c>
      <c r="BE2" s="75" t="s">
        <v>4</v>
      </c>
      <c r="BF2" s="75" t="s">
        <v>5</v>
      </c>
      <c r="BG2" s="76" t="s">
        <v>48</v>
      </c>
    </row>
    <row r="3" spans="1:59" s="85" customFormat="1" x14ac:dyDescent="0.2">
      <c r="A3" s="79">
        <v>44</v>
      </c>
      <c r="B3" s="80" t="s">
        <v>89</v>
      </c>
      <c r="C3" s="80" t="s">
        <v>73</v>
      </c>
      <c r="D3" s="80" t="s">
        <v>67</v>
      </c>
      <c r="E3" s="80">
        <v>126.29</v>
      </c>
      <c r="F3" s="80">
        <v>28.29</v>
      </c>
      <c r="G3" s="80">
        <v>30.03</v>
      </c>
      <c r="H3" s="80"/>
      <c r="I3" s="80">
        <v>68.06</v>
      </c>
      <c r="J3" s="80">
        <v>21.31</v>
      </c>
      <c r="K3" s="80">
        <v>32.81</v>
      </c>
      <c r="L3" s="80">
        <v>1560</v>
      </c>
      <c r="M3" s="80">
        <f>Tabla1234[[#This Row],[Weight (g)]]/1000</f>
        <v>1.56</v>
      </c>
      <c r="N3" s="80">
        <v>106.9</v>
      </c>
      <c r="O3" s="80">
        <f t="shared" ref="O3:O6" si="0">CONVERT(N3,"F","C")</f>
        <v>41.611111111111114</v>
      </c>
      <c r="P3" s="81">
        <v>70</v>
      </c>
      <c r="Q3" s="81">
        <f>Tabla1234[[#This Row],[Heart Rate (bp 15 secs)]]*4</f>
        <v>280</v>
      </c>
      <c r="R3" s="80">
        <v>8</v>
      </c>
      <c r="S3" s="80">
        <f>Tabla1234[[#This Row],[Respiratory Rate (breaths/15 secs)]]*4</f>
        <v>32</v>
      </c>
      <c r="T3" s="80">
        <v>3.2</v>
      </c>
      <c r="U3" s="80">
        <v>141</v>
      </c>
      <c r="V3" s="80">
        <v>4</v>
      </c>
      <c r="W3" s="80">
        <v>113</v>
      </c>
      <c r="X3" s="80">
        <v>0.99</v>
      </c>
      <c r="Y3" s="80">
        <v>21</v>
      </c>
      <c r="Z3" s="80">
        <v>234</v>
      </c>
      <c r="AA3" s="80">
        <v>3</v>
      </c>
      <c r="AB3" s="80">
        <v>0.6</v>
      </c>
      <c r="AC3" s="80">
        <v>39</v>
      </c>
      <c r="AD3" s="80">
        <v>13.3</v>
      </c>
      <c r="AE3" s="80">
        <v>12</v>
      </c>
      <c r="AF3" s="80"/>
      <c r="AG3" s="80"/>
      <c r="AH3" s="80"/>
      <c r="AI3" s="80"/>
      <c r="AJ3" s="80"/>
      <c r="AK3" s="80"/>
      <c r="AL3" s="80">
        <v>26</v>
      </c>
      <c r="AM3" s="80">
        <v>32</v>
      </c>
      <c r="AN3">
        <v>29</v>
      </c>
      <c r="AO3" s="80">
        <v>5.4</v>
      </c>
      <c r="AP3" s="80">
        <v>5.4</v>
      </c>
      <c r="AQ3">
        <v>5.4</v>
      </c>
      <c r="AR3" s="80"/>
      <c r="AS3" s="80" t="s">
        <v>66</v>
      </c>
      <c r="AT3" s="80" t="s">
        <v>66</v>
      </c>
      <c r="AU3" s="86" t="s">
        <v>66</v>
      </c>
      <c r="AV3" s="86" t="s">
        <v>66</v>
      </c>
      <c r="AW3" s="80">
        <v>2</v>
      </c>
      <c r="AX3" s="80" t="s">
        <v>155</v>
      </c>
      <c r="AY3" s="80">
        <v>1</v>
      </c>
      <c r="AZ3" s="82">
        <v>0.69930555555555562</v>
      </c>
      <c r="BA3" s="82">
        <v>0.71180555555555547</v>
      </c>
      <c r="BB3" s="82">
        <v>0.70347222222222217</v>
      </c>
      <c r="BC3" s="83">
        <f>Tabla1234[[#This Row],[Blood Drop Time]]-Tabla1234[[#This Row],[Capture time]]</f>
        <v>4.1666666666665408E-3</v>
      </c>
      <c r="BD3" s="83">
        <f>Tabla1234[[#This Row],[Release Time]]-Tabla1234[[#This Row],[Capture time]]</f>
        <v>1.2499999999999845E-2</v>
      </c>
      <c r="BE3" s="83" t="s">
        <v>152</v>
      </c>
      <c r="BF3" s="87">
        <v>42911</v>
      </c>
      <c r="BG3" s="80" t="s">
        <v>88</v>
      </c>
    </row>
    <row r="4" spans="1:59" x14ac:dyDescent="0.2">
      <c r="A4" s="79">
        <v>56</v>
      </c>
      <c r="B4" s="80" t="s">
        <v>89</v>
      </c>
      <c r="C4" s="80" t="s">
        <v>92</v>
      </c>
      <c r="D4" s="80" t="s">
        <v>65</v>
      </c>
      <c r="E4" s="80">
        <v>112.73</v>
      </c>
      <c r="F4" s="80">
        <v>25.23</v>
      </c>
      <c r="G4" s="80">
        <v>26.9</v>
      </c>
      <c r="H4" s="80"/>
      <c r="I4" s="80">
        <v>65.010000000000005</v>
      </c>
      <c r="J4" s="80">
        <v>22.23</v>
      </c>
      <c r="K4" s="80">
        <v>28.58</v>
      </c>
      <c r="L4" s="80">
        <v>980</v>
      </c>
      <c r="M4" s="80">
        <f>Tabla1234[[#This Row],[Weight (g)]]/1000</f>
        <v>0.98</v>
      </c>
      <c r="N4" s="80">
        <v>101.2</v>
      </c>
      <c r="O4" s="80">
        <f t="shared" si="0"/>
        <v>38.444444444444443</v>
      </c>
      <c r="P4" s="81">
        <v>70</v>
      </c>
      <c r="Q4" s="81">
        <f>Tabla1234[[#This Row],[Heart Rate (bp 15 secs)]]*4</f>
        <v>280</v>
      </c>
      <c r="R4" s="80">
        <v>5</v>
      </c>
      <c r="S4" s="80">
        <f>Tabla1234[[#This Row],[Respiratory Rate (breaths/15 secs)]]*4</f>
        <v>20</v>
      </c>
      <c r="T4" s="80">
        <v>3.5</v>
      </c>
      <c r="U4" s="80">
        <v>144</v>
      </c>
      <c r="V4" s="80">
        <v>3.8</v>
      </c>
      <c r="W4" s="80">
        <v>119</v>
      </c>
      <c r="X4" s="80">
        <v>1.01</v>
      </c>
      <c r="Y4" s="80">
        <v>18</v>
      </c>
      <c r="Z4" s="80">
        <v>239</v>
      </c>
      <c r="AA4" s="80" t="s">
        <v>206</v>
      </c>
      <c r="AB4" s="80" t="s">
        <v>207</v>
      </c>
      <c r="AC4" s="80">
        <v>36</v>
      </c>
      <c r="AD4" s="80">
        <v>12.2</v>
      </c>
      <c r="AE4" s="80">
        <v>12</v>
      </c>
      <c r="AF4" s="80"/>
      <c r="AG4" s="80"/>
      <c r="AH4" s="80"/>
      <c r="AI4" s="80"/>
      <c r="AJ4" s="80"/>
      <c r="AK4" s="80"/>
      <c r="AL4" s="80">
        <v>26</v>
      </c>
      <c r="AM4" s="80">
        <v>26</v>
      </c>
      <c r="AN4">
        <v>26</v>
      </c>
      <c r="AO4" s="80">
        <v>4.8</v>
      </c>
      <c r="AP4" s="80">
        <v>4.5999999999999996</v>
      </c>
      <c r="AQ4">
        <v>4.6999999999999993</v>
      </c>
      <c r="AR4" s="80"/>
      <c r="AS4" s="80" t="s">
        <v>66</v>
      </c>
      <c r="AT4" s="80" t="s">
        <v>66</v>
      </c>
      <c r="AU4" s="100" t="s">
        <v>66</v>
      </c>
      <c r="AV4" s="100" t="s">
        <v>66</v>
      </c>
      <c r="AW4" s="80">
        <v>2</v>
      </c>
      <c r="AX4" s="80"/>
      <c r="AY4" s="80"/>
      <c r="AZ4" s="82">
        <v>0.31388888888888888</v>
      </c>
      <c r="BA4" s="82">
        <v>0.32361111111111113</v>
      </c>
      <c r="BB4" s="82">
        <v>0.31666666666666665</v>
      </c>
      <c r="BC4" s="83">
        <f>Tabla1234[[#This Row],[Blood Drop Time]]-Tabla1234[[#This Row],[Capture time]]</f>
        <v>2.7777777777777679E-3</v>
      </c>
      <c r="BD4" s="83">
        <f>Tabla1234[[#This Row],[Release Time]]-Tabla1234[[#This Row],[Capture time]]</f>
        <v>9.7222222222222432E-3</v>
      </c>
      <c r="BE4" s="83" t="s">
        <v>152</v>
      </c>
      <c r="BF4" s="87">
        <v>42912</v>
      </c>
      <c r="BG4" s="80"/>
    </row>
    <row r="5" spans="1:59" x14ac:dyDescent="0.2">
      <c r="A5" s="79">
        <v>63</v>
      </c>
      <c r="B5" s="80" t="s">
        <v>89</v>
      </c>
      <c r="C5" s="80" t="s">
        <v>94</v>
      </c>
      <c r="D5" s="80" t="s">
        <v>67</v>
      </c>
      <c r="E5" s="80">
        <v>103.43</v>
      </c>
      <c r="F5" s="80">
        <v>25.48</v>
      </c>
      <c r="G5" s="80">
        <v>29.84</v>
      </c>
      <c r="H5" s="80"/>
      <c r="I5" s="80">
        <v>68.09</v>
      </c>
      <c r="J5" s="80">
        <v>23.32</v>
      </c>
      <c r="K5" s="80">
        <v>39.090000000000003</v>
      </c>
      <c r="L5" s="80">
        <v>1650</v>
      </c>
      <c r="M5" s="80">
        <f>Tabla1234[[#This Row],[Weight (g)]]/1000</f>
        <v>1.65</v>
      </c>
      <c r="N5" s="80">
        <v>107.6</v>
      </c>
      <c r="O5" s="80">
        <f t="shared" si="0"/>
        <v>41.999999999999993</v>
      </c>
      <c r="P5" s="81">
        <v>69</v>
      </c>
      <c r="Q5" s="81">
        <f>Tabla1234[[#This Row],[Heart Rate (bp 15 secs)]]*4</f>
        <v>276</v>
      </c>
      <c r="R5" s="80">
        <v>16</v>
      </c>
      <c r="S5" s="80">
        <f>Tabla1234[[#This Row],[Respiratory Rate (breaths/15 secs)]]*4</f>
        <v>64</v>
      </c>
      <c r="T5" s="80">
        <v>3.5</v>
      </c>
      <c r="U5" s="80">
        <v>135</v>
      </c>
      <c r="V5" s="80">
        <v>5.2</v>
      </c>
      <c r="W5" s="80">
        <v>118</v>
      </c>
      <c r="X5" s="80">
        <v>0.7</v>
      </c>
      <c r="Y5" s="80">
        <v>20</v>
      </c>
      <c r="Z5" s="80">
        <v>263</v>
      </c>
      <c r="AA5" s="80" t="s">
        <v>206</v>
      </c>
      <c r="AB5" s="80" t="s">
        <v>207</v>
      </c>
      <c r="AC5" s="80">
        <v>35</v>
      </c>
      <c r="AD5" s="80">
        <v>11.9</v>
      </c>
      <c r="AE5" s="80">
        <v>4</v>
      </c>
      <c r="AF5" s="80"/>
      <c r="AG5" s="80"/>
      <c r="AH5" s="80"/>
      <c r="AI5" s="80"/>
      <c r="AJ5" s="80"/>
      <c r="AK5" s="80"/>
      <c r="AL5" s="80">
        <v>28</v>
      </c>
      <c r="AM5" s="80">
        <v>28</v>
      </c>
      <c r="AN5">
        <v>28</v>
      </c>
      <c r="AO5" s="80">
        <v>5.2</v>
      </c>
      <c r="AP5" s="80">
        <v>4.5999999999999996</v>
      </c>
      <c r="AQ5">
        <v>4.9000000000000004</v>
      </c>
      <c r="AR5" s="80"/>
      <c r="AS5" s="80" t="s">
        <v>66</v>
      </c>
      <c r="AT5" s="80" t="s">
        <v>66</v>
      </c>
      <c r="AU5" s="86" t="s">
        <v>66</v>
      </c>
      <c r="AV5" s="86" t="s">
        <v>66</v>
      </c>
      <c r="AW5" s="80">
        <v>2</v>
      </c>
      <c r="AX5" s="80"/>
      <c r="AY5" s="80"/>
      <c r="AZ5" s="82">
        <v>0.40347222222222223</v>
      </c>
      <c r="BA5" s="82">
        <v>0.4152777777777778</v>
      </c>
      <c r="BB5" s="82">
        <v>0.40763888888888888</v>
      </c>
      <c r="BC5" s="83">
        <f>Tabla1234[[#This Row],[Blood Drop Time]]-Tabla1234[[#This Row],[Capture time]]</f>
        <v>4.1666666666666519E-3</v>
      </c>
      <c r="BD5" s="83">
        <f>Tabla1234[[#This Row],[Release Time]]-Tabla1234[[#This Row],[Capture time]]</f>
        <v>1.1805555555555569E-2</v>
      </c>
      <c r="BE5" s="83" t="s">
        <v>152</v>
      </c>
      <c r="BF5" s="84">
        <v>42912</v>
      </c>
      <c r="BG5" s="80"/>
    </row>
    <row r="6" spans="1:59" ht="15" customHeight="1" x14ac:dyDescent="0.2">
      <c r="A6" s="79">
        <v>64</v>
      </c>
      <c r="B6" s="80" t="s">
        <v>89</v>
      </c>
      <c r="C6" s="80" t="s">
        <v>38</v>
      </c>
      <c r="D6" s="80" t="s">
        <v>67</v>
      </c>
      <c r="E6" s="80">
        <v>129.81</v>
      </c>
      <c r="F6" s="80">
        <v>28.38</v>
      </c>
      <c r="G6" s="80">
        <v>30</v>
      </c>
      <c r="H6" s="80"/>
      <c r="I6" s="80">
        <v>70.05</v>
      </c>
      <c r="J6" s="80">
        <v>25.54</v>
      </c>
      <c r="K6" s="80">
        <v>33.36</v>
      </c>
      <c r="L6" s="80">
        <v>1560</v>
      </c>
      <c r="M6" s="80">
        <f>Tabla1234[[#This Row],[Weight (g)]]/1000</f>
        <v>1.56</v>
      </c>
      <c r="N6" s="80">
        <v>109.3</v>
      </c>
      <c r="O6" s="80">
        <f t="shared" si="0"/>
        <v>42.944444444444443</v>
      </c>
      <c r="P6" s="81">
        <v>73</v>
      </c>
      <c r="Q6" s="81">
        <f>Tabla1234[[#This Row],[Heart Rate (bp 15 secs)]]*4</f>
        <v>292</v>
      </c>
      <c r="R6" s="80" t="s">
        <v>95</v>
      </c>
      <c r="S6" s="80" t="e">
        <f>Tabla1234[[#This Row],[Respiratory Rate (breaths/15 secs)]]*4</f>
        <v>#VALUE!</v>
      </c>
      <c r="T6" s="80">
        <v>6</v>
      </c>
      <c r="U6" s="80">
        <v>143</v>
      </c>
      <c r="V6" s="80">
        <v>4.5999999999999996</v>
      </c>
      <c r="W6" s="80">
        <v>111</v>
      </c>
      <c r="X6" s="80">
        <v>1.02</v>
      </c>
      <c r="Y6" s="80">
        <v>19</v>
      </c>
      <c r="Z6" s="80">
        <v>285</v>
      </c>
      <c r="AA6" s="80">
        <v>3</v>
      </c>
      <c r="AB6" s="80">
        <v>0.5</v>
      </c>
      <c r="AC6" s="80">
        <v>38</v>
      </c>
      <c r="AD6" s="80">
        <v>12.9</v>
      </c>
      <c r="AE6" s="80">
        <v>18</v>
      </c>
      <c r="AF6" s="80"/>
      <c r="AG6" s="80"/>
      <c r="AH6" s="80"/>
      <c r="AI6" s="80"/>
      <c r="AJ6" s="80"/>
      <c r="AK6" s="80"/>
      <c r="AL6" s="80">
        <v>26</v>
      </c>
      <c r="AM6" s="80">
        <v>22</v>
      </c>
      <c r="AN6">
        <v>24</v>
      </c>
      <c r="AO6" s="80">
        <v>5.2</v>
      </c>
      <c r="AP6" s="80">
        <v>5.2</v>
      </c>
      <c r="AQ6">
        <v>5.2</v>
      </c>
      <c r="AR6" s="80"/>
      <c r="AS6" s="80" t="s">
        <v>66</v>
      </c>
      <c r="AT6" s="80" t="s">
        <v>66</v>
      </c>
      <c r="AU6" s="86" t="s">
        <v>66</v>
      </c>
      <c r="AV6" s="86" t="s">
        <v>66</v>
      </c>
      <c r="AW6" s="80">
        <v>2</v>
      </c>
      <c r="AX6" s="80"/>
      <c r="AY6" s="80"/>
      <c r="AZ6" s="82">
        <v>0.42222222222222222</v>
      </c>
      <c r="BA6" s="82">
        <v>0.4291666666666667</v>
      </c>
      <c r="BB6" s="82">
        <v>0.42499999999999999</v>
      </c>
      <c r="BC6" s="83">
        <f>Tabla1234[[#This Row],[Blood Drop Time]]-Tabla1234[[#This Row],[Capture time]]</f>
        <v>2.7777777777777679E-3</v>
      </c>
      <c r="BD6" s="83">
        <f>Tabla1234[[#This Row],[Release Time]]-Tabla1234[[#This Row],[Capture time]]</f>
        <v>6.9444444444444753E-3</v>
      </c>
      <c r="BE6" s="83" t="s">
        <v>152</v>
      </c>
      <c r="BF6" s="87">
        <v>42912</v>
      </c>
      <c r="BG6" s="80"/>
    </row>
    <row r="7" spans="1:59" x14ac:dyDescent="0.2">
      <c r="A7" s="89">
        <v>127</v>
      </c>
      <c r="B7" s="85" t="s">
        <v>89</v>
      </c>
      <c r="C7" s="85" t="s">
        <v>117</v>
      </c>
      <c r="D7" s="85" t="s">
        <v>65</v>
      </c>
      <c r="E7" s="90">
        <v>107.78</v>
      </c>
      <c r="F7" s="85">
        <v>23.61</v>
      </c>
      <c r="G7" s="85">
        <v>28.23</v>
      </c>
      <c r="H7" s="85"/>
      <c r="I7" s="90">
        <v>66.06</v>
      </c>
      <c r="J7" s="90">
        <v>24.45</v>
      </c>
      <c r="K7" s="90">
        <v>29.7</v>
      </c>
      <c r="L7" s="85">
        <v>1180</v>
      </c>
      <c r="M7" s="80">
        <f>Tabla1234[[#This Row],[Weight (g)]]/1000</f>
        <v>1.18</v>
      </c>
      <c r="N7" s="91">
        <v>101.3</v>
      </c>
      <c r="O7" s="80">
        <f t="shared" ref="O7:O11" si="1">CONVERT(N7,"F","C")</f>
        <v>38.5</v>
      </c>
      <c r="P7" s="88">
        <v>69</v>
      </c>
      <c r="Q7" s="81">
        <f>Tabla1234[[#This Row],[Heart Rate (bp 15 secs)]]*4</f>
        <v>276</v>
      </c>
      <c r="R7" s="85">
        <v>7</v>
      </c>
      <c r="S7" s="80">
        <f>Tabla1234[[#This Row],[Respiratory Rate (breaths/15 secs)]]*4</f>
        <v>28</v>
      </c>
      <c r="T7" s="85">
        <v>4.0999999999999996</v>
      </c>
      <c r="U7" s="85">
        <v>144</v>
      </c>
      <c r="V7" s="85">
        <v>3.1</v>
      </c>
      <c r="W7" s="85">
        <v>116</v>
      </c>
      <c r="X7" s="85">
        <v>0.91</v>
      </c>
      <c r="Y7" s="85">
        <v>21</v>
      </c>
      <c r="Z7" s="85">
        <v>231</v>
      </c>
      <c r="AA7" s="85" t="s">
        <v>206</v>
      </c>
      <c r="AB7" s="85" t="s">
        <v>207</v>
      </c>
      <c r="AC7" s="85">
        <v>37</v>
      </c>
      <c r="AD7" s="85">
        <v>12.6</v>
      </c>
      <c r="AE7" s="85">
        <v>11</v>
      </c>
      <c r="AF7" s="85"/>
      <c r="AG7" s="85"/>
      <c r="AH7" s="85"/>
      <c r="AI7" s="85"/>
      <c r="AJ7" s="85"/>
      <c r="AK7" s="85"/>
      <c r="AL7" s="85">
        <v>28</v>
      </c>
      <c r="AM7" s="85">
        <v>32</v>
      </c>
      <c r="AN7">
        <v>30</v>
      </c>
      <c r="AO7" s="85">
        <v>5.4</v>
      </c>
      <c r="AP7" s="85">
        <v>5.6</v>
      </c>
      <c r="AQ7">
        <v>5.5</v>
      </c>
      <c r="AR7" s="85"/>
      <c r="AS7" s="85" t="s">
        <v>66</v>
      </c>
      <c r="AT7" s="85" t="s">
        <v>66</v>
      </c>
      <c r="AU7" s="86" t="s">
        <v>66</v>
      </c>
      <c r="AV7" s="86" t="s">
        <v>66</v>
      </c>
      <c r="AW7" s="85">
        <v>2</v>
      </c>
      <c r="AX7" s="85"/>
      <c r="AY7" s="85"/>
      <c r="AZ7" s="92">
        <v>0.35972222222222222</v>
      </c>
      <c r="BA7" s="92">
        <v>0.36874999999999997</v>
      </c>
      <c r="BB7" s="92">
        <v>0.36180555555555555</v>
      </c>
      <c r="BC7" s="83">
        <f>Tabla1234[[#This Row],[Blood Drop Time]]-Tabla1234[[#This Row],[Capture time]]</f>
        <v>2.0833333333333259E-3</v>
      </c>
      <c r="BD7" s="83">
        <f>Tabla1234[[#This Row],[Release Time]]-Tabla1234[[#This Row],[Capture time]]</f>
        <v>9.0277777777777457E-3</v>
      </c>
      <c r="BE7" s="85" t="s">
        <v>151</v>
      </c>
      <c r="BF7" s="84">
        <v>42915</v>
      </c>
      <c r="BG7" s="93"/>
    </row>
    <row r="8" spans="1:59" ht="15" customHeight="1" x14ac:dyDescent="0.2">
      <c r="A8" s="89">
        <v>128</v>
      </c>
      <c r="B8" s="85" t="s">
        <v>89</v>
      </c>
      <c r="C8" s="85" t="s">
        <v>111</v>
      </c>
      <c r="D8" s="85" t="s">
        <v>67</v>
      </c>
      <c r="E8" s="90">
        <v>102.99</v>
      </c>
      <c r="F8" s="85">
        <v>26.62</v>
      </c>
      <c r="G8" s="85">
        <v>30.66</v>
      </c>
      <c r="H8" s="85"/>
      <c r="I8" s="90">
        <v>70.06</v>
      </c>
      <c r="J8" s="90">
        <v>28.69</v>
      </c>
      <c r="K8" s="90">
        <v>38.72</v>
      </c>
      <c r="L8" s="85">
        <v>1780</v>
      </c>
      <c r="M8" s="80">
        <f>Tabla1234[[#This Row],[Weight (g)]]/1000</f>
        <v>1.78</v>
      </c>
      <c r="N8" s="91">
        <v>102.9</v>
      </c>
      <c r="O8" s="80">
        <f t="shared" si="1"/>
        <v>39.388888888888893</v>
      </c>
      <c r="P8" s="88">
        <v>69</v>
      </c>
      <c r="Q8" s="81">
        <f>Tabla1234[[#This Row],[Heart Rate (bp 15 secs)]]*4</f>
        <v>276</v>
      </c>
      <c r="R8" s="85">
        <v>6</v>
      </c>
      <c r="S8" s="80">
        <f>Tabla1234[[#This Row],[Respiratory Rate (breaths/15 secs)]]*4</f>
        <v>24</v>
      </c>
      <c r="T8" s="85">
        <v>3.6</v>
      </c>
      <c r="U8" s="85">
        <v>137</v>
      </c>
      <c r="V8" s="85">
        <v>2.9</v>
      </c>
      <c r="W8" s="85">
        <v>114</v>
      </c>
      <c r="X8" s="85">
        <v>1.1299999999999999</v>
      </c>
      <c r="Y8" s="85">
        <v>21</v>
      </c>
      <c r="Z8" s="85">
        <v>246</v>
      </c>
      <c r="AA8" s="85" t="s">
        <v>206</v>
      </c>
      <c r="AB8" s="85">
        <v>0.6</v>
      </c>
      <c r="AC8" s="85">
        <v>36</v>
      </c>
      <c r="AD8" s="85">
        <v>12.2</v>
      </c>
      <c r="AE8" s="85">
        <v>6</v>
      </c>
      <c r="AF8" s="85"/>
      <c r="AG8" s="85"/>
      <c r="AH8" s="85"/>
      <c r="AI8" s="85"/>
      <c r="AJ8" s="85"/>
      <c r="AK8" s="85"/>
      <c r="AL8" s="85">
        <v>20</v>
      </c>
      <c r="AM8" s="85">
        <v>20</v>
      </c>
      <c r="AN8">
        <v>20</v>
      </c>
      <c r="AO8" s="85">
        <v>7.2</v>
      </c>
      <c r="AP8" s="85">
        <v>8</v>
      </c>
      <c r="AQ8">
        <v>7.6</v>
      </c>
      <c r="AR8" s="85"/>
      <c r="AS8" s="85" t="s">
        <v>66</v>
      </c>
      <c r="AT8" s="85" t="s">
        <v>66</v>
      </c>
      <c r="AU8" s="86" t="s">
        <v>66</v>
      </c>
      <c r="AV8" s="86" t="s">
        <v>66</v>
      </c>
      <c r="AW8" s="85">
        <v>2</v>
      </c>
      <c r="AX8" s="85" t="s">
        <v>108</v>
      </c>
      <c r="AY8" s="85">
        <v>1</v>
      </c>
      <c r="AZ8" s="92">
        <v>0.36527777777777781</v>
      </c>
      <c r="BA8" s="92">
        <v>0.3743055555555555</v>
      </c>
      <c r="BB8" s="92">
        <v>0.36874999999999997</v>
      </c>
      <c r="BC8" s="83">
        <f>Tabla1234[[#This Row],[Blood Drop Time]]-Tabla1234[[#This Row],[Capture time]]</f>
        <v>3.4722222222221544E-3</v>
      </c>
      <c r="BD8" s="83">
        <f>Tabla1234[[#This Row],[Release Time]]-Tabla1234[[#This Row],[Capture time]]</f>
        <v>9.0277777777776902E-3</v>
      </c>
      <c r="BE8" s="85" t="s">
        <v>151</v>
      </c>
      <c r="BF8" s="84">
        <v>42915</v>
      </c>
      <c r="BG8" s="93"/>
    </row>
    <row r="9" spans="1:59" x14ac:dyDescent="0.2">
      <c r="A9" s="89">
        <v>129</v>
      </c>
      <c r="B9" s="85" t="s">
        <v>89</v>
      </c>
      <c r="C9" s="85" t="s">
        <v>103</v>
      </c>
      <c r="D9" s="85" t="s">
        <v>67</v>
      </c>
      <c r="E9" s="90">
        <v>107.77</v>
      </c>
      <c r="F9" s="85">
        <v>27.83</v>
      </c>
      <c r="G9" s="85">
        <v>29.5</v>
      </c>
      <c r="H9" s="85"/>
      <c r="I9" s="90">
        <v>69.06</v>
      </c>
      <c r="J9" s="90">
        <v>22.32</v>
      </c>
      <c r="K9" s="90">
        <v>33.1</v>
      </c>
      <c r="L9" s="85">
        <v>1550</v>
      </c>
      <c r="M9" s="80">
        <f>Tabla1234[[#This Row],[Weight (g)]]/1000</f>
        <v>1.55</v>
      </c>
      <c r="N9" s="91">
        <v>102.5</v>
      </c>
      <c r="O9" s="80">
        <f t="shared" si="1"/>
        <v>39.166666666666664</v>
      </c>
      <c r="P9" s="88">
        <v>76</v>
      </c>
      <c r="Q9" s="81">
        <f>Tabla1234[[#This Row],[Heart Rate (bp 15 secs)]]*4</f>
        <v>304</v>
      </c>
      <c r="R9" s="85">
        <v>9</v>
      </c>
      <c r="S9" s="80">
        <f>Tabla1234[[#This Row],[Respiratory Rate (breaths/15 secs)]]*4</f>
        <v>36</v>
      </c>
      <c r="T9" s="85">
        <v>4.7</v>
      </c>
      <c r="U9" s="85">
        <v>144</v>
      </c>
      <c r="V9" s="85">
        <v>3.9</v>
      </c>
      <c r="W9" s="85">
        <v>116</v>
      </c>
      <c r="X9" s="85">
        <v>0.98</v>
      </c>
      <c r="Y9" s="85">
        <v>20</v>
      </c>
      <c r="Z9" s="85">
        <v>229</v>
      </c>
      <c r="AA9" s="85" t="s">
        <v>206</v>
      </c>
      <c r="AB9" s="85">
        <v>0</v>
      </c>
      <c r="AC9" s="85">
        <v>41</v>
      </c>
      <c r="AD9" s="85">
        <v>13.9</v>
      </c>
      <c r="AE9" s="85">
        <v>13</v>
      </c>
      <c r="AF9" s="85"/>
      <c r="AG9" s="85"/>
      <c r="AH9" s="85"/>
      <c r="AI9" s="85"/>
      <c r="AJ9" s="85"/>
      <c r="AK9" s="85"/>
      <c r="AL9" s="85">
        <v>16</v>
      </c>
      <c r="AM9" s="85">
        <v>18</v>
      </c>
      <c r="AN9">
        <v>17</v>
      </c>
      <c r="AO9" s="85">
        <v>3.8</v>
      </c>
      <c r="AP9" s="85">
        <v>4</v>
      </c>
      <c r="AQ9">
        <v>3.9</v>
      </c>
      <c r="AR9" s="85"/>
      <c r="AS9" s="85" t="s">
        <v>66</v>
      </c>
      <c r="AT9" s="85" t="s">
        <v>40</v>
      </c>
      <c r="AU9" s="86" t="s">
        <v>66</v>
      </c>
      <c r="AV9" s="86" t="s">
        <v>66</v>
      </c>
      <c r="AW9" s="85">
        <v>2</v>
      </c>
      <c r="AX9" s="85"/>
      <c r="AY9" s="85"/>
      <c r="AZ9" s="92">
        <v>0.39097222222222222</v>
      </c>
      <c r="BA9" s="92">
        <v>0.39999999999999997</v>
      </c>
      <c r="BB9" s="92">
        <v>0.39513888888888887</v>
      </c>
      <c r="BC9" s="83">
        <f>Tabla1234[[#This Row],[Blood Drop Time]]-Tabla1234[[#This Row],[Capture time]]</f>
        <v>4.1666666666666519E-3</v>
      </c>
      <c r="BD9" s="83">
        <f>Tabla1234[[#This Row],[Release Time]]-Tabla1234[[#This Row],[Capture time]]</f>
        <v>9.0277777777777457E-3</v>
      </c>
      <c r="BE9" s="85" t="s">
        <v>151</v>
      </c>
      <c r="BF9" s="84">
        <v>42915</v>
      </c>
      <c r="BG9" s="93" t="s">
        <v>125</v>
      </c>
    </row>
    <row r="10" spans="1:59" x14ac:dyDescent="0.2">
      <c r="A10" s="89">
        <v>130</v>
      </c>
      <c r="B10" s="85" t="s">
        <v>89</v>
      </c>
      <c r="C10" s="85" t="s">
        <v>126</v>
      </c>
      <c r="D10" s="85" t="s">
        <v>67</v>
      </c>
      <c r="E10" s="90">
        <v>106.97</v>
      </c>
      <c r="F10" s="85">
        <v>26.09</v>
      </c>
      <c r="G10" s="85">
        <v>29.07</v>
      </c>
      <c r="H10" s="85"/>
      <c r="I10" s="90">
        <v>69.05</v>
      </c>
      <c r="J10" s="90">
        <v>29.18</v>
      </c>
      <c r="K10" s="90">
        <v>30.92</v>
      </c>
      <c r="L10" s="85">
        <v>1600</v>
      </c>
      <c r="M10" s="80">
        <f>Tabla1234[[#This Row],[Weight (g)]]/1000</f>
        <v>1.6</v>
      </c>
      <c r="N10" s="91">
        <v>102.6</v>
      </c>
      <c r="O10" s="80">
        <f t="shared" si="1"/>
        <v>39.222222222222221</v>
      </c>
      <c r="P10" s="88">
        <v>80</v>
      </c>
      <c r="Q10" s="81">
        <f>Tabla1234[[#This Row],[Heart Rate (bp 15 secs)]]*4</f>
        <v>320</v>
      </c>
      <c r="R10" s="85">
        <v>5</v>
      </c>
      <c r="S10" s="80">
        <f>Tabla1234[[#This Row],[Respiratory Rate (breaths/15 secs)]]*4</f>
        <v>20</v>
      </c>
      <c r="T10" s="85">
        <v>3.2</v>
      </c>
      <c r="U10" s="85">
        <v>147</v>
      </c>
      <c r="V10" s="85">
        <v>4.5</v>
      </c>
      <c r="W10" s="85">
        <v>113</v>
      </c>
      <c r="X10" s="85">
        <v>1.21</v>
      </c>
      <c r="Y10" s="85">
        <v>27</v>
      </c>
      <c r="Z10" s="85">
        <v>247</v>
      </c>
      <c r="AA10" s="85" t="s">
        <v>206</v>
      </c>
      <c r="AB10" s="85" t="s">
        <v>207</v>
      </c>
      <c r="AC10" s="85">
        <v>37</v>
      </c>
      <c r="AD10" s="85">
        <v>12.6</v>
      </c>
      <c r="AE10" s="85">
        <v>13</v>
      </c>
      <c r="AF10" s="85"/>
      <c r="AG10" s="85"/>
      <c r="AH10" s="85"/>
      <c r="AI10" s="85"/>
      <c r="AJ10" s="85"/>
      <c r="AK10" s="85"/>
      <c r="AL10" s="85">
        <v>28</v>
      </c>
      <c r="AM10" s="85">
        <v>26</v>
      </c>
      <c r="AN10">
        <v>27</v>
      </c>
      <c r="AO10" s="85">
        <v>5.8</v>
      </c>
      <c r="AP10" s="85">
        <v>5.6</v>
      </c>
      <c r="AQ10">
        <v>5.6999999999999993</v>
      </c>
      <c r="AR10" s="85"/>
      <c r="AS10" s="85" t="s">
        <v>66</v>
      </c>
      <c r="AT10" s="85" t="s">
        <v>40</v>
      </c>
      <c r="AU10" s="100" t="s">
        <v>66</v>
      </c>
      <c r="AV10" s="100" t="s">
        <v>66</v>
      </c>
      <c r="AW10" s="85">
        <v>2</v>
      </c>
      <c r="AX10" s="85"/>
      <c r="AY10" s="85"/>
      <c r="AZ10" s="92">
        <v>0.40486111111111112</v>
      </c>
      <c r="BA10" s="92">
        <v>0.42152777777777778</v>
      </c>
      <c r="BB10" s="92">
        <v>0.40833333333333338</v>
      </c>
      <c r="BC10" s="83">
        <f>Tabla1234[[#This Row],[Blood Drop Time]]-Tabla1234[[#This Row],[Capture time]]</f>
        <v>3.4722222222222654E-3</v>
      </c>
      <c r="BD10" s="83">
        <f>Tabla1234[[#This Row],[Release Time]]-Tabla1234[[#This Row],[Capture time]]</f>
        <v>1.6666666666666663E-2</v>
      </c>
      <c r="BE10" s="85" t="s">
        <v>151</v>
      </c>
      <c r="BF10" s="84">
        <v>42915</v>
      </c>
      <c r="BG10" s="93" t="s">
        <v>112</v>
      </c>
    </row>
    <row r="11" spans="1:59" x14ac:dyDescent="0.2">
      <c r="A11" s="89">
        <v>131</v>
      </c>
      <c r="B11" s="85" t="s">
        <v>89</v>
      </c>
      <c r="C11" s="85"/>
      <c r="D11" s="85" t="s">
        <v>67</v>
      </c>
      <c r="E11" s="90">
        <v>108.3</v>
      </c>
      <c r="F11" s="85">
        <v>27.13</v>
      </c>
      <c r="G11" s="85">
        <v>29.9</v>
      </c>
      <c r="H11" s="85"/>
      <c r="I11" s="90">
        <v>67.069999999999993</v>
      </c>
      <c r="J11" s="90">
        <v>25.37</v>
      </c>
      <c r="K11" s="90">
        <v>41.2</v>
      </c>
      <c r="L11" s="85">
        <v>1260</v>
      </c>
      <c r="M11" s="80">
        <f>Tabla1234[[#This Row],[Weight (g)]]/1000</f>
        <v>1.26</v>
      </c>
      <c r="N11" s="91">
        <v>103.8</v>
      </c>
      <c r="O11" s="80">
        <f t="shared" si="1"/>
        <v>39.888888888888886</v>
      </c>
      <c r="P11" s="88">
        <v>81</v>
      </c>
      <c r="Q11" s="81">
        <f>Tabla1234[[#This Row],[Heart Rate (bp 15 secs)]]*4</f>
        <v>324</v>
      </c>
      <c r="R11" s="85">
        <v>10</v>
      </c>
      <c r="S11" s="80">
        <f>Tabla1234[[#This Row],[Respiratory Rate (breaths/15 secs)]]*4</f>
        <v>40</v>
      </c>
      <c r="T11" s="85">
        <v>5.8</v>
      </c>
      <c r="U11" s="85">
        <v>142</v>
      </c>
      <c r="V11" s="85">
        <v>4.3</v>
      </c>
      <c r="W11" s="85">
        <v>112</v>
      </c>
      <c r="X11" s="85">
        <v>1.02</v>
      </c>
      <c r="Y11" s="85">
        <v>22</v>
      </c>
      <c r="Z11" s="85">
        <v>247</v>
      </c>
      <c r="AA11" s="85">
        <v>4</v>
      </c>
      <c r="AB11" s="85">
        <v>1</v>
      </c>
      <c r="AC11" s="85">
        <v>38</v>
      </c>
      <c r="AD11" s="85">
        <v>12.9</v>
      </c>
      <c r="AE11" s="85">
        <v>13</v>
      </c>
      <c r="AF11" s="85"/>
      <c r="AG11" s="85"/>
      <c r="AH11" s="85"/>
      <c r="AI11" s="85"/>
      <c r="AJ11" s="85"/>
      <c r="AK11" s="85"/>
      <c r="AL11" s="85">
        <v>20</v>
      </c>
      <c r="AM11" s="85">
        <v>26</v>
      </c>
      <c r="AN11">
        <v>23</v>
      </c>
      <c r="AO11" s="85">
        <v>5</v>
      </c>
      <c r="AP11" s="85">
        <v>5</v>
      </c>
      <c r="AQ11">
        <v>5</v>
      </c>
      <c r="AR11" s="85"/>
      <c r="AS11" s="85" t="s">
        <v>66</v>
      </c>
      <c r="AT11" s="85" t="s">
        <v>40</v>
      </c>
      <c r="AU11" s="86" t="s">
        <v>66</v>
      </c>
      <c r="AV11" s="86" t="s">
        <v>66</v>
      </c>
      <c r="AW11" s="85">
        <v>2</v>
      </c>
      <c r="AX11" s="85" t="s">
        <v>108</v>
      </c>
      <c r="AY11" s="85">
        <v>2</v>
      </c>
      <c r="AZ11" s="92">
        <v>0.41319444444444442</v>
      </c>
      <c r="BA11" s="92">
        <v>0.42083333333333334</v>
      </c>
      <c r="BB11" s="92">
        <v>0.41597222222222219</v>
      </c>
      <c r="BC11" s="83">
        <f>Tabla1234[[#This Row],[Blood Drop Time]]-Tabla1234[[#This Row],[Capture time]]</f>
        <v>2.7777777777777679E-3</v>
      </c>
      <c r="BD11" s="83">
        <f>Tabla1234[[#This Row],[Release Time]]-Tabla1234[[#This Row],[Capture time]]</f>
        <v>7.6388888888889173E-3</v>
      </c>
      <c r="BE11" s="85" t="s">
        <v>151</v>
      </c>
      <c r="BF11" s="84">
        <v>42915</v>
      </c>
      <c r="BG11" s="93"/>
    </row>
    <row r="12" spans="1:59" x14ac:dyDescent="0.2">
      <c r="A12" s="89">
        <v>132</v>
      </c>
      <c r="B12" s="85" t="s">
        <v>89</v>
      </c>
      <c r="C12" s="85" t="s">
        <v>127</v>
      </c>
      <c r="D12" s="85" t="s">
        <v>65</v>
      </c>
      <c r="E12" s="90">
        <v>104.61</v>
      </c>
      <c r="F12" s="85">
        <v>24.26</v>
      </c>
      <c r="G12" s="85">
        <v>26.21</v>
      </c>
      <c r="H12" s="85"/>
      <c r="I12" s="90">
        <v>61.05</v>
      </c>
      <c r="J12" s="90">
        <v>29.8</v>
      </c>
      <c r="K12" s="90">
        <v>34.11</v>
      </c>
      <c r="L12" s="85">
        <v>1140</v>
      </c>
      <c r="M12" s="80">
        <f>Tabla1234[[#This Row],[Weight (g)]]/1000</f>
        <v>1.1399999999999999</v>
      </c>
      <c r="N12" s="91">
        <v>102.6</v>
      </c>
      <c r="O12" s="80">
        <f t="shared" ref="O12" si="2">CONVERT(N12,"F","C")</f>
        <v>39.222222222222221</v>
      </c>
      <c r="P12" s="88">
        <v>81</v>
      </c>
      <c r="Q12" s="81">
        <f>Tabla1234[[#This Row],[Heart Rate (bp 15 secs)]]*4</f>
        <v>324</v>
      </c>
      <c r="R12" s="85">
        <v>10</v>
      </c>
      <c r="S12" s="80">
        <f>Tabla1234[[#This Row],[Respiratory Rate (breaths/15 secs)]]*4</f>
        <v>40</v>
      </c>
      <c r="T12" s="85">
        <v>4.9000000000000004</v>
      </c>
      <c r="U12" s="85">
        <v>147</v>
      </c>
      <c r="V12" s="85">
        <v>4</v>
      </c>
      <c r="W12" s="85">
        <v>116</v>
      </c>
      <c r="X12" s="85">
        <v>1.0900000000000001</v>
      </c>
      <c r="Y12" s="85">
        <v>19</v>
      </c>
      <c r="Z12" s="85">
        <v>229</v>
      </c>
      <c r="AA12" s="85" t="s">
        <v>206</v>
      </c>
      <c r="AB12" s="85" t="s">
        <v>207</v>
      </c>
      <c r="AC12" s="85">
        <v>40</v>
      </c>
      <c r="AD12" s="85">
        <v>13.6</v>
      </c>
      <c r="AE12" s="85">
        <v>16</v>
      </c>
      <c r="AF12" s="85"/>
      <c r="AG12" s="85"/>
      <c r="AH12" s="85"/>
      <c r="AI12" s="85"/>
      <c r="AJ12" s="85"/>
      <c r="AK12" s="85"/>
      <c r="AL12" s="85">
        <v>34</v>
      </c>
      <c r="AM12" s="85">
        <v>30</v>
      </c>
      <c r="AN12">
        <v>32</v>
      </c>
      <c r="AO12" s="85">
        <v>4</v>
      </c>
      <c r="AP12" s="85">
        <v>4.2</v>
      </c>
      <c r="AQ12">
        <v>4.0999999999999996</v>
      </c>
      <c r="AR12" s="85"/>
      <c r="AS12" s="85" t="s">
        <v>66</v>
      </c>
      <c r="AT12" s="85" t="s">
        <v>40</v>
      </c>
      <c r="AU12" s="86" t="s">
        <v>66</v>
      </c>
      <c r="AV12" s="86" t="s">
        <v>66</v>
      </c>
      <c r="AW12" s="85">
        <v>2</v>
      </c>
      <c r="AX12" s="85"/>
      <c r="AY12" s="85"/>
      <c r="AZ12" s="92">
        <v>0.42152777777777778</v>
      </c>
      <c r="BA12" s="92">
        <v>0.4284722222222222</v>
      </c>
      <c r="BB12" s="92">
        <v>0.4236111111111111</v>
      </c>
      <c r="BC12" s="83">
        <f>Tabla1234[[#This Row],[Blood Drop Time]]-Tabla1234[[#This Row],[Capture time]]</f>
        <v>2.0833333333333259E-3</v>
      </c>
      <c r="BD12" s="83">
        <f>Tabla1234[[#This Row],[Release Time]]-Tabla1234[[#This Row],[Capture time]]</f>
        <v>6.9444444444444198E-3</v>
      </c>
      <c r="BE12" s="85" t="s">
        <v>151</v>
      </c>
      <c r="BF12" s="84">
        <v>42915</v>
      </c>
      <c r="BG12" s="93" t="s">
        <v>128</v>
      </c>
    </row>
    <row r="13" spans="1:59" ht="15" customHeight="1" x14ac:dyDescent="0.2">
      <c r="A13" s="79"/>
      <c r="B13" s="80" t="s">
        <v>147</v>
      </c>
      <c r="C13" s="80"/>
      <c r="D13" s="80"/>
      <c r="E13" s="80"/>
      <c r="F13" s="80"/>
      <c r="G13" s="80"/>
      <c r="H13" s="80"/>
      <c r="I13" s="80"/>
      <c r="J13" s="80"/>
      <c r="K13" s="95"/>
      <c r="L13" s="80"/>
      <c r="M13" s="80"/>
      <c r="N13" s="80"/>
      <c r="O13" s="80"/>
      <c r="P13" s="81"/>
      <c r="Q13" s="81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5" t="s">
        <v>66</v>
      </c>
      <c r="AU13" s="80"/>
      <c r="AV13" s="80"/>
      <c r="AW13" s="80"/>
      <c r="AX13" s="80"/>
      <c r="AY13" s="80"/>
      <c r="AZ13" s="97"/>
      <c r="BA13" s="97"/>
      <c r="BB13" s="97"/>
      <c r="BC13" s="97"/>
      <c r="BD13" s="97"/>
      <c r="BE13" s="85" t="s">
        <v>151</v>
      </c>
      <c r="BF13" s="84">
        <v>42915</v>
      </c>
      <c r="BG13" s="80"/>
    </row>
    <row r="14" spans="1:59" ht="15" customHeight="1" x14ac:dyDescent="0.2">
      <c r="A14" s="79"/>
      <c r="B14" s="80" t="s">
        <v>148</v>
      </c>
      <c r="C14" s="80"/>
      <c r="D14" s="80"/>
      <c r="E14" s="80"/>
      <c r="F14" s="80"/>
      <c r="G14" s="80"/>
      <c r="H14" s="80"/>
      <c r="I14" s="80"/>
      <c r="J14" s="80"/>
      <c r="K14" s="95"/>
      <c r="L14" s="80"/>
      <c r="M14" s="80"/>
      <c r="N14" s="80"/>
      <c r="O14" s="80"/>
      <c r="P14" s="81"/>
      <c r="Q14" s="81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5" t="s">
        <v>66</v>
      </c>
      <c r="AU14" s="80"/>
      <c r="AV14" s="80"/>
      <c r="AW14" s="80"/>
      <c r="AX14" s="80"/>
      <c r="AY14" s="80"/>
      <c r="AZ14" s="97"/>
      <c r="BA14" s="97"/>
      <c r="BB14" s="97"/>
      <c r="BC14" s="97"/>
      <c r="BD14" s="97"/>
      <c r="BE14" s="85" t="s">
        <v>151</v>
      </c>
      <c r="BF14" s="84">
        <v>42915</v>
      </c>
      <c r="BG14" s="96"/>
    </row>
    <row r="15" spans="1:59" x14ac:dyDescent="0.2">
      <c r="A15" s="79"/>
      <c r="B15" s="80" t="s">
        <v>149</v>
      </c>
      <c r="C15" s="80"/>
      <c r="D15" s="80"/>
      <c r="E15" s="80"/>
      <c r="F15" s="80"/>
      <c r="G15" s="80"/>
      <c r="H15" s="80"/>
      <c r="I15" s="80"/>
      <c r="J15" s="80"/>
      <c r="K15" s="95"/>
      <c r="L15" s="80"/>
      <c r="M15" s="80"/>
      <c r="N15" s="80"/>
      <c r="O15" s="80"/>
      <c r="P15" s="81"/>
      <c r="Q15" s="81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0" t="s">
        <v>66</v>
      </c>
      <c r="AU15" s="80"/>
      <c r="AV15" s="80"/>
      <c r="AW15" s="80"/>
      <c r="AX15" s="80"/>
      <c r="AY15" s="80"/>
      <c r="AZ15" s="97"/>
      <c r="BA15" s="97"/>
      <c r="BB15" s="97"/>
      <c r="BC15" s="97"/>
      <c r="BD15" s="97"/>
      <c r="BE15" s="83" t="s">
        <v>150</v>
      </c>
      <c r="BF15" s="84">
        <v>42916</v>
      </c>
      <c r="BG15" s="80"/>
    </row>
    <row r="16" spans="1:59" x14ac:dyDescent="0.2">
      <c r="A16" s="89"/>
      <c r="B16" s="104" t="s">
        <v>191</v>
      </c>
      <c r="C16" s="85"/>
      <c r="D16" s="85"/>
      <c r="E16" s="85"/>
      <c r="F16" s="85"/>
      <c r="G16" s="85"/>
      <c r="H16" s="85"/>
      <c r="I16" s="85"/>
      <c r="J16" s="85"/>
      <c r="K16" s="90"/>
      <c r="L16" s="85"/>
      <c r="M16" s="85"/>
      <c r="N16" s="85"/>
      <c r="O16" s="85"/>
      <c r="P16" s="88"/>
      <c r="Q16" s="88"/>
      <c r="R16" s="85"/>
      <c r="S16" s="85"/>
      <c r="T16" s="85"/>
      <c r="U16" s="85"/>
      <c r="V16" s="85"/>
      <c r="W16" s="85"/>
      <c r="X16" s="85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0" t="s">
        <v>66</v>
      </c>
      <c r="AU16" s="85"/>
      <c r="AV16" s="85"/>
      <c r="AW16" s="85"/>
      <c r="AX16" s="85"/>
      <c r="AY16" s="85"/>
      <c r="AZ16" s="98"/>
      <c r="BA16" s="98"/>
      <c r="BB16" s="98"/>
      <c r="BC16" s="98"/>
      <c r="BD16" s="98"/>
      <c r="BE16" s="94"/>
      <c r="BF16" s="87"/>
      <c r="BG16" s="85"/>
    </row>
    <row r="17" spans="1:59" ht="15" customHeight="1" x14ac:dyDescent="0.2">
      <c r="A17" s="89"/>
      <c r="B17" s="104" t="s">
        <v>192</v>
      </c>
      <c r="C17" s="85"/>
      <c r="D17" s="85"/>
      <c r="E17" s="85"/>
      <c r="F17" s="85"/>
      <c r="G17" s="85"/>
      <c r="H17" s="85"/>
      <c r="I17" s="85"/>
      <c r="J17" s="85"/>
      <c r="K17" s="90"/>
      <c r="L17" s="85"/>
      <c r="M17" s="85"/>
      <c r="N17" s="85"/>
      <c r="O17" s="85"/>
      <c r="P17" s="88"/>
      <c r="Q17" s="88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 t="s">
        <v>66</v>
      </c>
      <c r="AU17" s="85"/>
      <c r="AV17" s="85"/>
      <c r="AW17" s="85"/>
      <c r="AX17" s="85"/>
      <c r="AY17" s="85"/>
      <c r="AZ17" s="98"/>
      <c r="BA17" s="98"/>
      <c r="BB17" s="98"/>
      <c r="BC17" s="98"/>
      <c r="BD17" s="98"/>
      <c r="BE17" s="94"/>
      <c r="BF17" s="87"/>
      <c r="BG17" s="85"/>
    </row>
    <row r="18" spans="1:59" ht="15" customHeight="1" x14ac:dyDescent="0.2">
      <c r="A18" s="89"/>
      <c r="B18" s="104" t="s">
        <v>193</v>
      </c>
      <c r="C18" s="85"/>
      <c r="D18" s="85"/>
      <c r="E18" s="85"/>
      <c r="F18" s="85"/>
      <c r="G18" s="85"/>
      <c r="H18" s="85"/>
      <c r="I18" s="85"/>
      <c r="J18" s="85"/>
      <c r="K18" s="90"/>
      <c r="L18" s="85"/>
      <c r="M18" s="85"/>
      <c r="N18" s="85"/>
      <c r="O18" s="85"/>
      <c r="P18" s="88"/>
      <c r="Q18" s="88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0" t="s">
        <v>66</v>
      </c>
      <c r="AU18" s="85"/>
      <c r="AV18" s="85"/>
      <c r="AW18" s="85"/>
      <c r="AX18" s="85"/>
      <c r="AY18" s="85"/>
      <c r="AZ18" s="98"/>
      <c r="BA18" s="98"/>
      <c r="BB18" s="98"/>
      <c r="BC18" s="98"/>
      <c r="BD18" s="98"/>
      <c r="BE18" s="94"/>
      <c r="BF18" s="87"/>
      <c r="BG18" s="85"/>
    </row>
    <row r="19" spans="1:59" ht="15" customHeight="1" x14ac:dyDescent="0.2">
      <c r="A19" s="89"/>
      <c r="B19" s="104" t="s">
        <v>194</v>
      </c>
      <c r="C19" s="85"/>
      <c r="D19" s="85"/>
      <c r="E19" s="85"/>
      <c r="F19" s="85"/>
      <c r="G19" s="85"/>
      <c r="H19" s="85"/>
      <c r="I19" s="85"/>
      <c r="J19" s="85"/>
      <c r="K19" s="90"/>
      <c r="L19" s="85"/>
      <c r="M19" s="85"/>
      <c r="N19" s="85"/>
      <c r="O19" s="85"/>
      <c r="P19" s="88"/>
      <c r="Q19" s="88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 t="s">
        <v>66</v>
      </c>
      <c r="AU19" s="85"/>
      <c r="AV19" s="85"/>
      <c r="AW19" s="85"/>
      <c r="AX19" s="85"/>
      <c r="AY19" s="85"/>
      <c r="AZ19" s="98"/>
      <c r="BA19" s="98"/>
      <c r="BB19" s="98"/>
      <c r="BC19" s="98"/>
      <c r="BD19" s="98"/>
      <c r="BE19" s="25" t="s">
        <v>151</v>
      </c>
      <c r="BF19" s="34" t="s">
        <v>200</v>
      </c>
      <c r="BG19" s="85"/>
    </row>
    <row r="20" spans="1:59" x14ac:dyDescent="0.2">
      <c r="A20" s="89"/>
      <c r="B20" s="104" t="s">
        <v>195</v>
      </c>
      <c r="C20" s="85"/>
      <c r="D20" s="85"/>
      <c r="E20" s="85"/>
      <c r="F20" s="85"/>
      <c r="G20" s="85"/>
      <c r="H20" s="85"/>
      <c r="I20" s="85"/>
      <c r="J20" s="85"/>
      <c r="K20" s="90"/>
      <c r="L20" s="85"/>
      <c r="M20" s="85"/>
      <c r="N20" s="85"/>
      <c r="O20" s="85"/>
      <c r="P20" s="88"/>
      <c r="Q20" s="88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0" t="s">
        <v>66</v>
      </c>
      <c r="AU20" s="85"/>
      <c r="AV20" s="85"/>
      <c r="AW20" s="85"/>
      <c r="AX20" s="85"/>
      <c r="AY20" s="85"/>
      <c r="AZ20" s="98"/>
      <c r="BA20" s="98"/>
      <c r="BB20" s="98"/>
      <c r="BC20" s="98"/>
      <c r="BD20" s="98"/>
      <c r="BE20" s="94"/>
      <c r="BF20" s="87"/>
      <c r="BG20" s="85"/>
    </row>
    <row r="21" spans="1:59" ht="15" customHeight="1" x14ac:dyDescent="0.2">
      <c r="A21" s="89"/>
      <c r="B21" s="104" t="s">
        <v>196</v>
      </c>
      <c r="C21" s="85"/>
      <c r="D21" s="85"/>
      <c r="E21" s="85"/>
      <c r="F21" s="85"/>
      <c r="G21" s="85"/>
      <c r="H21" s="85"/>
      <c r="I21" s="85"/>
      <c r="J21" s="85"/>
      <c r="K21" s="90"/>
      <c r="L21" s="85"/>
      <c r="M21" s="85"/>
      <c r="N21" s="85"/>
      <c r="O21" s="85"/>
      <c r="P21" s="88"/>
      <c r="Q21" s="88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0" t="s">
        <v>66</v>
      </c>
      <c r="AU21" s="85"/>
      <c r="AV21" s="85"/>
      <c r="AW21" s="85"/>
      <c r="AX21" s="85"/>
      <c r="AY21" s="85"/>
      <c r="AZ21" s="98"/>
      <c r="BA21" s="98"/>
      <c r="BB21" s="98"/>
      <c r="BC21" s="98"/>
      <c r="BD21" s="98"/>
      <c r="BE21" s="94"/>
      <c r="BF21" s="99"/>
      <c r="BG21" s="85"/>
    </row>
    <row r="22" spans="1:59" ht="15" customHeight="1" x14ac:dyDescent="0.2">
      <c r="A22" s="89"/>
      <c r="B22" s="104" t="s">
        <v>197</v>
      </c>
      <c r="C22" s="85"/>
      <c r="D22" s="85"/>
      <c r="E22" s="85"/>
      <c r="F22" s="85"/>
      <c r="G22" s="85"/>
      <c r="H22" s="85"/>
      <c r="I22" s="85"/>
      <c r="J22" s="85"/>
      <c r="K22" s="90"/>
      <c r="L22" s="85"/>
      <c r="M22" s="85"/>
      <c r="N22" s="85"/>
      <c r="O22" s="85"/>
      <c r="P22" s="88"/>
      <c r="Q22" s="88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0" t="s">
        <v>66</v>
      </c>
      <c r="AU22" s="85"/>
      <c r="AV22" s="85"/>
      <c r="AW22" s="85"/>
      <c r="AX22" s="85"/>
      <c r="AY22" s="85"/>
      <c r="AZ22" s="98"/>
      <c r="BA22" s="98"/>
      <c r="BB22" s="98"/>
      <c r="BC22" s="98"/>
      <c r="BD22" s="98"/>
      <c r="BE22" s="94"/>
      <c r="BF22" s="99"/>
      <c r="BG22" s="85"/>
    </row>
    <row r="23" spans="1:59" ht="15" customHeight="1" x14ac:dyDescent="0.2">
      <c r="A23" s="89"/>
      <c r="B23" s="104" t="s">
        <v>198</v>
      </c>
      <c r="C23" s="85"/>
      <c r="D23" s="85"/>
      <c r="E23" s="85"/>
      <c r="F23" s="85"/>
      <c r="G23" s="85"/>
      <c r="H23" s="85"/>
      <c r="I23" s="85"/>
      <c r="J23" s="85"/>
      <c r="K23" s="90"/>
      <c r="L23" s="85"/>
      <c r="M23" s="85"/>
      <c r="N23" s="85"/>
      <c r="O23" s="85"/>
      <c r="P23" s="88"/>
      <c r="Q23" s="88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 t="s">
        <v>66</v>
      </c>
      <c r="AU23" s="85"/>
      <c r="AV23" s="85"/>
      <c r="AW23" s="85"/>
      <c r="AX23" s="85"/>
      <c r="AY23" s="85"/>
      <c r="AZ23" s="98"/>
      <c r="BA23" s="98"/>
      <c r="BB23" s="98"/>
      <c r="BC23" s="98"/>
      <c r="BD23" s="98"/>
      <c r="BE23" s="94"/>
      <c r="BF23" s="105" t="s">
        <v>199</v>
      </c>
      <c r="BG23" s="85"/>
    </row>
    <row r="24" spans="1:59" s="85" customFormat="1" ht="15" customHeight="1" x14ac:dyDescent="0.2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95"/>
      <c r="L24" s="80"/>
      <c r="M24" s="80"/>
      <c r="N24" s="80"/>
      <c r="O24" s="80"/>
      <c r="P24" s="81"/>
      <c r="Q24" s="81"/>
      <c r="R24" s="80"/>
      <c r="S24" s="80"/>
      <c r="T24" s="80"/>
      <c r="U24" s="2"/>
      <c r="V24" s="2"/>
      <c r="W24" s="104"/>
      <c r="X24" s="2"/>
      <c r="Y24" s="2"/>
      <c r="Z24" s="2"/>
      <c r="AA24" s="80"/>
      <c r="AB24" s="2"/>
      <c r="AC24" s="2"/>
      <c r="AD24" s="2"/>
      <c r="AE24" s="80"/>
      <c r="AF24" s="104"/>
      <c r="AG24" s="104"/>
      <c r="AH24" s="104"/>
      <c r="AI24" s="104"/>
      <c r="AJ24" s="104"/>
      <c r="AK24" s="104"/>
      <c r="AL24" s="80"/>
      <c r="AM24" s="80"/>
      <c r="AN24" s="80"/>
      <c r="AO24" s="80"/>
      <c r="AP24" s="80"/>
      <c r="AQ24" s="80"/>
      <c r="AR24" s="80"/>
      <c r="AS24" s="2"/>
      <c r="AT24" s="80"/>
      <c r="AU24" s="80"/>
      <c r="AV24" s="80"/>
      <c r="AW24" s="80"/>
      <c r="AX24" s="80"/>
      <c r="AY24" s="80"/>
      <c r="AZ24" s="97"/>
      <c r="BA24" s="97"/>
      <c r="BB24" s="97"/>
      <c r="BC24" s="97"/>
      <c r="BD24" s="97"/>
      <c r="BE24" s="108"/>
      <c r="BF24" s="109"/>
      <c r="BG24" s="80"/>
    </row>
    <row r="25" spans="1:59" s="85" customFormat="1" ht="15" customHeight="1" x14ac:dyDescent="0.2">
      <c r="A25" s="79"/>
      <c r="B25" s="80"/>
      <c r="C25" s="80"/>
      <c r="D25" s="80"/>
      <c r="E25" s="80"/>
      <c r="F25" s="80"/>
      <c r="G25" s="80"/>
      <c r="H25" s="80"/>
      <c r="I25" s="80"/>
      <c r="J25" s="80"/>
      <c r="K25" s="95"/>
      <c r="L25" s="80"/>
      <c r="M25" s="80"/>
      <c r="N25" s="80"/>
      <c r="O25" s="80"/>
      <c r="P25" s="81"/>
      <c r="Q25" s="81"/>
      <c r="R25" s="80"/>
      <c r="S25" s="80"/>
      <c r="T25" s="80"/>
      <c r="U25" s="2"/>
      <c r="V25" s="2"/>
      <c r="W25" s="104"/>
      <c r="X25" s="2"/>
      <c r="Y25" s="2"/>
      <c r="Z25" s="2"/>
      <c r="AA25" s="80"/>
      <c r="AB25" s="2"/>
      <c r="AC25" s="2"/>
      <c r="AD25" s="2"/>
      <c r="AE25" s="80"/>
      <c r="AF25" s="104"/>
      <c r="AG25" s="104"/>
      <c r="AH25" s="104"/>
      <c r="AI25" s="104"/>
      <c r="AJ25" s="104"/>
      <c r="AK25" s="104"/>
      <c r="AL25" s="80"/>
      <c r="AM25" s="80"/>
      <c r="AN25" s="80"/>
      <c r="AO25" s="80"/>
      <c r="AP25" s="80"/>
      <c r="AQ25" s="80"/>
      <c r="AR25" s="80"/>
      <c r="AS25" s="2"/>
      <c r="AT25" s="80"/>
      <c r="AU25" s="80"/>
      <c r="AV25" s="80"/>
      <c r="AW25" s="80"/>
      <c r="AX25" s="80"/>
      <c r="AY25" s="80"/>
      <c r="AZ25" s="97"/>
      <c r="BA25" s="97"/>
      <c r="BB25" s="97"/>
      <c r="BC25" s="97"/>
      <c r="BD25" s="97"/>
      <c r="BE25" s="108"/>
      <c r="BF25" s="109"/>
      <c r="BG25" s="80"/>
    </row>
    <row r="26" spans="1:59" s="85" customFormat="1" ht="15" customHeight="1" x14ac:dyDescent="0.2">
      <c r="A26" s="79"/>
      <c r="B26" s="80"/>
      <c r="C26" s="80"/>
      <c r="D26" s="80"/>
      <c r="E26" s="80"/>
      <c r="F26" s="80"/>
      <c r="G26" s="80"/>
      <c r="H26" s="80"/>
      <c r="I26" s="80"/>
      <c r="J26" s="80"/>
      <c r="K26" s="95"/>
      <c r="L26" s="80"/>
      <c r="M26" s="80"/>
      <c r="N26" s="80"/>
      <c r="O26" s="80"/>
      <c r="P26" s="81"/>
      <c r="Q26" s="81"/>
      <c r="R26" s="80"/>
      <c r="S26" s="80"/>
      <c r="T26" s="80"/>
      <c r="U26" s="2"/>
      <c r="V26" s="2"/>
      <c r="W26" s="104"/>
      <c r="X26" s="2"/>
      <c r="Y26" s="2"/>
      <c r="Z26" s="2"/>
      <c r="AA26" s="80"/>
      <c r="AB26" s="2"/>
      <c r="AC26" s="2"/>
      <c r="AD26" s="2"/>
      <c r="AE26" s="80"/>
      <c r="AF26" s="104"/>
      <c r="AG26" s="104"/>
      <c r="AH26" s="104"/>
      <c r="AI26" s="104"/>
      <c r="AJ26" s="104"/>
      <c r="AK26" s="104"/>
      <c r="AL26" s="80"/>
      <c r="AM26" s="80"/>
      <c r="AN26" s="80"/>
      <c r="AO26" s="80"/>
      <c r="AP26" s="80"/>
      <c r="AQ26" s="80"/>
      <c r="AR26" s="80"/>
      <c r="AS26" s="2"/>
      <c r="AT26" s="80"/>
      <c r="AU26" s="80"/>
      <c r="AV26" s="80"/>
      <c r="AW26" s="80"/>
      <c r="AX26" s="80"/>
      <c r="AY26" s="80"/>
      <c r="AZ26" s="97"/>
      <c r="BA26" s="97"/>
      <c r="BB26" s="97"/>
      <c r="BC26" s="97"/>
      <c r="BD26" s="97"/>
      <c r="BE26" s="108"/>
      <c r="BF26" s="109"/>
      <c r="BG26" s="80"/>
    </row>
    <row r="27" spans="1:59" s="85" customFormat="1" ht="15" customHeight="1" x14ac:dyDescent="0.2">
      <c r="A27" s="79"/>
      <c r="B27" s="80"/>
      <c r="C27" s="80"/>
      <c r="D27" s="80"/>
      <c r="E27" s="80"/>
      <c r="F27" s="80"/>
      <c r="G27" s="80"/>
      <c r="H27" s="80"/>
      <c r="I27" s="80"/>
      <c r="J27" s="80"/>
      <c r="K27" s="95"/>
      <c r="L27" s="80"/>
      <c r="M27" s="80"/>
      <c r="N27" s="80"/>
      <c r="O27" s="80"/>
      <c r="P27" s="81"/>
      <c r="Q27" s="81"/>
      <c r="R27" s="80"/>
      <c r="S27" s="80"/>
      <c r="T27" s="80"/>
      <c r="U27" s="2"/>
      <c r="V27" s="2"/>
      <c r="W27" s="104"/>
      <c r="X27" s="2"/>
      <c r="Y27" s="2"/>
      <c r="Z27" s="2"/>
      <c r="AA27" s="80"/>
      <c r="AB27" s="2"/>
      <c r="AC27" s="2"/>
      <c r="AD27" s="2"/>
      <c r="AE27" s="80"/>
      <c r="AF27" s="104"/>
      <c r="AG27" s="104"/>
      <c r="AH27" s="104"/>
      <c r="AI27" s="104"/>
      <c r="AJ27" s="104"/>
      <c r="AK27" s="104"/>
      <c r="AL27" s="80"/>
      <c r="AM27" s="80"/>
      <c r="AN27" s="80"/>
      <c r="AO27" s="80"/>
      <c r="AP27" s="80"/>
      <c r="AQ27" s="80"/>
      <c r="AR27" s="80"/>
      <c r="AS27" s="2"/>
      <c r="AT27" s="80"/>
      <c r="AU27" s="80"/>
      <c r="AV27" s="80"/>
      <c r="AW27" s="80"/>
      <c r="AX27" s="80"/>
      <c r="AY27" s="80"/>
      <c r="AZ27" s="97"/>
      <c r="BA27" s="97"/>
      <c r="BB27" s="97"/>
      <c r="BC27" s="97"/>
      <c r="BD27" s="97"/>
      <c r="BE27" s="108"/>
      <c r="BF27" s="109"/>
      <c r="BG27" s="80"/>
    </row>
    <row r="28" spans="1:59" s="85" customFormat="1" ht="15" customHeight="1" x14ac:dyDescent="0.2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/>
      <c r="V28"/>
      <c r="W28"/>
      <c r="X28"/>
      <c r="Y28"/>
      <c r="Z28"/>
      <c r="AA28" s="74"/>
      <c r="AB28"/>
      <c r="AC28"/>
      <c r="AD28"/>
      <c r="AE28" s="74"/>
      <c r="AF28"/>
      <c r="AG28" s="74"/>
      <c r="AH28" s="74"/>
      <c r="AI28"/>
      <c r="AJ28"/>
      <c r="AK28"/>
      <c r="AL28" s="74"/>
      <c r="AM28" s="74"/>
      <c r="AN28" s="74"/>
      <c r="AO28" s="74"/>
      <c r="AP28" s="74"/>
      <c r="AQ28" s="74"/>
      <c r="AR28" s="74"/>
      <c r="AS28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/>
      <c r="BF28" s="74"/>
      <c r="BG28" s="74"/>
    </row>
    <row r="29" spans="1:59" s="85" customFormat="1" ht="15" customHeight="1" x14ac:dyDescent="0.2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/>
      <c r="V29"/>
      <c r="W29"/>
      <c r="X29"/>
      <c r="Y29"/>
      <c r="Z29"/>
      <c r="AA29" s="74"/>
      <c r="AB29"/>
      <c r="AC29"/>
      <c r="AD29"/>
      <c r="AE29" s="74"/>
      <c r="AF29"/>
      <c r="AG29" s="74"/>
      <c r="AH29" s="74"/>
      <c r="AI29"/>
      <c r="AJ29"/>
      <c r="AK29"/>
      <c r="AL29" s="74"/>
      <c r="AM29" s="74"/>
      <c r="AN29" s="74"/>
      <c r="AO29" s="74"/>
      <c r="AP29" s="74"/>
      <c r="AQ29" s="74"/>
      <c r="AR29" s="74"/>
      <c r="AS29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/>
      <c r="BF29" s="74"/>
      <c r="BG29" s="74"/>
    </row>
    <row r="30" spans="1:59" s="85" customFormat="1" ht="15" customHeight="1" x14ac:dyDescent="0.2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  <c r="R30" s="74"/>
      <c r="S30" s="74"/>
      <c r="T30" s="74"/>
      <c r="U30"/>
      <c r="V30"/>
      <c r="W30"/>
      <c r="X30"/>
      <c r="Y30"/>
      <c r="Z30"/>
      <c r="AA30" s="74"/>
      <c r="AB30"/>
      <c r="AC30"/>
      <c r="AD30"/>
      <c r="AE30" s="74"/>
      <c r="AF30"/>
      <c r="AG30" s="74"/>
      <c r="AH30" s="74"/>
      <c r="AI30"/>
      <c r="AJ30"/>
      <c r="AK30"/>
      <c r="AL30" s="74"/>
      <c r="AM30" s="74"/>
      <c r="AN30" s="74"/>
      <c r="AO30" s="74"/>
      <c r="AP30" s="74"/>
      <c r="AQ30" s="74"/>
      <c r="AR30" s="74"/>
      <c r="AS30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/>
      <c r="BF30" s="74"/>
      <c r="BG30" s="74"/>
    </row>
    <row r="31" spans="1:59" s="85" customFormat="1" x14ac:dyDescent="0.2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/>
      <c r="V31"/>
      <c r="W31"/>
      <c r="X31"/>
      <c r="Y31"/>
      <c r="Z31"/>
      <c r="AA31" s="74"/>
      <c r="AB31"/>
      <c r="AC31"/>
      <c r="AD31"/>
      <c r="AE31" s="74"/>
      <c r="AF31"/>
      <c r="AG31" s="74"/>
      <c r="AH31" s="74"/>
      <c r="AI31"/>
      <c r="AJ31"/>
      <c r="AK31"/>
      <c r="AL31" s="74"/>
      <c r="AM31" s="74"/>
      <c r="AN31" s="74"/>
      <c r="AO31" s="74"/>
      <c r="AP31" s="74"/>
      <c r="AQ31" s="74"/>
      <c r="AR31" s="74"/>
      <c r="AS31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/>
      <c r="BF31" s="74"/>
      <c r="BG31" s="74"/>
    </row>
    <row r="32" spans="1:59" s="85" customFormat="1" x14ac:dyDescent="0.2">
      <c r="A32" s="74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/>
      <c r="V32"/>
      <c r="W32"/>
      <c r="X32"/>
      <c r="Y32"/>
      <c r="Z32"/>
      <c r="AA32" s="74"/>
      <c r="AB32"/>
      <c r="AC32"/>
      <c r="AD32"/>
      <c r="AE32" s="74"/>
      <c r="AF32"/>
      <c r="AG32" s="74"/>
      <c r="AH32" s="74"/>
      <c r="AI32"/>
      <c r="AJ32"/>
      <c r="AK32"/>
      <c r="AL32" s="74"/>
      <c r="AM32" s="74"/>
      <c r="AN32" s="74"/>
      <c r="AO32" s="74"/>
      <c r="AP32" s="74"/>
      <c r="AQ32" s="74"/>
      <c r="AR32" s="74"/>
      <c r="AS32"/>
      <c r="AT32" s="74"/>
      <c r="AU32" s="74"/>
      <c r="AV32" s="74"/>
      <c r="AW32" s="74"/>
      <c r="AX32" s="74"/>
      <c r="AY32" s="74"/>
      <c r="AZ32" s="74"/>
      <c r="BA32" s="74"/>
      <c r="BB32" s="74"/>
      <c r="BC32" s="74"/>
      <c r="BD32" s="74"/>
      <c r="BE32"/>
      <c r="BF32" s="74"/>
      <c r="BG32" s="74"/>
    </row>
    <row r="33" spans="1:59" s="85" customFormat="1" x14ac:dyDescent="0.2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/>
      <c r="V33"/>
      <c r="W33"/>
      <c r="X33"/>
      <c r="Y33"/>
      <c r="Z33"/>
      <c r="AA33" s="74"/>
      <c r="AB33"/>
      <c r="AC33"/>
      <c r="AD33"/>
      <c r="AE33" s="74"/>
      <c r="AF33"/>
      <c r="AG33" s="74"/>
      <c r="AH33" s="74"/>
      <c r="AI33"/>
      <c r="AJ33"/>
      <c r="AK33"/>
      <c r="AL33" s="74"/>
      <c r="AM33" s="74"/>
      <c r="AN33" s="74"/>
      <c r="AO33" s="74"/>
      <c r="AP33" s="74"/>
      <c r="AQ33" s="74"/>
      <c r="AR33" s="74"/>
      <c r="AS33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/>
      <c r="BF33" s="74"/>
      <c r="BG33" s="74"/>
    </row>
    <row r="34" spans="1:59" s="85" customFormat="1" x14ac:dyDescent="0.2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/>
      <c r="V34"/>
      <c r="W34"/>
      <c r="X34"/>
      <c r="Y34"/>
      <c r="Z34"/>
      <c r="AA34" s="74"/>
      <c r="AB34"/>
      <c r="AC34"/>
      <c r="AD34"/>
      <c r="AE34" s="74"/>
      <c r="AF34"/>
      <c r="AG34" s="74"/>
      <c r="AH34" s="74"/>
      <c r="AI34"/>
      <c r="AJ34"/>
      <c r="AK34"/>
      <c r="AL34" s="74"/>
      <c r="AM34" s="74"/>
      <c r="AN34" s="74"/>
      <c r="AO34" s="74"/>
      <c r="AP34" s="74"/>
      <c r="AQ34" s="74"/>
      <c r="AR34" s="74"/>
      <c r="AS3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/>
      <c r="BF34" s="74"/>
      <c r="BG34" s="74"/>
    </row>
    <row r="35" spans="1:59" s="85" customFormat="1" x14ac:dyDescent="0.2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/>
      <c r="V35"/>
      <c r="W35"/>
      <c r="X35"/>
      <c r="Y35"/>
      <c r="Z35"/>
      <c r="AA35" s="74"/>
      <c r="AB35"/>
      <c r="AC35"/>
      <c r="AD35"/>
      <c r="AE35" s="74"/>
      <c r="AF35"/>
      <c r="AG35" s="74"/>
      <c r="AH35" s="74"/>
      <c r="AI35"/>
      <c r="AJ35"/>
      <c r="AK35"/>
      <c r="AL35" s="74"/>
      <c r="AM35" s="74"/>
      <c r="AN35" s="74"/>
      <c r="AO35" s="74"/>
      <c r="AP35" s="74"/>
      <c r="AQ35" s="74"/>
      <c r="AR35" s="74"/>
      <c r="AS35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/>
      <c r="BF35" s="74"/>
      <c r="BG35" s="74"/>
    </row>
    <row r="36" spans="1:59" s="85" customFormat="1" x14ac:dyDescent="0.2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/>
      <c r="V36"/>
      <c r="W36"/>
      <c r="X36"/>
      <c r="Y36"/>
      <c r="Z36"/>
      <c r="AA36" s="74"/>
      <c r="AB36"/>
      <c r="AC36"/>
      <c r="AD36"/>
      <c r="AE36" s="74"/>
      <c r="AF36"/>
      <c r="AG36" s="74"/>
      <c r="AH36" s="74"/>
      <c r="AI36"/>
      <c r="AJ36"/>
      <c r="AK36"/>
      <c r="AL36" s="74"/>
      <c r="AM36" s="74"/>
      <c r="AN36" s="74"/>
      <c r="AO36" s="74"/>
      <c r="AP36" s="74"/>
      <c r="AQ36" s="74"/>
      <c r="AR36" s="74"/>
      <c r="AS36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/>
      <c r="BF36" s="74"/>
      <c r="BG36" s="74"/>
    </row>
    <row r="37" spans="1:59" s="85" customFormat="1" x14ac:dyDescent="0.2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/>
      <c r="V37"/>
      <c r="W37"/>
      <c r="X37"/>
      <c r="Y37"/>
      <c r="Z37"/>
      <c r="AA37" s="74"/>
      <c r="AB37"/>
      <c r="AC37"/>
      <c r="AD37"/>
      <c r="AE37" s="74"/>
      <c r="AF37"/>
      <c r="AG37" s="74"/>
      <c r="AH37" s="74"/>
      <c r="AI37"/>
      <c r="AJ37"/>
      <c r="AK37"/>
      <c r="AL37" s="74"/>
      <c r="AM37" s="74"/>
      <c r="AN37" s="74"/>
      <c r="AO37" s="74"/>
      <c r="AP37" s="74"/>
      <c r="AQ37" s="74"/>
      <c r="AR37" s="74"/>
      <c r="AS37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/>
      <c r="BF37" s="74"/>
      <c r="BG37" s="74"/>
    </row>
    <row r="90" spans="1:59" s="85" customFormat="1" x14ac:dyDescent="0.2">
      <c r="A90" s="74"/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/>
      <c r="V90"/>
      <c r="W90"/>
      <c r="X90"/>
      <c r="Y90"/>
      <c r="Z90"/>
      <c r="AA90" s="74"/>
      <c r="AB90"/>
      <c r="AC90"/>
      <c r="AD90"/>
      <c r="AE90" s="74"/>
      <c r="AF90"/>
      <c r="AG90" s="74"/>
      <c r="AH90" s="74"/>
      <c r="AI90"/>
      <c r="AJ90"/>
      <c r="AK90"/>
      <c r="AL90" s="74"/>
      <c r="AM90" s="74"/>
      <c r="AN90" s="74"/>
      <c r="AO90" s="74"/>
      <c r="AP90" s="74"/>
      <c r="AQ90" s="74"/>
      <c r="AR90" s="74"/>
      <c r="AS90"/>
      <c r="AT90" s="74"/>
      <c r="AU90" s="74"/>
      <c r="AV90" s="74"/>
      <c r="AW90" s="74"/>
      <c r="AX90" s="74"/>
      <c r="AY90" s="74"/>
      <c r="AZ90" s="74"/>
      <c r="BA90" s="74"/>
      <c r="BB90" s="74"/>
      <c r="BC90" s="74"/>
      <c r="BD90" s="74"/>
      <c r="BE90"/>
      <c r="BF90" s="74"/>
      <c r="BG90" s="74"/>
    </row>
    <row r="91" spans="1:59" s="85" customFormat="1" x14ac:dyDescent="0.2">
      <c r="A91" s="74"/>
      <c r="B91" s="74"/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  <c r="Q91" s="74"/>
      <c r="R91" s="74"/>
      <c r="S91" s="74"/>
      <c r="T91" s="74"/>
      <c r="U91"/>
      <c r="V91"/>
      <c r="W91"/>
      <c r="X91"/>
      <c r="Y91"/>
      <c r="Z91"/>
      <c r="AA91" s="74"/>
      <c r="AB91"/>
      <c r="AC91"/>
      <c r="AD91"/>
      <c r="AE91" s="74"/>
      <c r="AF91"/>
      <c r="AG91" s="74"/>
      <c r="AH91" s="74"/>
      <c r="AI91"/>
      <c r="AJ91"/>
      <c r="AK91"/>
      <c r="AL91" s="74"/>
      <c r="AM91" s="74"/>
      <c r="AN91" s="74"/>
      <c r="AO91" s="74"/>
      <c r="AP91" s="74"/>
      <c r="AQ91" s="74"/>
      <c r="AR91" s="74"/>
      <c r="AS91"/>
      <c r="AT91" s="74"/>
      <c r="AU91" s="74"/>
      <c r="AV91" s="74"/>
      <c r="AW91" s="74"/>
      <c r="AX91" s="74"/>
      <c r="AY91" s="74"/>
      <c r="AZ91" s="74"/>
      <c r="BA91" s="74"/>
      <c r="BB91" s="74"/>
      <c r="BC91" s="74"/>
      <c r="BD91" s="74"/>
      <c r="BE91"/>
      <c r="BF91" s="74"/>
      <c r="BG91" s="74"/>
    </row>
    <row r="92" spans="1:59" s="85" customFormat="1" x14ac:dyDescent="0.2">
      <c r="A92" s="74"/>
      <c r="B92" s="74"/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/>
      <c r="V92"/>
      <c r="W92"/>
      <c r="X92"/>
      <c r="Y92"/>
      <c r="Z92"/>
      <c r="AA92" s="74"/>
      <c r="AB92"/>
      <c r="AC92"/>
      <c r="AD92"/>
      <c r="AE92" s="74"/>
      <c r="AF92"/>
      <c r="AG92" s="74"/>
      <c r="AH92" s="74"/>
      <c r="AI92"/>
      <c r="AJ92"/>
      <c r="AK92"/>
      <c r="AL92" s="74"/>
      <c r="AM92" s="74"/>
      <c r="AN92" s="74"/>
      <c r="AO92" s="74"/>
      <c r="AP92" s="74"/>
      <c r="AQ92" s="74"/>
      <c r="AR92" s="74"/>
      <c r="AS92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/>
      <c r="BF92" s="74"/>
      <c r="BG92" s="74"/>
    </row>
    <row r="93" spans="1:59" s="85" customFormat="1" x14ac:dyDescent="0.2">
      <c r="A93" s="74"/>
      <c r="B93" s="74"/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  <c r="Q93" s="74"/>
      <c r="R93" s="74"/>
      <c r="S93" s="74"/>
      <c r="T93" s="74"/>
      <c r="U93"/>
      <c r="V93"/>
      <c r="W93"/>
      <c r="X93"/>
      <c r="Y93"/>
      <c r="Z93"/>
      <c r="AA93" s="74"/>
      <c r="AB93"/>
      <c r="AC93"/>
      <c r="AD93"/>
      <c r="AE93" s="74"/>
      <c r="AF93"/>
      <c r="AG93" s="74"/>
      <c r="AH93" s="74"/>
      <c r="AI93"/>
      <c r="AJ93"/>
      <c r="AK93"/>
      <c r="AL93" s="74"/>
      <c r="AM93" s="74"/>
      <c r="AN93" s="74"/>
      <c r="AO93" s="74"/>
      <c r="AP93" s="74"/>
      <c r="AQ93" s="74"/>
      <c r="AR93" s="74"/>
      <c r="AS93"/>
      <c r="AT93" s="74"/>
      <c r="AU93" s="74"/>
      <c r="AV93" s="74"/>
      <c r="AW93" s="74"/>
      <c r="AX93" s="74"/>
      <c r="AY93" s="74"/>
      <c r="AZ93" s="74"/>
      <c r="BA93" s="74"/>
      <c r="BB93" s="74"/>
      <c r="BC93" s="74"/>
      <c r="BD93" s="74"/>
      <c r="BE93"/>
      <c r="BF93" s="74"/>
      <c r="BG93" s="74"/>
    </row>
    <row r="94" spans="1:59" s="85" customFormat="1" x14ac:dyDescent="0.2">
      <c r="A94" s="74"/>
      <c r="B94" s="74"/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  <c r="Q94" s="74"/>
      <c r="R94" s="74"/>
      <c r="S94" s="74"/>
      <c r="T94" s="74"/>
      <c r="U94"/>
      <c r="V94"/>
      <c r="W94"/>
      <c r="X94"/>
      <c r="Y94"/>
      <c r="Z94"/>
      <c r="AA94" s="74"/>
      <c r="AB94"/>
      <c r="AC94"/>
      <c r="AD94"/>
      <c r="AE94" s="74"/>
      <c r="AF94"/>
      <c r="AG94" s="74"/>
      <c r="AH94" s="74"/>
      <c r="AI94"/>
      <c r="AJ94"/>
      <c r="AK94"/>
      <c r="AL94" s="74"/>
      <c r="AM94" s="74"/>
      <c r="AN94" s="74"/>
      <c r="AO94" s="74"/>
      <c r="AP94" s="74"/>
      <c r="AQ94" s="74"/>
      <c r="AR94" s="74"/>
      <c r="AS94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/>
      <c r="BF94" s="74"/>
      <c r="BG94" s="74"/>
    </row>
    <row r="111" spans="1:59" s="85" customFormat="1" x14ac:dyDescent="0.2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/>
      <c r="V111"/>
      <c r="W111"/>
      <c r="X111"/>
      <c r="Y111"/>
      <c r="Z111"/>
      <c r="AA111" s="74"/>
      <c r="AB111"/>
      <c r="AC111"/>
      <c r="AD111"/>
      <c r="AE111" s="74"/>
      <c r="AF111"/>
      <c r="AG111" s="74"/>
      <c r="AH111" s="74"/>
      <c r="AI111"/>
      <c r="AJ111"/>
      <c r="AK111"/>
      <c r="AL111" s="74"/>
      <c r="AM111" s="74"/>
      <c r="AN111" s="74"/>
      <c r="AO111" s="74"/>
      <c r="AP111" s="74"/>
      <c r="AQ111" s="74"/>
      <c r="AR111" s="74"/>
      <c r="AS111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/>
      <c r="BF111" s="74"/>
      <c r="BG111" s="74"/>
    </row>
  </sheetData>
  <mergeCells count="7">
    <mergeCell ref="BE1:BF1"/>
    <mergeCell ref="A1:B1"/>
    <mergeCell ref="AL1:AN1"/>
    <mergeCell ref="AO1:AQ1"/>
    <mergeCell ref="U1:AE1"/>
    <mergeCell ref="AF1:AK1"/>
    <mergeCell ref="E1:M1"/>
  </mergeCell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1"/>
  <sheetViews>
    <sheetView workbookViewId="0">
      <selection activeCell="A6" sqref="A6:A11"/>
    </sheetView>
  </sheetViews>
  <sheetFormatPr baseColWidth="10" defaultColWidth="11.5" defaultRowHeight="15" x14ac:dyDescent="0.2"/>
  <cols>
    <col min="1" max="8" width="11.5" style="47"/>
    <col min="9" max="9" width="55" style="47" customWidth="1"/>
    <col min="10" max="16384" width="11.5" style="47"/>
  </cols>
  <sheetData>
    <row r="1" spans="1:9" ht="34" x14ac:dyDescent="0.2">
      <c r="A1" s="45" t="s">
        <v>49</v>
      </c>
      <c r="B1" s="45" t="s">
        <v>158</v>
      </c>
      <c r="C1" s="45" t="s">
        <v>60</v>
      </c>
      <c r="D1" s="46" t="s">
        <v>159</v>
      </c>
      <c r="E1" s="46" t="s">
        <v>160</v>
      </c>
      <c r="F1" s="46" t="s">
        <v>161</v>
      </c>
      <c r="G1" s="46" t="s">
        <v>162</v>
      </c>
      <c r="H1" s="46" t="s">
        <v>163</v>
      </c>
      <c r="I1" s="45" t="s">
        <v>164</v>
      </c>
    </row>
    <row r="2" spans="1:9" x14ac:dyDescent="0.2">
      <c r="A2" s="106">
        <v>128</v>
      </c>
      <c r="B2" s="47" t="s">
        <v>89</v>
      </c>
      <c r="C2" s="47" t="s">
        <v>108</v>
      </c>
      <c r="D2" s="47">
        <v>14.9</v>
      </c>
      <c r="G2" s="47">
        <v>41</v>
      </c>
      <c r="H2" s="47">
        <v>4</v>
      </c>
      <c r="I2" s="47" t="s">
        <v>166</v>
      </c>
    </row>
    <row r="3" spans="1:9" x14ac:dyDescent="0.2">
      <c r="A3" s="106">
        <v>131</v>
      </c>
      <c r="B3" s="47" t="s">
        <v>89</v>
      </c>
      <c r="C3" s="47" t="s">
        <v>108</v>
      </c>
      <c r="D3" s="47">
        <v>25.5</v>
      </c>
      <c r="G3" s="47">
        <v>205</v>
      </c>
      <c r="H3" s="47">
        <v>6</v>
      </c>
      <c r="I3" s="47" t="s">
        <v>167</v>
      </c>
    </row>
    <row r="4" spans="1:9" x14ac:dyDescent="0.2">
      <c r="A4" s="106">
        <v>131</v>
      </c>
      <c r="B4" s="47" t="s">
        <v>89</v>
      </c>
      <c r="C4" s="47" t="s">
        <v>108</v>
      </c>
      <c r="D4" s="47">
        <v>14</v>
      </c>
      <c r="E4" s="47">
        <v>12.3</v>
      </c>
      <c r="G4" s="47">
        <v>40</v>
      </c>
      <c r="H4" s="47">
        <v>3</v>
      </c>
      <c r="I4" s="47" t="s">
        <v>168</v>
      </c>
    </row>
    <row r="5" spans="1:9" x14ac:dyDescent="0.2">
      <c r="A5" s="106">
        <v>145</v>
      </c>
      <c r="B5" s="47" t="s">
        <v>37</v>
      </c>
      <c r="C5" s="47" t="s">
        <v>165</v>
      </c>
      <c r="D5" s="47">
        <v>17</v>
      </c>
      <c r="G5" s="47">
        <v>45</v>
      </c>
      <c r="H5" s="47">
        <v>6</v>
      </c>
      <c r="I5" s="47" t="s">
        <v>169</v>
      </c>
    </row>
    <row r="31" spans="10:11" x14ac:dyDescent="0.2">
      <c r="J31" s="106"/>
      <c r="K31" s="107" t="s">
        <v>201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General.00</vt:lpstr>
      <vt:lpstr>Seabirds2017.00</vt:lpstr>
      <vt:lpstr>General.01</vt:lpstr>
      <vt:lpstr>Mag Frigate Data</vt:lpstr>
      <vt:lpstr>Regurgitate Fish_Data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Ulloa</dc:creator>
  <cp:lastModifiedBy>galewbar</cp:lastModifiedBy>
  <cp:lastPrinted>2017-03-07T15:36:48Z</cp:lastPrinted>
  <dcterms:created xsi:type="dcterms:W3CDTF">2016-10-03T00:44:17Z</dcterms:created>
  <dcterms:modified xsi:type="dcterms:W3CDTF">2020-07-04T13:26:46Z</dcterms:modified>
</cp:coreProperties>
</file>