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OneDrive\Documents\2024\PAPER 2024\PEERJ\Major Revision_PEERJ\Minor revision_13112024\"/>
    </mc:Choice>
  </mc:AlternateContent>
  <xr:revisionPtr revIDLastSave="0" documentId="13_ncr:1_{A096EF32-E2CD-426B-A6F0-3BE4D3935973}" xr6:coauthVersionLast="47" xr6:coauthVersionMax="47" xr10:uidLastSave="{00000000-0000-0000-0000-000000000000}"/>
  <bookViews>
    <workbookView xWindow="-110" yWindow="-110" windowWidth="19420" windowHeight="10300" xr2:uid="{EC00A486-E3DB-4BEC-8421-14D6123B9926}"/>
  </bookViews>
  <sheets>
    <sheet name="Molting" sheetId="1" r:id="rId1"/>
    <sheet name="Egg Number" sheetId="4" r:id="rId2"/>
    <sheet name="Egg diameter" sheetId="5" r:id="rId3"/>
    <sheet name="Spermatozoa" sheetId="6" r:id="rId4"/>
  </sheets>
  <definedNames>
    <definedName name="_xlnm.Print_Area" localSheetId="2">'Egg diameter'!$A$1:$P$32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18" i="1"/>
  <c r="K19" i="1"/>
  <c r="K18" i="1"/>
  <c r="K10" i="1"/>
  <c r="J10" i="1"/>
  <c r="K9" i="1"/>
  <c r="J9" i="1"/>
  <c r="G13" i="6"/>
  <c r="F13" i="6"/>
  <c r="E13" i="6"/>
  <c r="D13" i="6"/>
  <c r="G12" i="6"/>
  <c r="F12" i="6"/>
  <c r="E12" i="6"/>
  <c r="D12" i="6"/>
  <c r="G7" i="6"/>
  <c r="F7" i="6"/>
  <c r="E7" i="6"/>
  <c r="D7" i="6"/>
  <c r="G6" i="6"/>
  <c r="F6" i="6"/>
  <c r="E6" i="6"/>
  <c r="D6" i="6"/>
  <c r="E12" i="5" l="1"/>
  <c r="M29" i="5"/>
  <c r="L29" i="5"/>
  <c r="P29" i="5" l="1"/>
  <c r="O29" i="5"/>
  <c r="J29" i="5"/>
  <c r="I29" i="5"/>
  <c r="H29" i="5"/>
  <c r="E8" i="5"/>
  <c r="E7" i="5"/>
  <c r="F33" i="4"/>
  <c r="E32" i="4"/>
  <c r="E11" i="4"/>
  <c r="F21" i="4"/>
  <c r="E20" i="4"/>
  <c r="F14" i="4"/>
  <c r="F13" i="4"/>
  <c r="F9" i="4"/>
  <c r="F8" i="4"/>
  <c r="E5" i="4"/>
  <c r="K28" i="1" l="1"/>
  <c r="K27" i="1"/>
  <c r="J28" i="1" l="1"/>
  <c r="J27" i="1"/>
  <c r="I48" i="1"/>
  <c r="I47" i="1"/>
  <c r="H48" i="1"/>
  <c r="H47" i="1"/>
  <c r="G48" i="1"/>
  <c r="G47" i="1"/>
  <c r="F48" i="1"/>
  <c r="F47" i="1"/>
  <c r="E48" i="1"/>
  <c r="D48" i="1"/>
  <c r="C48" i="1"/>
  <c r="E47" i="1"/>
  <c r="D47" i="1"/>
  <c r="C47" i="1"/>
  <c r="B48" i="1"/>
  <c r="B47" i="1"/>
</calcChain>
</file>

<file path=xl/sharedStrings.xml><?xml version="1.0" encoding="utf-8"?>
<sst xmlns="http://schemas.openxmlformats.org/spreadsheetml/2006/main" count="195" uniqueCount="52">
  <si>
    <t xml:space="preserve"> </t>
  </si>
  <si>
    <t>SD</t>
  </si>
  <si>
    <t>Week</t>
  </si>
  <si>
    <t>Average</t>
  </si>
  <si>
    <t>Treatmen</t>
  </si>
  <si>
    <t>Serotonin (SE)</t>
  </si>
  <si>
    <t>Control (CT)</t>
  </si>
  <si>
    <t>(n=10)</t>
  </si>
  <si>
    <t>Individual molting per week</t>
  </si>
  <si>
    <t xml:space="preserve">Cumulative individual molting per week </t>
  </si>
  <si>
    <t>Cumulative molting percentage (%)</t>
  </si>
  <si>
    <t>No.5</t>
  </si>
  <si>
    <t>No.16</t>
  </si>
  <si>
    <t>No.1</t>
  </si>
  <si>
    <t>Spawing tiger shrimp broodstock</t>
  </si>
  <si>
    <t>No. Taq</t>
  </si>
  <si>
    <t xml:space="preserve">Remarks </t>
  </si>
  <si>
    <t>Female</t>
  </si>
  <si>
    <t>(n=5)</t>
  </si>
  <si>
    <t>Percentage</t>
  </si>
  <si>
    <t>No,2</t>
  </si>
  <si>
    <t>Number</t>
  </si>
  <si>
    <t>No.17</t>
  </si>
  <si>
    <t>The 1st re-maturation</t>
  </si>
  <si>
    <t>The 2nd re-maturation</t>
  </si>
  <si>
    <t>Total Eggs*</t>
  </si>
  <si>
    <t>*) Sampling on three replicates</t>
  </si>
  <si>
    <t>Spawning tiger shrimp broodstock</t>
  </si>
  <si>
    <t>Egg diameter*</t>
  </si>
  <si>
    <t>Average/SD</t>
  </si>
  <si>
    <t>N0.1</t>
  </si>
  <si>
    <t>N0,2</t>
  </si>
  <si>
    <t>Seretonin (egg diameter)</t>
  </si>
  <si>
    <t xml:space="preserve">Average </t>
  </si>
  <si>
    <t>Control (egg diameter)</t>
  </si>
  <si>
    <t>No. 17</t>
  </si>
  <si>
    <t>The 2nd</t>
  </si>
  <si>
    <t xml:space="preserve">No.1 </t>
  </si>
  <si>
    <t xml:space="preserve">The 1st </t>
  </si>
  <si>
    <t>No  Data</t>
  </si>
  <si>
    <t>No Data</t>
  </si>
  <si>
    <t>SE</t>
  </si>
  <si>
    <t>CT</t>
  </si>
  <si>
    <t>Spermatofore, spematozoa of male tiger shrimp</t>
  </si>
  <si>
    <t>Broodstock</t>
  </si>
  <si>
    <t>Weight  (g)</t>
  </si>
  <si>
    <t>Spermatozoa number (10^6 cells)</t>
  </si>
  <si>
    <t>Spermatofore suc</t>
  </si>
  <si>
    <t>Normal spermatozoa (%)</t>
  </si>
  <si>
    <t>A) Female</t>
  </si>
  <si>
    <t>B) Male</t>
  </si>
  <si>
    <t>C) Total (Female+Male)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</si>
</sst>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5" fontId="0" fillId="0" borderId="0" xfId="1" applyNumberFormat="1" applyFont="1"/>
    <xf numFmtId="3" fontId="0" fillId="0" borderId="0" xfId="0" applyNumberFormat="1" applyAlignment="1">
      <alignment horizontal="center"/>
    </xf>
    <xf numFmtId="3" fontId="0" fillId="0" borderId="0" xfId="0" applyNumberFormat="1"/>
    <xf numFmtId="166" fontId="0" fillId="0" borderId="0" xfId="1" applyNumberFormat="1" applyFont="1"/>
    <xf numFmtId="3" fontId="4" fillId="0" borderId="0" xfId="0" applyNumberFormat="1" applyFont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164" fontId="1" fillId="0" borderId="0" xfId="0" applyNumberFormat="1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166" fontId="0" fillId="0" borderId="0" xfId="1" applyNumberFormat="1" applyFont="1" applyAlignment="1">
      <alignment horizontal="center" vertical="center"/>
    </xf>
    <xf numFmtId="166" fontId="4" fillId="0" borderId="0" xfId="1" applyNumberFormat="1" applyFont="1" applyAlignment="1">
      <alignment horizontal="center" vertical="center"/>
    </xf>
    <xf numFmtId="166" fontId="0" fillId="0" borderId="0" xfId="1" applyNumberFormat="1" applyFont="1" applyAlignment="1">
      <alignment horizontal="center"/>
    </xf>
    <xf numFmtId="166" fontId="0" fillId="0" borderId="0" xfId="0" applyNumberFormat="1"/>
    <xf numFmtId="166" fontId="4" fillId="0" borderId="0" xfId="1" applyNumberFormat="1" applyFont="1"/>
    <xf numFmtId="166" fontId="1" fillId="0" borderId="0" xfId="0" applyNumberFormat="1" applyFont="1" applyAlignment="1">
      <alignment horizontal="center"/>
    </xf>
    <xf numFmtId="166" fontId="1" fillId="0" borderId="0" xfId="0" applyNumberFormat="1" applyFont="1"/>
    <xf numFmtId="166" fontId="1" fillId="0" borderId="0" xfId="1" applyNumberFormat="1" applyFont="1" applyAlignment="1">
      <alignment horizont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7780F-73D9-4DCE-A8A9-88DF6767751D}">
  <dimension ref="A1:K48"/>
  <sheetViews>
    <sheetView tabSelected="1" view="pageBreakPreview" topLeftCell="A10" zoomScale="60" zoomScaleNormal="100" workbookViewId="0">
      <selection activeCell="I29" sqref="I29"/>
    </sheetView>
  </sheetViews>
  <sheetFormatPr defaultRowHeight="14.5" x14ac:dyDescent="0.35"/>
  <cols>
    <col min="1" max="1" width="18.54296875" customWidth="1"/>
    <col min="10" max="10" width="9.1796875" style="4"/>
  </cols>
  <sheetData>
    <row r="1" spans="1:11" x14ac:dyDescent="0.35">
      <c r="A1" s="8" t="s">
        <v>8</v>
      </c>
    </row>
    <row r="2" spans="1:11" x14ac:dyDescent="0.35">
      <c r="A2" s="8"/>
    </row>
    <row r="4" spans="1:11" x14ac:dyDescent="0.35">
      <c r="A4" t="s">
        <v>49</v>
      </c>
    </row>
    <row r="6" spans="1:11" x14ac:dyDescent="0.35">
      <c r="A6" t="s">
        <v>4</v>
      </c>
      <c r="B6" s="38" t="s">
        <v>2</v>
      </c>
      <c r="C6" s="38"/>
      <c r="D6" s="38"/>
      <c r="E6" s="38"/>
      <c r="F6" s="38"/>
      <c r="G6" s="38"/>
      <c r="H6" s="38"/>
      <c r="I6" s="38"/>
    </row>
    <row r="7" spans="1:11" x14ac:dyDescent="0.35">
      <c r="A7" t="s">
        <v>7</v>
      </c>
      <c r="B7" s="1">
        <v>1</v>
      </c>
      <c r="C7" s="1">
        <v>2</v>
      </c>
      <c r="D7" s="1">
        <v>3</v>
      </c>
      <c r="E7" s="1">
        <v>4</v>
      </c>
      <c r="F7" s="1">
        <v>5</v>
      </c>
      <c r="G7" s="1">
        <v>6</v>
      </c>
      <c r="H7" s="1">
        <v>7</v>
      </c>
      <c r="I7" s="1">
        <v>8</v>
      </c>
      <c r="J7" s="6" t="s">
        <v>3</v>
      </c>
      <c r="K7" s="7" t="s">
        <v>1</v>
      </c>
    </row>
    <row r="8" spans="1:11" x14ac:dyDescent="0.35">
      <c r="B8" s="1"/>
      <c r="C8" s="1"/>
      <c r="D8" s="1"/>
      <c r="E8" s="1"/>
      <c r="K8" t="s">
        <v>0</v>
      </c>
    </row>
    <row r="9" spans="1:11" x14ac:dyDescent="0.35">
      <c r="A9" t="s">
        <v>5</v>
      </c>
      <c r="B9" s="1">
        <v>0</v>
      </c>
      <c r="C9" s="1">
        <v>1</v>
      </c>
      <c r="D9" s="1">
        <v>2</v>
      </c>
      <c r="E9" s="1">
        <v>0</v>
      </c>
      <c r="F9" s="1">
        <v>1</v>
      </c>
      <c r="G9" s="1">
        <v>0</v>
      </c>
      <c r="H9" s="1">
        <v>1</v>
      </c>
      <c r="I9" s="1">
        <v>3</v>
      </c>
      <c r="J9" s="37">
        <f>SUM(B9:I9)/8</f>
        <v>1</v>
      </c>
      <c r="K9" s="3">
        <f>STDEV(B9:I9)</f>
        <v>1.0690449676496976</v>
      </c>
    </row>
    <row r="10" spans="1:11" x14ac:dyDescent="0.35">
      <c r="A10" t="s">
        <v>6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0</v>
      </c>
      <c r="I10" s="1">
        <v>1</v>
      </c>
      <c r="J10" s="37">
        <f>SUM(B10:I10)/8</f>
        <v>0.875</v>
      </c>
      <c r="K10" s="3">
        <f>STDEV(B10:I10)</f>
        <v>0.35355339059327379</v>
      </c>
    </row>
    <row r="13" spans="1:11" x14ac:dyDescent="0.35">
      <c r="A13" t="s">
        <v>50</v>
      </c>
    </row>
    <row r="15" spans="1:11" x14ac:dyDescent="0.35">
      <c r="A15" t="s">
        <v>4</v>
      </c>
      <c r="B15" s="38" t="s">
        <v>2</v>
      </c>
      <c r="C15" s="38"/>
      <c r="D15" s="38"/>
      <c r="E15" s="38"/>
      <c r="F15" s="38"/>
      <c r="G15" s="38"/>
      <c r="H15" s="38"/>
      <c r="I15" s="38"/>
    </row>
    <row r="16" spans="1:11" x14ac:dyDescent="0.35">
      <c r="A16" t="s">
        <v>7</v>
      </c>
      <c r="B16" s="1">
        <v>1</v>
      </c>
      <c r="C16" s="1">
        <v>2</v>
      </c>
      <c r="D16" s="1">
        <v>3</v>
      </c>
      <c r="E16" s="1">
        <v>4</v>
      </c>
      <c r="F16" s="1">
        <v>5</v>
      </c>
      <c r="G16" s="1">
        <v>6</v>
      </c>
      <c r="H16" s="1">
        <v>7</v>
      </c>
      <c r="I16" s="1">
        <v>8</v>
      </c>
      <c r="J16" s="6" t="s">
        <v>3</v>
      </c>
      <c r="K16" s="7" t="s">
        <v>1</v>
      </c>
    </row>
    <row r="17" spans="1:11" x14ac:dyDescent="0.35">
      <c r="B17" s="1"/>
      <c r="C17" s="1"/>
      <c r="D17" s="1"/>
      <c r="E17" s="1"/>
      <c r="K17" t="s">
        <v>0</v>
      </c>
    </row>
    <row r="18" spans="1:11" x14ac:dyDescent="0.35">
      <c r="A18" t="s">
        <v>5</v>
      </c>
      <c r="B18" s="1">
        <v>1</v>
      </c>
      <c r="C18" s="1">
        <v>3</v>
      </c>
      <c r="D18" s="1">
        <v>1</v>
      </c>
      <c r="E18" s="1">
        <v>0</v>
      </c>
      <c r="F18" s="1">
        <v>3</v>
      </c>
      <c r="G18" s="1">
        <v>0</v>
      </c>
      <c r="H18" s="1">
        <v>0</v>
      </c>
      <c r="I18" s="1">
        <v>0</v>
      </c>
      <c r="J18" s="37">
        <f>SUM(B18:I18)/8</f>
        <v>1</v>
      </c>
      <c r="K18" s="3">
        <f>STDEV(B18:I18)</f>
        <v>1.3093073414159542</v>
      </c>
    </row>
    <row r="19" spans="1:11" x14ac:dyDescent="0.35">
      <c r="A19" t="s">
        <v>6</v>
      </c>
      <c r="B19" s="1">
        <v>1</v>
      </c>
      <c r="C19" s="1">
        <v>1</v>
      </c>
      <c r="D19" s="1">
        <v>1</v>
      </c>
      <c r="E19" s="1">
        <v>0</v>
      </c>
      <c r="F19" s="1">
        <v>1</v>
      </c>
      <c r="G19" s="1">
        <v>1</v>
      </c>
      <c r="H19" s="1">
        <v>1</v>
      </c>
      <c r="I19" s="1">
        <v>0</v>
      </c>
      <c r="J19">
        <f>SUM(B19:I19)/8</f>
        <v>0.75</v>
      </c>
      <c r="K19" s="3">
        <f>STDEV(B19:I19)</f>
        <v>0.46291004988627571</v>
      </c>
    </row>
    <row r="20" spans="1:11" x14ac:dyDescent="0.35">
      <c r="B20" s="1"/>
      <c r="C20" s="1"/>
      <c r="D20" s="1"/>
      <c r="E20" s="1"/>
      <c r="F20" s="1"/>
      <c r="G20" s="1"/>
      <c r="H20" s="1"/>
      <c r="I20" s="1"/>
      <c r="J20"/>
      <c r="K20" s="3"/>
    </row>
    <row r="22" spans="1:11" x14ac:dyDescent="0.35">
      <c r="A22" t="s">
        <v>51</v>
      </c>
    </row>
    <row r="23" spans="1:11" x14ac:dyDescent="0.35">
      <c r="A23" t="s">
        <v>0</v>
      </c>
    </row>
    <row r="24" spans="1:11" x14ac:dyDescent="0.35">
      <c r="A24" t="s">
        <v>4</v>
      </c>
      <c r="B24" s="38" t="s">
        <v>2</v>
      </c>
      <c r="C24" s="38"/>
      <c r="D24" s="38"/>
      <c r="E24" s="38"/>
      <c r="F24" s="38"/>
      <c r="G24" s="38"/>
      <c r="H24" s="38"/>
      <c r="I24" s="38"/>
    </row>
    <row r="25" spans="1:11" x14ac:dyDescent="0.35">
      <c r="A25" t="s">
        <v>7</v>
      </c>
      <c r="B25" s="1">
        <v>1</v>
      </c>
      <c r="C25" s="1">
        <v>2</v>
      </c>
      <c r="D25" s="1">
        <v>3</v>
      </c>
      <c r="E25" s="1">
        <v>4</v>
      </c>
      <c r="F25" s="1">
        <v>5</v>
      </c>
      <c r="G25" s="1">
        <v>6</v>
      </c>
      <c r="H25" s="1">
        <v>7</v>
      </c>
      <c r="I25" s="1">
        <v>8</v>
      </c>
      <c r="J25" s="6" t="s">
        <v>3</v>
      </c>
      <c r="K25" s="7" t="s">
        <v>1</v>
      </c>
    </row>
    <row r="26" spans="1:11" x14ac:dyDescent="0.35">
      <c r="B26" s="1"/>
      <c r="C26" s="1"/>
      <c r="D26" s="1"/>
      <c r="E26" s="1"/>
      <c r="K26" t="s">
        <v>0</v>
      </c>
    </row>
    <row r="27" spans="1:11" x14ac:dyDescent="0.35">
      <c r="A27" t="s">
        <v>5</v>
      </c>
      <c r="B27" s="1">
        <v>1</v>
      </c>
      <c r="C27" s="1">
        <v>4</v>
      </c>
      <c r="D27" s="1">
        <v>3</v>
      </c>
      <c r="E27" s="1">
        <v>0</v>
      </c>
      <c r="F27" s="1">
        <v>4</v>
      </c>
      <c r="G27" s="1">
        <v>0</v>
      </c>
      <c r="H27" s="1">
        <v>1</v>
      </c>
      <c r="I27" s="1">
        <v>3</v>
      </c>
      <c r="J27" s="5">
        <f>SUM(B27:I27)/8</f>
        <v>2</v>
      </c>
      <c r="K27" s="3">
        <f>STDEV(B27:I27)</f>
        <v>1.6903085094570331</v>
      </c>
    </row>
    <row r="28" spans="1:11" x14ac:dyDescent="0.35">
      <c r="A28" t="s">
        <v>6</v>
      </c>
      <c r="B28" s="1">
        <v>2</v>
      </c>
      <c r="C28" s="1">
        <v>2</v>
      </c>
      <c r="D28" s="1">
        <v>2</v>
      </c>
      <c r="E28" s="1">
        <v>1</v>
      </c>
      <c r="F28" s="1">
        <v>2</v>
      </c>
      <c r="G28" s="1">
        <v>2</v>
      </c>
      <c r="H28" s="1">
        <v>1</v>
      </c>
      <c r="I28" s="1">
        <v>1</v>
      </c>
      <c r="J28" s="4">
        <f>SUM(B28:I28)/8</f>
        <v>1.625</v>
      </c>
      <c r="K28" s="3">
        <f t="shared" ref="K28" si="0">STDEV(B28:I28)</f>
        <v>0.51754916950676566</v>
      </c>
    </row>
    <row r="33" spans="1:9" x14ac:dyDescent="0.35">
      <c r="A33" t="s">
        <v>9</v>
      </c>
    </row>
    <row r="34" spans="1:9" x14ac:dyDescent="0.35">
      <c r="A34" t="s">
        <v>4</v>
      </c>
      <c r="B34" s="38" t="s">
        <v>2</v>
      </c>
      <c r="C34" s="38"/>
      <c r="D34" s="38"/>
      <c r="E34" s="38"/>
      <c r="F34" s="38"/>
      <c r="G34" s="38"/>
      <c r="H34" s="38"/>
      <c r="I34" s="38"/>
    </row>
    <row r="35" spans="1:9" x14ac:dyDescent="0.35">
      <c r="A35" t="s">
        <v>7</v>
      </c>
      <c r="B35" s="1">
        <v>1</v>
      </c>
      <c r="C35" s="1">
        <v>2</v>
      </c>
      <c r="D35" s="1">
        <v>3</v>
      </c>
      <c r="E35" s="1">
        <v>4</v>
      </c>
      <c r="F35" s="1">
        <v>5</v>
      </c>
      <c r="G35" s="1">
        <v>6</v>
      </c>
      <c r="H35" s="1">
        <v>7</v>
      </c>
      <c r="I35" s="1">
        <v>8</v>
      </c>
    </row>
    <row r="37" spans="1:9" x14ac:dyDescent="0.35">
      <c r="A37" t="s">
        <v>5</v>
      </c>
      <c r="B37" s="1">
        <v>1</v>
      </c>
      <c r="C37" s="1">
        <v>5</v>
      </c>
      <c r="D37" s="1">
        <v>8</v>
      </c>
      <c r="E37" s="1">
        <v>8</v>
      </c>
      <c r="F37" s="1">
        <v>12</v>
      </c>
      <c r="G37" s="1">
        <v>12</v>
      </c>
      <c r="H37" s="1">
        <v>13</v>
      </c>
      <c r="I37" s="1">
        <v>16</v>
      </c>
    </row>
    <row r="38" spans="1:9" x14ac:dyDescent="0.35">
      <c r="A38" t="s">
        <v>6</v>
      </c>
      <c r="B38" s="1">
        <v>2</v>
      </c>
      <c r="C38" s="1">
        <v>4</v>
      </c>
      <c r="D38" s="1">
        <v>6</v>
      </c>
      <c r="E38" s="1">
        <v>7</v>
      </c>
      <c r="F38" s="1">
        <v>9</v>
      </c>
      <c r="G38" s="1">
        <v>11</v>
      </c>
      <c r="H38" s="1">
        <v>13</v>
      </c>
      <c r="I38" s="1">
        <v>14</v>
      </c>
    </row>
    <row r="43" spans="1:9" x14ac:dyDescent="0.35">
      <c r="A43" t="s">
        <v>10</v>
      </c>
    </row>
    <row r="44" spans="1:9" x14ac:dyDescent="0.35">
      <c r="A44" t="s">
        <v>4</v>
      </c>
      <c r="B44" s="38" t="s">
        <v>2</v>
      </c>
      <c r="C44" s="38"/>
      <c r="D44" s="38"/>
      <c r="E44" s="38"/>
      <c r="F44" s="38"/>
      <c r="G44" s="38"/>
      <c r="H44" s="38"/>
      <c r="I44" s="38"/>
    </row>
    <row r="45" spans="1:9" x14ac:dyDescent="0.35">
      <c r="A45" t="s">
        <v>7</v>
      </c>
      <c r="B45" s="1">
        <v>1</v>
      </c>
      <c r="C45" s="1">
        <v>2</v>
      </c>
      <c r="D45" s="1">
        <v>3</v>
      </c>
      <c r="E45" s="1">
        <v>4</v>
      </c>
      <c r="F45" s="1">
        <v>5</v>
      </c>
      <c r="G45" s="1">
        <v>6</v>
      </c>
      <c r="H45" s="1">
        <v>7</v>
      </c>
      <c r="I45" s="1">
        <v>8</v>
      </c>
    </row>
    <row r="47" spans="1:9" x14ac:dyDescent="0.35">
      <c r="A47" t="s">
        <v>5</v>
      </c>
      <c r="B47" s="1">
        <f t="shared" ref="B47:I48" si="1">B37/10*100</f>
        <v>10</v>
      </c>
      <c r="C47" s="1">
        <f t="shared" si="1"/>
        <v>50</v>
      </c>
      <c r="D47" s="1">
        <f t="shared" si="1"/>
        <v>80</v>
      </c>
      <c r="E47" s="1">
        <f t="shared" si="1"/>
        <v>80</v>
      </c>
      <c r="F47" s="1">
        <f t="shared" si="1"/>
        <v>120</v>
      </c>
      <c r="G47" s="1">
        <f t="shared" si="1"/>
        <v>120</v>
      </c>
      <c r="H47" s="1">
        <f t="shared" si="1"/>
        <v>130</v>
      </c>
      <c r="I47" s="1">
        <f t="shared" si="1"/>
        <v>160</v>
      </c>
    </row>
    <row r="48" spans="1:9" x14ac:dyDescent="0.35">
      <c r="A48" t="s">
        <v>6</v>
      </c>
      <c r="B48" s="1">
        <f t="shared" si="1"/>
        <v>20</v>
      </c>
      <c r="C48" s="1">
        <f t="shared" si="1"/>
        <v>40</v>
      </c>
      <c r="D48" s="1">
        <f t="shared" si="1"/>
        <v>60</v>
      </c>
      <c r="E48" s="1">
        <f t="shared" si="1"/>
        <v>70</v>
      </c>
      <c r="F48" s="1">
        <f t="shared" si="1"/>
        <v>90</v>
      </c>
      <c r="G48" s="1">
        <f t="shared" si="1"/>
        <v>110.00000000000001</v>
      </c>
      <c r="H48" s="1">
        <f t="shared" si="1"/>
        <v>130</v>
      </c>
      <c r="I48" s="1">
        <f t="shared" si="1"/>
        <v>140</v>
      </c>
    </row>
  </sheetData>
  <mergeCells count="5">
    <mergeCell ref="B24:I24"/>
    <mergeCell ref="B34:I34"/>
    <mergeCell ref="B44:I44"/>
    <mergeCell ref="B6:I6"/>
    <mergeCell ref="B15:I15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201FA-E124-4728-84E3-1391BD2BB453}">
  <dimension ref="A1:G40"/>
  <sheetViews>
    <sheetView view="pageBreakPreview" zoomScale="60" zoomScaleNormal="100" workbookViewId="0">
      <selection activeCell="E38" sqref="E38"/>
    </sheetView>
  </sheetViews>
  <sheetFormatPr defaultRowHeight="14.5" x14ac:dyDescent="0.35"/>
  <cols>
    <col min="2" max="2" width="13.81640625" customWidth="1"/>
    <col min="5" max="5" width="11.81640625" customWidth="1"/>
    <col min="6" max="6" width="14.1796875" customWidth="1"/>
  </cols>
  <sheetData>
    <row r="1" spans="1:7" x14ac:dyDescent="0.35">
      <c r="A1" t="s">
        <v>27</v>
      </c>
    </row>
    <row r="3" spans="1:7" x14ac:dyDescent="0.35">
      <c r="A3" t="s">
        <v>17</v>
      </c>
      <c r="B3" t="s">
        <v>4</v>
      </c>
      <c r="C3" t="s">
        <v>15</v>
      </c>
      <c r="D3" t="s">
        <v>21</v>
      </c>
      <c r="E3" t="s">
        <v>19</v>
      </c>
      <c r="F3" t="s">
        <v>25</v>
      </c>
      <c r="G3" t="s">
        <v>16</v>
      </c>
    </row>
    <row r="4" spans="1:7" x14ac:dyDescent="0.35">
      <c r="A4" t="s">
        <v>18</v>
      </c>
    </row>
    <row r="5" spans="1:7" x14ac:dyDescent="0.35">
      <c r="B5" t="s">
        <v>5</v>
      </c>
      <c r="C5" t="s">
        <v>13</v>
      </c>
      <c r="D5" s="1">
        <v>3</v>
      </c>
      <c r="E5" s="1">
        <f>(D5/5)*100</f>
        <v>60</v>
      </c>
      <c r="F5" s="13">
        <v>259760</v>
      </c>
    </row>
    <row r="6" spans="1:7" x14ac:dyDescent="0.35">
      <c r="C6" t="s">
        <v>20</v>
      </c>
      <c r="D6" s="1"/>
      <c r="E6" s="1"/>
      <c r="F6" s="13">
        <v>340130</v>
      </c>
    </row>
    <row r="7" spans="1:7" x14ac:dyDescent="0.35">
      <c r="C7" t="s">
        <v>11</v>
      </c>
      <c r="F7" s="13">
        <v>259760</v>
      </c>
    </row>
    <row r="8" spans="1:7" x14ac:dyDescent="0.35">
      <c r="C8" t="s">
        <v>3</v>
      </c>
      <c r="F8" s="14">
        <f>AVERAGE(F5:F7)</f>
        <v>286550</v>
      </c>
    </row>
    <row r="9" spans="1:7" x14ac:dyDescent="0.35">
      <c r="C9" t="s">
        <v>1</v>
      </c>
      <c r="F9" s="12">
        <f>STDEV(F5:F7)</f>
        <v>46401.641134770223</v>
      </c>
    </row>
    <row r="11" spans="1:7" x14ac:dyDescent="0.35">
      <c r="B11" t="s">
        <v>6</v>
      </c>
      <c r="C11" t="s">
        <v>12</v>
      </c>
      <c r="D11" s="1">
        <v>2</v>
      </c>
      <c r="E11" s="1">
        <f>(D11/5)*100</f>
        <v>40</v>
      </c>
      <c r="F11" s="16">
        <v>171670</v>
      </c>
    </row>
    <row r="12" spans="1:7" x14ac:dyDescent="0.35">
      <c r="C12" t="s">
        <v>22</v>
      </c>
      <c r="F12" s="17">
        <v>125500</v>
      </c>
    </row>
    <row r="13" spans="1:7" x14ac:dyDescent="0.35">
      <c r="C13" t="s">
        <v>3</v>
      </c>
      <c r="F13" s="14">
        <f>AVERAGE(F11:F12)</f>
        <v>148585</v>
      </c>
    </row>
    <row r="14" spans="1:7" x14ac:dyDescent="0.35">
      <c r="C14" t="s">
        <v>1</v>
      </c>
      <c r="F14" s="12">
        <f>STDEV(F11:F12)</f>
        <v>32647.1200873829</v>
      </c>
    </row>
    <row r="16" spans="1:7" x14ac:dyDescent="0.35">
      <c r="A16" t="s">
        <v>23</v>
      </c>
    </row>
    <row r="18" spans="1:7" x14ac:dyDescent="0.35">
      <c r="A18" t="s">
        <v>17</v>
      </c>
      <c r="B18" t="s">
        <v>4</v>
      </c>
      <c r="C18" t="s">
        <v>15</v>
      </c>
      <c r="D18" t="s">
        <v>21</v>
      </c>
      <c r="E18" t="s">
        <v>19</v>
      </c>
      <c r="F18" t="s">
        <v>25</v>
      </c>
      <c r="G18" t="s">
        <v>16</v>
      </c>
    </row>
    <row r="19" spans="1:7" x14ac:dyDescent="0.35">
      <c r="A19" t="s">
        <v>18</v>
      </c>
    </row>
    <row r="20" spans="1:7" x14ac:dyDescent="0.35">
      <c r="B20" t="s">
        <v>5</v>
      </c>
      <c r="C20" t="s">
        <v>13</v>
      </c>
      <c r="D20" s="1">
        <v>1</v>
      </c>
      <c r="E20" s="1">
        <f>(D20/5)*100</f>
        <v>20</v>
      </c>
      <c r="F20" s="13">
        <v>270900</v>
      </c>
    </row>
    <row r="21" spans="1:7" x14ac:dyDescent="0.35">
      <c r="C21" t="s">
        <v>3</v>
      </c>
      <c r="D21" s="1"/>
      <c r="E21" s="1"/>
      <c r="F21" s="14">
        <f>AVERAGE(F20:F20)</f>
        <v>270900</v>
      </c>
    </row>
    <row r="22" spans="1:7" x14ac:dyDescent="0.35">
      <c r="C22" t="s">
        <v>1</v>
      </c>
      <c r="D22" s="1"/>
      <c r="E22" s="1"/>
      <c r="F22" s="12">
        <v>0</v>
      </c>
    </row>
    <row r="23" spans="1:7" x14ac:dyDescent="0.35">
      <c r="D23" s="1"/>
      <c r="E23" s="1"/>
    </row>
    <row r="24" spans="1:7" x14ac:dyDescent="0.35">
      <c r="B24" t="s">
        <v>6</v>
      </c>
      <c r="C24" t="s">
        <v>40</v>
      </c>
      <c r="D24" s="1" t="s">
        <v>0</v>
      </c>
      <c r="E24" s="1" t="s">
        <v>0</v>
      </c>
      <c r="F24" s="16" t="s">
        <v>0</v>
      </c>
    </row>
    <row r="25" spans="1:7" x14ac:dyDescent="0.35">
      <c r="C25" t="s">
        <v>0</v>
      </c>
      <c r="F25" s="17" t="s">
        <v>0</v>
      </c>
    </row>
    <row r="26" spans="1:7" x14ac:dyDescent="0.35">
      <c r="C26" t="s">
        <v>0</v>
      </c>
      <c r="F26" s="14" t="s">
        <v>0</v>
      </c>
    </row>
    <row r="28" spans="1:7" x14ac:dyDescent="0.35">
      <c r="A28" t="s">
        <v>24</v>
      </c>
    </row>
    <row r="30" spans="1:7" x14ac:dyDescent="0.35">
      <c r="A30" t="s">
        <v>17</v>
      </c>
      <c r="B30" t="s">
        <v>4</v>
      </c>
      <c r="C30" t="s">
        <v>15</v>
      </c>
      <c r="D30" t="s">
        <v>21</v>
      </c>
      <c r="E30" t="s">
        <v>19</v>
      </c>
      <c r="F30" t="s">
        <v>25</v>
      </c>
      <c r="G30" t="s">
        <v>16</v>
      </c>
    </row>
    <row r="31" spans="1:7" x14ac:dyDescent="0.35">
      <c r="A31" t="s">
        <v>18</v>
      </c>
    </row>
    <row r="32" spans="1:7" x14ac:dyDescent="0.35">
      <c r="B32" t="s">
        <v>5</v>
      </c>
      <c r="C32" t="s">
        <v>13</v>
      </c>
      <c r="D32" s="1">
        <v>1</v>
      </c>
      <c r="E32" s="1">
        <f>(D32/5)*100</f>
        <v>20</v>
      </c>
      <c r="F32" s="13">
        <v>125600</v>
      </c>
    </row>
    <row r="33" spans="1:6" x14ac:dyDescent="0.35">
      <c r="C33" t="s">
        <v>3</v>
      </c>
      <c r="D33" s="1"/>
      <c r="E33" s="1"/>
      <c r="F33" s="14">
        <f>AVERAGE(F32:F32)</f>
        <v>125600</v>
      </c>
    </row>
    <row r="34" spans="1:6" x14ac:dyDescent="0.35">
      <c r="C34" t="s">
        <v>1</v>
      </c>
      <c r="D34" s="1"/>
      <c r="E34" s="1"/>
      <c r="F34" s="12">
        <v>0</v>
      </c>
    </row>
    <row r="35" spans="1:6" x14ac:dyDescent="0.35">
      <c r="C35" t="s">
        <v>0</v>
      </c>
      <c r="D35" s="1"/>
      <c r="E35" s="1"/>
    </row>
    <row r="36" spans="1:6" x14ac:dyDescent="0.35">
      <c r="B36" t="s">
        <v>6</v>
      </c>
      <c r="C36" t="s">
        <v>40</v>
      </c>
      <c r="D36" s="1" t="s">
        <v>0</v>
      </c>
      <c r="E36" s="1" t="s">
        <v>0</v>
      </c>
      <c r="F36" s="16" t="s">
        <v>0</v>
      </c>
    </row>
    <row r="37" spans="1:6" x14ac:dyDescent="0.35">
      <c r="C37" t="s">
        <v>0</v>
      </c>
      <c r="D37" t="s">
        <v>0</v>
      </c>
      <c r="F37" s="17" t="s">
        <v>0</v>
      </c>
    </row>
    <row r="40" spans="1:6" x14ac:dyDescent="0.35">
      <c r="A40" t="s">
        <v>26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B904F-3145-4D14-BE9E-CC178428747A}">
  <dimension ref="A1:Q33"/>
  <sheetViews>
    <sheetView view="pageBreakPreview" zoomScale="60" zoomScaleNormal="100" workbookViewId="0">
      <selection activeCell="N4" sqref="N4"/>
    </sheetView>
  </sheetViews>
  <sheetFormatPr defaultRowHeight="14.5" x14ac:dyDescent="0.35"/>
  <cols>
    <col min="2" max="2" width="13.81640625" customWidth="1"/>
    <col min="4" max="4" width="12.453125" customWidth="1"/>
    <col min="5" max="5" width="11.26953125" customWidth="1"/>
    <col min="6" max="6" width="7.453125" customWidth="1"/>
    <col min="7" max="7" width="8.81640625" customWidth="1"/>
    <col min="8" max="8" width="9.26953125" customWidth="1"/>
    <col min="9" max="9" width="8.81640625" customWidth="1"/>
    <col min="13" max="13" width="10.7265625" customWidth="1"/>
    <col min="14" max="14" width="6.81640625" customWidth="1"/>
  </cols>
  <sheetData>
    <row r="1" spans="1:17" x14ac:dyDescent="0.35">
      <c r="A1" t="s">
        <v>14</v>
      </c>
    </row>
    <row r="2" spans="1:17" x14ac:dyDescent="0.35">
      <c r="H2" s="39" t="s">
        <v>32</v>
      </c>
      <c r="I2" s="39"/>
      <c r="J2" s="39"/>
      <c r="L2" t="s">
        <v>34</v>
      </c>
      <c r="O2" t="s">
        <v>32</v>
      </c>
    </row>
    <row r="3" spans="1:17" ht="21" customHeight="1" x14ac:dyDescent="0.35">
      <c r="A3" s="19" t="s">
        <v>17</v>
      </c>
      <c r="B3" s="19" t="s">
        <v>4</v>
      </c>
      <c r="C3" s="19" t="s">
        <v>15</v>
      </c>
      <c r="D3" s="19" t="s">
        <v>28</v>
      </c>
      <c r="E3" s="20" t="s">
        <v>29</v>
      </c>
      <c r="F3" s="20"/>
      <c r="H3" s="22" t="s">
        <v>30</v>
      </c>
      <c r="I3" s="22" t="s">
        <v>31</v>
      </c>
      <c r="J3" s="22" t="s">
        <v>11</v>
      </c>
      <c r="L3" s="22" t="s">
        <v>12</v>
      </c>
      <c r="M3" s="22" t="s">
        <v>35</v>
      </c>
      <c r="O3" s="19" t="s">
        <v>38</v>
      </c>
      <c r="P3" s="19" t="s">
        <v>36</v>
      </c>
      <c r="Q3" s="8"/>
    </row>
    <row r="4" spans="1:17" x14ac:dyDescent="0.35">
      <c r="A4" t="s">
        <v>18</v>
      </c>
      <c r="B4" t="s">
        <v>5</v>
      </c>
      <c r="C4" t="s">
        <v>13</v>
      </c>
      <c r="D4">
        <v>270.60000000000002</v>
      </c>
      <c r="E4" s="1"/>
      <c r="H4" s="23">
        <v>275.45</v>
      </c>
      <c r="I4" s="23">
        <v>294.60000000000002</v>
      </c>
      <c r="J4" s="23">
        <v>264</v>
      </c>
      <c r="L4" s="15">
        <v>265.55</v>
      </c>
      <c r="M4" s="15">
        <v>268.95</v>
      </c>
      <c r="N4" s="8"/>
      <c r="O4" s="21" t="s">
        <v>13</v>
      </c>
      <c r="P4" s="22" t="s">
        <v>37</v>
      </c>
      <c r="Q4" s="8"/>
    </row>
    <row r="5" spans="1:17" x14ac:dyDescent="0.35">
      <c r="C5" t="s">
        <v>20</v>
      </c>
      <c r="D5">
        <v>285.10000000000002</v>
      </c>
      <c r="E5" s="1"/>
      <c r="F5" s="1"/>
      <c r="G5" s="13"/>
      <c r="H5" s="23">
        <v>267.5</v>
      </c>
      <c r="I5" s="23">
        <v>290.5</v>
      </c>
      <c r="J5" s="23">
        <v>262.75</v>
      </c>
      <c r="L5" s="15">
        <v>267.64999999999998</v>
      </c>
      <c r="M5" s="15">
        <v>285.375</v>
      </c>
      <c r="N5" s="8"/>
      <c r="O5" s="25">
        <v>264.85000000000002</v>
      </c>
      <c r="P5" s="15">
        <v>281.60000000000002</v>
      </c>
      <c r="Q5" s="8" t="s">
        <v>0</v>
      </c>
    </row>
    <row r="6" spans="1:17" x14ac:dyDescent="0.35">
      <c r="C6" t="s">
        <v>11</v>
      </c>
      <c r="D6">
        <v>270.60000000000002</v>
      </c>
      <c r="F6" s="1"/>
      <c r="G6" s="13"/>
      <c r="H6" s="23">
        <v>261.35000000000002</v>
      </c>
      <c r="I6" s="23">
        <v>291.64999999999998</v>
      </c>
      <c r="J6" s="23">
        <v>272.8</v>
      </c>
      <c r="L6" s="15">
        <v>257.5</v>
      </c>
      <c r="M6" s="15">
        <v>281.2</v>
      </c>
      <c r="N6" s="2"/>
      <c r="O6" s="25">
        <v>265.75</v>
      </c>
      <c r="P6" s="15">
        <v>282.5</v>
      </c>
      <c r="Q6" s="2"/>
    </row>
    <row r="7" spans="1:17" x14ac:dyDescent="0.35">
      <c r="C7" t="s">
        <v>3</v>
      </c>
      <c r="D7" s="3" t="s">
        <v>0</v>
      </c>
      <c r="E7" s="31">
        <f>AVERAGE(D4:D6)</f>
        <v>275.43333333333334</v>
      </c>
      <c r="G7" s="13"/>
      <c r="H7" s="23">
        <v>268.85000000000002</v>
      </c>
      <c r="I7" s="23">
        <v>289.5</v>
      </c>
      <c r="J7" s="23">
        <v>277.45</v>
      </c>
      <c r="L7" s="15">
        <v>269.2</v>
      </c>
      <c r="M7" s="15">
        <v>281.125</v>
      </c>
      <c r="N7" s="2"/>
      <c r="O7" s="25">
        <v>264</v>
      </c>
      <c r="P7" s="15">
        <v>286</v>
      </c>
      <c r="Q7" s="2"/>
    </row>
    <row r="8" spans="1:17" x14ac:dyDescent="0.35">
      <c r="C8" t="s">
        <v>1</v>
      </c>
      <c r="E8" s="31">
        <f>STDEV(D4:D6)</f>
        <v>8.3715789032495742</v>
      </c>
      <c r="F8" s="3"/>
      <c r="G8" s="14"/>
      <c r="H8" s="23">
        <v>266.64999999999998</v>
      </c>
      <c r="I8" s="23">
        <v>273.3</v>
      </c>
      <c r="J8" s="23">
        <v>268.39999999999998</v>
      </c>
      <c r="L8" s="15">
        <v>271.45</v>
      </c>
      <c r="M8" s="15">
        <v>272.64999999999998</v>
      </c>
      <c r="N8" s="9"/>
      <c r="O8" s="25">
        <v>264.85000000000002</v>
      </c>
      <c r="P8" s="15">
        <v>273.7</v>
      </c>
      <c r="Q8" s="9"/>
    </row>
    <row r="9" spans="1:17" x14ac:dyDescent="0.35">
      <c r="E9" s="32"/>
      <c r="F9" s="3"/>
      <c r="G9" s="12"/>
      <c r="H9" s="23">
        <v>269.2</v>
      </c>
      <c r="I9" s="23">
        <v>286.89999999999998</v>
      </c>
      <c r="J9" s="23">
        <v>286.39999999999998</v>
      </c>
      <c r="L9" s="15">
        <v>276.45</v>
      </c>
      <c r="M9" s="15">
        <v>274.47500000000002</v>
      </c>
      <c r="N9" s="9"/>
      <c r="O9" s="25">
        <v>257.7</v>
      </c>
      <c r="P9" s="15">
        <v>274.55</v>
      </c>
      <c r="Q9" s="2"/>
    </row>
    <row r="10" spans="1:17" x14ac:dyDescent="0.35">
      <c r="B10" t="s">
        <v>6</v>
      </c>
      <c r="C10" t="s">
        <v>12</v>
      </c>
      <c r="D10" s="3">
        <v>270.61250000000007</v>
      </c>
      <c r="E10" s="32"/>
      <c r="H10" s="23">
        <v>266.55</v>
      </c>
      <c r="I10" s="23">
        <v>293.05</v>
      </c>
      <c r="J10" s="23">
        <v>271.89999999999998</v>
      </c>
      <c r="L10" s="15">
        <v>275.3</v>
      </c>
      <c r="M10" s="15">
        <v>281.75</v>
      </c>
      <c r="N10" s="9"/>
      <c r="O10" s="25">
        <v>257</v>
      </c>
      <c r="P10" s="15">
        <v>275.45</v>
      </c>
      <c r="Q10" s="2"/>
    </row>
    <row r="11" spans="1:17" x14ac:dyDescent="0.35">
      <c r="C11" t="s">
        <v>22</v>
      </c>
      <c r="D11" s="3">
        <v>278.68293650793646</v>
      </c>
      <c r="E11" s="32"/>
      <c r="F11" s="1"/>
      <c r="G11" s="16"/>
      <c r="H11" s="24">
        <v>252.65</v>
      </c>
      <c r="I11" s="24">
        <v>293.89999999999998</v>
      </c>
      <c r="J11" s="23">
        <v>264</v>
      </c>
      <c r="L11" s="15">
        <v>278</v>
      </c>
      <c r="M11" s="15">
        <v>279.32499999999999</v>
      </c>
      <c r="N11" s="9"/>
      <c r="O11" s="25">
        <v>253.45</v>
      </c>
      <c r="P11" s="15">
        <v>276.2</v>
      </c>
      <c r="Q11" s="2"/>
    </row>
    <row r="12" spans="1:17" x14ac:dyDescent="0.35">
      <c r="C12" t="s">
        <v>3</v>
      </c>
      <c r="D12" s="1" t="s">
        <v>0</v>
      </c>
      <c r="E12" s="31">
        <f>AVERAGE(D10:D11)</f>
        <v>274.64771825396826</v>
      </c>
      <c r="G12" s="17"/>
      <c r="H12" s="24">
        <v>259.14999999999998</v>
      </c>
      <c r="I12" s="24">
        <v>294.60000000000002</v>
      </c>
      <c r="J12" s="23">
        <v>268.39999999999998</v>
      </c>
      <c r="L12" s="15">
        <v>250.15</v>
      </c>
      <c r="M12" s="15">
        <v>282.72500000000002</v>
      </c>
      <c r="N12" s="9"/>
      <c r="O12" s="25">
        <v>248.8</v>
      </c>
      <c r="P12" s="15">
        <v>290.5</v>
      </c>
      <c r="Q12" s="2"/>
    </row>
    <row r="13" spans="1:17" x14ac:dyDescent="0.35">
      <c r="C13" t="s">
        <v>1</v>
      </c>
      <c r="D13" t="s">
        <v>0</v>
      </c>
      <c r="E13" s="31">
        <v>6.1</v>
      </c>
      <c r="G13" s="14"/>
      <c r="H13" s="23">
        <v>266.05</v>
      </c>
      <c r="I13" s="23">
        <v>316.3</v>
      </c>
      <c r="J13" s="23">
        <v>271.05</v>
      </c>
      <c r="L13" s="15">
        <v>254.65</v>
      </c>
      <c r="M13" s="15">
        <v>276.25</v>
      </c>
      <c r="N13" s="10"/>
      <c r="O13" s="25">
        <v>255.8</v>
      </c>
      <c r="P13" s="15">
        <v>294.60000000000002</v>
      </c>
      <c r="Q13" s="2"/>
    </row>
    <row r="14" spans="1:17" x14ac:dyDescent="0.35">
      <c r="E14" s="32"/>
      <c r="G14" s="12"/>
      <c r="H14" s="23">
        <v>288.10000000000002</v>
      </c>
      <c r="I14" s="23">
        <v>293.05</v>
      </c>
      <c r="J14" s="23">
        <v>263.10000000000002</v>
      </c>
      <c r="L14" s="15">
        <v>261.35000000000002</v>
      </c>
      <c r="M14" s="15">
        <v>279.875</v>
      </c>
      <c r="N14" s="11"/>
      <c r="O14" s="15">
        <v>256.35000000000002</v>
      </c>
      <c r="P14" s="15">
        <v>295.7</v>
      </c>
      <c r="Q14" s="1"/>
    </row>
    <row r="15" spans="1:17" x14ac:dyDescent="0.35">
      <c r="E15" s="32"/>
      <c r="H15" s="23">
        <v>270.14999999999998</v>
      </c>
      <c r="I15" s="23">
        <v>273.7</v>
      </c>
      <c r="J15" s="23">
        <v>275.45</v>
      </c>
      <c r="L15" s="15">
        <v>275.05</v>
      </c>
      <c r="M15" s="15">
        <v>290.64999999999998</v>
      </c>
      <c r="N15" s="12"/>
      <c r="O15" s="15">
        <v>256.35000000000002</v>
      </c>
      <c r="P15" s="15">
        <v>299.2</v>
      </c>
    </row>
    <row r="16" spans="1:17" x14ac:dyDescent="0.35">
      <c r="A16" t="s">
        <v>23</v>
      </c>
      <c r="E16" s="32"/>
      <c r="H16" s="23">
        <v>280.75</v>
      </c>
      <c r="I16" s="23">
        <v>276.2</v>
      </c>
      <c r="J16" s="23">
        <v>255.2</v>
      </c>
      <c r="L16" s="15">
        <v>277.55</v>
      </c>
      <c r="M16" s="15">
        <v>281.42500000000001</v>
      </c>
      <c r="N16" s="1"/>
      <c r="O16" s="15">
        <v>258.75</v>
      </c>
      <c r="P16" s="27">
        <v>295.3</v>
      </c>
    </row>
    <row r="17" spans="1:16" x14ac:dyDescent="0.35">
      <c r="B17" t="s">
        <v>4</v>
      </c>
      <c r="C17" t="s">
        <v>15</v>
      </c>
      <c r="E17" s="32"/>
      <c r="H17" s="23">
        <v>277</v>
      </c>
      <c r="I17" s="23">
        <v>276.3</v>
      </c>
      <c r="J17" s="23">
        <v>272.8</v>
      </c>
      <c r="L17" s="15">
        <v>268.85000000000002</v>
      </c>
      <c r="M17" s="15">
        <v>275.82499999999999</v>
      </c>
      <c r="N17" s="1"/>
      <c r="O17" s="15">
        <v>250.8</v>
      </c>
      <c r="P17" s="15">
        <v>291.64999999999998</v>
      </c>
    </row>
    <row r="18" spans="1:16" x14ac:dyDescent="0.35">
      <c r="A18" t="s">
        <v>17</v>
      </c>
      <c r="B18" t="s">
        <v>5</v>
      </c>
      <c r="C18" t="s">
        <v>13</v>
      </c>
      <c r="D18" s="1">
        <v>259.10000000000002</v>
      </c>
      <c r="E18" s="32"/>
      <c r="H18" s="23">
        <v>277.2</v>
      </c>
      <c r="I18" s="23">
        <v>275.45</v>
      </c>
      <c r="J18" s="23">
        <v>277.2</v>
      </c>
      <c r="L18" s="15">
        <v>276.2</v>
      </c>
      <c r="M18" s="15">
        <v>276.32499999999999</v>
      </c>
      <c r="N18" s="12"/>
      <c r="O18" s="15">
        <v>261.35000000000002</v>
      </c>
      <c r="P18" s="15">
        <v>293.05</v>
      </c>
    </row>
    <row r="19" spans="1:16" x14ac:dyDescent="0.35">
      <c r="A19" t="s">
        <v>18</v>
      </c>
      <c r="C19" t="s">
        <v>3</v>
      </c>
      <c r="D19" s="1" t="s">
        <v>0</v>
      </c>
      <c r="E19" s="32">
        <v>259.10000000000002</v>
      </c>
      <c r="H19" s="23">
        <v>279.85000000000002</v>
      </c>
      <c r="I19" s="23">
        <v>275.8</v>
      </c>
      <c r="J19" s="23">
        <v>278.95</v>
      </c>
      <c r="L19" s="15">
        <v>278.10000000000002</v>
      </c>
      <c r="M19" s="15">
        <v>281</v>
      </c>
      <c r="O19" s="15">
        <v>271.89999999999998</v>
      </c>
      <c r="P19" s="15">
        <v>293.05</v>
      </c>
    </row>
    <row r="20" spans="1:16" x14ac:dyDescent="0.35">
      <c r="C20" t="s">
        <v>1</v>
      </c>
      <c r="D20" s="1" t="s">
        <v>0</v>
      </c>
      <c r="E20" s="32">
        <v>5.7</v>
      </c>
      <c r="F20" s="1"/>
      <c r="G20" s="13"/>
      <c r="H20" s="23">
        <v>276.3</v>
      </c>
      <c r="I20" s="23">
        <v>272.2</v>
      </c>
      <c r="J20" s="23"/>
      <c r="L20" s="15">
        <v>279.10000000000002</v>
      </c>
      <c r="M20" s="15">
        <v>281.625</v>
      </c>
      <c r="N20" s="12"/>
      <c r="O20" s="15">
        <v>258.45</v>
      </c>
      <c r="P20" s="15">
        <v>293.89999999999998</v>
      </c>
    </row>
    <row r="21" spans="1:16" x14ac:dyDescent="0.35">
      <c r="D21" s="1"/>
      <c r="E21" s="32"/>
      <c r="F21" s="1"/>
      <c r="G21" s="14"/>
      <c r="H21" s="23">
        <v>267.55</v>
      </c>
      <c r="I21" s="23">
        <v>286</v>
      </c>
      <c r="J21" s="23" t="s">
        <v>0</v>
      </c>
      <c r="L21" s="15">
        <v>281.75</v>
      </c>
      <c r="M21" s="15">
        <v>272.875</v>
      </c>
      <c r="O21" s="15">
        <v>259.60000000000002</v>
      </c>
      <c r="P21" s="15">
        <v>273.3</v>
      </c>
    </row>
    <row r="22" spans="1:16" x14ac:dyDescent="0.35">
      <c r="B22" t="s">
        <v>6</v>
      </c>
      <c r="C22" t="s">
        <v>39</v>
      </c>
      <c r="D22" s="1"/>
      <c r="E22" s="32"/>
      <c r="F22" s="1"/>
      <c r="G22" s="12"/>
      <c r="H22" s="23" t="s">
        <v>0</v>
      </c>
      <c r="I22" s="23">
        <v>267.89999999999998</v>
      </c>
      <c r="J22" s="23" t="s">
        <v>0</v>
      </c>
      <c r="L22" s="15">
        <v>277.5</v>
      </c>
      <c r="M22" s="15">
        <v>274.06666666666666</v>
      </c>
      <c r="N22" s="12"/>
      <c r="O22" s="15">
        <v>258.75</v>
      </c>
      <c r="P22" s="15">
        <v>294.60000000000002</v>
      </c>
    </row>
    <row r="23" spans="1:16" x14ac:dyDescent="0.35">
      <c r="C23" t="s">
        <v>0</v>
      </c>
      <c r="E23" s="32"/>
      <c r="F23" s="1"/>
      <c r="H23" s="23" t="s">
        <v>0</v>
      </c>
      <c r="I23" s="23">
        <v>288.64999999999998</v>
      </c>
      <c r="J23" s="23"/>
      <c r="L23" s="15" t="s">
        <v>0</v>
      </c>
      <c r="M23" s="15">
        <v>280.95</v>
      </c>
      <c r="O23" t="s">
        <v>0</v>
      </c>
      <c r="P23" s="15">
        <v>267.89999999999998</v>
      </c>
    </row>
    <row r="24" spans="1:16" x14ac:dyDescent="0.35">
      <c r="E24" s="32"/>
      <c r="F24" s="1"/>
      <c r="G24" s="16"/>
      <c r="H24" s="24"/>
      <c r="I24" s="24">
        <v>282.5</v>
      </c>
      <c r="J24" s="23"/>
      <c r="L24" s="15" t="s">
        <v>0</v>
      </c>
      <c r="M24" s="15">
        <v>273.89999999999998</v>
      </c>
      <c r="N24" t="s">
        <v>0</v>
      </c>
      <c r="P24" s="15">
        <v>272.2</v>
      </c>
    </row>
    <row r="25" spans="1:16" x14ac:dyDescent="0.35">
      <c r="E25" s="32"/>
      <c r="G25" s="17"/>
      <c r="H25" s="24"/>
      <c r="I25" s="24">
        <v>272.8</v>
      </c>
      <c r="J25" s="23"/>
      <c r="O25" s="26"/>
      <c r="P25" s="15">
        <v>272.8</v>
      </c>
    </row>
    <row r="26" spans="1:16" x14ac:dyDescent="0.35">
      <c r="E26" s="32"/>
      <c r="G26" s="14"/>
      <c r="H26" s="23"/>
      <c r="I26" s="23">
        <v>295.7</v>
      </c>
      <c r="J26" s="23"/>
      <c r="O26" s="3"/>
      <c r="P26" s="15">
        <v>286.89999999999998</v>
      </c>
    </row>
    <row r="27" spans="1:16" x14ac:dyDescent="0.35">
      <c r="A27" t="s">
        <v>24</v>
      </c>
      <c r="B27" t="s">
        <v>4</v>
      </c>
      <c r="C27" t="s">
        <v>15</v>
      </c>
      <c r="E27" s="32"/>
      <c r="G27" s="12"/>
      <c r="H27" s="23"/>
      <c r="I27" s="23">
        <v>281.60000000000002</v>
      </c>
      <c r="J27" s="23"/>
      <c r="P27" s="15">
        <v>288.64999999999998</v>
      </c>
    </row>
    <row r="28" spans="1:16" x14ac:dyDescent="0.35">
      <c r="B28" t="s">
        <v>5</v>
      </c>
      <c r="C28" t="s">
        <v>13</v>
      </c>
      <c r="D28" s="1">
        <v>285.10000000000002</v>
      </c>
      <c r="E28" s="32"/>
      <c r="H28" s="23"/>
      <c r="I28" s="23" t="s">
        <v>0</v>
      </c>
      <c r="J28" s="23"/>
      <c r="M28" s="9"/>
      <c r="P28" s="15">
        <v>289.5</v>
      </c>
    </row>
    <row r="29" spans="1:16" x14ac:dyDescent="0.35">
      <c r="A29" t="s">
        <v>17</v>
      </c>
      <c r="C29" t="s">
        <v>3</v>
      </c>
      <c r="D29" s="1" t="s">
        <v>0</v>
      </c>
      <c r="E29" s="32">
        <v>285.10000000000002</v>
      </c>
      <c r="G29" s="8" t="s">
        <v>33</v>
      </c>
      <c r="H29" s="28">
        <f>AVERAGE(H4:H21)</f>
        <v>270.57222222222231</v>
      </c>
      <c r="I29" s="28">
        <f>AVERAGE(I4:I27)</f>
        <v>285.08958333333334</v>
      </c>
      <c r="J29" s="28">
        <f>AVERAGE(J4:J19)</f>
        <v>270.61562500000002</v>
      </c>
      <c r="K29" s="8"/>
      <c r="L29" s="18">
        <f>AVERAGE(L4:L23)</f>
        <v>270.59736842105269</v>
      </c>
      <c r="M29" s="18">
        <f>AVERAGE(M4:M24)</f>
        <v>278.68293650793646</v>
      </c>
      <c r="N29" s="8"/>
      <c r="O29" s="29">
        <f>AVERAGE(O5:O22)</f>
        <v>259.13888888888891</v>
      </c>
      <c r="P29" s="29">
        <f>AVERAGE(P5:P28)</f>
        <v>285.11666666666662</v>
      </c>
    </row>
    <row r="30" spans="1:16" x14ac:dyDescent="0.35">
      <c r="A30" t="s">
        <v>18</v>
      </c>
      <c r="C30" t="s">
        <v>1</v>
      </c>
      <c r="D30" s="1" t="s">
        <v>0</v>
      </c>
      <c r="E30" s="32">
        <v>9.5</v>
      </c>
      <c r="G30" t="s">
        <v>0</v>
      </c>
      <c r="H30" s="40" t="s">
        <v>0</v>
      </c>
      <c r="I30" s="40"/>
      <c r="J30" s="40"/>
      <c r="M30" s="9"/>
      <c r="P30" s="3" t="s">
        <v>0</v>
      </c>
    </row>
    <row r="31" spans="1:16" x14ac:dyDescent="0.35">
      <c r="J31" t="s">
        <v>0</v>
      </c>
      <c r="M31" s="30" t="s">
        <v>0</v>
      </c>
    </row>
    <row r="32" spans="1:16" x14ac:dyDescent="0.35">
      <c r="B32" t="s">
        <v>6</v>
      </c>
      <c r="C32" t="s">
        <v>39</v>
      </c>
      <c r="F32" s="1"/>
      <c r="M32" s="9"/>
    </row>
    <row r="33" spans="6:13" x14ac:dyDescent="0.35">
      <c r="F33" s="1"/>
      <c r="G33" s="13"/>
      <c r="H33" s="13"/>
      <c r="I33" s="13"/>
      <c r="M33" s="9"/>
    </row>
  </sheetData>
  <mergeCells count="2">
    <mergeCell ref="H2:J2"/>
    <mergeCell ref="H30:J30"/>
  </mergeCells>
  <pageMargins left="0.7" right="0.7" top="0.75" bottom="0.7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C2ACF-5523-4CC9-86D7-629505D74483}">
  <dimension ref="A1:G13"/>
  <sheetViews>
    <sheetView view="pageBreakPreview" zoomScale="60" zoomScaleNormal="100" workbookViewId="0">
      <selection activeCell="J13" sqref="J13"/>
    </sheetView>
  </sheetViews>
  <sheetFormatPr defaultRowHeight="14.5" x14ac:dyDescent="0.35"/>
  <cols>
    <col min="1" max="1" width="10.1796875" customWidth="1"/>
    <col min="2" max="2" width="10.1796875" style="4" customWidth="1"/>
    <col min="3" max="3" width="11.7265625" style="4" customWidth="1"/>
    <col min="4" max="4" width="20.26953125" customWidth="1"/>
    <col min="5" max="5" width="13.26953125" customWidth="1"/>
    <col min="6" max="6" width="31.54296875" customWidth="1"/>
    <col min="7" max="7" width="22.453125" customWidth="1"/>
  </cols>
  <sheetData>
    <row r="1" spans="1:7" x14ac:dyDescent="0.35">
      <c r="A1" t="s">
        <v>43</v>
      </c>
    </row>
    <row r="3" spans="1:7" x14ac:dyDescent="0.35">
      <c r="B3" s="4" t="s">
        <v>4</v>
      </c>
      <c r="C3" s="4" t="s">
        <v>44</v>
      </c>
      <c r="D3" t="s">
        <v>47</v>
      </c>
      <c r="E3" t="s">
        <v>45</v>
      </c>
      <c r="F3" t="s">
        <v>46</v>
      </c>
      <c r="G3" s="21" t="s">
        <v>48</v>
      </c>
    </row>
    <row r="4" spans="1:7" x14ac:dyDescent="0.35">
      <c r="B4" s="4" t="s">
        <v>41</v>
      </c>
      <c r="C4" s="33">
        <v>1</v>
      </c>
      <c r="D4" s="1">
        <v>2</v>
      </c>
      <c r="E4" s="1">
        <v>0.05</v>
      </c>
      <c r="F4" s="1">
        <v>31.86</v>
      </c>
      <c r="G4" s="1">
        <v>43.1</v>
      </c>
    </row>
    <row r="5" spans="1:7" x14ac:dyDescent="0.35">
      <c r="C5" s="33">
        <v>2</v>
      </c>
      <c r="D5" s="1">
        <v>2</v>
      </c>
      <c r="E5" s="1">
        <v>7.0000000000000007E-2</v>
      </c>
      <c r="F5" s="1">
        <v>34.75</v>
      </c>
      <c r="G5" s="1">
        <v>30</v>
      </c>
    </row>
    <row r="6" spans="1:7" x14ac:dyDescent="0.35">
      <c r="C6" s="4" t="s">
        <v>3</v>
      </c>
      <c r="D6" s="21">
        <f>AVERAGE(D4:D5)</f>
        <v>2</v>
      </c>
      <c r="E6" s="21">
        <f t="shared" ref="E6:G6" si="0">AVERAGE(E4:E5)</f>
        <v>6.0000000000000005E-2</v>
      </c>
      <c r="F6" s="34">
        <f t="shared" si="0"/>
        <v>33.305</v>
      </c>
      <c r="G6" s="21">
        <f t="shared" si="0"/>
        <v>36.549999999999997</v>
      </c>
    </row>
    <row r="7" spans="1:7" x14ac:dyDescent="0.35">
      <c r="C7" s="4" t="s">
        <v>1</v>
      </c>
      <c r="D7" s="21">
        <f>STDEV(D4:D5)</f>
        <v>0</v>
      </c>
      <c r="E7" s="34">
        <f t="shared" ref="E7:G7" si="1">STDEV(E4:E5)</f>
        <v>1.4142135623730939E-2</v>
      </c>
      <c r="F7" s="34">
        <f t="shared" si="1"/>
        <v>2.0435385976291229</v>
      </c>
      <c r="G7" s="34">
        <f t="shared" si="1"/>
        <v>9.2630988335438129</v>
      </c>
    </row>
    <row r="10" spans="1:7" x14ac:dyDescent="0.35">
      <c r="B10" s="4" t="s">
        <v>42</v>
      </c>
      <c r="C10" s="35">
        <v>1</v>
      </c>
      <c r="D10" s="21">
        <v>2</v>
      </c>
      <c r="E10" s="21">
        <v>0.05</v>
      </c>
      <c r="F10" s="21">
        <v>11.68</v>
      </c>
      <c r="G10" s="21">
        <v>31.8</v>
      </c>
    </row>
    <row r="11" spans="1:7" x14ac:dyDescent="0.35">
      <c r="C11" s="35">
        <v>2</v>
      </c>
      <c r="D11" s="21">
        <v>2</v>
      </c>
      <c r="E11" s="21">
        <v>0.04</v>
      </c>
      <c r="F11" s="36">
        <v>12.38</v>
      </c>
      <c r="G11" s="21">
        <v>9.8000000000000007</v>
      </c>
    </row>
    <row r="12" spans="1:7" x14ac:dyDescent="0.35">
      <c r="C12" s="35" t="s">
        <v>3</v>
      </c>
      <c r="D12" s="21">
        <f t="shared" ref="D12:G12" si="2">AVERAGE(D10:D11)</f>
        <v>2</v>
      </c>
      <c r="E12" s="34">
        <f t="shared" si="2"/>
        <v>4.4999999999999998E-2</v>
      </c>
      <c r="F12" s="21">
        <f t="shared" si="2"/>
        <v>12.030000000000001</v>
      </c>
      <c r="G12" s="21">
        <f t="shared" si="2"/>
        <v>20.8</v>
      </c>
    </row>
    <row r="13" spans="1:7" x14ac:dyDescent="0.35">
      <c r="C13" s="35" t="s">
        <v>1</v>
      </c>
      <c r="D13" s="34">
        <f t="shared" ref="D13:G13" si="3">STDEV(D10:D11)</f>
        <v>0</v>
      </c>
      <c r="E13" s="34">
        <f t="shared" si="3"/>
        <v>7.0710678118655152E-3</v>
      </c>
      <c r="F13" s="34">
        <f t="shared" si="3"/>
        <v>0.49497474683058401</v>
      </c>
      <c r="G13" s="34">
        <f t="shared" si="3"/>
        <v>15.556349186104041</v>
      </c>
    </row>
  </sheetData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Molting</vt:lpstr>
      <vt:lpstr>Egg Number</vt:lpstr>
      <vt:lpstr>Egg diameter</vt:lpstr>
      <vt:lpstr>Spermatozoa</vt:lpstr>
      <vt:lpstr>'Egg diameter'!Print_Area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 Parenrengi</dc:creator>
  <cp:lastModifiedBy>DELL</cp:lastModifiedBy>
  <dcterms:created xsi:type="dcterms:W3CDTF">2023-09-19T07:31:58Z</dcterms:created>
  <dcterms:modified xsi:type="dcterms:W3CDTF">2024-11-14T08:17:47Z</dcterms:modified>
</cp:coreProperties>
</file>