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 - Naresuan University\เดสก์ท็อป\manuscript 2567\1. phage peptide\1. phage peptide\Raw data\"/>
    </mc:Choice>
  </mc:AlternateContent>
  <xr:revisionPtr revIDLastSave="0" documentId="13_ncr:1_{F1C0999E-49E6-4069-B933-420ADAF798FA}" xr6:coauthVersionLast="46" xr6:coauthVersionMax="47" xr10:uidLastSave="{00000000-0000-0000-0000-000000000000}"/>
  <bookViews>
    <workbookView xWindow="-110" yWindow="-110" windowWidth="19420" windowHeight="10420" activeTab="2" xr2:uid="{16B4F998-7163-406F-B451-ABF4575007C5}"/>
  </bookViews>
  <sheets>
    <sheet name="PE04-1" sheetId="4" r:id="rId1"/>
    <sheet name="PE04-1(NH2)" sheetId="5" r:id="rId2"/>
    <sheet name="PE04-2" sheetId="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8" l="1"/>
  <c r="G47" i="8"/>
  <c r="D47" i="8"/>
  <c r="H33" i="8"/>
  <c r="G33" i="8"/>
  <c r="H19" i="8"/>
  <c r="G19" i="8"/>
  <c r="F19" i="8"/>
  <c r="E19" i="8"/>
  <c r="D43" i="8"/>
  <c r="C43" i="8"/>
  <c r="C47" i="8" s="1"/>
  <c r="L40" i="8"/>
  <c r="H40" i="8"/>
  <c r="H43" i="8" s="1"/>
  <c r="G40" i="8"/>
  <c r="G43" i="8" s="1"/>
  <c r="F40" i="8"/>
  <c r="F43" i="8" s="1"/>
  <c r="E40" i="8"/>
  <c r="E43" i="8" s="1"/>
  <c r="E47" i="8" s="1"/>
  <c r="D40" i="8"/>
  <c r="C40" i="8"/>
  <c r="L39" i="8"/>
  <c r="L41" i="8" s="1"/>
  <c r="I39" i="8"/>
  <c r="I42" i="8" s="1"/>
  <c r="H39" i="8"/>
  <c r="H42" i="8" s="1"/>
  <c r="G39" i="8"/>
  <c r="G42" i="8" s="1"/>
  <c r="F39" i="8"/>
  <c r="F42" i="8" s="1"/>
  <c r="E39" i="8"/>
  <c r="E42" i="8" s="1"/>
  <c r="D39" i="8"/>
  <c r="D42" i="8" s="1"/>
  <c r="C39" i="8"/>
  <c r="C42" i="8" s="1"/>
  <c r="L26" i="8"/>
  <c r="H29" i="8" s="1"/>
  <c r="H26" i="8"/>
  <c r="G26" i="8"/>
  <c r="F26" i="8"/>
  <c r="F29" i="8" s="1"/>
  <c r="F33" i="8" s="1"/>
  <c r="E26" i="8"/>
  <c r="E29" i="8" s="1"/>
  <c r="E33" i="8" s="1"/>
  <c r="D26" i="8"/>
  <c r="C26" i="8"/>
  <c r="L25" i="8"/>
  <c r="L27" i="8" s="1"/>
  <c r="I25" i="8"/>
  <c r="I28" i="8" s="1"/>
  <c r="H25" i="8"/>
  <c r="G25" i="8"/>
  <c r="F25" i="8"/>
  <c r="F28" i="8" s="1"/>
  <c r="E25" i="8"/>
  <c r="E28" i="8" s="1"/>
  <c r="D25" i="8"/>
  <c r="C25" i="8"/>
  <c r="L12" i="8"/>
  <c r="F15" i="8" s="1"/>
  <c r="H12" i="8"/>
  <c r="H15" i="8" s="1"/>
  <c r="G12" i="8"/>
  <c r="F12" i="8"/>
  <c r="E12" i="8"/>
  <c r="D12" i="8"/>
  <c r="D15" i="8" s="1"/>
  <c r="D19" i="8" s="1"/>
  <c r="C12" i="8"/>
  <c r="L11" i="8"/>
  <c r="I11" i="8"/>
  <c r="H11" i="8"/>
  <c r="H14" i="8" s="1"/>
  <c r="G11" i="8"/>
  <c r="F11" i="8"/>
  <c r="E11" i="8"/>
  <c r="D11" i="8"/>
  <c r="D14" i="8" s="1"/>
  <c r="C11" i="8"/>
  <c r="C11" i="5"/>
  <c r="D11" i="5"/>
  <c r="E11" i="5"/>
  <c r="F11" i="5"/>
  <c r="F14" i="5" s="1"/>
  <c r="G11" i="5"/>
  <c r="H11" i="5"/>
  <c r="I11" i="5"/>
  <c r="L11" i="5"/>
  <c r="C12" i="5"/>
  <c r="D12" i="5"/>
  <c r="D15" i="5" s="1"/>
  <c r="D19" i="5" s="1"/>
  <c r="E12" i="5"/>
  <c r="F12" i="5"/>
  <c r="F15" i="5" s="1"/>
  <c r="G12" i="5"/>
  <c r="H12" i="5"/>
  <c r="H15" i="5" s="1"/>
  <c r="L12" i="5"/>
  <c r="C14" i="5" s="1"/>
  <c r="L13" i="5"/>
  <c r="F18" i="5" s="1"/>
  <c r="F20" i="5" s="1"/>
  <c r="F21" i="5" s="1"/>
  <c r="F22" i="5" s="1"/>
  <c r="I14" i="5"/>
  <c r="C15" i="5"/>
  <c r="C25" i="5"/>
  <c r="D25" i="5"/>
  <c r="E25" i="5"/>
  <c r="F25" i="5"/>
  <c r="G25" i="5"/>
  <c r="H25" i="5"/>
  <c r="I25" i="5"/>
  <c r="L25" i="5"/>
  <c r="C26" i="5"/>
  <c r="C29" i="5" s="1"/>
  <c r="C33" i="5" s="1"/>
  <c r="D26" i="5"/>
  <c r="D29" i="5" s="1"/>
  <c r="D33" i="5" s="1"/>
  <c r="D34" i="5" s="1"/>
  <c r="D35" i="5" s="1"/>
  <c r="D36" i="5" s="1"/>
  <c r="E26" i="5"/>
  <c r="F26" i="5"/>
  <c r="F29" i="5" s="1"/>
  <c r="G26" i="5"/>
  <c r="G29" i="5" s="1"/>
  <c r="H26" i="5"/>
  <c r="H29" i="5" s="1"/>
  <c r="L26" i="5"/>
  <c r="L27" i="5"/>
  <c r="D32" i="5" s="1"/>
  <c r="C28" i="5"/>
  <c r="D28" i="5"/>
  <c r="E28" i="5"/>
  <c r="F28" i="5"/>
  <c r="G28" i="5"/>
  <c r="H28" i="5"/>
  <c r="I28" i="5"/>
  <c r="E29" i="5"/>
  <c r="E33" i="5" s="1"/>
  <c r="E34" i="5" s="1"/>
  <c r="E35" i="5" s="1"/>
  <c r="E36" i="5" s="1"/>
  <c r="E32" i="5"/>
  <c r="G32" i="5"/>
  <c r="G34" i="5" s="1"/>
  <c r="G35" i="5" s="1"/>
  <c r="G36" i="5" s="1"/>
  <c r="C39" i="5"/>
  <c r="D39" i="5"/>
  <c r="E39" i="5"/>
  <c r="E42" i="5" s="1"/>
  <c r="F39" i="5"/>
  <c r="G39" i="5"/>
  <c r="G42" i="5" s="1"/>
  <c r="H39" i="5"/>
  <c r="I39" i="5"/>
  <c r="L39" i="5"/>
  <c r="C40" i="5"/>
  <c r="C43" i="5" s="1"/>
  <c r="C47" i="5" s="1"/>
  <c r="D40" i="5"/>
  <c r="E40" i="5"/>
  <c r="F40" i="5"/>
  <c r="G40" i="5"/>
  <c r="G43" i="5" s="1"/>
  <c r="H40" i="5"/>
  <c r="L40" i="5"/>
  <c r="D42" i="5" s="1"/>
  <c r="C42" i="5"/>
  <c r="F42" i="5"/>
  <c r="I42" i="5"/>
  <c r="H43" i="5"/>
  <c r="D54" i="4"/>
  <c r="E54" i="4"/>
  <c r="F54" i="4"/>
  <c r="G54" i="4"/>
  <c r="H54" i="4"/>
  <c r="D29" i="4"/>
  <c r="D14" i="4"/>
  <c r="D15" i="4"/>
  <c r="C54" i="4"/>
  <c r="H53" i="4"/>
  <c r="G53" i="4"/>
  <c r="F53" i="4"/>
  <c r="E53" i="4"/>
  <c r="C53" i="4"/>
  <c r="D50" i="4"/>
  <c r="E50" i="4"/>
  <c r="F50" i="4"/>
  <c r="G50" i="4"/>
  <c r="H50" i="4"/>
  <c r="C50" i="4"/>
  <c r="D49" i="4"/>
  <c r="E49" i="4"/>
  <c r="F49" i="4"/>
  <c r="G49" i="4"/>
  <c r="H49" i="4"/>
  <c r="C49" i="4"/>
  <c r="D48" i="4"/>
  <c r="E48" i="4"/>
  <c r="F48" i="4"/>
  <c r="G48" i="4"/>
  <c r="H48" i="4"/>
  <c r="C48" i="4"/>
  <c r="H46" i="4"/>
  <c r="G46" i="4"/>
  <c r="F46" i="4"/>
  <c r="E46" i="4"/>
  <c r="D46" i="4"/>
  <c r="C46" i="4"/>
  <c r="I42" i="4"/>
  <c r="H43" i="4"/>
  <c r="H42" i="4"/>
  <c r="G43" i="4"/>
  <c r="G42" i="4"/>
  <c r="F43" i="4"/>
  <c r="F42" i="4"/>
  <c r="E43" i="4"/>
  <c r="E42" i="4"/>
  <c r="D43" i="4"/>
  <c r="C43" i="4"/>
  <c r="D42" i="4"/>
  <c r="C42" i="4"/>
  <c r="L41" i="4"/>
  <c r="L40" i="4"/>
  <c r="L39" i="4"/>
  <c r="L26" i="4"/>
  <c r="I28" i="4" s="1"/>
  <c r="L25" i="4"/>
  <c r="L12" i="4"/>
  <c r="H15" i="4" s="1"/>
  <c r="H19" i="4" s="1"/>
  <c r="L11" i="4"/>
  <c r="C29" i="8" l="1"/>
  <c r="C33" i="8" s="1"/>
  <c r="C28" i="8"/>
  <c r="G28" i="8"/>
  <c r="G29" i="8"/>
  <c r="D28" i="8"/>
  <c r="H28" i="8"/>
  <c r="D29" i="8"/>
  <c r="D33" i="8" s="1"/>
  <c r="F14" i="8"/>
  <c r="L13" i="8"/>
  <c r="H18" i="8" s="1"/>
  <c r="H20" i="8" s="1"/>
  <c r="H21" i="8" s="1"/>
  <c r="H22" i="8" s="1"/>
  <c r="E14" i="8"/>
  <c r="I14" i="8"/>
  <c r="E15" i="8"/>
  <c r="C14" i="8"/>
  <c r="G14" i="8"/>
  <c r="C15" i="8"/>
  <c r="C19" i="8" s="1"/>
  <c r="G15" i="8"/>
  <c r="H46" i="8"/>
  <c r="H48" i="8" s="1"/>
  <c r="H49" i="8" s="1"/>
  <c r="H50" i="8" s="1"/>
  <c r="D46" i="8"/>
  <c r="D48" i="8" s="1"/>
  <c r="D49" i="8" s="1"/>
  <c r="D50" i="8" s="1"/>
  <c r="F46" i="8"/>
  <c r="F48" i="8" s="1"/>
  <c r="F49" i="8" s="1"/>
  <c r="F50" i="8" s="1"/>
  <c r="G46" i="8"/>
  <c r="G48" i="8" s="1"/>
  <c r="G49" i="8" s="1"/>
  <c r="G50" i="8" s="1"/>
  <c r="C46" i="8"/>
  <c r="C48" i="8" s="1"/>
  <c r="C49" i="8" s="1"/>
  <c r="C50" i="8" s="1"/>
  <c r="E46" i="8"/>
  <c r="E48" i="8" s="1"/>
  <c r="E49" i="8" s="1"/>
  <c r="E50" i="8" s="1"/>
  <c r="F18" i="8"/>
  <c r="F20" i="8" s="1"/>
  <c r="F21" i="8" s="1"/>
  <c r="F22" i="8" s="1"/>
  <c r="E18" i="8"/>
  <c r="E20" i="8" s="1"/>
  <c r="E21" i="8" s="1"/>
  <c r="E22" i="8" s="1"/>
  <c r="G18" i="8"/>
  <c r="G20" i="8" s="1"/>
  <c r="G21" i="8" s="1"/>
  <c r="G22" i="8" s="1"/>
  <c r="H32" i="8"/>
  <c r="H34" i="8" s="1"/>
  <c r="H35" i="8" s="1"/>
  <c r="H36" i="8" s="1"/>
  <c r="D32" i="8"/>
  <c r="D34" i="8" s="1"/>
  <c r="D35" i="8" s="1"/>
  <c r="D36" i="8" s="1"/>
  <c r="G32" i="8"/>
  <c r="G34" i="8" s="1"/>
  <c r="G35" i="8" s="1"/>
  <c r="G36" i="8" s="1"/>
  <c r="C32" i="8"/>
  <c r="C34" i="8" s="1"/>
  <c r="C35" i="8" s="1"/>
  <c r="C36" i="8" s="1"/>
  <c r="F32" i="8"/>
  <c r="F34" i="8" s="1"/>
  <c r="F35" i="8" s="1"/>
  <c r="F36" i="8" s="1"/>
  <c r="E32" i="8"/>
  <c r="E34" i="8" s="1"/>
  <c r="E35" i="8" s="1"/>
  <c r="E36" i="8" s="1"/>
  <c r="L41" i="5"/>
  <c r="H46" i="5" s="1"/>
  <c r="H48" i="5" s="1"/>
  <c r="H49" i="5" s="1"/>
  <c r="H50" i="5" s="1"/>
  <c r="F43" i="5"/>
  <c r="C32" i="5"/>
  <c r="C34" i="5" s="1"/>
  <c r="C35" i="5" s="1"/>
  <c r="C36" i="5" s="1"/>
  <c r="E15" i="5"/>
  <c r="E43" i="5"/>
  <c r="E47" i="5" s="1"/>
  <c r="E18" i="5"/>
  <c r="E20" i="5" s="1"/>
  <c r="E21" i="5" s="1"/>
  <c r="E22" i="5" s="1"/>
  <c r="D43" i="5"/>
  <c r="F32" i="5"/>
  <c r="F34" i="5" s="1"/>
  <c r="F35" i="5" s="1"/>
  <c r="F36" i="5" s="1"/>
  <c r="G15" i="5"/>
  <c r="E14" i="5"/>
  <c r="H18" i="5"/>
  <c r="H20" i="5" s="1"/>
  <c r="H21" i="5" s="1"/>
  <c r="H22" i="5" s="1"/>
  <c r="D18" i="5"/>
  <c r="D20" i="5" s="1"/>
  <c r="D21" i="5" s="1"/>
  <c r="D22" i="5" s="1"/>
  <c r="D54" i="5" s="1"/>
  <c r="D46" i="5"/>
  <c r="D48" i="5" s="1"/>
  <c r="D49" i="5" s="1"/>
  <c r="D50" i="5" s="1"/>
  <c r="G18" i="5"/>
  <c r="G20" i="5" s="1"/>
  <c r="G21" i="5" s="1"/>
  <c r="G22" i="5" s="1"/>
  <c r="G53" i="5" s="1"/>
  <c r="C18" i="5"/>
  <c r="C20" i="5" s="1"/>
  <c r="C21" i="5" s="1"/>
  <c r="C22" i="5" s="1"/>
  <c r="H14" i="5"/>
  <c r="D14" i="5"/>
  <c r="G46" i="5"/>
  <c r="G48" i="5" s="1"/>
  <c r="G49" i="5" s="1"/>
  <c r="G50" i="5" s="1"/>
  <c r="H42" i="5"/>
  <c r="H32" i="5"/>
  <c r="H34" i="5" s="1"/>
  <c r="H35" i="5" s="1"/>
  <c r="H36" i="5" s="1"/>
  <c r="G14" i="5"/>
  <c r="G54" i="5"/>
  <c r="C29" i="4"/>
  <c r="E29" i="4"/>
  <c r="L13" i="4"/>
  <c r="C18" i="4" s="1"/>
  <c r="L27" i="4"/>
  <c r="H32" i="4" s="1"/>
  <c r="H34" i="4" s="1"/>
  <c r="H35" i="4" s="1"/>
  <c r="H36" i="4" s="1"/>
  <c r="G29" i="4"/>
  <c r="E32" i="4"/>
  <c r="E34" i="4" s="1"/>
  <c r="E35" i="4" s="1"/>
  <c r="E36" i="4" s="1"/>
  <c r="D28" i="4"/>
  <c r="F28" i="4"/>
  <c r="H28" i="4"/>
  <c r="F29" i="4"/>
  <c r="H29" i="4"/>
  <c r="C28" i="4"/>
  <c r="E28" i="4"/>
  <c r="G28" i="4"/>
  <c r="C14" i="4"/>
  <c r="C15" i="4"/>
  <c r="C19" i="4" s="1"/>
  <c r="C20" i="4" s="1"/>
  <c r="C21" i="4" s="1"/>
  <c r="C22" i="4" s="1"/>
  <c r="E14" i="4"/>
  <c r="F14" i="4"/>
  <c r="G14" i="4"/>
  <c r="F15" i="4"/>
  <c r="F19" i="4" s="1"/>
  <c r="H14" i="4"/>
  <c r="I14" i="4"/>
  <c r="G15" i="4"/>
  <c r="G19" i="4" s="1"/>
  <c r="E15" i="4"/>
  <c r="E19" i="4" s="1"/>
  <c r="D19" i="4"/>
  <c r="F18" i="4"/>
  <c r="E18" i="4"/>
  <c r="H18" i="4"/>
  <c r="H20" i="4" s="1"/>
  <c r="H21" i="4" s="1"/>
  <c r="H22" i="4" s="1"/>
  <c r="D18" i="4"/>
  <c r="G18" i="4"/>
  <c r="D18" i="8" l="1"/>
  <c r="D20" i="8" s="1"/>
  <c r="D21" i="8" s="1"/>
  <c r="D22" i="8" s="1"/>
  <c r="C18" i="8"/>
  <c r="C20" i="8" s="1"/>
  <c r="C21" i="8" s="1"/>
  <c r="C22" i="8" s="1"/>
  <c r="C54" i="8" s="1"/>
  <c r="H54" i="8"/>
  <c r="H53" i="8"/>
  <c r="G54" i="8"/>
  <c r="G53" i="8"/>
  <c r="F53" i="8"/>
  <c r="F54" i="8"/>
  <c r="D54" i="8"/>
  <c r="D53" i="8"/>
  <c r="E53" i="8"/>
  <c r="E54" i="8"/>
  <c r="C53" i="5"/>
  <c r="D53" i="5"/>
  <c r="H53" i="5"/>
  <c r="C54" i="5"/>
  <c r="E48" i="5"/>
  <c r="E49" i="5" s="1"/>
  <c r="E50" i="5" s="1"/>
  <c r="C46" i="5"/>
  <c r="C48" i="5" s="1"/>
  <c r="C49" i="5" s="1"/>
  <c r="C50" i="5" s="1"/>
  <c r="F46" i="5"/>
  <c r="F48" i="5" s="1"/>
  <c r="F49" i="5" s="1"/>
  <c r="F50" i="5" s="1"/>
  <c r="E46" i="5"/>
  <c r="H54" i="5"/>
  <c r="G32" i="4"/>
  <c r="G34" i="4" s="1"/>
  <c r="G35" i="4" s="1"/>
  <c r="G36" i="4" s="1"/>
  <c r="C32" i="4"/>
  <c r="C34" i="4" s="1"/>
  <c r="C35" i="4" s="1"/>
  <c r="C36" i="4" s="1"/>
  <c r="D32" i="4"/>
  <c r="D34" i="4" s="1"/>
  <c r="D35" i="4" s="1"/>
  <c r="D36" i="4" s="1"/>
  <c r="F32" i="4"/>
  <c r="F34" i="4" s="1"/>
  <c r="F35" i="4" s="1"/>
  <c r="F36" i="4" s="1"/>
  <c r="D20" i="4"/>
  <c r="D21" i="4" s="1"/>
  <c r="D22" i="4" s="1"/>
  <c r="G20" i="4"/>
  <c r="G21" i="4" s="1"/>
  <c r="G22" i="4" s="1"/>
  <c r="E20" i="4"/>
  <c r="E21" i="4" s="1"/>
  <c r="E22" i="4" s="1"/>
  <c r="F20" i="4"/>
  <c r="F21" i="4" s="1"/>
  <c r="F22" i="4" s="1"/>
  <c r="C53" i="8" l="1"/>
  <c r="E54" i="5"/>
  <c r="E53" i="5"/>
  <c r="F54" i="5"/>
  <c r="F53" i="5"/>
  <c r="D53" i="4"/>
</calcChain>
</file>

<file path=xl/sharedStrings.xml><?xml version="1.0" encoding="utf-8"?>
<sst xmlns="http://schemas.openxmlformats.org/spreadsheetml/2006/main" count="246" uniqueCount="34">
  <si>
    <t>Benzolic acid</t>
  </si>
  <si>
    <t>Malic acid</t>
  </si>
  <si>
    <t>Lactic acid</t>
  </si>
  <si>
    <t>Citric acid</t>
  </si>
  <si>
    <t>EDTA</t>
  </si>
  <si>
    <t>Colistin</t>
  </si>
  <si>
    <t>Synergist (1)</t>
  </si>
  <si>
    <t>Synergist (2)</t>
  </si>
  <si>
    <t>Synergist (3)</t>
  </si>
  <si>
    <t>Control =</t>
  </si>
  <si>
    <t>Blank    =</t>
  </si>
  <si>
    <t>control-blank</t>
  </si>
  <si>
    <t>synergise</t>
  </si>
  <si>
    <t>Ab. Of control</t>
  </si>
  <si>
    <t>Ab. Of treated well</t>
  </si>
  <si>
    <t>control-treated well</t>
  </si>
  <si>
    <t>Control-treated well / Control</t>
  </si>
  <si>
    <t>% Inhibition</t>
  </si>
  <si>
    <t>Mean %Inhibition</t>
  </si>
  <si>
    <t>Sd %inhibition</t>
  </si>
  <si>
    <t>CR04-WT</t>
  </si>
  <si>
    <t>Positive control</t>
  </si>
  <si>
    <t>Negative control</t>
  </si>
  <si>
    <t xml:space="preserve">0.25xMIC(1) </t>
  </si>
  <si>
    <t>Synergist(1)</t>
  </si>
  <si>
    <t xml:space="preserve">0.25xMIC(2) </t>
  </si>
  <si>
    <t>Synergist(2)</t>
  </si>
  <si>
    <t xml:space="preserve">0.25xMIC(3) </t>
  </si>
  <si>
    <t>Synergist(3)</t>
  </si>
  <si>
    <t xml:space="preserve">0.25 MIC </t>
  </si>
  <si>
    <t>OD 0.25 MIC - Odblank</t>
  </si>
  <si>
    <t>ODsynergist - Odblank</t>
  </si>
  <si>
    <t>CR04-WT-NH2</t>
  </si>
  <si>
    <t>CR04-CPP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</si>
</sst>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6">
    <font>
      <sz val="11"/>
      <color theme="1"/>
      <name val="Calibri"/>
      <family val="2"/>
      <scheme val="minor"/>
    </font>
    <font>
      <sz val="10"/>
      <color rgb="FF27413E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charset val="222"/>
      <scheme val="minor"/>
    </font>
    <font>
      <sz val="11"/>
      <color rgb="FF7030A0"/>
      <name val="Calibri"/>
      <family val="2"/>
      <charset val="22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165" fontId="0" fillId="0" borderId="0" xfId="0" applyNumberFormat="1"/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4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5" fillId="0" borderId="0" xfId="0" applyFont="1"/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191D-0FE6-4FCD-AAB6-667FBF7F3541}">
  <dimension ref="A1:L63"/>
  <sheetViews>
    <sheetView zoomScale="52" zoomScaleNormal="52" workbookViewId="0">
      <selection activeCell="B65" sqref="B65:D65"/>
    </sheetView>
  </sheetViews>
  <sheetFormatPr defaultRowHeight="14.5"/>
  <cols>
    <col min="1" max="1" width="13.26953125" customWidth="1"/>
    <col min="2" max="2" width="12.81640625" customWidth="1"/>
    <col min="3" max="3" width="13.26953125" customWidth="1"/>
    <col min="4" max="4" width="10.7265625" customWidth="1"/>
    <col min="5" max="5" width="10.54296875" bestFit="1" customWidth="1"/>
    <col min="6" max="6" width="10.90625" customWidth="1"/>
    <col min="7" max="7" width="10.26953125" customWidth="1"/>
    <col min="8" max="8" width="14.6328125" customWidth="1"/>
    <col min="9" max="9" width="15.54296875" customWidth="1"/>
    <col min="11" max="11" width="15.81640625" customWidth="1"/>
  </cols>
  <sheetData>
    <row r="1" spans="1:12">
      <c r="B1" s="22" t="s">
        <v>23</v>
      </c>
      <c r="C1" s="23" t="s">
        <v>24</v>
      </c>
      <c r="D1" s="24" t="s">
        <v>25</v>
      </c>
      <c r="E1" s="25" t="s">
        <v>26</v>
      </c>
      <c r="F1" s="26" t="s">
        <v>27</v>
      </c>
      <c r="G1" s="27" t="s">
        <v>28</v>
      </c>
      <c r="H1" s="28" t="s">
        <v>21</v>
      </c>
      <c r="I1" s="29" t="s">
        <v>22</v>
      </c>
    </row>
    <row r="2" spans="1:12">
      <c r="A2" s="19" t="s">
        <v>0</v>
      </c>
      <c r="B2" s="20">
        <v>1.4770000000000001</v>
      </c>
      <c r="C2" s="21">
        <v>0.91100000000000003</v>
      </c>
      <c r="D2" s="21">
        <v>1.59</v>
      </c>
      <c r="E2" s="21">
        <v>0.9</v>
      </c>
      <c r="F2" s="21">
        <v>1.581</v>
      </c>
      <c r="G2" s="21">
        <v>0.92100000000000004</v>
      </c>
      <c r="H2" s="10">
        <v>1.5069999999999999</v>
      </c>
      <c r="I2" s="10">
        <v>4.4999999999999998E-2</v>
      </c>
    </row>
    <row r="3" spans="1:12">
      <c r="A3" s="19" t="s">
        <v>2</v>
      </c>
      <c r="B3" s="16">
        <v>1.68</v>
      </c>
      <c r="C3" s="9">
        <v>0.52400000000000002</v>
      </c>
      <c r="D3" s="9">
        <v>1.8740000000000001</v>
      </c>
      <c r="E3" s="9">
        <v>0.55100000000000005</v>
      </c>
      <c r="F3" s="9">
        <v>1.905</v>
      </c>
      <c r="G3" s="9">
        <v>0.54400000000000004</v>
      </c>
      <c r="H3" s="9">
        <v>1.472</v>
      </c>
      <c r="I3" s="9">
        <v>4.7E-2</v>
      </c>
    </row>
    <row r="4" spans="1:12">
      <c r="A4" s="19" t="s">
        <v>1</v>
      </c>
      <c r="B4" s="16">
        <v>1.4239999999999999</v>
      </c>
      <c r="C4" s="8">
        <v>0.46100000000000002</v>
      </c>
      <c r="D4" s="8">
        <v>1.625</v>
      </c>
      <c r="E4" s="8">
        <v>0.48299999999999998</v>
      </c>
      <c r="F4" s="8">
        <v>1.508</v>
      </c>
      <c r="G4" s="8">
        <v>0.47099999999999997</v>
      </c>
      <c r="H4" s="8">
        <v>1.508</v>
      </c>
      <c r="I4" s="8">
        <v>4.9000000000000002E-2</v>
      </c>
    </row>
    <row r="5" spans="1:12">
      <c r="A5" s="19" t="s">
        <v>3</v>
      </c>
      <c r="B5" s="16">
        <v>1.3480000000000001</v>
      </c>
      <c r="C5" s="8">
        <v>0.501</v>
      </c>
      <c r="D5" s="8">
        <v>1.3859999999999999</v>
      </c>
      <c r="E5" s="8">
        <v>5.2999999999999999E-2</v>
      </c>
      <c r="F5" s="8">
        <v>1.3029999999999999</v>
      </c>
      <c r="G5" s="8">
        <v>5.8000000000000003E-2</v>
      </c>
      <c r="H5" s="8">
        <v>1.5089999999999999</v>
      </c>
      <c r="I5" s="8">
        <v>4.5999999999999999E-2</v>
      </c>
    </row>
    <row r="6" spans="1:12">
      <c r="A6" s="19" t="s">
        <v>4</v>
      </c>
      <c r="B6" s="16">
        <v>1.3959999999999999</v>
      </c>
      <c r="C6" s="8">
        <v>0.42399999999999999</v>
      </c>
      <c r="D6" s="8">
        <v>1.5069999999999999</v>
      </c>
      <c r="E6" s="8">
        <v>0.44800000000000001</v>
      </c>
      <c r="F6" s="8">
        <v>1.514</v>
      </c>
      <c r="G6" s="8">
        <v>0.46300000000000002</v>
      </c>
      <c r="H6" s="8">
        <v>1.5509999999999999</v>
      </c>
      <c r="I6" s="8">
        <v>0.05</v>
      </c>
    </row>
    <row r="7" spans="1:12">
      <c r="A7" s="19" t="s">
        <v>5</v>
      </c>
      <c r="B7" s="17">
        <v>1.123</v>
      </c>
      <c r="C7" s="11">
        <v>5.0999999999999997E-2</v>
      </c>
      <c r="D7" s="11">
        <v>1.139</v>
      </c>
      <c r="E7" s="11">
        <v>5.1999999999999998E-2</v>
      </c>
      <c r="F7" s="11">
        <v>1.107</v>
      </c>
      <c r="G7" s="11">
        <v>5.6000000000000001E-2</v>
      </c>
      <c r="H7" s="11">
        <v>1.5109999999999999</v>
      </c>
      <c r="I7" s="11">
        <v>4.7E-2</v>
      </c>
    </row>
    <row r="8" spans="1:12">
      <c r="A8" s="19" t="s">
        <v>20</v>
      </c>
      <c r="B8" s="18">
        <v>1.22</v>
      </c>
      <c r="C8" s="14"/>
      <c r="D8" s="14">
        <v>1.181</v>
      </c>
      <c r="E8" s="14"/>
      <c r="F8" s="14">
        <v>0.89800000000000002</v>
      </c>
      <c r="G8" s="14"/>
      <c r="H8" s="14"/>
      <c r="I8" s="14"/>
    </row>
    <row r="9" spans="1:12">
      <c r="B9" s="12"/>
      <c r="C9" s="13"/>
      <c r="D9" s="13"/>
      <c r="E9" s="13"/>
      <c r="F9" s="13"/>
      <c r="G9" s="13"/>
      <c r="H9" s="13"/>
      <c r="I9" s="13"/>
    </row>
    <row r="10" spans="1:12">
      <c r="A10" s="2" t="s">
        <v>6</v>
      </c>
      <c r="C10" s="1" t="s">
        <v>0</v>
      </c>
      <c r="D10" s="1" t="s">
        <v>2</v>
      </c>
      <c r="E10" s="1" t="s">
        <v>1</v>
      </c>
      <c r="F10" s="1" t="s">
        <v>3</v>
      </c>
      <c r="G10" s="1" t="s">
        <v>4</v>
      </c>
      <c r="H10" s="1" t="s">
        <v>5</v>
      </c>
      <c r="I10" s="1" t="s">
        <v>20</v>
      </c>
    </row>
    <row r="11" spans="1:12">
      <c r="B11" s="30" t="s">
        <v>29</v>
      </c>
      <c r="C11" s="8">
        <v>1.4770000000000001</v>
      </c>
      <c r="D11" s="8">
        <v>1.68</v>
      </c>
      <c r="E11" s="8">
        <v>1.4239999999999999</v>
      </c>
      <c r="F11" s="8">
        <v>1.3480000000000001</v>
      </c>
      <c r="G11" s="8">
        <v>1.3959999999999999</v>
      </c>
      <c r="H11" s="33">
        <v>1.123</v>
      </c>
      <c r="I11" s="14">
        <v>1.22</v>
      </c>
      <c r="K11" t="s">
        <v>9</v>
      </c>
      <c r="L11">
        <f>AVERAGE(H2,H3)</f>
        <v>1.4895</v>
      </c>
    </row>
    <row r="12" spans="1:12">
      <c r="B12" s="31" t="s">
        <v>6</v>
      </c>
      <c r="C12" s="8">
        <v>0.91100000000000003</v>
      </c>
      <c r="D12" s="8">
        <v>0.52400000000000002</v>
      </c>
      <c r="E12" s="8">
        <v>0.46100000000000002</v>
      </c>
      <c r="F12" s="8">
        <v>5.0999999999999997E-2</v>
      </c>
      <c r="G12" s="32">
        <v>0.42399999999999999</v>
      </c>
      <c r="H12" s="14">
        <v>5.0999999999999997E-2</v>
      </c>
      <c r="I12" s="13"/>
      <c r="K12" t="s">
        <v>10</v>
      </c>
      <c r="L12">
        <f>AVERAGE(I2,I3)</f>
        <v>4.5999999999999999E-2</v>
      </c>
    </row>
    <row r="13" spans="1:12">
      <c r="K13" t="s">
        <v>11</v>
      </c>
      <c r="L13">
        <f>L11-L12</f>
        <v>1.4435</v>
      </c>
    </row>
    <row r="14" spans="1:12">
      <c r="A14" t="s">
        <v>30</v>
      </c>
      <c r="B14" s="1"/>
      <c r="C14" s="3">
        <f>C11-L12</f>
        <v>1.431</v>
      </c>
      <c r="D14" s="3">
        <f>D11-L12</f>
        <v>1.6339999999999999</v>
      </c>
      <c r="E14" s="3">
        <f>E11-L12</f>
        <v>1.3779999999999999</v>
      </c>
      <c r="F14" s="3">
        <f>F11-L12</f>
        <v>1.302</v>
      </c>
      <c r="G14" s="3">
        <f>G11-L12</f>
        <v>1.3499999999999999</v>
      </c>
      <c r="H14" s="3">
        <f>H11-L12</f>
        <v>1.077</v>
      </c>
      <c r="I14" s="3">
        <f>I11-L12</f>
        <v>1.1739999999999999</v>
      </c>
    </row>
    <row r="15" spans="1:12">
      <c r="A15" t="s">
        <v>31</v>
      </c>
      <c r="B15" s="4"/>
      <c r="C15">
        <f>C12-L12</f>
        <v>0.86499999999999999</v>
      </c>
      <c r="D15">
        <f>D12-L12</f>
        <v>0.47800000000000004</v>
      </c>
      <c r="E15">
        <f>E12-L12</f>
        <v>0.41500000000000004</v>
      </c>
      <c r="F15">
        <f>F12-L12</f>
        <v>4.9999999999999975E-3</v>
      </c>
      <c r="G15">
        <f>G12-L12</f>
        <v>0.378</v>
      </c>
      <c r="H15">
        <f>H12-L12</f>
        <v>4.9999999999999975E-3</v>
      </c>
    </row>
    <row r="17" spans="1:12">
      <c r="A17" s="2" t="s">
        <v>12</v>
      </c>
    </row>
    <row r="18" spans="1:12">
      <c r="A18" t="s">
        <v>13</v>
      </c>
      <c r="C18">
        <f>L13</f>
        <v>1.4435</v>
      </c>
      <c r="D18">
        <f>L13</f>
        <v>1.4435</v>
      </c>
      <c r="E18">
        <f>L13</f>
        <v>1.4435</v>
      </c>
      <c r="F18">
        <f>L13</f>
        <v>1.4435</v>
      </c>
      <c r="G18">
        <f>L13</f>
        <v>1.4435</v>
      </c>
      <c r="H18">
        <f>L13</f>
        <v>1.4435</v>
      </c>
    </row>
    <row r="19" spans="1:12">
      <c r="A19" s="5" t="s">
        <v>14</v>
      </c>
      <c r="C19">
        <f>'PE04-1'!C15</f>
        <v>0.86499999999999999</v>
      </c>
      <c r="D19">
        <f>D15</f>
        <v>0.47800000000000004</v>
      </c>
      <c r="E19">
        <f>E15</f>
        <v>0.41500000000000004</v>
      </c>
      <c r="F19">
        <f>F15</f>
        <v>4.9999999999999975E-3</v>
      </c>
      <c r="G19">
        <f>G15</f>
        <v>0.378</v>
      </c>
      <c r="H19">
        <f>H15</f>
        <v>4.9999999999999975E-3</v>
      </c>
    </row>
    <row r="20" spans="1:12">
      <c r="A20" t="s">
        <v>15</v>
      </c>
      <c r="C20">
        <f>C18-C19</f>
        <v>0.57850000000000001</v>
      </c>
      <c r="D20">
        <f t="shared" ref="D20:H20" si="0">D18-D19</f>
        <v>0.96550000000000002</v>
      </c>
      <c r="E20">
        <f t="shared" si="0"/>
        <v>1.0285</v>
      </c>
      <c r="F20">
        <f>F18-F19</f>
        <v>1.4385000000000001</v>
      </c>
      <c r="G20">
        <f t="shared" si="0"/>
        <v>1.0655000000000001</v>
      </c>
      <c r="H20">
        <f t="shared" si="0"/>
        <v>1.4385000000000001</v>
      </c>
    </row>
    <row r="21" spans="1:12">
      <c r="A21" t="s">
        <v>16</v>
      </c>
      <c r="C21" s="6">
        <f>C20/C18</f>
        <v>0.4007620367163145</v>
      </c>
      <c r="D21" s="6">
        <f t="shared" ref="D21:H21" si="1">D20/D18</f>
        <v>0.66886040872878427</v>
      </c>
      <c r="E21" s="6">
        <f t="shared" si="1"/>
        <v>0.71250432975406996</v>
      </c>
      <c r="F21" s="6">
        <f t="shared" si="1"/>
        <v>0.99653619674402505</v>
      </c>
      <c r="G21" s="6">
        <f t="shared" si="1"/>
        <v>0.73813647384828551</v>
      </c>
      <c r="H21" s="6">
        <f t="shared" si="1"/>
        <v>0.99653619674402505</v>
      </c>
    </row>
    <row r="22" spans="1:12">
      <c r="A22" t="s">
        <v>17</v>
      </c>
      <c r="C22" s="7">
        <f t="shared" ref="C22:H22" si="2">C21*100</f>
        <v>40.076203671631447</v>
      </c>
      <c r="D22" s="7">
        <f t="shared" si="2"/>
        <v>66.886040872878425</v>
      </c>
      <c r="E22" s="7">
        <f t="shared" si="2"/>
        <v>71.250432975406994</v>
      </c>
      <c r="F22" s="7">
        <f t="shared" si="2"/>
        <v>99.653619674402506</v>
      </c>
      <c r="G22" s="7">
        <f t="shared" si="2"/>
        <v>73.813647384828556</v>
      </c>
      <c r="H22" s="7">
        <f t="shared" si="2"/>
        <v>99.653619674402506</v>
      </c>
    </row>
    <row r="24" spans="1:12">
      <c r="A24" s="36" t="s">
        <v>7</v>
      </c>
      <c r="C24" t="s">
        <v>0</v>
      </c>
      <c r="D24" t="s">
        <v>2</v>
      </c>
      <c r="E24" t="s">
        <v>1</v>
      </c>
      <c r="F24" t="s">
        <v>3</v>
      </c>
      <c r="G24" t="s">
        <v>4</v>
      </c>
      <c r="H24" t="s">
        <v>5</v>
      </c>
      <c r="I24" t="s">
        <v>20</v>
      </c>
    </row>
    <row r="25" spans="1:12">
      <c r="B25" s="34" t="s">
        <v>29</v>
      </c>
      <c r="C25" s="15">
        <v>1.59</v>
      </c>
      <c r="D25" s="15">
        <v>1.8740000000000001</v>
      </c>
      <c r="E25" s="15">
        <v>1.625</v>
      </c>
      <c r="F25" s="15">
        <v>1.3859999999999999</v>
      </c>
      <c r="G25" s="15">
        <v>1.5069999999999999</v>
      </c>
      <c r="H25" s="15">
        <v>1.139</v>
      </c>
      <c r="I25" s="15">
        <v>1.181</v>
      </c>
      <c r="K25" t="s">
        <v>9</v>
      </c>
      <c r="L25">
        <f>AVERAGE(H4,H5)</f>
        <v>1.5085</v>
      </c>
    </row>
    <row r="26" spans="1:12">
      <c r="B26" s="35" t="s">
        <v>6</v>
      </c>
      <c r="C26" s="15">
        <v>0.9</v>
      </c>
      <c r="D26" s="15">
        <v>0.55100000000000005</v>
      </c>
      <c r="E26" s="15">
        <v>0.48299999999999998</v>
      </c>
      <c r="F26" s="15">
        <v>5.2999999999999999E-2</v>
      </c>
      <c r="G26" s="15">
        <v>0.44800000000000001</v>
      </c>
      <c r="H26" s="15">
        <v>5.1999999999999998E-2</v>
      </c>
      <c r="K26" t="s">
        <v>10</v>
      </c>
      <c r="L26">
        <f>AVERAGE(I4,I5)</f>
        <v>4.7500000000000001E-2</v>
      </c>
    </row>
    <row r="27" spans="1:12">
      <c r="K27" t="s">
        <v>11</v>
      </c>
      <c r="L27">
        <f>L25-L26</f>
        <v>1.4609999999999999</v>
      </c>
    </row>
    <row r="28" spans="1:12">
      <c r="A28" t="s">
        <v>30</v>
      </c>
      <c r="C28">
        <f>C25-L26</f>
        <v>1.5425</v>
      </c>
      <c r="D28">
        <f>D25-L26</f>
        <v>1.8265</v>
      </c>
      <c r="E28">
        <f>E25-L26</f>
        <v>1.5774999999999999</v>
      </c>
      <c r="F28">
        <f>F25-L26</f>
        <v>1.3384999999999998</v>
      </c>
      <c r="G28">
        <f>G25-L26</f>
        <v>1.4594999999999998</v>
      </c>
      <c r="H28">
        <f>H25-L26</f>
        <v>1.0914999999999999</v>
      </c>
      <c r="I28">
        <f>I25-L26</f>
        <v>1.1335</v>
      </c>
    </row>
    <row r="29" spans="1:12">
      <c r="A29" t="s">
        <v>31</v>
      </c>
      <c r="C29">
        <f>C26-L26</f>
        <v>0.85250000000000004</v>
      </c>
      <c r="D29">
        <f>D26-L26</f>
        <v>0.50350000000000006</v>
      </c>
      <c r="E29">
        <f>E26-L26</f>
        <v>0.4355</v>
      </c>
      <c r="F29">
        <f>F26-L26</f>
        <v>5.4999999999999979E-3</v>
      </c>
      <c r="G29">
        <f>G26-L26</f>
        <v>0.40050000000000002</v>
      </c>
      <c r="H29">
        <f>H26-L26</f>
        <v>4.4999999999999971E-3</v>
      </c>
    </row>
    <row r="31" spans="1:12">
      <c r="A31" s="36" t="s">
        <v>12</v>
      </c>
    </row>
    <row r="32" spans="1:12">
      <c r="A32" t="s">
        <v>13</v>
      </c>
      <c r="C32">
        <f>L27</f>
        <v>1.4609999999999999</v>
      </c>
      <c r="D32">
        <f>L27</f>
        <v>1.4609999999999999</v>
      </c>
      <c r="E32">
        <f>L27</f>
        <v>1.4609999999999999</v>
      </c>
      <c r="F32">
        <f>L27</f>
        <v>1.4609999999999999</v>
      </c>
      <c r="G32">
        <f>L27</f>
        <v>1.4609999999999999</v>
      </c>
      <c r="H32">
        <f>L27</f>
        <v>1.4609999999999999</v>
      </c>
    </row>
    <row r="33" spans="1:12">
      <c r="A33" t="s">
        <v>14</v>
      </c>
      <c r="C33">
        <v>0.85250000000000004</v>
      </c>
      <c r="D33">
        <v>0.50349999999999995</v>
      </c>
      <c r="E33">
        <v>0.4355</v>
      </c>
      <c r="F33">
        <v>5.4999999999999979E-3</v>
      </c>
      <c r="G33">
        <v>0.40050000000000002</v>
      </c>
      <c r="H33">
        <v>4.4999999999999971E-3</v>
      </c>
    </row>
    <row r="34" spans="1:12">
      <c r="A34" t="s">
        <v>15</v>
      </c>
      <c r="C34">
        <f>C32-C33</f>
        <v>0.60849999999999982</v>
      </c>
      <c r="D34">
        <f t="shared" ref="D34:G34" si="3">D32-D33</f>
        <v>0.95749999999999991</v>
      </c>
      <c r="E34">
        <f t="shared" si="3"/>
        <v>1.0254999999999999</v>
      </c>
      <c r="F34">
        <f t="shared" si="3"/>
        <v>1.4554999999999998</v>
      </c>
      <c r="G34">
        <f t="shared" si="3"/>
        <v>1.0604999999999998</v>
      </c>
      <c r="H34">
        <f>H32-H33</f>
        <v>1.4564999999999999</v>
      </c>
    </row>
    <row r="35" spans="1:12">
      <c r="A35" t="s">
        <v>16</v>
      </c>
      <c r="C35">
        <f>C34/C32</f>
        <v>0.41649555099247082</v>
      </c>
      <c r="D35">
        <f t="shared" ref="D35:H35" si="4">D34/D32</f>
        <v>0.65537303216974674</v>
      </c>
      <c r="E35">
        <f t="shared" si="4"/>
        <v>0.70191649555099245</v>
      </c>
      <c r="F35">
        <f t="shared" si="4"/>
        <v>0.9962354551676933</v>
      </c>
      <c r="G35">
        <f t="shared" si="4"/>
        <v>0.72587268993839826</v>
      </c>
      <c r="H35">
        <f t="shared" si="4"/>
        <v>0.99691991786447642</v>
      </c>
    </row>
    <row r="36" spans="1:12">
      <c r="A36" t="s">
        <v>17</v>
      </c>
      <c r="C36" s="3">
        <f>C35*100</f>
        <v>41.649555099247081</v>
      </c>
      <c r="D36" s="3">
        <f t="shared" ref="D36:H36" si="5">D35*100</f>
        <v>65.537303216974678</v>
      </c>
      <c r="E36" s="3">
        <f t="shared" si="5"/>
        <v>70.191649555099247</v>
      </c>
      <c r="F36" s="3">
        <f t="shared" si="5"/>
        <v>99.623545516769326</v>
      </c>
      <c r="G36" s="3">
        <f t="shared" si="5"/>
        <v>72.587268993839828</v>
      </c>
      <c r="H36" s="3">
        <f t="shared" si="5"/>
        <v>99.691991786447645</v>
      </c>
    </row>
    <row r="38" spans="1:12">
      <c r="A38" s="2" t="s">
        <v>8</v>
      </c>
      <c r="C38" s="1" t="s">
        <v>0</v>
      </c>
      <c r="D38" s="1" t="s">
        <v>2</v>
      </c>
      <c r="E38" s="1" t="s">
        <v>1</v>
      </c>
      <c r="F38" s="1" t="s">
        <v>3</v>
      </c>
      <c r="G38" s="1" t="s">
        <v>4</v>
      </c>
      <c r="H38" s="1" t="s">
        <v>5</v>
      </c>
      <c r="I38" s="1" t="s">
        <v>20</v>
      </c>
    </row>
    <row r="39" spans="1:12">
      <c r="B39" s="37" t="s">
        <v>29</v>
      </c>
      <c r="C39" s="8">
        <v>1.581</v>
      </c>
      <c r="D39" s="8">
        <v>1.905</v>
      </c>
      <c r="E39" s="8">
        <v>1.508</v>
      </c>
      <c r="F39" s="8">
        <v>1.3029999999999999</v>
      </c>
      <c r="G39" s="8">
        <v>1.514</v>
      </c>
      <c r="H39" s="33">
        <v>1.107</v>
      </c>
      <c r="I39" s="14">
        <v>0.89800000000000002</v>
      </c>
      <c r="K39" t="s">
        <v>9</v>
      </c>
      <c r="L39">
        <f>AVERAGE(H6,H7)</f>
        <v>1.5309999999999999</v>
      </c>
    </row>
    <row r="40" spans="1:12">
      <c r="B40" s="38" t="s">
        <v>6</v>
      </c>
      <c r="C40" s="8">
        <v>0.92100000000000004</v>
      </c>
      <c r="D40" s="8">
        <v>0.54400000000000004</v>
      </c>
      <c r="E40" s="8">
        <v>0.47099999999999997</v>
      </c>
      <c r="F40" s="8">
        <v>5.8000000000000003E-2</v>
      </c>
      <c r="G40" s="32">
        <v>0.46300000000000002</v>
      </c>
      <c r="H40" s="14">
        <v>5.6000000000000001E-2</v>
      </c>
      <c r="I40" s="13"/>
      <c r="K40" t="s">
        <v>10</v>
      </c>
      <c r="L40">
        <f>AVERAGE(I6,I7)</f>
        <v>4.8500000000000001E-2</v>
      </c>
    </row>
    <row r="41" spans="1:12">
      <c r="K41" t="s">
        <v>11</v>
      </c>
      <c r="L41">
        <f>L39-L40</f>
        <v>1.4824999999999999</v>
      </c>
    </row>
    <row r="42" spans="1:12">
      <c r="A42" t="s">
        <v>30</v>
      </c>
      <c r="B42" s="1"/>
      <c r="C42">
        <f>C39-L40</f>
        <v>1.5325</v>
      </c>
      <c r="D42">
        <f>D39-L40</f>
        <v>1.8565</v>
      </c>
      <c r="E42">
        <f>E39-L40</f>
        <v>1.4595</v>
      </c>
      <c r="F42">
        <f>F39-L40</f>
        <v>1.2544999999999999</v>
      </c>
      <c r="G42">
        <f>G39-L40</f>
        <v>1.4655</v>
      </c>
      <c r="H42">
        <f>H39-L40</f>
        <v>1.0585</v>
      </c>
      <c r="I42">
        <f>I39-L40</f>
        <v>0.84950000000000003</v>
      </c>
    </row>
    <row r="43" spans="1:12">
      <c r="A43" t="s">
        <v>31</v>
      </c>
      <c r="B43" s="4"/>
      <c r="C43">
        <f>C40-L40</f>
        <v>0.87250000000000005</v>
      </c>
      <c r="D43">
        <f>D40-L40</f>
        <v>0.49550000000000005</v>
      </c>
      <c r="E43">
        <f>E40-L40</f>
        <v>0.42249999999999999</v>
      </c>
      <c r="F43">
        <f>F40-L40</f>
        <v>9.5000000000000015E-3</v>
      </c>
      <c r="G43">
        <f>G40-L40</f>
        <v>0.41450000000000004</v>
      </c>
      <c r="H43">
        <f>H40-L40</f>
        <v>7.4999999999999997E-3</v>
      </c>
    </row>
    <row r="45" spans="1:12">
      <c r="A45" s="2" t="s">
        <v>12</v>
      </c>
    </row>
    <row r="46" spans="1:12">
      <c r="A46" t="s">
        <v>13</v>
      </c>
      <c r="C46">
        <f>L41</f>
        <v>1.4824999999999999</v>
      </c>
      <c r="D46">
        <f>L41</f>
        <v>1.4824999999999999</v>
      </c>
      <c r="E46">
        <f>L41</f>
        <v>1.4824999999999999</v>
      </c>
      <c r="F46">
        <f>L41</f>
        <v>1.4824999999999999</v>
      </c>
      <c r="G46">
        <f>L41</f>
        <v>1.4824999999999999</v>
      </c>
      <c r="H46">
        <f>L41</f>
        <v>1.4824999999999999</v>
      </c>
    </row>
    <row r="47" spans="1:12">
      <c r="A47" s="5" t="s">
        <v>14</v>
      </c>
      <c r="C47">
        <v>0.87250000000000005</v>
      </c>
      <c r="D47">
        <v>0.49550000000000005</v>
      </c>
      <c r="E47">
        <v>0.42249999999999999</v>
      </c>
      <c r="F47">
        <v>9.5000000000000015E-3</v>
      </c>
      <c r="G47">
        <v>0.41450000000000004</v>
      </c>
      <c r="H47">
        <v>7.4999999999999997E-3</v>
      </c>
    </row>
    <row r="48" spans="1:12">
      <c r="A48" t="s">
        <v>15</v>
      </c>
      <c r="C48">
        <f>C46-C47</f>
        <v>0.60999999999999988</v>
      </c>
      <c r="D48">
        <f t="shared" ref="D48:H48" si="6">D46-D47</f>
        <v>0.98699999999999988</v>
      </c>
      <c r="E48">
        <f t="shared" si="6"/>
        <v>1.06</v>
      </c>
      <c r="F48">
        <f t="shared" si="6"/>
        <v>1.4729999999999999</v>
      </c>
      <c r="G48">
        <f t="shared" si="6"/>
        <v>1.0679999999999998</v>
      </c>
      <c r="H48">
        <f t="shared" si="6"/>
        <v>1.4749999999999999</v>
      </c>
    </row>
    <row r="49" spans="1:8">
      <c r="A49" t="s">
        <v>16</v>
      </c>
      <c r="C49">
        <f>C48/C46</f>
        <v>0.41146711635750416</v>
      </c>
      <c r="D49">
        <f t="shared" ref="D49:H49" si="7">D48/D46</f>
        <v>0.66576728499156823</v>
      </c>
      <c r="E49">
        <f t="shared" si="7"/>
        <v>0.71500843170320416</v>
      </c>
      <c r="F49">
        <f t="shared" si="7"/>
        <v>0.99359190556492405</v>
      </c>
      <c r="G49">
        <f t="shared" si="7"/>
        <v>0.72040472175379422</v>
      </c>
      <c r="H49">
        <f t="shared" si="7"/>
        <v>0.99494097807757165</v>
      </c>
    </row>
    <row r="50" spans="1:8">
      <c r="A50" t="s">
        <v>17</v>
      </c>
      <c r="C50" s="3">
        <f>C49*100</f>
        <v>41.146711635750414</v>
      </c>
      <c r="D50" s="3">
        <f t="shared" ref="D50:H50" si="8">D49*100</f>
        <v>66.576728499156829</v>
      </c>
      <c r="E50" s="3">
        <f t="shared" si="8"/>
        <v>71.500843170320422</v>
      </c>
      <c r="F50" s="3">
        <f t="shared" si="8"/>
        <v>99.359190556492408</v>
      </c>
      <c r="G50" s="3">
        <f t="shared" si="8"/>
        <v>72.040472175379421</v>
      </c>
      <c r="H50" s="3">
        <f t="shared" si="8"/>
        <v>99.494097807757171</v>
      </c>
    </row>
    <row r="53" spans="1:8">
      <c r="A53" t="s">
        <v>18</v>
      </c>
      <c r="C53" s="7">
        <f t="shared" ref="C53:H53" si="9">AVERAGE(C22,C36,C50)</f>
        <v>40.957490135542976</v>
      </c>
      <c r="D53" s="7">
        <f t="shared" si="9"/>
        <v>66.333357529669982</v>
      </c>
      <c r="E53" s="7">
        <f t="shared" si="9"/>
        <v>70.980975233608888</v>
      </c>
      <c r="F53" s="7">
        <f t="shared" si="9"/>
        <v>99.54545191588808</v>
      </c>
      <c r="G53" s="7">
        <f t="shared" si="9"/>
        <v>72.813796184682602</v>
      </c>
      <c r="H53" s="7">
        <f t="shared" si="9"/>
        <v>99.613236422869093</v>
      </c>
    </row>
    <row r="54" spans="1:8">
      <c r="A54" t="s">
        <v>19</v>
      </c>
      <c r="C54" s="39">
        <f>_xlfn.STDEV.S(C22,C36,C50)</f>
        <v>0.80356223206457522</v>
      </c>
      <c r="D54" s="39">
        <f t="shared" ref="D54:H54" si="10">_xlfn.STDEV.S(D22,D36,D50)</f>
        <v>0.70653760530131104</v>
      </c>
      <c r="E54" s="39">
        <f t="shared" si="10"/>
        <v>0.69494790200069989</v>
      </c>
      <c r="F54" s="39">
        <f t="shared" si="10"/>
        <v>0.16200643271882512</v>
      </c>
      <c r="G54" s="39">
        <f t="shared" si="10"/>
        <v>0.90803276757757212</v>
      </c>
      <c r="H54" s="39">
        <f t="shared" si="10"/>
        <v>0.10494575719767658</v>
      </c>
    </row>
    <row r="58" spans="1:8">
      <c r="A58" t="s">
        <v>0</v>
      </c>
      <c r="B58">
        <v>40.96</v>
      </c>
    </row>
    <row r="59" spans="1:8">
      <c r="A59" t="s">
        <v>1</v>
      </c>
      <c r="B59">
        <v>66.33</v>
      </c>
    </row>
    <row r="60" spans="1:8">
      <c r="A60" t="s">
        <v>2</v>
      </c>
      <c r="B60">
        <v>70.98</v>
      </c>
    </row>
    <row r="61" spans="1:8">
      <c r="A61" t="s">
        <v>3</v>
      </c>
      <c r="B61">
        <v>99.55</v>
      </c>
    </row>
    <row r="62" spans="1:8">
      <c r="A62" t="s">
        <v>4</v>
      </c>
      <c r="B62">
        <v>72.81</v>
      </c>
    </row>
    <row r="63" spans="1:8">
      <c r="A63" t="s">
        <v>5</v>
      </c>
      <c r="B63">
        <v>99.61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D497-E805-422D-AB6E-F3609993DC47}">
  <dimension ref="A1:L54"/>
  <sheetViews>
    <sheetView zoomScale="46" zoomScaleNormal="46" workbookViewId="0">
      <selection activeCell="W36" sqref="W36"/>
    </sheetView>
  </sheetViews>
  <sheetFormatPr defaultRowHeight="14.5"/>
  <cols>
    <col min="1" max="1" width="10.26953125" customWidth="1"/>
    <col min="2" max="2" width="16" customWidth="1"/>
    <col min="3" max="4" width="11.1796875" customWidth="1"/>
    <col min="5" max="5" width="10.90625" customWidth="1"/>
    <col min="6" max="6" width="10.81640625" customWidth="1"/>
    <col min="7" max="7" width="10.7265625" customWidth="1"/>
    <col min="8" max="8" width="15" customWidth="1"/>
    <col min="9" max="9" width="14.7265625" customWidth="1"/>
    <col min="11" max="11" width="11.81640625" customWidth="1"/>
  </cols>
  <sheetData>
    <row r="1" spans="1:12">
      <c r="B1" s="22" t="s">
        <v>23</v>
      </c>
      <c r="C1" s="23" t="s">
        <v>24</v>
      </c>
      <c r="D1" s="24" t="s">
        <v>25</v>
      </c>
      <c r="E1" s="25" t="s">
        <v>26</v>
      </c>
      <c r="F1" s="26" t="s">
        <v>27</v>
      </c>
      <c r="G1" s="27" t="s">
        <v>28</v>
      </c>
      <c r="H1" s="28" t="s">
        <v>21</v>
      </c>
      <c r="I1" s="29" t="s">
        <v>22</v>
      </c>
    </row>
    <row r="2" spans="1:12">
      <c r="A2" s="19" t="s">
        <v>0</v>
      </c>
      <c r="B2" s="20">
        <v>1.4670000000000001</v>
      </c>
      <c r="C2" s="21">
        <v>0.91100000000000003</v>
      </c>
      <c r="D2" s="21">
        <v>1.5880000000000001</v>
      </c>
      <c r="E2" s="21">
        <v>0.94</v>
      </c>
      <c r="F2" s="21">
        <v>1.5840000000000001</v>
      </c>
      <c r="G2" s="21">
        <v>0.93500000000000005</v>
      </c>
      <c r="H2" s="10">
        <v>1.4810000000000001</v>
      </c>
      <c r="I2" s="10">
        <v>4.7E-2</v>
      </c>
    </row>
    <row r="3" spans="1:12">
      <c r="A3" s="19" t="s">
        <v>2</v>
      </c>
      <c r="B3" s="16">
        <v>1.7509999999999999</v>
      </c>
      <c r="C3" s="9">
        <v>0.78</v>
      </c>
      <c r="D3" s="9">
        <v>1.72</v>
      </c>
      <c r="E3" s="9">
        <v>0.76300000000000001</v>
      </c>
      <c r="F3" s="9">
        <v>1.7649999999999999</v>
      </c>
      <c r="G3" s="9">
        <v>0.79100000000000004</v>
      </c>
      <c r="H3" s="9">
        <v>1.5249999999999999</v>
      </c>
      <c r="I3" s="9">
        <v>4.7E-2</v>
      </c>
    </row>
    <row r="4" spans="1:12">
      <c r="A4" s="19" t="s">
        <v>1</v>
      </c>
      <c r="B4" s="16">
        <v>1.484</v>
      </c>
      <c r="C4" s="8">
        <v>0.26400000000000001</v>
      </c>
      <c r="D4" s="8">
        <v>1.5369999999999999</v>
      </c>
      <c r="E4" s="8">
        <v>0.26100000000000001</v>
      </c>
      <c r="F4" s="8">
        <v>1.577</v>
      </c>
      <c r="G4" s="8">
        <v>0.253</v>
      </c>
      <c r="H4" s="8">
        <v>1.5289999999999999</v>
      </c>
      <c r="I4" s="8">
        <v>4.9000000000000002E-2</v>
      </c>
    </row>
    <row r="5" spans="1:12">
      <c r="A5" s="19" t="s">
        <v>3</v>
      </c>
      <c r="B5" s="16">
        <v>1.1220000000000001</v>
      </c>
      <c r="C5" s="8">
        <v>4.9000000000000002E-2</v>
      </c>
      <c r="D5" s="8">
        <v>1.2689999999999999</v>
      </c>
      <c r="E5" s="8">
        <v>4.9000000000000002E-2</v>
      </c>
      <c r="F5" s="8">
        <v>1.214</v>
      </c>
      <c r="G5" s="8">
        <v>0.05</v>
      </c>
      <c r="H5" s="8">
        <v>1.4950000000000001</v>
      </c>
      <c r="I5" s="8">
        <v>4.7E-2</v>
      </c>
    </row>
    <row r="6" spans="1:12">
      <c r="A6" s="19" t="s">
        <v>4</v>
      </c>
      <c r="B6" s="16">
        <v>1.403</v>
      </c>
      <c r="C6" s="8">
        <v>0.29199999999999998</v>
      </c>
      <c r="D6" s="8">
        <v>1.4870000000000001</v>
      </c>
      <c r="E6" s="8">
        <v>0.30299999999999999</v>
      </c>
      <c r="F6" s="8">
        <v>1.4279999999999999</v>
      </c>
      <c r="G6" s="8">
        <v>0.307</v>
      </c>
      <c r="H6" s="8">
        <v>1.536</v>
      </c>
      <c r="I6" s="8">
        <v>4.5999999999999999E-2</v>
      </c>
    </row>
    <row r="7" spans="1:12">
      <c r="A7" s="19" t="s">
        <v>5</v>
      </c>
      <c r="B7" s="17">
        <v>1.1910000000000001</v>
      </c>
      <c r="C7" s="11">
        <v>4.8000000000000001E-2</v>
      </c>
      <c r="D7" s="11">
        <v>1.3169999999999999</v>
      </c>
      <c r="E7" s="11">
        <v>4.9000000000000002E-2</v>
      </c>
      <c r="F7" s="11">
        <v>1.391</v>
      </c>
      <c r="G7" s="11">
        <v>4.8000000000000001E-2</v>
      </c>
      <c r="H7" s="11">
        <v>1.5549999999999999</v>
      </c>
      <c r="I7" s="11">
        <v>4.7E-2</v>
      </c>
    </row>
    <row r="8" spans="1:12">
      <c r="A8" s="19" t="s">
        <v>20</v>
      </c>
      <c r="B8" s="18">
        <v>1.4179999999999999</v>
      </c>
      <c r="C8" s="14"/>
      <c r="D8" s="14">
        <v>1.429</v>
      </c>
      <c r="E8" s="14"/>
      <c r="F8" s="14">
        <v>1.5169999999999999</v>
      </c>
      <c r="G8" s="14"/>
      <c r="H8" s="14"/>
      <c r="I8" s="14"/>
    </row>
    <row r="9" spans="1:12">
      <c r="B9" s="12"/>
      <c r="C9" s="13"/>
      <c r="D9" s="13"/>
      <c r="E9" s="13"/>
      <c r="F9" s="13"/>
      <c r="G9" s="13"/>
      <c r="H9" s="13"/>
      <c r="I9" s="13"/>
    </row>
    <row r="10" spans="1:12">
      <c r="A10" s="2" t="s">
        <v>6</v>
      </c>
      <c r="C10" s="1" t="s">
        <v>0</v>
      </c>
      <c r="D10" s="1" t="s">
        <v>2</v>
      </c>
      <c r="E10" s="1" t="s">
        <v>1</v>
      </c>
      <c r="F10" s="1" t="s">
        <v>3</v>
      </c>
      <c r="G10" s="1" t="s">
        <v>4</v>
      </c>
      <c r="H10" s="1" t="s">
        <v>5</v>
      </c>
      <c r="I10" s="1" t="s">
        <v>32</v>
      </c>
    </row>
    <row r="11" spans="1:12">
      <c r="B11" s="30" t="s">
        <v>29</v>
      </c>
      <c r="C11" s="8">
        <f>B2</f>
        <v>1.4670000000000001</v>
      </c>
      <c r="D11" s="8">
        <f>B3</f>
        <v>1.7509999999999999</v>
      </c>
      <c r="E11" s="8">
        <f>B4</f>
        <v>1.484</v>
      </c>
      <c r="F11" s="8">
        <f>B5</f>
        <v>1.1220000000000001</v>
      </c>
      <c r="G11" s="8">
        <f>B6</f>
        <v>1.403</v>
      </c>
      <c r="H11" s="33">
        <f>B7</f>
        <v>1.1910000000000001</v>
      </c>
      <c r="I11" s="14">
        <f>B8</f>
        <v>1.4179999999999999</v>
      </c>
      <c r="K11" t="s">
        <v>9</v>
      </c>
      <c r="L11">
        <f>AVERAGE(H2,H3)</f>
        <v>1.5030000000000001</v>
      </c>
    </row>
    <row r="12" spans="1:12">
      <c r="B12" s="31" t="s">
        <v>6</v>
      </c>
      <c r="C12" s="8">
        <f>C2</f>
        <v>0.91100000000000003</v>
      </c>
      <c r="D12" s="8">
        <f>C3</f>
        <v>0.78</v>
      </c>
      <c r="E12" s="8">
        <f>C4</f>
        <v>0.26400000000000001</v>
      </c>
      <c r="F12" s="8">
        <f>C5</f>
        <v>4.9000000000000002E-2</v>
      </c>
      <c r="G12" s="32">
        <f>C6</f>
        <v>0.29199999999999998</v>
      </c>
      <c r="H12" s="14">
        <f>C7</f>
        <v>4.8000000000000001E-2</v>
      </c>
      <c r="I12" s="13"/>
      <c r="K12" t="s">
        <v>10</v>
      </c>
      <c r="L12">
        <f>AVERAGE(I2,I3)</f>
        <v>4.7E-2</v>
      </c>
    </row>
    <row r="13" spans="1:12">
      <c r="K13" t="s">
        <v>11</v>
      </c>
      <c r="L13">
        <f>L11-L12</f>
        <v>1.4560000000000002</v>
      </c>
    </row>
    <row r="14" spans="1:12">
      <c r="A14" t="s">
        <v>30</v>
      </c>
      <c r="B14" s="1"/>
      <c r="C14" s="3">
        <f>C11-L12</f>
        <v>1.4200000000000002</v>
      </c>
      <c r="D14" s="3">
        <f>D11-L12</f>
        <v>1.704</v>
      </c>
      <c r="E14" s="3">
        <f>E11-L12</f>
        <v>1.4370000000000001</v>
      </c>
      <c r="F14" s="3">
        <f>F11-L12</f>
        <v>1.0750000000000002</v>
      </c>
      <c r="G14" s="3">
        <f>G11-L12</f>
        <v>1.3560000000000001</v>
      </c>
      <c r="H14" s="3">
        <f>H11-L12</f>
        <v>1.1440000000000001</v>
      </c>
      <c r="I14" s="3">
        <f>I11-L12</f>
        <v>1.371</v>
      </c>
    </row>
    <row r="15" spans="1:12">
      <c r="A15" t="s">
        <v>31</v>
      </c>
      <c r="B15" s="4"/>
      <c r="C15">
        <f>C12-L12</f>
        <v>0.86399999999999999</v>
      </c>
      <c r="D15">
        <f>D12-L12</f>
        <v>0.73299999999999998</v>
      </c>
      <c r="E15">
        <f>E12-L12</f>
        <v>0.21700000000000003</v>
      </c>
      <c r="F15">
        <f>F12-L12</f>
        <v>2.0000000000000018E-3</v>
      </c>
      <c r="G15">
        <f>G12-L12</f>
        <v>0.245</v>
      </c>
      <c r="H15">
        <f>H12-L12</f>
        <v>1.0000000000000009E-3</v>
      </c>
    </row>
    <row r="17" spans="1:12">
      <c r="A17" s="2" t="s">
        <v>12</v>
      </c>
    </row>
    <row r="18" spans="1:12">
      <c r="A18" t="s">
        <v>13</v>
      </c>
      <c r="C18">
        <f>L13</f>
        <v>1.4560000000000002</v>
      </c>
      <c r="D18">
        <f>L13</f>
        <v>1.4560000000000002</v>
      </c>
      <c r="E18">
        <f>L13</f>
        <v>1.4560000000000002</v>
      </c>
      <c r="F18">
        <f>L13</f>
        <v>1.4560000000000002</v>
      </c>
      <c r="G18">
        <f>L13</f>
        <v>1.4560000000000002</v>
      </c>
      <c r="H18">
        <f>L13</f>
        <v>1.4560000000000002</v>
      </c>
    </row>
    <row r="19" spans="1:12">
      <c r="A19" s="5" t="s">
        <v>14</v>
      </c>
      <c r="C19">
        <v>0.86399999999999999</v>
      </c>
      <c r="D19">
        <f>D15</f>
        <v>0.73299999999999998</v>
      </c>
      <c r="E19">
        <v>0.21700000000000003</v>
      </c>
      <c r="F19">
        <v>2E-3</v>
      </c>
      <c r="G19">
        <v>0.245</v>
      </c>
      <c r="H19">
        <v>1.0000000000000009E-3</v>
      </c>
    </row>
    <row r="20" spans="1:12">
      <c r="A20" t="s">
        <v>15</v>
      </c>
      <c r="C20">
        <f t="shared" ref="C20:H20" si="0">C18-C19</f>
        <v>0.59200000000000019</v>
      </c>
      <c r="D20">
        <f t="shared" si="0"/>
        <v>0.7230000000000002</v>
      </c>
      <c r="E20">
        <f t="shared" si="0"/>
        <v>1.2390000000000001</v>
      </c>
      <c r="F20">
        <f t="shared" si="0"/>
        <v>1.4540000000000002</v>
      </c>
      <c r="G20">
        <f t="shared" si="0"/>
        <v>1.2110000000000003</v>
      </c>
      <c r="H20">
        <f t="shared" si="0"/>
        <v>1.4550000000000001</v>
      </c>
    </row>
    <row r="21" spans="1:12">
      <c r="A21" t="s">
        <v>16</v>
      </c>
      <c r="C21" s="6">
        <f>C20/C18</f>
        <v>0.40659340659340665</v>
      </c>
      <c r="D21" s="6">
        <f t="shared" ref="D21:G21" si="1">D20/D18</f>
        <v>0.49656593406593413</v>
      </c>
      <c r="E21" s="6">
        <f t="shared" si="1"/>
        <v>0.85096153846153844</v>
      </c>
      <c r="F21" s="6">
        <f>F20/F18</f>
        <v>0.99862637362637363</v>
      </c>
      <c r="G21" s="6">
        <f t="shared" si="1"/>
        <v>0.83173076923076938</v>
      </c>
      <c r="H21" s="6">
        <f>H20/H18</f>
        <v>0.9993131868131867</v>
      </c>
    </row>
    <row r="22" spans="1:12">
      <c r="A22" t="s">
        <v>17</v>
      </c>
      <c r="C22" s="7">
        <f t="shared" ref="C22:H22" si="2">C21*100</f>
        <v>40.659340659340664</v>
      </c>
      <c r="D22" s="7">
        <f t="shared" si="2"/>
        <v>49.656593406593416</v>
      </c>
      <c r="E22" s="7">
        <f t="shared" si="2"/>
        <v>85.09615384615384</v>
      </c>
      <c r="F22" s="7">
        <f>F21*100</f>
        <v>99.862637362637358</v>
      </c>
      <c r="G22" s="7">
        <f t="shared" si="2"/>
        <v>83.173076923076934</v>
      </c>
      <c r="H22" s="7">
        <f t="shared" si="2"/>
        <v>99.931318681318672</v>
      </c>
    </row>
    <row r="24" spans="1:12">
      <c r="A24" s="36" t="s">
        <v>7</v>
      </c>
      <c r="C24" t="s">
        <v>0</v>
      </c>
      <c r="D24" t="s">
        <v>2</v>
      </c>
      <c r="E24" t="s">
        <v>1</v>
      </c>
      <c r="F24" t="s">
        <v>3</v>
      </c>
      <c r="G24" t="s">
        <v>4</v>
      </c>
      <c r="H24" t="s">
        <v>5</v>
      </c>
      <c r="I24" t="s">
        <v>32</v>
      </c>
    </row>
    <row r="25" spans="1:12">
      <c r="B25" s="34" t="s">
        <v>29</v>
      </c>
      <c r="C25" s="15">
        <f>D2</f>
        <v>1.5880000000000001</v>
      </c>
      <c r="D25" s="15">
        <f>D3</f>
        <v>1.72</v>
      </c>
      <c r="E25" s="15">
        <f>D4</f>
        <v>1.5369999999999999</v>
      </c>
      <c r="F25" s="15">
        <f>D5</f>
        <v>1.2689999999999999</v>
      </c>
      <c r="G25" s="15">
        <f>D6</f>
        <v>1.4870000000000001</v>
      </c>
      <c r="H25" s="15">
        <f>D7</f>
        <v>1.3169999999999999</v>
      </c>
      <c r="I25" s="15">
        <f>D8</f>
        <v>1.429</v>
      </c>
      <c r="K25" t="s">
        <v>9</v>
      </c>
      <c r="L25">
        <f>AVERAGE(H4,H5)</f>
        <v>1.512</v>
      </c>
    </row>
    <row r="26" spans="1:12">
      <c r="B26" s="35" t="s">
        <v>6</v>
      </c>
      <c r="C26" s="15">
        <f>E2</f>
        <v>0.94</v>
      </c>
      <c r="D26" s="15">
        <f>E3</f>
        <v>0.76300000000000001</v>
      </c>
      <c r="E26" s="15">
        <f>E4</f>
        <v>0.26100000000000001</v>
      </c>
      <c r="F26" s="15">
        <f>E5</f>
        <v>4.9000000000000002E-2</v>
      </c>
      <c r="G26" s="15">
        <f>E6</f>
        <v>0.30299999999999999</v>
      </c>
      <c r="H26" s="15">
        <f>E7</f>
        <v>4.9000000000000002E-2</v>
      </c>
      <c r="K26" t="s">
        <v>10</v>
      </c>
      <c r="L26">
        <f>AVERAGE(I4,I5)</f>
        <v>4.8000000000000001E-2</v>
      </c>
    </row>
    <row r="27" spans="1:12">
      <c r="K27" t="s">
        <v>11</v>
      </c>
      <c r="L27">
        <f>L25-L26</f>
        <v>1.464</v>
      </c>
    </row>
    <row r="28" spans="1:12">
      <c r="A28" t="s">
        <v>30</v>
      </c>
      <c r="C28">
        <f>C25-L26</f>
        <v>1.54</v>
      </c>
      <c r="D28">
        <f>D25-L26</f>
        <v>1.6719999999999999</v>
      </c>
      <c r="E28">
        <f>E25-L26</f>
        <v>1.4889999999999999</v>
      </c>
      <c r="F28">
        <f>F25-L26</f>
        <v>1.2209999999999999</v>
      </c>
      <c r="G28">
        <f>G25-L26</f>
        <v>1.4390000000000001</v>
      </c>
      <c r="H28">
        <f>H25-L26</f>
        <v>1.2689999999999999</v>
      </c>
      <c r="I28">
        <f>I25-L26</f>
        <v>1.381</v>
      </c>
    </row>
    <row r="29" spans="1:12">
      <c r="A29" t="s">
        <v>31</v>
      </c>
      <c r="C29">
        <f>C26-L26</f>
        <v>0.8919999999999999</v>
      </c>
      <c r="D29">
        <f>D26-L26</f>
        <v>0.71499999999999997</v>
      </c>
      <c r="E29">
        <f>E26-L26</f>
        <v>0.21300000000000002</v>
      </c>
      <c r="F29">
        <f>F26-L26</f>
        <v>1.0000000000000009E-3</v>
      </c>
      <c r="G29">
        <f>G26-L26</f>
        <v>0.255</v>
      </c>
      <c r="H29">
        <f>H26-L26</f>
        <v>1.0000000000000009E-3</v>
      </c>
    </row>
    <row r="31" spans="1:12">
      <c r="A31" s="36" t="s">
        <v>12</v>
      </c>
    </row>
    <row r="32" spans="1:12">
      <c r="A32" t="s">
        <v>13</v>
      </c>
      <c r="C32">
        <f>L27</f>
        <v>1.464</v>
      </c>
      <c r="D32">
        <f>L27</f>
        <v>1.464</v>
      </c>
      <c r="E32">
        <f>L27</f>
        <v>1.464</v>
      </c>
      <c r="F32">
        <f>L27</f>
        <v>1.464</v>
      </c>
      <c r="G32">
        <f>L27</f>
        <v>1.464</v>
      </c>
      <c r="H32">
        <f>L27</f>
        <v>1.464</v>
      </c>
    </row>
    <row r="33" spans="1:12">
      <c r="A33" t="s">
        <v>14</v>
      </c>
      <c r="C33">
        <f>C29</f>
        <v>0.8919999999999999</v>
      </c>
      <c r="D33">
        <f>D29</f>
        <v>0.71499999999999997</v>
      </c>
      <c r="E33">
        <f>E29</f>
        <v>0.21300000000000002</v>
      </c>
      <c r="F33">
        <v>1.0000000000000009E-3</v>
      </c>
      <c r="G33">
        <v>0.255</v>
      </c>
      <c r="H33">
        <v>1.0000000000000009E-3</v>
      </c>
    </row>
    <row r="34" spans="1:12">
      <c r="A34" t="s">
        <v>15</v>
      </c>
      <c r="C34">
        <f>C32-C33</f>
        <v>0.57200000000000006</v>
      </c>
      <c r="D34">
        <f t="shared" ref="D34:G34" si="3">D32-D33</f>
        <v>0.749</v>
      </c>
      <c r="E34">
        <f t="shared" si="3"/>
        <v>1.2509999999999999</v>
      </c>
      <c r="F34">
        <f t="shared" si="3"/>
        <v>1.4630000000000001</v>
      </c>
      <c r="G34">
        <f t="shared" si="3"/>
        <v>1.2090000000000001</v>
      </c>
      <c r="H34">
        <f>H32-H33</f>
        <v>1.4630000000000001</v>
      </c>
    </row>
    <row r="35" spans="1:12">
      <c r="A35" t="s">
        <v>16</v>
      </c>
      <c r="C35">
        <f>C34/C32</f>
        <v>0.39071038251366125</v>
      </c>
      <c r="D35">
        <f t="shared" ref="D35:H35" si="4">D34/D32</f>
        <v>0.51161202185792354</v>
      </c>
      <c r="E35">
        <f t="shared" si="4"/>
        <v>0.8545081967213114</v>
      </c>
      <c r="F35">
        <f t="shared" si="4"/>
        <v>0.99931693989071047</v>
      </c>
      <c r="G35">
        <f t="shared" si="4"/>
        <v>0.8258196721311476</v>
      </c>
      <c r="H35">
        <f t="shared" si="4"/>
        <v>0.99931693989071047</v>
      </c>
    </row>
    <row r="36" spans="1:12">
      <c r="A36" t="s">
        <v>17</v>
      </c>
      <c r="C36" s="3">
        <f>C35*100</f>
        <v>39.071038251366126</v>
      </c>
      <c r="D36" s="3">
        <f t="shared" ref="D36:H36" si="5">D35*100</f>
        <v>51.161202185792355</v>
      </c>
      <c r="E36" s="3">
        <f t="shared" si="5"/>
        <v>85.450819672131146</v>
      </c>
      <c r="F36" s="3">
        <f t="shared" si="5"/>
        <v>99.93169398907105</v>
      </c>
      <c r="G36" s="3">
        <f t="shared" si="5"/>
        <v>82.581967213114766</v>
      </c>
      <c r="H36" s="3">
        <f t="shared" si="5"/>
        <v>99.93169398907105</v>
      </c>
    </row>
    <row r="38" spans="1:12">
      <c r="A38" s="2" t="s">
        <v>8</v>
      </c>
      <c r="C38" s="1" t="s">
        <v>0</v>
      </c>
      <c r="D38" s="1" t="s">
        <v>2</v>
      </c>
      <c r="E38" s="1" t="s">
        <v>1</v>
      </c>
      <c r="F38" s="1" t="s">
        <v>3</v>
      </c>
      <c r="G38" s="1" t="s">
        <v>4</v>
      </c>
      <c r="H38" s="1" t="s">
        <v>5</v>
      </c>
      <c r="I38" s="1" t="s">
        <v>32</v>
      </c>
    </row>
    <row r="39" spans="1:12">
      <c r="B39" s="37" t="s">
        <v>29</v>
      </c>
      <c r="C39" s="8">
        <f>F2</f>
        <v>1.5840000000000001</v>
      </c>
      <c r="D39" s="8">
        <f>F3</f>
        <v>1.7649999999999999</v>
      </c>
      <c r="E39" s="8">
        <f>F4</f>
        <v>1.577</v>
      </c>
      <c r="F39" s="8">
        <f>F5</f>
        <v>1.214</v>
      </c>
      <c r="G39" s="8">
        <f>F6</f>
        <v>1.4279999999999999</v>
      </c>
      <c r="H39" s="33">
        <f>F7</f>
        <v>1.391</v>
      </c>
      <c r="I39" s="14">
        <f>F8</f>
        <v>1.5169999999999999</v>
      </c>
      <c r="K39" t="s">
        <v>9</v>
      </c>
      <c r="L39">
        <f>AVERAGE(H6,H7)</f>
        <v>1.5455000000000001</v>
      </c>
    </row>
    <row r="40" spans="1:12">
      <c r="B40" s="38" t="s">
        <v>6</v>
      </c>
      <c r="C40" s="8">
        <f>G2</f>
        <v>0.93500000000000005</v>
      </c>
      <c r="D40" s="8">
        <f>G3</f>
        <v>0.79100000000000004</v>
      </c>
      <c r="E40" s="8">
        <f>G4</f>
        <v>0.253</v>
      </c>
      <c r="F40" s="8">
        <f>G5</f>
        <v>0.05</v>
      </c>
      <c r="G40" s="32">
        <f>G6</f>
        <v>0.307</v>
      </c>
      <c r="H40" s="14">
        <f>G7</f>
        <v>4.8000000000000001E-2</v>
      </c>
      <c r="I40" s="13"/>
      <c r="K40" t="s">
        <v>10</v>
      </c>
      <c r="L40">
        <f>AVERAGE(I6,I7)</f>
        <v>4.65E-2</v>
      </c>
    </row>
    <row r="41" spans="1:12">
      <c r="K41" t="s">
        <v>11</v>
      </c>
      <c r="L41">
        <f>L39-L40</f>
        <v>1.4990000000000001</v>
      </c>
    </row>
    <row r="42" spans="1:12">
      <c r="A42" t="s">
        <v>30</v>
      </c>
      <c r="B42" s="1"/>
      <c r="C42">
        <f>C39-L40</f>
        <v>1.5375000000000001</v>
      </c>
      <c r="D42">
        <f>D39-L40</f>
        <v>1.7184999999999999</v>
      </c>
      <c r="E42">
        <f>E39-L40</f>
        <v>1.5305</v>
      </c>
      <c r="F42">
        <f>F39-L40</f>
        <v>1.1675</v>
      </c>
      <c r="G42">
        <f>G39-L40</f>
        <v>1.3815</v>
      </c>
      <c r="H42">
        <f>H39-L40</f>
        <v>1.3445</v>
      </c>
      <c r="I42">
        <f>I39-L40</f>
        <v>1.4704999999999999</v>
      </c>
    </row>
    <row r="43" spans="1:12">
      <c r="A43" t="s">
        <v>31</v>
      </c>
      <c r="B43" s="4"/>
      <c r="C43">
        <f>C40-L40</f>
        <v>0.88850000000000007</v>
      </c>
      <c r="D43">
        <f>D40-L40</f>
        <v>0.74450000000000005</v>
      </c>
      <c r="E43">
        <f>E40-L40</f>
        <v>0.20650000000000002</v>
      </c>
      <c r="F43">
        <f>F40-L40</f>
        <v>3.5000000000000031E-3</v>
      </c>
      <c r="G43">
        <f>G40-L40</f>
        <v>0.26050000000000001</v>
      </c>
      <c r="H43">
        <f>H40-L40</f>
        <v>1.5000000000000013E-3</v>
      </c>
    </row>
    <row r="45" spans="1:12">
      <c r="A45" s="2" t="s">
        <v>12</v>
      </c>
    </row>
    <row r="46" spans="1:12">
      <c r="A46" t="s">
        <v>13</v>
      </c>
      <c r="C46">
        <f>L41</f>
        <v>1.4990000000000001</v>
      </c>
      <c r="D46">
        <f>L41</f>
        <v>1.4990000000000001</v>
      </c>
      <c r="E46">
        <f>L41</f>
        <v>1.4990000000000001</v>
      </c>
      <c r="F46">
        <f>L41</f>
        <v>1.4990000000000001</v>
      </c>
      <c r="G46">
        <f>L41</f>
        <v>1.4990000000000001</v>
      </c>
      <c r="H46">
        <f>L41</f>
        <v>1.4990000000000001</v>
      </c>
    </row>
    <row r="47" spans="1:12">
      <c r="A47" s="5" t="s">
        <v>14</v>
      </c>
      <c r="C47">
        <f>C43</f>
        <v>0.88850000000000007</v>
      </c>
      <c r="D47">
        <v>0.74450000000000005</v>
      </c>
      <c r="E47">
        <f>E43</f>
        <v>0.20650000000000002</v>
      </c>
      <c r="F47">
        <v>3.5000000000000031E-3</v>
      </c>
      <c r="G47">
        <v>0.26050000000000001</v>
      </c>
      <c r="H47">
        <v>1.5000000000000013E-3</v>
      </c>
    </row>
    <row r="48" spans="1:12">
      <c r="A48" t="s">
        <v>15</v>
      </c>
      <c r="C48">
        <f>C46-C47</f>
        <v>0.61050000000000004</v>
      </c>
      <c r="D48">
        <f t="shared" ref="D48:H48" si="6">D46-D47</f>
        <v>0.75450000000000006</v>
      </c>
      <c r="E48">
        <f t="shared" si="6"/>
        <v>1.2925</v>
      </c>
      <c r="F48">
        <f t="shared" si="6"/>
        <v>1.4955000000000001</v>
      </c>
      <c r="G48">
        <f t="shared" si="6"/>
        <v>1.2385000000000002</v>
      </c>
      <c r="H48">
        <f t="shared" si="6"/>
        <v>1.4975000000000001</v>
      </c>
    </row>
    <row r="49" spans="1:8">
      <c r="A49" t="s">
        <v>16</v>
      </c>
      <c r="C49">
        <f>C48/C46</f>
        <v>0.40727151434289527</v>
      </c>
      <c r="D49">
        <f t="shared" ref="D49:H49" si="7">D48/D46</f>
        <v>0.50333555703802535</v>
      </c>
      <c r="E49">
        <f t="shared" si="7"/>
        <v>0.86224149432955299</v>
      </c>
      <c r="F49">
        <f t="shared" si="7"/>
        <v>0.99766511007338221</v>
      </c>
      <c r="G49">
        <f t="shared" si="7"/>
        <v>0.82621747831887926</v>
      </c>
      <c r="H49">
        <f t="shared" si="7"/>
        <v>0.99899933288859233</v>
      </c>
    </row>
    <row r="50" spans="1:8">
      <c r="A50" t="s">
        <v>17</v>
      </c>
      <c r="C50" s="3">
        <f>C49*100</f>
        <v>40.727151434289524</v>
      </c>
      <c r="D50" s="3">
        <f t="shared" ref="D50:H50" si="8">D49*100</f>
        <v>50.333555703802531</v>
      </c>
      <c r="E50" s="3">
        <f t="shared" si="8"/>
        <v>86.224149432955301</v>
      </c>
      <c r="F50" s="3">
        <f t="shared" si="8"/>
        <v>99.766511007338224</v>
      </c>
      <c r="G50" s="3">
        <f t="shared" si="8"/>
        <v>82.62174783188793</v>
      </c>
      <c r="H50" s="3">
        <f t="shared" si="8"/>
        <v>99.899933288859231</v>
      </c>
    </row>
    <row r="53" spans="1:8">
      <c r="A53" t="s">
        <v>18</v>
      </c>
      <c r="C53" s="7">
        <f t="shared" ref="C53:H53" si="9">AVERAGE(C22,C36,C50)</f>
        <v>40.152510114998769</v>
      </c>
      <c r="D53" s="7">
        <f t="shared" si="9"/>
        <v>50.383783765396096</v>
      </c>
      <c r="E53" s="7">
        <f t="shared" si="9"/>
        <v>85.590374317080091</v>
      </c>
      <c r="F53" s="7">
        <f t="shared" si="9"/>
        <v>99.85361411968222</v>
      </c>
      <c r="G53" s="7">
        <f t="shared" si="9"/>
        <v>82.792263989359881</v>
      </c>
      <c r="H53" s="7">
        <f t="shared" si="9"/>
        <v>99.920981986416322</v>
      </c>
    </row>
    <row r="54" spans="1:8">
      <c r="A54" t="s">
        <v>19</v>
      </c>
      <c r="C54" s="39">
        <f>_xlfn.STDEV.S(C22,C36,C50)</f>
        <v>0.93719561414444952</v>
      </c>
      <c r="D54" s="39">
        <f t="shared" ref="D54:H54" si="10">_xlfn.STDEV.S(D22,D36,D50)</f>
        <v>0.75356090546100929</v>
      </c>
      <c r="E54" s="39">
        <f>_xlfn.STDEV.S(E22,E36,E50)</f>
        <v>0.57680164281667368</v>
      </c>
      <c r="F54" s="39">
        <f t="shared" si="10"/>
        <v>8.2960343228602407E-2</v>
      </c>
      <c r="G54" s="39">
        <f t="shared" si="10"/>
        <v>0.33039293617167115</v>
      </c>
      <c r="H54" s="7">
        <f t="shared" si="10"/>
        <v>1.8229672668880665E-2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C802-FC0D-41C5-9A4D-1140A1096D68}">
  <dimension ref="A1:L54"/>
  <sheetViews>
    <sheetView tabSelected="1" topLeftCell="F1" zoomScale="86" zoomScaleNormal="86" workbookViewId="0">
      <selection activeCell="X22" sqref="X22"/>
    </sheetView>
  </sheetViews>
  <sheetFormatPr defaultRowHeight="14.5"/>
  <cols>
    <col min="1" max="1" width="13" customWidth="1"/>
    <col min="2" max="2" width="12.1796875" customWidth="1"/>
    <col min="3" max="3" width="13.08984375" customWidth="1"/>
    <col min="4" max="4" width="11.90625" customWidth="1"/>
    <col min="5" max="5" width="11.1796875" customWidth="1"/>
    <col min="6" max="6" width="11.90625" customWidth="1"/>
    <col min="7" max="7" width="10.453125" customWidth="1"/>
    <col min="8" max="8" width="15" customWidth="1"/>
    <col min="9" max="9" width="15.26953125" customWidth="1"/>
    <col min="11" max="11" width="12.36328125" customWidth="1"/>
  </cols>
  <sheetData>
    <row r="1" spans="1:12">
      <c r="B1" s="22" t="s">
        <v>23</v>
      </c>
      <c r="C1" s="23" t="s">
        <v>24</v>
      </c>
      <c r="D1" s="24" t="s">
        <v>25</v>
      </c>
      <c r="E1" s="25" t="s">
        <v>26</v>
      </c>
      <c r="F1" s="26" t="s">
        <v>27</v>
      </c>
      <c r="G1" s="27" t="s">
        <v>28</v>
      </c>
      <c r="H1" s="28" t="s">
        <v>21</v>
      </c>
      <c r="I1" s="29" t="s">
        <v>22</v>
      </c>
    </row>
    <row r="2" spans="1:12">
      <c r="A2" s="19" t="s">
        <v>0</v>
      </c>
      <c r="B2" s="20">
        <v>1.528</v>
      </c>
      <c r="C2" s="21">
        <v>0.76200000000000001</v>
      </c>
      <c r="D2" s="21">
        <v>1.5569999999999999</v>
      </c>
      <c r="E2" s="21">
        <v>0.76600000000000001</v>
      </c>
      <c r="F2" s="21">
        <v>1.5780000000000001</v>
      </c>
      <c r="G2" s="21">
        <v>0.755</v>
      </c>
      <c r="H2" s="10">
        <v>1.4510000000000001</v>
      </c>
      <c r="I2" s="10">
        <v>4.5999999999999999E-2</v>
      </c>
    </row>
    <row r="3" spans="1:12">
      <c r="A3" s="19" t="s">
        <v>2</v>
      </c>
      <c r="B3" s="16">
        <v>1.6160000000000001</v>
      </c>
      <c r="C3" s="9">
        <v>0.22500000000000001</v>
      </c>
      <c r="D3" s="9">
        <v>1.6479999999999999</v>
      </c>
      <c r="E3" s="9">
        <v>0.245</v>
      </c>
      <c r="F3" s="9">
        <v>1.6990000000000001</v>
      </c>
      <c r="G3" s="9">
        <v>0.23400000000000001</v>
      </c>
      <c r="H3" s="9">
        <v>1.431</v>
      </c>
      <c r="I3" s="9">
        <v>4.7E-2</v>
      </c>
    </row>
    <row r="4" spans="1:12">
      <c r="A4" s="19" t="s">
        <v>1</v>
      </c>
      <c r="B4" s="16">
        <v>1.5169999999999999</v>
      </c>
      <c r="C4" s="8">
        <v>0.248</v>
      </c>
      <c r="D4" s="8">
        <v>1.518</v>
      </c>
      <c r="E4" s="8">
        <v>0.23100000000000001</v>
      </c>
      <c r="F4" s="8">
        <v>1.5369999999999999</v>
      </c>
      <c r="G4" s="8">
        <v>0.25900000000000001</v>
      </c>
      <c r="H4" s="8">
        <v>1.41</v>
      </c>
      <c r="I4" s="8">
        <v>4.7E-2</v>
      </c>
    </row>
    <row r="5" spans="1:12">
      <c r="A5" s="19" t="s">
        <v>3</v>
      </c>
      <c r="B5" s="16">
        <v>1.1839999999999999</v>
      </c>
      <c r="C5" s="8">
        <v>4.8000000000000001E-2</v>
      </c>
      <c r="D5" s="8">
        <v>1.27</v>
      </c>
      <c r="E5" s="8">
        <v>0.05</v>
      </c>
      <c r="F5" s="8">
        <v>1.2949999999999999</v>
      </c>
      <c r="G5" s="8">
        <v>0.05</v>
      </c>
      <c r="H5" s="8">
        <v>1.4550000000000001</v>
      </c>
      <c r="I5" s="8">
        <v>4.5999999999999999E-2</v>
      </c>
    </row>
    <row r="6" spans="1:12">
      <c r="A6" s="19" t="s">
        <v>4</v>
      </c>
      <c r="B6" s="16">
        <v>1.411</v>
      </c>
      <c r="C6" s="8">
        <v>5.8000000000000003E-2</v>
      </c>
      <c r="D6" s="8">
        <v>1.512</v>
      </c>
      <c r="E6" s="8">
        <v>0.06</v>
      </c>
      <c r="F6" s="8">
        <v>1.494</v>
      </c>
      <c r="G6" s="8">
        <v>5.8999999999999997E-2</v>
      </c>
      <c r="H6" s="8">
        <v>1.425</v>
      </c>
      <c r="I6" s="8">
        <v>4.5999999999999999E-2</v>
      </c>
    </row>
    <row r="7" spans="1:12">
      <c r="A7" s="19" t="s">
        <v>5</v>
      </c>
      <c r="B7" s="17">
        <v>1.171</v>
      </c>
      <c r="C7" s="11">
        <v>0.05</v>
      </c>
      <c r="D7" s="11">
        <v>1.1220000000000001</v>
      </c>
      <c r="E7" s="11">
        <v>5.0999999999999997E-2</v>
      </c>
      <c r="F7" s="11">
        <v>1.1000000000000001</v>
      </c>
      <c r="G7" s="11">
        <v>5.1999999999999998E-2</v>
      </c>
      <c r="H7" s="11">
        <v>1.4650000000000001</v>
      </c>
      <c r="I7" s="11">
        <v>4.7E-2</v>
      </c>
    </row>
    <row r="8" spans="1:12">
      <c r="A8" s="19" t="s">
        <v>20</v>
      </c>
      <c r="B8" s="18">
        <v>0.91300000000000003</v>
      </c>
      <c r="C8" s="14"/>
      <c r="D8" s="14">
        <v>1.0760000000000001</v>
      </c>
      <c r="E8" s="14"/>
      <c r="F8" s="14">
        <v>0.92300000000000004</v>
      </c>
      <c r="G8" s="14"/>
      <c r="H8" s="14"/>
      <c r="I8" s="14"/>
    </row>
    <row r="9" spans="1:12">
      <c r="B9" s="12"/>
      <c r="C9" s="13"/>
      <c r="D9" s="13"/>
      <c r="E9" s="13"/>
      <c r="F9" s="13"/>
      <c r="G9" s="13"/>
      <c r="H9" s="13"/>
      <c r="I9" s="13"/>
    </row>
    <row r="10" spans="1:12">
      <c r="A10" s="2" t="s">
        <v>6</v>
      </c>
      <c r="C10" s="1" t="s">
        <v>0</v>
      </c>
      <c r="D10" s="1" t="s">
        <v>2</v>
      </c>
      <c r="E10" s="1" t="s">
        <v>1</v>
      </c>
      <c r="F10" s="1" t="s">
        <v>3</v>
      </c>
      <c r="G10" s="1" t="s">
        <v>4</v>
      </c>
      <c r="H10" s="1" t="s">
        <v>5</v>
      </c>
      <c r="I10" s="1" t="s">
        <v>33</v>
      </c>
    </row>
    <row r="11" spans="1:12">
      <c r="B11" s="30" t="s">
        <v>29</v>
      </c>
      <c r="C11" s="8">
        <f>B2</f>
        <v>1.528</v>
      </c>
      <c r="D11" s="8">
        <f>B3</f>
        <v>1.6160000000000001</v>
      </c>
      <c r="E11" s="8">
        <f>B4</f>
        <v>1.5169999999999999</v>
      </c>
      <c r="F11" s="8">
        <f>B5</f>
        <v>1.1839999999999999</v>
      </c>
      <c r="G11" s="8">
        <f>B6</f>
        <v>1.411</v>
      </c>
      <c r="H11" s="33">
        <f>B7</f>
        <v>1.171</v>
      </c>
      <c r="I11" s="14">
        <f>B8</f>
        <v>0.91300000000000003</v>
      </c>
      <c r="K11" t="s">
        <v>9</v>
      </c>
      <c r="L11">
        <f>AVERAGE(H2,H3)</f>
        <v>1.4410000000000001</v>
      </c>
    </row>
    <row r="12" spans="1:12">
      <c r="B12" s="31" t="s">
        <v>6</v>
      </c>
      <c r="C12" s="8">
        <f>C2</f>
        <v>0.76200000000000001</v>
      </c>
      <c r="D12" s="8">
        <f>C3</f>
        <v>0.22500000000000001</v>
      </c>
      <c r="E12" s="8">
        <f>C4</f>
        <v>0.248</v>
      </c>
      <c r="F12" s="8">
        <f>C5</f>
        <v>4.8000000000000001E-2</v>
      </c>
      <c r="G12" s="32">
        <f>C6</f>
        <v>5.8000000000000003E-2</v>
      </c>
      <c r="H12" s="14">
        <f>C7</f>
        <v>0.05</v>
      </c>
      <c r="I12" s="13"/>
      <c r="K12" t="s">
        <v>10</v>
      </c>
      <c r="L12">
        <f>AVERAGE(I2,I3)</f>
        <v>4.65E-2</v>
      </c>
    </row>
    <row r="13" spans="1:12">
      <c r="K13" t="s">
        <v>11</v>
      </c>
      <c r="L13">
        <f>L11-L12</f>
        <v>1.3945000000000001</v>
      </c>
    </row>
    <row r="14" spans="1:12">
      <c r="A14" t="s">
        <v>30</v>
      </c>
      <c r="B14" s="1"/>
      <c r="C14" s="3">
        <f>C11-L12</f>
        <v>1.4815</v>
      </c>
      <c r="D14" s="3">
        <f>D11-L12</f>
        <v>1.5695000000000001</v>
      </c>
      <c r="E14" s="3">
        <f>E11-L12</f>
        <v>1.4704999999999999</v>
      </c>
      <c r="F14" s="3">
        <f>F11-L12</f>
        <v>1.1375</v>
      </c>
      <c r="G14" s="3">
        <f>G11-L12</f>
        <v>1.3645</v>
      </c>
      <c r="H14" s="3">
        <f>H11-L12</f>
        <v>1.1245000000000001</v>
      </c>
      <c r="I14" s="3">
        <f>I11-L12</f>
        <v>0.86650000000000005</v>
      </c>
    </row>
    <row r="15" spans="1:12">
      <c r="A15" t="s">
        <v>31</v>
      </c>
      <c r="B15" s="4"/>
      <c r="C15">
        <f>C12-L12</f>
        <v>0.71550000000000002</v>
      </c>
      <c r="D15">
        <f>D12-L12</f>
        <v>0.17849999999999999</v>
      </c>
      <c r="E15">
        <f>E12-L12</f>
        <v>0.20150000000000001</v>
      </c>
      <c r="F15">
        <f>F12-L12</f>
        <v>1.5000000000000013E-3</v>
      </c>
      <c r="G15">
        <f>G12-L12</f>
        <v>1.1500000000000003E-2</v>
      </c>
      <c r="H15">
        <f>H12-L12</f>
        <v>3.5000000000000031E-3</v>
      </c>
    </row>
    <row r="17" spans="1:12">
      <c r="A17" s="2" t="s">
        <v>12</v>
      </c>
    </row>
    <row r="18" spans="1:12">
      <c r="A18" t="s">
        <v>13</v>
      </c>
      <c r="C18">
        <f>L13</f>
        <v>1.3945000000000001</v>
      </c>
      <c r="D18">
        <f>L13</f>
        <v>1.3945000000000001</v>
      </c>
      <c r="E18">
        <f>L13</f>
        <v>1.3945000000000001</v>
      </c>
      <c r="F18">
        <f>L13</f>
        <v>1.3945000000000001</v>
      </c>
      <c r="G18">
        <f>L13</f>
        <v>1.3945000000000001</v>
      </c>
      <c r="H18">
        <f>L13</f>
        <v>1.3945000000000001</v>
      </c>
    </row>
    <row r="19" spans="1:12">
      <c r="A19" s="5" t="s">
        <v>14</v>
      </c>
      <c r="C19">
        <f t="shared" ref="C19:H19" si="0">C15</f>
        <v>0.71550000000000002</v>
      </c>
      <c r="D19">
        <f t="shared" si="0"/>
        <v>0.17849999999999999</v>
      </c>
      <c r="E19">
        <f t="shared" si="0"/>
        <v>0.20150000000000001</v>
      </c>
      <c r="F19">
        <f t="shared" si="0"/>
        <v>1.5000000000000013E-3</v>
      </c>
      <c r="G19">
        <f t="shared" si="0"/>
        <v>1.1500000000000003E-2</v>
      </c>
      <c r="H19">
        <f t="shared" si="0"/>
        <v>3.5000000000000031E-3</v>
      </c>
    </row>
    <row r="20" spans="1:12">
      <c r="A20" t="s">
        <v>15</v>
      </c>
      <c r="C20">
        <f t="shared" ref="C20:H20" si="1">C18-C19</f>
        <v>0.67900000000000005</v>
      </c>
      <c r="D20">
        <f t="shared" si="1"/>
        <v>1.2160000000000002</v>
      </c>
      <c r="E20">
        <f t="shared" si="1"/>
        <v>1.1930000000000001</v>
      </c>
      <c r="F20">
        <f t="shared" si="1"/>
        <v>1.393</v>
      </c>
      <c r="G20">
        <f t="shared" si="1"/>
        <v>1.383</v>
      </c>
      <c r="H20">
        <f t="shared" si="1"/>
        <v>1.391</v>
      </c>
    </row>
    <row r="21" spans="1:12">
      <c r="A21" t="s">
        <v>16</v>
      </c>
      <c r="C21" s="6">
        <f>C20/C18</f>
        <v>0.48691287199713162</v>
      </c>
      <c r="D21" s="6">
        <f t="shared" ref="D21:G21" si="2">D20/D18</f>
        <v>0.87199713158838299</v>
      </c>
      <c r="E21" s="6">
        <f t="shared" si="2"/>
        <v>0.85550376479024737</v>
      </c>
      <c r="F21" s="6">
        <f>F20/F18</f>
        <v>0.99892434564359978</v>
      </c>
      <c r="G21" s="6">
        <f t="shared" si="2"/>
        <v>0.99175331660093213</v>
      </c>
      <c r="H21" s="6">
        <f>H20/H18</f>
        <v>0.99749013983506629</v>
      </c>
    </row>
    <row r="22" spans="1:12">
      <c r="A22" t="s">
        <v>17</v>
      </c>
      <c r="C22" s="7">
        <f t="shared" ref="C22:H22" si="3">C21*100</f>
        <v>48.691287199713159</v>
      </c>
      <c r="D22" s="7">
        <f t="shared" si="3"/>
        <v>87.199713158838293</v>
      </c>
      <c r="E22" s="7">
        <f t="shared" si="3"/>
        <v>85.550376479024735</v>
      </c>
      <c r="F22" s="7">
        <f>F21*100</f>
        <v>99.892434564359974</v>
      </c>
      <c r="G22" s="7">
        <f t="shared" si="3"/>
        <v>99.175331660093207</v>
      </c>
      <c r="H22" s="7">
        <f t="shared" si="3"/>
        <v>99.749013983506629</v>
      </c>
    </row>
    <row r="24" spans="1:12">
      <c r="A24" s="36" t="s">
        <v>7</v>
      </c>
      <c r="C24" t="s">
        <v>0</v>
      </c>
      <c r="D24" t="s">
        <v>2</v>
      </c>
      <c r="E24" t="s">
        <v>1</v>
      </c>
      <c r="F24" t="s">
        <v>3</v>
      </c>
      <c r="G24" t="s">
        <v>4</v>
      </c>
      <c r="H24" t="s">
        <v>5</v>
      </c>
      <c r="I24" t="s">
        <v>33</v>
      </c>
    </row>
    <row r="25" spans="1:12">
      <c r="B25" s="34" t="s">
        <v>29</v>
      </c>
      <c r="C25" s="15">
        <f>D2</f>
        <v>1.5569999999999999</v>
      </c>
      <c r="D25" s="15">
        <f>D3</f>
        <v>1.6479999999999999</v>
      </c>
      <c r="E25" s="15">
        <f>D4</f>
        <v>1.518</v>
      </c>
      <c r="F25" s="15">
        <f>D5</f>
        <v>1.27</v>
      </c>
      <c r="G25" s="15">
        <f>D6</f>
        <v>1.512</v>
      </c>
      <c r="H25" s="15">
        <f>D7</f>
        <v>1.1220000000000001</v>
      </c>
      <c r="I25" s="15">
        <f>D8</f>
        <v>1.0760000000000001</v>
      </c>
      <c r="K25" t="s">
        <v>9</v>
      </c>
      <c r="L25">
        <f>AVERAGE(H4,H5)</f>
        <v>1.4325000000000001</v>
      </c>
    </row>
    <row r="26" spans="1:12">
      <c r="B26" s="35" t="s">
        <v>6</v>
      </c>
      <c r="C26" s="15">
        <f>E2</f>
        <v>0.76600000000000001</v>
      </c>
      <c r="D26" s="15">
        <f>E3</f>
        <v>0.245</v>
      </c>
      <c r="E26" s="15">
        <f>E4</f>
        <v>0.23100000000000001</v>
      </c>
      <c r="F26" s="15">
        <f>E5</f>
        <v>0.05</v>
      </c>
      <c r="G26" s="15">
        <f>E6</f>
        <v>0.06</v>
      </c>
      <c r="H26" s="15">
        <f>E7</f>
        <v>5.0999999999999997E-2</v>
      </c>
      <c r="K26" t="s">
        <v>10</v>
      </c>
      <c r="L26">
        <f>AVERAGE(I4,I5)</f>
        <v>4.65E-2</v>
      </c>
    </row>
    <row r="27" spans="1:12">
      <c r="K27" t="s">
        <v>11</v>
      </c>
      <c r="L27">
        <f>L25-L26</f>
        <v>1.3860000000000001</v>
      </c>
    </row>
    <row r="28" spans="1:12">
      <c r="A28" t="s">
        <v>30</v>
      </c>
      <c r="C28">
        <f>C25-L26</f>
        <v>1.5105</v>
      </c>
      <c r="D28">
        <f>D25-L26</f>
        <v>1.6014999999999999</v>
      </c>
      <c r="E28">
        <f>E25-L26</f>
        <v>1.4715</v>
      </c>
      <c r="F28">
        <f>F25-L26</f>
        <v>1.2235</v>
      </c>
      <c r="G28">
        <f>G25-L26</f>
        <v>1.4655</v>
      </c>
      <c r="H28">
        <f>H25-L26</f>
        <v>1.0755000000000001</v>
      </c>
      <c r="I28">
        <f>I25-L26</f>
        <v>1.0295000000000001</v>
      </c>
    </row>
    <row r="29" spans="1:12">
      <c r="A29" t="s">
        <v>31</v>
      </c>
      <c r="C29">
        <f>C26-L26</f>
        <v>0.71950000000000003</v>
      </c>
      <c r="D29">
        <f>D26-L26</f>
        <v>0.19850000000000001</v>
      </c>
      <c r="E29">
        <f>E26-L26</f>
        <v>0.1845</v>
      </c>
      <c r="F29">
        <f>F26-L26</f>
        <v>3.5000000000000031E-3</v>
      </c>
      <c r="G29">
        <f>G26-L26</f>
        <v>1.3499999999999998E-2</v>
      </c>
      <c r="H29">
        <f>H26-L26</f>
        <v>4.4999999999999971E-3</v>
      </c>
    </row>
    <row r="31" spans="1:12">
      <c r="A31" s="36" t="s">
        <v>12</v>
      </c>
    </row>
    <row r="32" spans="1:12">
      <c r="A32" t="s">
        <v>13</v>
      </c>
      <c r="C32">
        <f>L27</f>
        <v>1.3860000000000001</v>
      </c>
      <c r="D32">
        <f>L27</f>
        <v>1.3860000000000001</v>
      </c>
      <c r="E32">
        <f>L27</f>
        <v>1.3860000000000001</v>
      </c>
      <c r="F32">
        <f>L27</f>
        <v>1.3860000000000001</v>
      </c>
      <c r="G32">
        <f>L27</f>
        <v>1.3860000000000001</v>
      </c>
      <c r="H32">
        <f>L27</f>
        <v>1.3860000000000001</v>
      </c>
    </row>
    <row r="33" spans="1:12">
      <c r="A33" t="s">
        <v>14</v>
      </c>
      <c r="C33">
        <f t="shared" ref="C33:H33" si="4">C29</f>
        <v>0.71950000000000003</v>
      </c>
      <c r="D33">
        <f t="shared" si="4"/>
        <v>0.19850000000000001</v>
      </c>
      <c r="E33">
        <f t="shared" si="4"/>
        <v>0.1845</v>
      </c>
      <c r="F33">
        <f t="shared" si="4"/>
        <v>3.5000000000000031E-3</v>
      </c>
      <c r="G33">
        <f t="shared" si="4"/>
        <v>1.3499999999999998E-2</v>
      </c>
      <c r="H33">
        <f t="shared" si="4"/>
        <v>4.4999999999999971E-3</v>
      </c>
    </row>
    <row r="34" spans="1:12">
      <c r="A34" t="s">
        <v>15</v>
      </c>
      <c r="C34">
        <f>C32-C33</f>
        <v>0.66650000000000009</v>
      </c>
      <c r="D34">
        <f t="shared" ref="D34:G34" si="5">D32-D33</f>
        <v>1.1875</v>
      </c>
      <c r="E34">
        <f t="shared" si="5"/>
        <v>1.2015000000000002</v>
      </c>
      <c r="F34">
        <f t="shared" si="5"/>
        <v>1.3825000000000001</v>
      </c>
      <c r="G34">
        <f t="shared" si="5"/>
        <v>1.3725000000000001</v>
      </c>
      <c r="H34">
        <f>H32-H33</f>
        <v>1.3815000000000002</v>
      </c>
    </row>
    <row r="35" spans="1:12">
      <c r="A35" t="s">
        <v>16</v>
      </c>
      <c r="C35">
        <f>C34/C32</f>
        <v>0.48088023088023091</v>
      </c>
      <c r="D35">
        <f t="shared" ref="D35:H35" si="6">D34/D32</f>
        <v>0.85678210678210676</v>
      </c>
      <c r="E35">
        <f t="shared" si="6"/>
        <v>0.86688311688311692</v>
      </c>
      <c r="F35">
        <f t="shared" si="6"/>
        <v>0.9974747474747474</v>
      </c>
      <c r="G35">
        <f t="shared" si="6"/>
        <v>0.99025974025974017</v>
      </c>
      <c r="H35">
        <f t="shared" si="6"/>
        <v>0.99675324675324684</v>
      </c>
    </row>
    <row r="36" spans="1:12">
      <c r="A36" t="s">
        <v>17</v>
      </c>
      <c r="C36" s="3">
        <f>C35*100</f>
        <v>48.088023088023093</v>
      </c>
      <c r="D36" s="3">
        <f t="shared" ref="D36:H36" si="7">D35*100</f>
        <v>85.678210678210675</v>
      </c>
      <c r="E36" s="3">
        <f t="shared" si="7"/>
        <v>86.688311688311686</v>
      </c>
      <c r="F36" s="3">
        <f t="shared" si="7"/>
        <v>99.74747474747474</v>
      </c>
      <c r="G36" s="3">
        <f t="shared" si="7"/>
        <v>99.025974025974023</v>
      </c>
      <c r="H36" s="3">
        <f t="shared" si="7"/>
        <v>99.675324675324688</v>
      </c>
    </row>
    <row r="38" spans="1:12">
      <c r="A38" s="2" t="s">
        <v>8</v>
      </c>
      <c r="C38" s="1" t="s">
        <v>0</v>
      </c>
      <c r="D38" s="1" t="s">
        <v>2</v>
      </c>
      <c r="E38" s="1" t="s">
        <v>1</v>
      </c>
      <c r="F38" s="1" t="s">
        <v>3</v>
      </c>
      <c r="G38" s="1" t="s">
        <v>4</v>
      </c>
      <c r="H38" s="1" t="s">
        <v>5</v>
      </c>
      <c r="I38" s="1" t="s">
        <v>33</v>
      </c>
    </row>
    <row r="39" spans="1:12">
      <c r="B39" s="37" t="s">
        <v>29</v>
      </c>
      <c r="C39" s="8">
        <f>F2</f>
        <v>1.5780000000000001</v>
      </c>
      <c r="D39" s="8">
        <f>F3</f>
        <v>1.6990000000000001</v>
      </c>
      <c r="E39" s="8">
        <f>F4</f>
        <v>1.5369999999999999</v>
      </c>
      <c r="F39" s="8">
        <f>F5</f>
        <v>1.2949999999999999</v>
      </c>
      <c r="G39" s="8">
        <f>F6</f>
        <v>1.494</v>
      </c>
      <c r="H39" s="33">
        <f>F7</f>
        <v>1.1000000000000001</v>
      </c>
      <c r="I39" s="14">
        <f>F8</f>
        <v>0.92300000000000004</v>
      </c>
      <c r="K39" t="s">
        <v>9</v>
      </c>
      <c r="L39">
        <f>AVERAGE(H6,H7)</f>
        <v>1.4450000000000001</v>
      </c>
    </row>
    <row r="40" spans="1:12">
      <c r="B40" s="38" t="s">
        <v>6</v>
      </c>
      <c r="C40" s="8">
        <f>G2</f>
        <v>0.755</v>
      </c>
      <c r="D40" s="8">
        <f>G3</f>
        <v>0.23400000000000001</v>
      </c>
      <c r="E40" s="8">
        <f>G4</f>
        <v>0.25900000000000001</v>
      </c>
      <c r="F40" s="8">
        <f>G5</f>
        <v>0.05</v>
      </c>
      <c r="G40" s="32">
        <f>G6</f>
        <v>5.8999999999999997E-2</v>
      </c>
      <c r="H40" s="14">
        <f>G7</f>
        <v>5.1999999999999998E-2</v>
      </c>
      <c r="I40" s="13"/>
      <c r="K40" t="s">
        <v>10</v>
      </c>
      <c r="L40">
        <f>AVERAGE(I6,I7)</f>
        <v>4.65E-2</v>
      </c>
    </row>
    <row r="41" spans="1:12">
      <c r="K41" t="s">
        <v>11</v>
      </c>
      <c r="L41">
        <f>L39-L40</f>
        <v>1.3985000000000001</v>
      </c>
    </row>
    <row r="42" spans="1:12">
      <c r="A42" t="s">
        <v>30</v>
      </c>
      <c r="B42" s="1"/>
      <c r="C42">
        <f>C39-L40</f>
        <v>1.5315000000000001</v>
      </c>
      <c r="D42">
        <f>D39-L40</f>
        <v>1.6525000000000001</v>
      </c>
      <c r="E42">
        <f>E39-L40</f>
        <v>1.4904999999999999</v>
      </c>
      <c r="F42">
        <f>F39-L40</f>
        <v>1.2484999999999999</v>
      </c>
      <c r="G42">
        <f>G39-L40</f>
        <v>1.4475</v>
      </c>
      <c r="H42">
        <f>H39-L40</f>
        <v>1.0535000000000001</v>
      </c>
      <c r="I42">
        <f>I39-L40</f>
        <v>0.87650000000000006</v>
      </c>
    </row>
    <row r="43" spans="1:12">
      <c r="A43" t="s">
        <v>31</v>
      </c>
      <c r="B43" s="4"/>
      <c r="C43">
        <f>C40-L40</f>
        <v>0.70850000000000002</v>
      </c>
      <c r="D43">
        <f>D40-L40</f>
        <v>0.1875</v>
      </c>
      <c r="E43">
        <f>E40-L40</f>
        <v>0.21250000000000002</v>
      </c>
      <c r="F43">
        <f>F40-L40</f>
        <v>3.5000000000000031E-3</v>
      </c>
      <c r="G43">
        <f>G40-L40</f>
        <v>1.2499999999999997E-2</v>
      </c>
      <c r="H43">
        <f>H40-L40</f>
        <v>5.4999999999999979E-3</v>
      </c>
    </row>
    <row r="45" spans="1:12">
      <c r="A45" s="2" t="s">
        <v>12</v>
      </c>
    </row>
    <row r="46" spans="1:12">
      <c r="A46" t="s">
        <v>13</v>
      </c>
      <c r="C46">
        <f>L41</f>
        <v>1.3985000000000001</v>
      </c>
      <c r="D46">
        <f>L41</f>
        <v>1.3985000000000001</v>
      </c>
      <c r="E46">
        <f>L41</f>
        <v>1.3985000000000001</v>
      </c>
      <c r="F46">
        <f>L41</f>
        <v>1.3985000000000001</v>
      </c>
      <c r="G46">
        <f>L41</f>
        <v>1.3985000000000001</v>
      </c>
      <c r="H46">
        <f>L41</f>
        <v>1.3985000000000001</v>
      </c>
    </row>
    <row r="47" spans="1:12">
      <c r="A47" s="5" t="s">
        <v>14</v>
      </c>
      <c r="C47">
        <f>C43</f>
        <v>0.70850000000000002</v>
      </c>
      <c r="D47">
        <f>D43</f>
        <v>0.1875</v>
      </c>
      <c r="E47">
        <f>E43</f>
        <v>0.21250000000000002</v>
      </c>
      <c r="F47">
        <v>3.5000000000000031E-3</v>
      </c>
      <c r="G47">
        <f>G43</f>
        <v>1.2499999999999997E-2</v>
      </c>
      <c r="H47">
        <f>H43</f>
        <v>5.4999999999999979E-3</v>
      </c>
    </row>
    <row r="48" spans="1:12">
      <c r="A48" t="s">
        <v>15</v>
      </c>
      <c r="C48">
        <f>C46-C47</f>
        <v>0.69000000000000006</v>
      </c>
      <c r="D48">
        <f t="shared" ref="D48:H48" si="8">D46-D47</f>
        <v>1.2110000000000001</v>
      </c>
      <c r="E48">
        <f t="shared" si="8"/>
        <v>1.1859999999999999</v>
      </c>
      <c r="F48">
        <f t="shared" si="8"/>
        <v>1.395</v>
      </c>
      <c r="G48">
        <f t="shared" si="8"/>
        <v>1.3860000000000001</v>
      </c>
      <c r="H48">
        <f t="shared" si="8"/>
        <v>1.393</v>
      </c>
    </row>
    <row r="49" spans="1:8">
      <c r="A49" t="s">
        <v>16</v>
      </c>
      <c r="C49">
        <f>C48/C46</f>
        <v>0.49338577046835896</v>
      </c>
      <c r="D49">
        <f t="shared" ref="D49:H49" si="9">D48/D46</f>
        <v>0.8659277797640329</v>
      </c>
      <c r="E49">
        <f t="shared" si="9"/>
        <v>0.84805148373257055</v>
      </c>
      <c r="F49">
        <f t="shared" si="9"/>
        <v>0.9974973185555952</v>
      </c>
      <c r="G49">
        <f t="shared" si="9"/>
        <v>0.99106185198426888</v>
      </c>
      <c r="H49">
        <f t="shared" si="9"/>
        <v>0.99606721487307825</v>
      </c>
    </row>
    <row r="50" spans="1:8">
      <c r="A50" t="s">
        <v>17</v>
      </c>
      <c r="C50" s="3">
        <f>C49*100</f>
        <v>49.338577046835894</v>
      </c>
      <c r="D50" s="3">
        <f t="shared" ref="D50:H50" si="10">D49*100</f>
        <v>86.592777976403283</v>
      </c>
      <c r="E50" s="3">
        <f t="shared" si="10"/>
        <v>84.805148373257055</v>
      </c>
      <c r="F50" s="3">
        <f t="shared" si="10"/>
        <v>99.749731855559517</v>
      </c>
      <c r="G50" s="3">
        <f t="shared" si="10"/>
        <v>99.106185198426886</v>
      </c>
      <c r="H50" s="3">
        <f t="shared" si="10"/>
        <v>99.606721487307823</v>
      </c>
    </row>
    <row r="53" spans="1:8">
      <c r="A53" t="s">
        <v>18</v>
      </c>
      <c r="C53" s="7">
        <f t="shared" ref="C53:H53" si="11">AVERAGE(C22,C36,C50)</f>
        <v>48.705962444857384</v>
      </c>
      <c r="D53" s="7">
        <f t="shared" si="11"/>
        <v>86.490233937817422</v>
      </c>
      <c r="E53" s="7">
        <f t="shared" si="11"/>
        <v>85.681278846864487</v>
      </c>
      <c r="F53" s="7">
        <f t="shared" si="11"/>
        <v>99.796547055798086</v>
      </c>
      <c r="G53" s="7">
        <f t="shared" si="11"/>
        <v>99.102496961498034</v>
      </c>
      <c r="H53" s="7">
        <f t="shared" si="11"/>
        <v>99.677020048713032</v>
      </c>
    </row>
    <row r="54" spans="1:8">
      <c r="A54" t="s">
        <v>19</v>
      </c>
      <c r="C54" s="39">
        <f>_xlfn.STDEV.S(C22,C36,C50)</f>
        <v>0.62540612652149874</v>
      </c>
      <c r="D54" s="39">
        <f t="shared" ref="D54:H54" si="12">_xlfn.STDEV.S(D22,D36,D50)</f>
        <v>0.76591703827903135</v>
      </c>
      <c r="E54" s="39">
        <f>_xlfn.STDEV.S(E22,E36,E50)</f>
        <v>0.94838156362374959</v>
      </c>
      <c r="F54" s="39">
        <f t="shared" si="12"/>
        <v>8.3048686671629152E-2</v>
      </c>
      <c r="G54" s="39">
        <f t="shared" si="12"/>
        <v>7.474709383081389E-2</v>
      </c>
      <c r="H54" s="7">
        <f t="shared" si="12"/>
        <v>7.1161396394507762E-2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PE04-1</vt:lpstr>
      <vt:lpstr>PE04-1(NH2)</vt:lpstr>
      <vt:lpstr>PE04-2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2023-07-01T16:26:18Z</dcterms:created>
  <dcterms:modified xsi:type="dcterms:W3CDTF">2024-07-18T04:33:32Z</dcterms:modified>
</cp:coreProperties>
</file>