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 - Naresuan University\เดสก์ท็อป\manuscript 2567\1. phage peptide\1. phage peptide\Raw data\"/>
    </mc:Choice>
  </mc:AlternateContent>
  <xr:revisionPtr revIDLastSave="0" documentId="13_ncr:1_{6613E077-B1FF-4F26-A272-5A52E0688B91}" xr6:coauthVersionLast="46" xr6:coauthVersionMax="47" xr10:uidLastSave="{00000000-0000-0000-0000-000000000000}"/>
  <bookViews>
    <workbookView xWindow="-110" yWindow="-110" windowWidth="19420" windowHeight="10420" activeTab="6" xr2:uid="{5BD4097F-514B-4D7B-B3AB-89A2A2650C8E}"/>
  </bookViews>
  <sheets>
    <sheet name="RAW DATA" sheetId="1" r:id="rId1"/>
    <sheet name="n1" sheetId="2" r:id="rId2"/>
    <sheet name="n2" sheetId="3" r:id="rId3"/>
    <sheet name="n3" sheetId="4" r:id="rId4"/>
    <sheet name="average &amp; sd" sheetId="5" r:id="rId5"/>
    <sheet name="Stat PE04-1 " sheetId="6" r:id="rId6"/>
    <sheet name="Stat PE04-1(NH2)" sheetId="7" r:id="rId7"/>
    <sheet name="Stat PE04-2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5" l="1"/>
  <c r="P41" i="5"/>
  <c r="P40" i="5"/>
  <c r="P39" i="5"/>
  <c r="P38" i="5"/>
  <c r="P37" i="5"/>
  <c r="P36" i="5"/>
  <c r="P31" i="5"/>
  <c r="P30" i="5"/>
  <c r="P29" i="5"/>
  <c r="P28" i="5"/>
  <c r="P27" i="5"/>
  <c r="P26" i="5"/>
  <c r="P25" i="5"/>
  <c r="P20" i="5"/>
  <c r="P19" i="5"/>
  <c r="P18" i="5"/>
  <c r="P17" i="5"/>
  <c r="P16" i="5"/>
  <c r="P15" i="5"/>
  <c r="O42" i="5"/>
  <c r="O41" i="5"/>
  <c r="O40" i="5"/>
  <c r="O39" i="5"/>
  <c r="O38" i="5"/>
  <c r="O37" i="5"/>
  <c r="O36" i="5"/>
  <c r="O31" i="5"/>
  <c r="O30" i="5"/>
  <c r="O29" i="5"/>
  <c r="O28" i="5"/>
  <c r="O27" i="5"/>
  <c r="O26" i="5"/>
  <c r="O25" i="5"/>
  <c r="O20" i="5"/>
  <c r="O19" i="5"/>
  <c r="O18" i="5"/>
  <c r="O17" i="5"/>
  <c r="O16" i="5"/>
  <c r="O15" i="5"/>
  <c r="N42" i="5"/>
  <c r="N41" i="5"/>
  <c r="N40" i="5"/>
  <c r="N39" i="5"/>
  <c r="N38" i="5"/>
  <c r="N37" i="5"/>
  <c r="N36" i="5"/>
  <c r="N31" i="5"/>
  <c r="N30" i="5"/>
  <c r="N29" i="5"/>
  <c r="N28" i="5"/>
  <c r="N27" i="5"/>
  <c r="N26" i="5"/>
  <c r="N25" i="5"/>
  <c r="N20" i="5"/>
  <c r="N19" i="5"/>
  <c r="N18" i="5"/>
  <c r="N17" i="5"/>
  <c r="N16" i="5"/>
  <c r="N15" i="5"/>
  <c r="P14" i="5"/>
  <c r="O14" i="5"/>
  <c r="N14" i="5"/>
  <c r="L42" i="5"/>
  <c r="L41" i="5"/>
  <c r="L40" i="5"/>
  <c r="L39" i="5"/>
  <c r="L38" i="5"/>
  <c r="L37" i="5"/>
  <c r="L36" i="5"/>
  <c r="L31" i="5"/>
  <c r="L30" i="5"/>
  <c r="L29" i="5"/>
  <c r="L28" i="5"/>
  <c r="L27" i="5"/>
  <c r="L26" i="5"/>
  <c r="L25" i="5"/>
  <c r="L20" i="5"/>
  <c r="L19" i="5"/>
  <c r="L18" i="5"/>
  <c r="L17" i="5"/>
  <c r="L16" i="5"/>
  <c r="L15" i="5"/>
  <c r="K42" i="5"/>
  <c r="K41" i="5"/>
  <c r="K40" i="5"/>
  <c r="K39" i="5"/>
  <c r="K38" i="5"/>
  <c r="K37" i="5"/>
  <c r="K36" i="5"/>
  <c r="K31" i="5"/>
  <c r="K30" i="5"/>
  <c r="K29" i="5"/>
  <c r="K28" i="5"/>
  <c r="K27" i="5"/>
  <c r="K26" i="5"/>
  <c r="K25" i="5"/>
  <c r="K20" i="5"/>
  <c r="K19" i="5"/>
  <c r="K18" i="5"/>
  <c r="K17" i="5"/>
  <c r="K16" i="5"/>
  <c r="K15" i="5"/>
  <c r="L14" i="5"/>
  <c r="K14" i="5"/>
  <c r="AE7" i="5"/>
  <c r="AE6" i="5"/>
  <c r="AD10" i="4"/>
  <c r="AC10" i="4"/>
  <c r="AB10" i="4"/>
  <c r="AA10" i="4"/>
  <c r="Z10" i="4"/>
  <c r="Y10" i="4"/>
  <c r="X10" i="4"/>
  <c r="W10" i="4"/>
  <c r="V10" i="4"/>
  <c r="AD9" i="4"/>
  <c r="AC9" i="4"/>
  <c r="AB9" i="4"/>
  <c r="AA9" i="4"/>
  <c r="Z9" i="4"/>
  <c r="Y9" i="4"/>
  <c r="X9" i="4"/>
  <c r="W9" i="4"/>
  <c r="V9" i="4"/>
  <c r="AD8" i="4"/>
  <c r="AC8" i="4"/>
  <c r="AB8" i="4"/>
  <c r="AA8" i="4"/>
  <c r="Z8" i="4"/>
  <c r="Y8" i="4"/>
  <c r="X8" i="4"/>
  <c r="W8" i="4"/>
  <c r="V8" i="4"/>
  <c r="AD7" i="4"/>
  <c r="AC7" i="4"/>
  <c r="AB7" i="4"/>
  <c r="AA7" i="4"/>
  <c r="Z7" i="4"/>
  <c r="Y7" i="4"/>
  <c r="X7" i="4"/>
  <c r="W7" i="4"/>
  <c r="V7" i="4"/>
  <c r="AD6" i="4"/>
  <c r="AC6" i="4"/>
  <c r="AB6" i="4"/>
  <c r="AA6" i="4"/>
  <c r="Z6" i="4"/>
  <c r="Y6" i="4"/>
  <c r="X6" i="4"/>
  <c r="W6" i="4"/>
  <c r="V6" i="4"/>
  <c r="AD5" i="4"/>
  <c r="AC5" i="4"/>
  <c r="AB5" i="4"/>
  <c r="AA5" i="4"/>
  <c r="Z5" i="4"/>
  <c r="Y5" i="4"/>
  <c r="X5" i="4"/>
  <c r="W5" i="4"/>
  <c r="V5" i="4"/>
  <c r="AD4" i="4"/>
  <c r="AC4" i="4"/>
  <c r="AB4" i="4"/>
  <c r="AA4" i="4"/>
  <c r="Z4" i="4"/>
  <c r="Y4" i="4"/>
  <c r="X4" i="4"/>
  <c r="W4" i="4"/>
  <c r="V4" i="4"/>
  <c r="U11" i="4"/>
  <c r="R11" i="4"/>
  <c r="O11" i="4"/>
  <c r="AD10" i="3"/>
  <c r="AC10" i="3"/>
  <c r="AB10" i="3"/>
  <c r="AA10" i="3"/>
  <c r="Z10" i="3"/>
  <c r="Y10" i="3"/>
  <c r="X10" i="3"/>
  <c r="W10" i="3"/>
  <c r="V10" i="3"/>
  <c r="AD9" i="3"/>
  <c r="AC9" i="3"/>
  <c r="AB9" i="3"/>
  <c r="AA9" i="3"/>
  <c r="Z9" i="3"/>
  <c r="Y9" i="3"/>
  <c r="X9" i="3"/>
  <c r="W9" i="3"/>
  <c r="V9" i="3"/>
  <c r="AD8" i="3"/>
  <c r="AC8" i="3"/>
  <c r="AB8" i="3"/>
  <c r="AA8" i="3"/>
  <c r="Z8" i="3"/>
  <c r="Y8" i="3"/>
  <c r="X8" i="3"/>
  <c r="W8" i="3"/>
  <c r="V8" i="3"/>
  <c r="AD7" i="3"/>
  <c r="AC7" i="3"/>
  <c r="AB7" i="3"/>
  <c r="AA7" i="3"/>
  <c r="Z7" i="3"/>
  <c r="Y7" i="3"/>
  <c r="X7" i="3"/>
  <c r="W7" i="3"/>
  <c r="V7" i="3"/>
  <c r="AD6" i="3"/>
  <c r="AC6" i="3"/>
  <c r="AB6" i="3"/>
  <c r="AA6" i="3"/>
  <c r="Z6" i="3"/>
  <c r="Y6" i="3"/>
  <c r="X6" i="3"/>
  <c r="W6" i="3"/>
  <c r="V6" i="3"/>
  <c r="AD5" i="3"/>
  <c r="AC5" i="3"/>
  <c r="AB5" i="3"/>
  <c r="AA5" i="3"/>
  <c r="Z5" i="3"/>
  <c r="Y5" i="3"/>
  <c r="X5" i="3"/>
  <c r="W5" i="3"/>
  <c r="V5" i="3"/>
  <c r="AD4" i="3"/>
  <c r="AC4" i="3"/>
  <c r="AB4" i="3"/>
  <c r="AA4" i="3"/>
  <c r="Z4" i="3"/>
  <c r="Y4" i="3"/>
  <c r="X4" i="3"/>
  <c r="W4" i="3"/>
  <c r="V4" i="3"/>
  <c r="U11" i="3"/>
  <c r="R11" i="3"/>
  <c r="O11" i="3"/>
  <c r="AD9" i="2"/>
  <c r="AD8" i="2"/>
  <c r="AD7" i="2"/>
  <c r="AD6" i="2"/>
  <c r="AD5" i="2"/>
  <c r="AD4" i="2"/>
  <c r="AC9" i="2"/>
  <c r="AC8" i="2"/>
  <c r="AC7" i="2"/>
  <c r="AC6" i="2"/>
  <c r="AC5" i="2"/>
  <c r="AC4" i="2"/>
  <c r="AB9" i="2"/>
  <c r="AB8" i="2"/>
  <c r="AB7" i="2"/>
  <c r="AB6" i="2"/>
  <c r="AB5" i="2"/>
  <c r="AB4" i="2"/>
  <c r="AD10" i="2"/>
  <c r="AC10" i="2"/>
  <c r="AB10" i="2"/>
  <c r="U11" i="2"/>
  <c r="AA9" i="2"/>
  <c r="AA8" i="2"/>
  <c r="AA7" i="2"/>
  <c r="AA6" i="2"/>
  <c r="AA5" i="2"/>
  <c r="AA4" i="2"/>
  <c r="Z9" i="2"/>
  <c r="Z8" i="2"/>
  <c r="Z7" i="2"/>
  <c r="Z6" i="2"/>
  <c r="Z5" i="2"/>
  <c r="Z4" i="2"/>
  <c r="Y9" i="2"/>
  <c r="Y8" i="2"/>
  <c r="Y7" i="2"/>
  <c r="Y6" i="2"/>
  <c r="Y5" i="2"/>
  <c r="Y4" i="2"/>
  <c r="AA10" i="2"/>
  <c r="Z10" i="2"/>
  <c r="Y10" i="2"/>
  <c r="R11" i="2"/>
  <c r="X10" i="2"/>
  <c r="X9" i="2"/>
  <c r="X8" i="2"/>
  <c r="X7" i="2"/>
  <c r="X6" i="2"/>
  <c r="X5" i="2"/>
  <c r="X4" i="2"/>
  <c r="W9" i="2"/>
  <c r="W8" i="2"/>
  <c r="W7" i="2"/>
  <c r="W6" i="2"/>
  <c r="W5" i="2"/>
  <c r="W4" i="2"/>
  <c r="O11" i="2"/>
  <c r="V9" i="2" s="1"/>
  <c r="V8" i="2"/>
  <c r="V7" i="2"/>
  <c r="V6" i="2"/>
  <c r="V5" i="2"/>
  <c r="O4" i="2"/>
  <c r="N4" i="2"/>
  <c r="M4" i="2"/>
  <c r="D12" i="2"/>
  <c r="W10" i="2"/>
  <c r="V10" i="2"/>
  <c r="AH9" i="5"/>
  <c r="AE8" i="5"/>
  <c r="AD7" i="5"/>
  <c r="AH5" i="5"/>
  <c r="AF4" i="5"/>
  <c r="AH10" i="5"/>
  <c r="AE9" i="5"/>
  <c r="AD8" i="5"/>
  <c r="AH6" i="5"/>
  <c r="AE5" i="5"/>
  <c r="AD4" i="5"/>
  <c r="AH7" i="5"/>
  <c r="AH8" i="5"/>
  <c r="AH4" i="5"/>
  <c r="AF5" i="5"/>
  <c r="AF9" i="5"/>
  <c r="AF10" i="5"/>
  <c r="AD5" i="5"/>
  <c r="AD6" i="5"/>
  <c r="AD9" i="5"/>
  <c r="AD10" i="5"/>
  <c r="AG6" i="5"/>
  <c r="AG7" i="5"/>
  <c r="AG8" i="5"/>
  <c r="AG10" i="5"/>
  <c r="AG4" i="5"/>
  <c r="AE10" i="5"/>
  <c r="AC5" i="5"/>
  <c r="AC6" i="5"/>
  <c r="AC8" i="5"/>
  <c r="AC9" i="5"/>
  <c r="AC10" i="5"/>
  <c r="L12" i="4"/>
  <c r="Q10" i="4"/>
  <c r="T9" i="4"/>
  <c r="S9" i="4"/>
  <c r="O9" i="4"/>
  <c r="S8" i="4"/>
  <c r="Q8" i="4"/>
  <c r="M8" i="4"/>
  <c r="Q7" i="4"/>
  <c r="P7" i="4"/>
  <c r="U6" i="4"/>
  <c r="O6" i="4"/>
  <c r="N6" i="4"/>
  <c r="S5" i="4"/>
  <c r="N5" i="4"/>
  <c r="U4" i="4"/>
  <c r="R4" i="4"/>
  <c r="N4" i="4"/>
  <c r="M4" i="4"/>
  <c r="L12" i="3"/>
  <c r="T10" i="3" s="1"/>
  <c r="S10" i="3"/>
  <c r="R10" i="3"/>
  <c r="Q10" i="3"/>
  <c r="O10" i="3"/>
  <c r="N10" i="3"/>
  <c r="M10" i="3"/>
  <c r="T9" i="3"/>
  <c r="S9" i="3"/>
  <c r="R9" i="3"/>
  <c r="P9" i="3"/>
  <c r="O9" i="3"/>
  <c r="N9" i="3"/>
  <c r="U8" i="3"/>
  <c r="T8" i="3"/>
  <c r="S8" i="3"/>
  <c r="Q8" i="3"/>
  <c r="P8" i="3"/>
  <c r="O8" i="3"/>
  <c r="M8" i="3"/>
  <c r="U7" i="3"/>
  <c r="T7" i="3"/>
  <c r="R7" i="3"/>
  <c r="Q7" i="3"/>
  <c r="P7" i="3"/>
  <c r="N7" i="3"/>
  <c r="M7" i="3"/>
  <c r="U6" i="3"/>
  <c r="S6" i="3"/>
  <c r="R6" i="3"/>
  <c r="Q6" i="3"/>
  <c r="O6" i="3"/>
  <c r="N6" i="3"/>
  <c r="M6" i="3"/>
  <c r="T5" i="3"/>
  <c r="S5" i="3"/>
  <c r="R5" i="3"/>
  <c r="P5" i="3"/>
  <c r="O5" i="3"/>
  <c r="N5" i="3"/>
  <c r="U4" i="3"/>
  <c r="T4" i="3"/>
  <c r="S4" i="3"/>
  <c r="Q4" i="3"/>
  <c r="P4" i="3"/>
  <c r="O4" i="3"/>
  <c r="N4" i="3"/>
  <c r="M4" i="3"/>
  <c r="L12" i="2"/>
  <c r="AF6" i="5" l="1"/>
  <c r="AF7" i="5"/>
  <c r="T10" i="4"/>
  <c r="U10" i="4"/>
  <c r="N10" i="4"/>
  <c r="R9" i="4"/>
  <c r="U8" i="4"/>
  <c r="P8" i="4"/>
  <c r="T7" i="4"/>
  <c r="N7" i="4"/>
  <c r="R6" i="4"/>
  <c r="M6" i="4"/>
  <c r="P5" i="4"/>
  <c r="T4" i="4"/>
  <c r="P4" i="4"/>
  <c r="S10" i="4"/>
  <c r="M10" i="4"/>
  <c r="P9" i="4"/>
  <c r="T8" i="4"/>
  <c r="O8" i="4"/>
  <c r="R7" i="4"/>
  <c r="M7" i="4"/>
  <c r="Q6" i="4"/>
  <c r="T5" i="4"/>
  <c r="O5" i="4"/>
  <c r="S4" i="4"/>
  <c r="O4" i="4"/>
  <c r="U7" i="2"/>
  <c r="O8" i="2"/>
  <c r="Q4" i="4"/>
  <c r="R5" i="4"/>
  <c r="S6" i="4"/>
  <c r="U7" i="4"/>
  <c r="N9" i="4"/>
  <c r="O10" i="4"/>
  <c r="R4" i="3"/>
  <c r="M5" i="3"/>
  <c r="Q5" i="3"/>
  <c r="U5" i="3"/>
  <c r="P6" i="3"/>
  <c r="T6" i="3"/>
  <c r="O7" i="3"/>
  <c r="S7" i="3"/>
  <c r="N8" i="3"/>
  <c r="R8" i="3"/>
  <c r="M9" i="3"/>
  <c r="Q9" i="3"/>
  <c r="U9" i="3"/>
  <c r="P10" i="3"/>
  <c r="U10" i="3"/>
  <c r="AF8" i="5"/>
  <c r="AE4" i="5"/>
  <c r="AC4" i="5"/>
  <c r="AC7" i="5"/>
  <c r="AG9" i="5"/>
  <c r="AG5" i="5"/>
  <c r="U10" i="2"/>
  <c r="U6" i="2"/>
  <c r="M8" i="2"/>
  <c r="N7" i="2"/>
  <c r="O10" i="2"/>
  <c r="O6" i="2"/>
  <c r="P9" i="2"/>
  <c r="P5" i="2"/>
  <c r="T4" i="2"/>
  <c r="Q8" i="2"/>
  <c r="R10" i="2"/>
  <c r="R6" i="2"/>
  <c r="S8" i="2"/>
  <c r="T10" i="2"/>
  <c r="T6" i="2"/>
  <c r="V4" i="2"/>
  <c r="M7" i="2"/>
  <c r="N10" i="2"/>
  <c r="N6" i="2"/>
  <c r="O9" i="2"/>
  <c r="O5" i="2"/>
  <c r="P8" i="2"/>
  <c r="Q4" i="2"/>
  <c r="U4" i="2"/>
  <c r="Q7" i="2"/>
  <c r="R9" i="2"/>
  <c r="R5" i="2"/>
  <c r="S7" i="2"/>
  <c r="T9" i="2"/>
  <c r="T5" i="2"/>
  <c r="M10" i="2"/>
  <c r="M6" i="2"/>
  <c r="N9" i="2"/>
  <c r="N5" i="2"/>
  <c r="P4" i="2"/>
  <c r="P7" i="2"/>
  <c r="R4" i="2"/>
  <c r="Q10" i="2"/>
  <c r="Q6" i="2"/>
  <c r="R8" i="2"/>
  <c r="S10" i="2"/>
  <c r="S6" i="2"/>
  <c r="T8" i="2"/>
  <c r="M9" i="2"/>
  <c r="M5" i="2"/>
  <c r="N8" i="2"/>
  <c r="O7" i="2"/>
  <c r="P10" i="2"/>
  <c r="P6" i="2"/>
  <c r="S4" i="2"/>
  <c r="Q9" i="2"/>
  <c r="Q5" i="2"/>
  <c r="R7" i="2"/>
  <c r="S9" i="2"/>
  <c r="S5" i="2"/>
  <c r="T7" i="2"/>
  <c r="U9" i="2"/>
  <c r="U5" i="2"/>
  <c r="U8" i="2"/>
  <c r="R10" i="4"/>
  <c r="M5" i="4"/>
  <c r="Q5" i="4"/>
  <c r="U5" i="4"/>
  <c r="P6" i="4"/>
  <c r="T6" i="4"/>
  <c r="O7" i="4"/>
  <c r="S7" i="4"/>
  <c r="N8" i="4"/>
  <c r="R8" i="4"/>
  <c r="M9" i="4"/>
  <c r="Q9" i="4"/>
  <c r="U9" i="4"/>
  <c r="P10" i="4"/>
</calcChain>
</file>

<file path=xl/sharedStrings.xml><?xml version="1.0" encoding="utf-8"?>
<sst xmlns="http://schemas.openxmlformats.org/spreadsheetml/2006/main" count="647" uniqueCount="177">
  <si>
    <t>CR04-WT</t>
  </si>
  <si>
    <r>
      <t>CR04-WT-NH</t>
    </r>
    <r>
      <rPr>
        <sz val="10"/>
        <color theme="1"/>
        <rFont val="Calibri"/>
        <family val="2"/>
        <scheme val="minor"/>
      </rPr>
      <t>2</t>
    </r>
  </si>
  <si>
    <t>CR04-CPP</t>
  </si>
  <si>
    <t>N1 (OD540)</t>
  </si>
  <si>
    <t>1000 ug/ml</t>
  </si>
  <si>
    <t>800 ug/ml</t>
  </si>
  <si>
    <t>600 ug/ml</t>
  </si>
  <si>
    <t>312.5 ug/ml</t>
  </si>
  <si>
    <t>150 ug/ml</t>
  </si>
  <si>
    <t>50 ug/ml</t>
  </si>
  <si>
    <t>0 ug/ml</t>
  </si>
  <si>
    <t>blank</t>
  </si>
  <si>
    <t>300 ug/ml</t>
  </si>
  <si>
    <t>156.25 ug/ml</t>
  </si>
  <si>
    <t>25 ug/ml</t>
  </si>
  <si>
    <t>N2 (OD540)</t>
  </si>
  <si>
    <t>N3 (OD540)</t>
  </si>
  <si>
    <t>average blank =</t>
  </si>
  <si>
    <t>OD504</t>
  </si>
  <si>
    <t>OD540-blank</t>
  </si>
  <si>
    <t xml:space="preserve"> </t>
  </si>
  <si>
    <t>CR04-WT-NH2</t>
  </si>
  <si>
    <t>N1</t>
  </si>
  <si>
    <t>N2</t>
  </si>
  <si>
    <t>N3</t>
  </si>
  <si>
    <t>sd</t>
  </si>
  <si>
    <t>% cell viability</t>
  </si>
  <si>
    <t>average  % cell viability</t>
  </si>
  <si>
    <t>Avg 0</t>
  </si>
  <si>
    <t>Avg</t>
  </si>
  <si>
    <t>SD</t>
  </si>
  <si>
    <t>Number of families</t>
  </si>
  <si>
    <t>Number of comparisons per family</t>
  </si>
  <si>
    <t>Alpha</t>
  </si>
  <si>
    <t>Tukey's multiple comparisons test</t>
  </si>
  <si>
    <t>Mean Diff.</t>
  </si>
  <si>
    <t>95.00% CI of diff.</t>
  </si>
  <si>
    <t>Below threshold?</t>
  </si>
  <si>
    <t>Summary</t>
  </si>
  <si>
    <t>Control vs. 50</t>
  </si>
  <si>
    <t>-10.94 to 27.50</t>
  </si>
  <si>
    <t>No</t>
  </si>
  <si>
    <t>ns</t>
  </si>
  <si>
    <t>A-B</t>
  </si>
  <si>
    <t>Control vs. 150</t>
  </si>
  <si>
    <t>-7.091 to 31.36</t>
  </si>
  <si>
    <t>A-C</t>
  </si>
  <si>
    <t>Control vs. 312.5</t>
  </si>
  <si>
    <t>-4.878 to 33.57</t>
  </si>
  <si>
    <t>A-D</t>
  </si>
  <si>
    <t>Control vs. 600</t>
  </si>
  <si>
    <t>0.2487 to 38.70</t>
  </si>
  <si>
    <t>Yes</t>
  </si>
  <si>
    <t>*</t>
  </si>
  <si>
    <t>A-E</t>
  </si>
  <si>
    <t>Control vs. 800</t>
  </si>
  <si>
    <t>9.244 to 47.69</t>
  </si>
  <si>
    <t>**</t>
  </si>
  <si>
    <t>A-F</t>
  </si>
  <si>
    <t>Control vs. 1000</t>
  </si>
  <si>
    <t>29.31 to 67.76</t>
  </si>
  <si>
    <t>****</t>
  </si>
  <si>
    <t>A-G</t>
  </si>
  <si>
    <t>50 vs. 150</t>
  </si>
  <si>
    <t>-15.37 to 23.08</t>
  </si>
  <si>
    <t>B-C</t>
  </si>
  <si>
    <t>50 vs. 312.5</t>
  </si>
  <si>
    <t>-13.16 to 25.29</t>
  </si>
  <si>
    <t>B-D</t>
  </si>
  <si>
    <t>50 vs. 600</t>
  </si>
  <si>
    <t>-8.030 to 30.42</t>
  </si>
  <si>
    <t>B-E</t>
  </si>
  <si>
    <t>50 vs. 800</t>
  </si>
  <si>
    <t>0.9648 to 39.41</t>
  </si>
  <si>
    <t>B-F</t>
  </si>
  <si>
    <t>50 vs. 1000</t>
  </si>
  <si>
    <t>21.03 to 59.48</t>
  </si>
  <si>
    <t>B-G</t>
  </si>
  <si>
    <t>150 vs. 312.5</t>
  </si>
  <si>
    <t>-17.01 to 21.44</t>
  </si>
  <si>
    <t>C-D</t>
  </si>
  <si>
    <t>150 vs. 600</t>
  </si>
  <si>
    <t>-11.88 to 26.56</t>
  </si>
  <si>
    <t>C-E</t>
  </si>
  <si>
    <t>150 vs. 800</t>
  </si>
  <si>
    <t>-2.889 to 35.56</t>
  </si>
  <si>
    <t>C-F</t>
  </si>
  <si>
    <t>150 vs. 1000</t>
  </si>
  <si>
    <t>17.18 to 55.62</t>
  </si>
  <si>
    <t>***</t>
  </si>
  <si>
    <t>C-G</t>
  </si>
  <si>
    <t>312.5 vs. 600</t>
  </si>
  <si>
    <t>-14.10 to 24.35</t>
  </si>
  <si>
    <t>D-E</t>
  </si>
  <si>
    <t>312.5 vs. 800</t>
  </si>
  <si>
    <t>-5.102 to 33.35</t>
  </si>
  <si>
    <t>D-F</t>
  </si>
  <si>
    <t>312.5 vs. 1000</t>
  </si>
  <si>
    <t>14.96 to 53.41</t>
  </si>
  <si>
    <t>D-G</t>
  </si>
  <si>
    <t>600 vs. 800</t>
  </si>
  <si>
    <t>-10.23 to 28.22</t>
  </si>
  <si>
    <t>E-F</t>
  </si>
  <si>
    <t>600 vs. 1000</t>
  </si>
  <si>
    <t>9.837 to 48.28</t>
  </si>
  <si>
    <t>E-G</t>
  </si>
  <si>
    <t>800 vs. 1000</t>
  </si>
  <si>
    <t>0.8419 to 39.29</t>
  </si>
  <si>
    <t>F-G</t>
  </si>
  <si>
    <t>Test details</t>
  </si>
  <si>
    <t>Mean 1</t>
  </si>
  <si>
    <t>Mean 2</t>
  </si>
  <si>
    <t>SE of diff.</t>
  </si>
  <si>
    <t>n1</t>
  </si>
  <si>
    <t>n2</t>
  </si>
  <si>
    <t>q</t>
  </si>
  <si>
    <t>DF</t>
  </si>
  <si>
    <t>Control vs. 25</t>
  </si>
  <si>
    <t>-14.35 to 24.58</t>
  </si>
  <si>
    <t>-5.898 to 33.03</t>
  </si>
  <si>
    <t>Control vs. 156.25</t>
  </si>
  <si>
    <t>-1.392 to 37.54</t>
  </si>
  <si>
    <t>Control vs. 300</t>
  </si>
  <si>
    <t>3.871 to 42.80</t>
  </si>
  <si>
    <t>30.88 to 69.81</t>
  </si>
  <si>
    <t>51.70 to 90.63</t>
  </si>
  <si>
    <t>25 vs. 50</t>
  </si>
  <si>
    <t>-11.01 to 27.91</t>
  </si>
  <si>
    <t>25 vs. 156.25</t>
  </si>
  <si>
    <t>-6.508 to 32.42</t>
  </si>
  <si>
    <t>25 vs. 300</t>
  </si>
  <si>
    <t>-1.245 to 37.68</t>
  </si>
  <si>
    <t>25 vs. 600</t>
  </si>
  <si>
    <t>25.76 to 64.69</t>
  </si>
  <si>
    <t>25 vs. 800</t>
  </si>
  <si>
    <t>46.59 to 85.51</t>
  </si>
  <si>
    <t>50 vs. 156.25</t>
  </si>
  <si>
    <t>-14.96 to 23.97</t>
  </si>
  <si>
    <t>50 vs. 300</t>
  </si>
  <si>
    <t>-9.696 to 29.23</t>
  </si>
  <si>
    <t>17.31 to 56.24</t>
  </si>
  <si>
    <t>38.14 to 77.06</t>
  </si>
  <si>
    <t>156.25 vs. 300</t>
  </si>
  <si>
    <t>-14.20 to 24.73</t>
  </si>
  <si>
    <t>156.25 vs. 600</t>
  </si>
  <si>
    <t>12.81 to 51.74</t>
  </si>
  <si>
    <t>156.25 vs. 800</t>
  </si>
  <si>
    <t>33.63 to 72.56</t>
  </si>
  <si>
    <t>300 vs. 600</t>
  </si>
  <si>
    <t>7.545 to 46.47</t>
  </si>
  <si>
    <t>300 vs. 800</t>
  </si>
  <si>
    <t>28.37 to 67.30</t>
  </si>
  <si>
    <t>1.357 to 40.29</t>
  </si>
  <si>
    <t>-22.68 to 42.37</t>
  </si>
  <si>
    <t>-24.16 to 40.89</t>
  </si>
  <si>
    <t>-12.16 to 52.89</t>
  </si>
  <si>
    <t>-4.198 to 60.85</t>
  </si>
  <si>
    <t>34.58 to 99.63</t>
  </si>
  <si>
    <t>52.87 to 117.9</t>
  </si>
  <si>
    <t>-34.00 to 31.05</t>
  </si>
  <si>
    <t>-22.00 to 43.05</t>
  </si>
  <si>
    <t>-14.04 to 51.01</t>
  </si>
  <si>
    <t>24.74 to 89.79</t>
  </si>
  <si>
    <t>43.03 to 108.1</t>
  </si>
  <si>
    <t>-20.53 to 44.52</t>
  </si>
  <si>
    <t>-12.57 to 52.48</t>
  </si>
  <si>
    <t>26.21 to 91.26</t>
  </si>
  <si>
    <t>44.51 to 109.6</t>
  </si>
  <si>
    <t>-24.56 to 40.49</t>
  </si>
  <si>
    <t>14.22 to 79.27</t>
  </si>
  <si>
    <t>32.51 to 97.56</t>
  </si>
  <si>
    <t>6.252 to 71.30</t>
  </si>
  <si>
    <t>24.55 to 89.60</t>
  </si>
  <si>
    <t>-14.23 to 50.82</t>
  </si>
  <si>
    <t xml:space="preserve">PE04-1 </t>
  </si>
  <si>
    <t>PE04-1(NH2)</t>
  </si>
  <si>
    <t>PE04-2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</si>
</sst>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3" borderId="3" xfId="0" applyFill="1" applyBorder="1"/>
    <xf numFmtId="0" fontId="0" fillId="4" borderId="3" xfId="0" applyFill="1" applyBorder="1"/>
    <xf numFmtId="0" fontId="0" fillId="3" borderId="5" xfId="0" applyFill="1" applyBorder="1"/>
    <xf numFmtId="0" fontId="0" fillId="4" borderId="5" xfId="0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/>
    <xf numFmtId="0" fontId="0" fillId="4" borderId="6" xfId="0" applyFill="1" applyBorder="1"/>
    <xf numFmtId="0" fontId="0" fillId="0" borderId="6" xfId="0" applyBorder="1" applyAlignment="1">
      <alignment horizontal="center"/>
    </xf>
    <xf numFmtId="0" fontId="0" fillId="3" borderId="7" xfId="0" applyFill="1" applyBorder="1"/>
    <xf numFmtId="0" fontId="0" fillId="0" borderId="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7" borderId="2" xfId="0" applyFill="1" applyBorder="1"/>
    <xf numFmtId="0" fontId="0" fillId="7" borderId="0" xfId="0" applyFill="1" applyAlignment="1">
      <alignment horizontal="center"/>
    </xf>
    <xf numFmtId="0" fontId="0" fillId="7" borderId="0" xfId="0" applyFill="1"/>
    <xf numFmtId="164" fontId="0" fillId="2" borderId="2" xfId="0" applyNumberFormat="1" applyFill="1" applyBorder="1"/>
    <xf numFmtId="164" fontId="0" fillId="8" borderId="2" xfId="0" applyNumberFormat="1" applyFill="1" applyBorder="1"/>
    <xf numFmtId="0" fontId="0" fillId="0" borderId="12" xfId="0" applyBorder="1" applyAlignment="1">
      <alignment horizontal="center"/>
    </xf>
    <xf numFmtId="164" fontId="0" fillId="2" borderId="12" xfId="0" applyNumberFormat="1" applyFill="1" applyBorder="1"/>
    <xf numFmtId="164" fontId="0" fillId="8" borderId="12" xfId="0" applyNumberFormat="1" applyFill="1" applyBorder="1"/>
    <xf numFmtId="164" fontId="0" fillId="4" borderId="12" xfId="0" applyNumberFormat="1" applyFill="1" applyBorder="1"/>
    <xf numFmtId="0" fontId="0" fillId="3" borderId="11" xfId="0" applyFill="1" applyBorder="1" applyAlignment="1">
      <alignment horizontal="center"/>
    </xf>
    <xf numFmtId="164" fontId="0" fillId="8" borderId="11" xfId="0" applyNumberFormat="1" applyFill="1" applyBorder="1"/>
    <xf numFmtId="0" fontId="0" fillId="4" borderId="12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2" xfId="0" applyFill="1" applyBorder="1"/>
    <xf numFmtId="164" fontId="0" fillId="0" borderId="12" xfId="0" applyNumberFormat="1" applyBorder="1" applyAlignment="1">
      <alignment horizontal="center"/>
    </xf>
    <xf numFmtId="2" fontId="0" fillId="0" borderId="12" xfId="0" applyNumberFormat="1" applyBorder="1"/>
    <xf numFmtId="165" fontId="0" fillId="2" borderId="12" xfId="0" applyNumberFormat="1" applyFill="1" applyBorder="1"/>
    <xf numFmtId="165" fontId="0" fillId="4" borderId="12" xfId="0" applyNumberFormat="1" applyFill="1" applyBorder="1"/>
    <xf numFmtId="165" fontId="0" fillId="8" borderId="12" xfId="0" applyNumberFormat="1" applyFill="1" applyBorder="1"/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164" fontId="0" fillId="0" borderId="0" xfId="0" applyNumberFormat="1"/>
    <xf numFmtId="2" fontId="0" fillId="0" borderId="21" xfId="0" applyNumberFormat="1" applyBorder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11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59EA-EE87-4C20-A65E-90FAB3A23EE4}">
  <dimension ref="A1:K34"/>
  <sheetViews>
    <sheetView topLeftCell="A13" zoomScale="108" zoomScaleNormal="70" workbookViewId="0">
      <selection activeCell="H13" sqref="H13:J13"/>
    </sheetView>
  </sheetViews>
  <sheetFormatPr defaultRowHeight="14.5" x14ac:dyDescent="0.35"/>
  <cols>
    <col min="1" max="1" width="10.81640625" customWidth="1"/>
    <col min="11" max="11" width="12" customWidth="1"/>
    <col min="12" max="12" width="8.7265625" customWidth="1"/>
  </cols>
  <sheetData>
    <row r="1" spans="1:11" x14ac:dyDescent="0.35">
      <c r="A1" s="1"/>
      <c r="B1" s="57" t="s">
        <v>174</v>
      </c>
      <c r="C1" s="57"/>
      <c r="D1" s="57"/>
      <c r="E1" s="58" t="s">
        <v>175</v>
      </c>
      <c r="F1" s="58"/>
      <c r="G1" s="58"/>
      <c r="H1" s="59" t="s">
        <v>176</v>
      </c>
      <c r="I1" s="59"/>
      <c r="J1" s="59"/>
      <c r="K1" s="1"/>
    </row>
    <row r="2" spans="1:11" x14ac:dyDescent="0.35">
      <c r="A2" s="27" t="s">
        <v>3</v>
      </c>
      <c r="B2" s="3">
        <v>1</v>
      </c>
      <c r="C2" s="3">
        <v>2</v>
      </c>
      <c r="D2" s="3">
        <v>3</v>
      </c>
      <c r="E2" s="5">
        <v>4</v>
      </c>
      <c r="F2" s="5">
        <v>5</v>
      </c>
      <c r="G2" s="5">
        <v>6</v>
      </c>
      <c r="H2" s="7">
        <v>7</v>
      </c>
      <c r="I2" s="7">
        <v>8</v>
      </c>
      <c r="J2" s="7">
        <v>9</v>
      </c>
      <c r="K2" s="1" t="s">
        <v>3</v>
      </c>
    </row>
    <row r="3" spans="1:11" x14ac:dyDescent="0.35">
      <c r="A3" s="2" t="s">
        <v>4</v>
      </c>
      <c r="B3" s="4">
        <v>0.88600000000000001</v>
      </c>
      <c r="C3" s="4">
        <v>0.70499999999999996</v>
      </c>
      <c r="D3" s="4">
        <v>0.61299999999999999</v>
      </c>
      <c r="E3" s="6">
        <v>0.44800000000000001</v>
      </c>
      <c r="F3" s="6">
        <v>0.504</v>
      </c>
      <c r="G3" s="6">
        <v>0.58399999999999996</v>
      </c>
      <c r="H3" s="8">
        <v>0.34399999999999997</v>
      </c>
      <c r="I3" s="8">
        <v>0.22500000000000001</v>
      </c>
      <c r="J3" s="8">
        <v>0.24399999999999999</v>
      </c>
      <c r="K3" s="2" t="s">
        <v>5</v>
      </c>
    </row>
    <row r="4" spans="1:11" x14ac:dyDescent="0.35">
      <c r="A4" s="2" t="s">
        <v>5</v>
      </c>
      <c r="B4" s="4">
        <v>0.94699999999999995</v>
      </c>
      <c r="C4" s="4">
        <v>0.94</v>
      </c>
      <c r="D4" s="4">
        <v>0.92200000000000004</v>
      </c>
      <c r="E4" s="6">
        <v>0.57899999999999996</v>
      </c>
      <c r="F4" s="6">
        <v>0.71799999999999997</v>
      </c>
      <c r="G4" s="6">
        <v>0.69199999999999995</v>
      </c>
      <c r="H4" s="8">
        <v>0.46</v>
      </c>
      <c r="I4" s="8">
        <v>0.52900000000000003</v>
      </c>
      <c r="J4" s="8">
        <v>0.439</v>
      </c>
      <c r="K4" s="2" t="s">
        <v>6</v>
      </c>
    </row>
    <row r="5" spans="1:11" ht="15" thickBot="1" x14ac:dyDescent="0.4">
      <c r="A5" s="18" t="s">
        <v>6</v>
      </c>
      <c r="B5" s="12">
        <v>1.1379999999999999</v>
      </c>
      <c r="C5" s="12">
        <v>1.0289999999999999</v>
      </c>
      <c r="D5" s="12">
        <v>0.96799999999999997</v>
      </c>
      <c r="E5" s="14">
        <v>0.84499999999999997</v>
      </c>
      <c r="F5" s="14">
        <v>0.89600000000000002</v>
      </c>
      <c r="G5" s="14">
        <v>1.0960000000000001</v>
      </c>
      <c r="H5" s="15">
        <v>0.70199999999999996</v>
      </c>
      <c r="I5" s="15">
        <v>0.90300000000000002</v>
      </c>
      <c r="J5" s="15">
        <v>0.63200000000000001</v>
      </c>
      <c r="K5" s="18" t="s">
        <v>12</v>
      </c>
    </row>
    <row r="6" spans="1:11" ht="15" thickBot="1" x14ac:dyDescent="0.4">
      <c r="A6" s="24" t="s">
        <v>7</v>
      </c>
      <c r="B6" s="25">
        <v>1.0069999999999999</v>
      </c>
      <c r="C6" s="25">
        <v>0.96499999999999997</v>
      </c>
      <c r="D6" s="26">
        <v>1.0229999999999999</v>
      </c>
      <c r="E6" s="23">
        <v>1.0820000000000001</v>
      </c>
      <c r="F6" s="20">
        <v>1.054</v>
      </c>
      <c r="G6" s="20">
        <v>1.08</v>
      </c>
      <c r="H6" s="21">
        <v>0.98899999999999999</v>
      </c>
      <c r="I6" s="21">
        <v>1.04</v>
      </c>
      <c r="J6" s="21">
        <v>0.97099999999999997</v>
      </c>
      <c r="K6" s="22" t="s">
        <v>13</v>
      </c>
    </row>
    <row r="7" spans="1:11" x14ac:dyDescent="0.35">
      <c r="A7" s="19" t="s">
        <v>8</v>
      </c>
      <c r="B7" s="13">
        <v>1.006</v>
      </c>
      <c r="C7" s="13">
        <v>0.96199999999999997</v>
      </c>
      <c r="D7" s="13">
        <v>1.1579999999999999</v>
      </c>
      <c r="E7" s="16">
        <v>1.083</v>
      </c>
      <c r="F7" s="16">
        <v>1.0429999999999999</v>
      </c>
      <c r="G7" s="16">
        <v>1.101</v>
      </c>
      <c r="H7" s="17">
        <v>1.1180000000000001</v>
      </c>
      <c r="I7" s="17">
        <v>1.0249999999999999</v>
      </c>
      <c r="J7" s="17">
        <v>1.2290000000000001</v>
      </c>
      <c r="K7" s="19" t="s">
        <v>9</v>
      </c>
    </row>
    <row r="8" spans="1:11" x14ac:dyDescent="0.35">
      <c r="A8" s="2" t="s">
        <v>9</v>
      </c>
      <c r="B8" s="4">
        <v>1.1040000000000001</v>
      </c>
      <c r="C8" s="4">
        <v>1.0289999999999999</v>
      </c>
      <c r="D8" s="4">
        <v>1.038</v>
      </c>
      <c r="E8" s="6">
        <v>1.18</v>
      </c>
      <c r="F8" s="6">
        <v>1.2110000000000001</v>
      </c>
      <c r="G8" s="6">
        <v>1.1970000000000001</v>
      </c>
      <c r="H8" s="8">
        <v>1.157</v>
      </c>
      <c r="I8" s="8">
        <v>1.1479999999999999</v>
      </c>
      <c r="J8" s="8">
        <v>0.93300000000000005</v>
      </c>
      <c r="K8" s="2" t="s">
        <v>14</v>
      </c>
    </row>
    <row r="9" spans="1:11" x14ac:dyDescent="0.35">
      <c r="A9" s="2" t="s">
        <v>10</v>
      </c>
      <c r="B9" s="4">
        <v>1.143</v>
      </c>
      <c r="C9" s="4">
        <v>1.1459999999999999</v>
      </c>
      <c r="D9" s="4">
        <v>1.1140000000000001</v>
      </c>
      <c r="E9" s="6">
        <v>1.3720000000000001</v>
      </c>
      <c r="F9" s="6">
        <v>1.232</v>
      </c>
      <c r="G9" s="6">
        <v>1.3129999999999999</v>
      </c>
      <c r="H9" s="8">
        <v>1.1930000000000001</v>
      </c>
      <c r="I9" s="8">
        <v>1.242</v>
      </c>
      <c r="J9" s="8">
        <v>1.1399999999999999</v>
      </c>
      <c r="K9" s="2" t="s">
        <v>10</v>
      </c>
    </row>
    <row r="10" spans="1:11" x14ac:dyDescent="0.35">
      <c r="A10" s="10" t="s">
        <v>11</v>
      </c>
      <c r="B10" s="11">
        <v>7.3999999999999996E-2</v>
      </c>
      <c r="C10" s="11">
        <v>7.1999999999999995E-2</v>
      </c>
      <c r="D10" s="11">
        <v>7.4999999999999997E-2</v>
      </c>
      <c r="E10" s="9"/>
      <c r="F10" s="9"/>
      <c r="G10" s="9"/>
      <c r="H10" s="9"/>
      <c r="I10" s="9"/>
      <c r="J10" s="9"/>
      <c r="K10" s="2" t="s">
        <v>11</v>
      </c>
    </row>
    <row r="13" spans="1:11" x14ac:dyDescent="0.35">
      <c r="A13" s="1"/>
      <c r="B13" s="57" t="s">
        <v>174</v>
      </c>
      <c r="C13" s="57"/>
      <c r="D13" s="57"/>
      <c r="E13" s="58" t="s">
        <v>175</v>
      </c>
      <c r="F13" s="58"/>
      <c r="G13" s="58"/>
      <c r="H13" s="59" t="s">
        <v>176</v>
      </c>
      <c r="I13" s="59"/>
      <c r="J13" s="59"/>
      <c r="K13" s="1"/>
    </row>
    <row r="14" spans="1:11" x14ac:dyDescent="0.35">
      <c r="A14" s="27" t="s">
        <v>15</v>
      </c>
      <c r="B14" s="3">
        <v>1</v>
      </c>
      <c r="C14" s="3">
        <v>2</v>
      </c>
      <c r="D14" s="3">
        <v>3</v>
      </c>
      <c r="E14" s="5">
        <v>4</v>
      </c>
      <c r="F14" s="5">
        <v>5</v>
      </c>
      <c r="G14" s="5">
        <v>6</v>
      </c>
      <c r="H14" s="7">
        <v>7</v>
      </c>
      <c r="I14" s="7">
        <v>8</v>
      </c>
      <c r="J14" s="7">
        <v>9</v>
      </c>
      <c r="K14" s="1" t="s">
        <v>3</v>
      </c>
    </row>
    <row r="15" spans="1:11" x14ac:dyDescent="0.35">
      <c r="A15" s="2" t="s">
        <v>4</v>
      </c>
      <c r="B15" s="4">
        <v>0.48299999999999998</v>
      </c>
      <c r="C15" s="4">
        <v>0.502</v>
      </c>
      <c r="D15" s="4">
        <v>0.47199999999999998</v>
      </c>
      <c r="E15" s="6">
        <v>0.30199999999999999</v>
      </c>
      <c r="F15" s="6">
        <v>0.35599999999999998</v>
      </c>
      <c r="G15" s="6">
        <v>0.33400000000000002</v>
      </c>
      <c r="H15" s="8">
        <v>0.16500000000000001</v>
      </c>
      <c r="I15" s="8">
        <v>0.17699999999999999</v>
      </c>
      <c r="J15" s="8">
        <v>0.11799999999999999</v>
      </c>
      <c r="K15" s="2" t="s">
        <v>5</v>
      </c>
    </row>
    <row r="16" spans="1:11" x14ac:dyDescent="0.35">
      <c r="A16" s="2" t="s">
        <v>5</v>
      </c>
      <c r="B16" s="4">
        <v>0.64400000000000002</v>
      </c>
      <c r="C16" s="4">
        <v>0.61799999999999999</v>
      </c>
      <c r="D16" s="4">
        <v>0.64600000000000002</v>
      </c>
      <c r="E16" s="6">
        <v>0.372</v>
      </c>
      <c r="F16" s="6">
        <v>0.53300000000000003</v>
      </c>
      <c r="G16" s="6">
        <v>0.47799999999999998</v>
      </c>
      <c r="H16" s="8">
        <v>0.36799999999999999</v>
      </c>
      <c r="I16" s="8">
        <v>0.35299999999999998</v>
      </c>
      <c r="J16" s="8">
        <v>0.32300000000000001</v>
      </c>
      <c r="K16" s="2" t="s">
        <v>6</v>
      </c>
    </row>
    <row r="17" spans="1:11" ht="15" thickBot="1" x14ac:dyDescent="0.4">
      <c r="A17" s="18" t="s">
        <v>6</v>
      </c>
      <c r="B17" s="12">
        <v>0.78300000000000003</v>
      </c>
      <c r="C17" s="12">
        <v>0.69899999999999995</v>
      </c>
      <c r="D17" s="12">
        <v>0.71499999999999997</v>
      </c>
      <c r="E17" s="14">
        <v>0.73099999999999998</v>
      </c>
      <c r="F17" s="14">
        <v>0.73599999999999999</v>
      </c>
      <c r="G17" s="14">
        <v>0.88300000000000001</v>
      </c>
      <c r="H17" s="15">
        <v>0.77600000000000002</v>
      </c>
      <c r="I17" s="15">
        <v>0.69299999999999995</v>
      </c>
      <c r="J17" s="15">
        <v>0.72799999999999998</v>
      </c>
      <c r="K17" s="18" t="s">
        <v>12</v>
      </c>
    </row>
    <row r="18" spans="1:11" ht="15" thickBot="1" x14ac:dyDescent="0.4">
      <c r="A18" s="24" t="s">
        <v>7</v>
      </c>
      <c r="B18" s="25">
        <v>0.871</v>
      </c>
      <c r="C18" s="25">
        <v>0.84099999999999997</v>
      </c>
      <c r="D18" s="26">
        <v>0.81499999999999995</v>
      </c>
      <c r="E18" s="23">
        <v>0.88400000000000001</v>
      </c>
      <c r="F18" s="20">
        <v>0.80400000000000005</v>
      </c>
      <c r="G18" s="20">
        <v>0.83799999999999997</v>
      </c>
      <c r="H18" s="21">
        <v>0.84599999999999997</v>
      </c>
      <c r="I18" s="21">
        <v>0.84799999999999998</v>
      </c>
      <c r="J18" s="21">
        <v>0.85599999999999998</v>
      </c>
      <c r="K18" s="22" t="s">
        <v>13</v>
      </c>
    </row>
    <row r="19" spans="1:11" x14ac:dyDescent="0.35">
      <c r="A19" s="19" t="s">
        <v>8</v>
      </c>
      <c r="B19" s="13">
        <v>0.93600000000000005</v>
      </c>
      <c r="C19" s="13">
        <v>0.89800000000000002</v>
      </c>
      <c r="D19" s="13">
        <v>0.91700000000000004</v>
      </c>
      <c r="E19" s="16">
        <v>1.0089999999999999</v>
      </c>
      <c r="F19" s="16">
        <v>0.81499999999999995</v>
      </c>
      <c r="G19" s="16">
        <v>0.92500000000000004</v>
      </c>
      <c r="H19" s="17">
        <v>0.95599999999999996</v>
      </c>
      <c r="I19" s="17">
        <v>0.88100000000000001</v>
      </c>
      <c r="J19" s="17">
        <v>0.82099999999999995</v>
      </c>
      <c r="K19" s="19" t="s">
        <v>9</v>
      </c>
    </row>
    <row r="20" spans="1:11" x14ac:dyDescent="0.35">
      <c r="A20" s="2" t="s">
        <v>9</v>
      </c>
      <c r="B20" s="4">
        <v>0.93700000000000006</v>
      </c>
      <c r="C20" s="4">
        <v>0.94399999999999995</v>
      </c>
      <c r="D20" s="4">
        <v>0.96399999999999997</v>
      </c>
      <c r="E20" s="6">
        <v>1.0189999999999999</v>
      </c>
      <c r="F20" s="6">
        <v>0.91100000000000003</v>
      </c>
      <c r="G20" s="6">
        <v>0.90100000000000002</v>
      </c>
      <c r="H20" s="8">
        <v>0.77</v>
      </c>
      <c r="I20" s="8">
        <v>0.88200000000000001</v>
      </c>
      <c r="J20" s="8">
        <v>0.86399999999999999</v>
      </c>
      <c r="K20" s="2" t="s">
        <v>14</v>
      </c>
    </row>
    <row r="21" spans="1:11" x14ac:dyDescent="0.35">
      <c r="A21" s="2" t="s">
        <v>10</v>
      </c>
      <c r="B21" s="4">
        <v>1.0349999999999999</v>
      </c>
      <c r="C21" s="4">
        <v>0.93799999999999994</v>
      </c>
      <c r="D21" s="4">
        <v>0.91</v>
      </c>
      <c r="E21" s="6">
        <v>0.95299999999999996</v>
      </c>
      <c r="F21" s="6">
        <v>0.90800000000000003</v>
      </c>
      <c r="G21" s="6">
        <v>0.91800000000000004</v>
      </c>
      <c r="H21" s="8">
        <v>0.82799999999999996</v>
      </c>
      <c r="I21" s="8">
        <v>0.88300000000000001</v>
      </c>
      <c r="J21" s="8">
        <v>0.84</v>
      </c>
      <c r="K21" s="2" t="s">
        <v>10</v>
      </c>
    </row>
    <row r="22" spans="1:11" x14ac:dyDescent="0.35">
      <c r="A22" s="10" t="s">
        <v>11</v>
      </c>
      <c r="B22" s="11">
        <v>7.6999999999999999E-2</v>
      </c>
      <c r="C22" s="11">
        <v>6.9000000000000006E-2</v>
      </c>
      <c r="D22" s="11">
        <v>6.7000000000000004E-2</v>
      </c>
      <c r="E22" s="9"/>
      <c r="F22" s="9"/>
      <c r="G22" s="9"/>
      <c r="H22" s="9"/>
      <c r="I22" s="9"/>
      <c r="J22" s="9"/>
      <c r="K22" s="2" t="s">
        <v>11</v>
      </c>
    </row>
    <row r="25" spans="1:11" x14ac:dyDescent="0.35">
      <c r="A25" s="1"/>
      <c r="B25" s="57" t="s">
        <v>174</v>
      </c>
      <c r="C25" s="57"/>
      <c r="D25" s="57"/>
      <c r="E25" s="58" t="s">
        <v>175</v>
      </c>
      <c r="F25" s="58"/>
      <c r="G25" s="58"/>
      <c r="H25" s="59" t="s">
        <v>176</v>
      </c>
      <c r="I25" s="59"/>
      <c r="J25" s="59"/>
      <c r="K25" s="1"/>
    </row>
    <row r="26" spans="1:11" x14ac:dyDescent="0.35">
      <c r="A26" s="27" t="s">
        <v>16</v>
      </c>
      <c r="B26" s="3">
        <v>1</v>
      </c>
      <c r="C26" s="3">
        <v>2</v>
      </c>
      <c r="D26" s="3">
        <v>3</v>
      </c>
      <c r="E26" s="5">
        <v>4</v>
      </c>
      <c r="F26" s="5">
        <v>5</v>
      </c>
      <c r="G26" s="5">
        <v>6</v>
      </c>
      <c r="H26" s="7">
        <v>7</v>
      </c>
      <c r="I26" s="7">
        <v>8</v>
      </c>
      <c r="J26" s="7">
        <v>9</v>
      </c>
      <c r="K26" s="1" t="s">
        <v>3</v>
      </c>
    </row>
    <row r="27" spans="1:11" x14ac:dyDescent="0.35">
      <c r="A27" s="2" t="s">
        <v>4</v>
      </c>
      <c r="B27" s="4">
        <v>0.61699999999999999</v>
      </c>
      <c r="C27" s="4">
        <v>0.61899999999999999</v>
      </c>
      <c r="D27" s="4">
        <v>0.48499999999999999</v>
      </c>
      <c r="E27" s="6">
        <v>0.186</v>
      </c>
      <c r="F27" s="6">
        <v>0.34300000000000003</v>
      </c>
      <c r="G27" s="6">
        <v>0.36199999999999999</v>
      </c>
      <c r="H27" s="8">
        <v>0.28299999999999997</v>
      </c>
      <c r="I27" s="8">
        <v>0.3</v>
      </c>
      <c r="J27" s="8">
        <v>0.19800000000000001</v>
      </c>
      <c r="K27" s="2" t="s">
        <v>5</v>
      </c>
    </row>
    <row r="28" spans="1:11" x14ac:dyDescent="0.35">
      <c r="A28" s="2" t="s">
        <v>5</v>
      </c>
      <c r="B28" s="4">
        <v>0.88900000000000001</v>
      </c>
      <c r="C28" s="4">
        <v>0.70799999999999996</v>
      </c>
      <c r="D28" s="4">
        <v>0.83099999999999996</v>
      </c>
      <c r="E28" s="6">
        <v>0.60799999999999998</v>
      </c>
      <c r="F28" s="6">
        <v>0.64600000000000002</v>
      </c>
      <c r="G28" s="6">
        <v>0.77300000000000002</v>
      </c>
      <c r="H28" s="8">
        <v>0.42799999999999999</v>
      </c>
      <c r="I28" s="8">
        <v>0.36</v>
      </c>
      <c r="J28" s="8">
        <v>0.40799999999999997</v>
      </c>
      <c r="K28" s="2" t="s">
        <v>6</v>
      </c>
    </row>
    <row r="29" spans="1:11" ht="15" thickBot="1" x14ac:dyDescent="0.4">
      <c r="A29" s="18" t="s">
        <v>6</v>
      </c>
      <c r="B29" s="12">
        <v>0.85899999999999999</v>
      </c>
      <c r="C29" s="12">
        <v>0.90400000000000003</v>
      </c>
      <c r="D29" s="12">
        <v>0.95099999999999996</v>
      </c>
      <c r="E29" s="14">
        <v>0.76600000000000001</v>
      </c>
      <c r="F29" s="14">
        <v>1.0069999999999999</v>
      </c>
      <c r="G29" s="14">
        <v>0.91600000000000004</v>
      </c>
      <c r="H29" s="15">
        <v>0.99299999999999999</v>
      </c>
      <c r="I29" s="15">
        <v>0.86</v>
      </c>
      <c r="J29" s="15">
        <v>0.877</v>
      </c>
      <c r="K29" s="18" t="s">
        <v>12</v>
      </c>
    </row>
    <row r="30" spans="1:11" ht="15" thickBot="1" x14ac:dyDescent="0.4">
      <c r="A30" s="24" t="s">
        <v>7</v>
      </c>
      <c r="B30" s="25">
        <v>0.96</v>
      </c>
      <c r="C30" s="25">
        <v>0.94199999999999995</v>
      </c>
      <c r="D30" s="26">
        <v>0.94699999999999995</v>
      </c>
      <c r="E30" s="23">
        <v>0.70099999999999996</v>
      </c>
      <c r="F30" s="20">
        <v>0.90700000000000003</v>
      </c>
      <c r="G30" s="20">
        <v>1.038</v>
      </c>
      <c r="H30" s="21">
        <v>0.69599999999999995</v>
      </c>
      <c r="I30" s="21">
        <v>0.86099999999999999</v>
      </c>
      <c r="J30" s="21">
        <v>0.67400000000000004</v>
      </c>
      <c r="K30" s="22" t="s">
        <v>13</v>
      </c>
    </row>
    <row r="31" spans="1:11" x14ac:dyDescent="0.35">
      <c r="A31" s="19" t="s">
        <v>8</v>
      </c>
      <c r="B31" s="13">
        <v>0.96299999999999997</v>
      </c>
      <c r="C31" s="13">
        <v>0.95199999999999996</v>
      </c>
      <c r="D31" s="13">
        <v>0.84799999999999998</v>
      </c>
      <c r="E31" s="16">
        <v>0.93300000000000005</v>
      </c>
      <c r="F31" s="16">
        <v>0.99199999999999999</v>
      </c>
      <c r="G31" s="16">
        <v>0.86799999999999999</v>
      </c>
      <c r="H31" s="17">
        <v>1.034</v>
      </c>
      <c r="I31" s="17">
        <v>1.05</v>
      </c>
      <c r="J31" s="17">
        <v>0.872</v>
      </c>
      <c r="K31" s="19" t="s">
        <v>9</v>
      </c>
    </row>
    <row r="32" spans="1:11" x14ac:dyDescent="0.35">
      <c r="A32" s="2" t="s">
        <v>9</v>
      </c>
      <c r="B32" s="4">
        <v>0.99099999999999999</v>
      </c>
      <c r="C32" s="4">
        <v>0.97799999999999998</v>
      </c>
      <c r="D32" s="4">
        <v>0.90400000000000003</v>
      </c>
      <c r="E32" s="6">
        <v>1.0469999999999999</v>
      </c>
      <c r="F32" s="6">
        <v>1.0609999999999999</v>
      </c>
      <c r="G32" s="6">
        <v>1.087</v>
      </c>
      <c r="H32" s="8">
        <v>1.149</v>
      </c>
      <c r="I32" s="8">
        <v>1.177</v>
      </c>
      <c r="J32" s="8">
        <v>0.83199999999999996</v>
      </c>
      <c r="K32" s="2" t="s">
        <v>14</v>
      </c>
    </row>
    <row r="33" spans="1:11" x14ac:dyDescent="0.35">
      <c r="A33" s="2" t="s">
        <v>10</v>
      </c>
      <c r="B33" s="4">
        <v>1.1559999999999999</v>
      </c>
      <c r="C33" s="4">
        <v>1.135</v>
      </c>
      <c r="D33" s="4">
        <v>1.091</v>
      </c>
      <c r="E33" s="6">
        <v>0.93100000000000005</v>
      </c>
      <c r="F33" s="6">
        <v>1.3380000000000001</v>
      </c>
      <c r="G33" s="6">
        <v>1.2010000000000001</v>
      </c>
      <c r="H33" s="8">
        <v>1.4950000000000001</v>
      </c>
      <c r="I33" s="8">
        <v>1.337</v>
      </c>
      <c r="J33" s="8">
        <v>0.96899999999999997</v>
      </c>
      <c r="K33" s="2" t="s">
        <v>10</v>
      </c>
    </row>
    <row r="34" spans="1:11" x14ac:dyDescent="0.35">
      <c r="A34" s="10" t="s">
        <v>11</v>
      </c>
      <c r="B34" s="11">
        <v>7.4999999999999997E-2</v>
      </c>
      <c r="C34" s="11">
        <v>7.1999999999999995E-2</v>
      </c>
      <c r="D34" s="11">
        <v>7.8E-2</v>
      </c>
      <c r="E34" s="9"/>
      <c r="F34" s="9"/>
      <c r="G34" s="9"/>
      <c r="H34" s="9"/>
      <c r="I34" s="9"/>
      <c r="J34" s="9"/>
      <c r="K34" s="2" t="s">
        <v>11</v>
      </c>
    </row>
  </sheetData>
  <mergeCells count="9">
    <mergeCell ref="B25:D25"/>
    <mergeCell ref="E25:G25"/>
    <mergeCell ref="H25:J25"/>
    <mergeCell ref="B1:D1"/>
    <mergeCell ref="E1:G1"/>
    <mergeCell ref="H1:J1"/>
    <mergeCell ref="B13:D13"/>
    <mergeCell ref="E13:G13"/>
    <mergeCell ref="H13:J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BB6E-7A52-4653-88F3-7B24EB8D4B5E}">
  <dimension ref="A1:AD14"/>
  <sheetViews>
    <sheetView topLeftCell="P1" zoomScaleNormal="100" workbookViewId="0">
      <selection activeCell="AB2" sqref="AB2:AD2"/>
    </sheetView>
  </sheetViews>
  <sheetFormatPr defaultRowHeight="14.5" x14ac:dyDescent="0.35"/>
  <cols>
    <col min="1" max="1" width="10.7265625" customWidth="1"/>
    <col min="11" max="11" width="14.1796875" customWidth="1"/>
    <col min="22" max="22" width="8.81640625" customWidth="1"/>
    <col min="23" max="23" width="13.1796875" customWidth="1"/>
    <col min="24" max="24" width="9.81640625" customWidth="1"/>
  </cols>
  <sheetData>
    <row r="1" spans="1:30" x14ac:dyDescent="0.35">
      <c r="B1" s="60" t="s">
        <v>18</v>
      </c>
      <c r="C1" s="60"/>
      <c r="D1" s="60"/>
      <c r="E1" s="60"/>
      <c r="F1" s="60"/>
      <c r="G1" s="60"/>
      <c r="H1" s="60"/>
      <c r="I1" s="60"/>
      <c r="J1" s="60"/>
      <c r="M1" s="60" t="s">
        <v>19</v>
      </c>
      <c r="N1" s="60"/>
      <c r="O1" s="60"/>
      <c r="P1" s="60"/>
      <c r="Q1" s="60"/>
      <c r="R1" s="60"/>
      <c r="S1" s="61"/>
      <c r="T1" s="61"/>
      <c r="U1" s="61"/>
      <c r="V1" s="60" t="s">
        <v>26</v>
      </c>
      <c r="W1" s="60"/>
      <c r="X1" s="60"/>
      <c r="Y1" s="60"/>
      <c r="Z1" s="60"/>
      <c r="AA1" s="60"/>
      <c r="AB1" s="61"/>
      <c r="AC1" s="61"/>
      <c r="AD1" s="61"/>
    </row>
    <row r="2" spans="1:30" x14ac:dyDescent="0.35">
      <c r="A2" s="1"/>
      <c r="B2" s="57" t="s">
        <v>0</v>
      </c>
      <c r="C2" s="57"/>
      <c r="D2" s="57"/>
      <c r="E2" s="58" t="s">
        <v>1</v>
      </c>
      <c r="F2" s="58"/>
      <c r="G2" s="58"/>
      <c r="H2" s="59" t="s">
        <v>2</v>
      </c>
      <c r="I2" s="59"/>
      <c r="J2" s="59"/>
      <c r="K2" s="1"/>
      <c r="M2" s="57" t="s">
        <v>0</v>
      </c>
      <c r="N2" s="57"/>
      <c r="O2" s="57"/>
      <c r="P2" s="58" t="s">
        <v>175</v>
      </c>
      <c r="Q2" s="58"/>
      <c r="R2" s="62"/>
      <c r="S2" s="63" t="s">
        <v>176</v>
      </c>
      <c r="T2" s="63"/>
      <c r="U2" s="63"/>
      <c r="V2" s="57" t="s">
        <v>174</v>
      </c>
      <c r="W2" s="57"/>
      <c r="X2" s="57"/>
      <c r="Y2" s="58" t="s">
        <v>175</v>
      </c>
      <c r="Z2" s="58"/>
      <c r="AA2" s="62"/>
      <c r="AB2" s="63" t="s">
        <v>176</v>
      </c>
      <c r="AC2" s="63"/>
      <c r="AD2" s="63"/>
    </row>
    <row r="3" spans="1:30" x14ac:dyDescent="0.35">
      <c r="A3" s="27" t="s">
        <v>3</v>
      </c>
      <c r="B3" s="3">
        <v>1</v>
      </c>
      <c r="C3" s="3">
        <v>2</v>
      </c>
      <c r="D3" s="3">
        <v>3</v>
      </c>
      <c r="E3" s="5">
        <v>4</v>
      </c>
      <c r="F3" s="5">
        <v>5</v>
      </c>
      <c r="G3" s="5">
        <v>6</v>
      </c>
      <c r="H3" s="7">
        <v>7</v>
      </c>
      <c r="I3" s="7">
        <v>8</v>
      </c>
      <c r="J3" s="7">
        <v>9</v>
      </c>
      <c r="K3" s="1" t="s">
        <v>3</v>
      </c>
      <c r="M3" s="3">
        <v>1</v>
      </c>
      <c r="N3" s="3">
        <v>2</v>
      </c>
      <c r="O3" s="3">
        <v>3</v>
      </c>
      <c r="P3" s="5">
        <v>4</v>
      </c>
      <c r="Q3" s="5">
        <v>5</v>
      </c>
      <c r="R3" s="36">
        <v>6</v>
      </c>
      <c r="S3" s="38">
        <v>7</v>
      </c>
      <c r="T3" s="38">
        <v>8</v>
      </c>
      <c r="U3" s="38">
        <v>9</v>
      </c>
      <c r="V3" s="46">
        <v>1</v>
      </c>
      <c r="W3" s="46">
        <v>2</v>
      </c>
      <c r="X3" s="46">
        <v>3</v>
      </c>
      <c r="Y3" s="47">
        <v>4</v>
      </c>
      <c r="Z3" s="47">
        <v>5</v>
      </c>
      <c r="AA3" s="48">
        <v>6</v>
      </c>
      <c r="AB3" s="49">
        <v>7</v>
      </c>
      <c r="AC3" s="49">
        <v>8</v>
      </c>
      <c r="AD3" s="49">
        <v>9</v>
      </c>
    </row>
    <row r="4" spans="1:30" x14ac:dyDescent="0.35">
      <c r="A4" s="2" t="s">
        <v>4</v>
      </c>
      <c r="B4" s="4">
        <v>0.88600000000000001</v>
      </c>
      <c r="C4" s="4">
        <v>0.70499999999999996</v>
      </c>
      <c r="D4" s="4">
        <v>0.61299999999999999</v>
      </c>
      <c r="E4" s="6">
        <v>0.44800000000000001</v>
      </c>
      <c r="F4" s="6">
        <v>0.504</v>
      </c>
      <c r="G4" s="6">
        <v>0.58399999999999996</v>
      </c>
      <c r="H4" s="8">
        <v>0.34399999999999997</v>
      </c>
      <c r="I4" s="8">
        <v>0.22500000000000001</v>
      </c>
      <c r="J4" s="8">
        <v>0.24399999999999999</v>
      </c>
      <c r="K4" s="2" t="s">
        <v>5</v>
      </c>
      <c r="M4" s="30">
        <f>B4-D12</f>
        <v>0.81233333333333335</v>
      </c>
      <c r="N4" s="30">
        <f>C4-D12</f>
        <v>0.6313333333333333</v>
      </c>
      <c r="O4" s="30">
        <f>D4-D12</f>
        <v>0.53933333333333333</v>
      </c>
      <c r="P4" s="31">
        <f>E4-L$12</f>
        <v>0.37433333333333335</v>
      </c>
      <c r="Q4" s="31">
        <f>F4-L$12</f>
        <v>0.43033333333333335</v>
      </c>
      <c r="R4" s="37">
        <f>G4-L$12</f>
        <v>0.51033333333333331</v>
      </c>
      <c r="S4" s="35">
        <f>H4-L$12</f>
        <v>0.27033333333333331</v>
      </c>
      <c r="T4" s="35">
        <f>I4-L$12</f>
        <v>0.15133333333333335</v>
      </c>
      <c r="U4" s="35">
        <f>J4-L$12</f>
        <v>0.17033333333333334</v>
      </c>
      <c r="V4" s="42">
        <f t="shared" ref="V4" si="0">M4/M$10*(100)</f>
        <v>75.966334164588531</v>
      </c>
      <c r="W4" s="42">
        <f>(N4/O11)*100</f>
        <v>59.522313010685103</v>
      </c>
      <c r="X4" s="42">
        <f>(O4/O11)*100</f>
        <v>50.848522941546207</v>
      </c>
      <c r="Y4" s="42">
        <f>(P4/R11)*100</f>
        <v>30.384199134199136</v>
      </c>
      <c r="Z4" s="42">
        <f>(Q4/R11)*100</f>
        <v>34.929653679653683</v>
      </c>
      <c r="AA4" s="42">
        <f>(R4/R11)*100</f>
        <v>41.42316017316017</v>
      </c>
      <c r="AB4" s="42">
        <f>(S4/U11)*100</f>
        <v>24.18008348240906</v>
      </c>
      <c r="AC4" s="42">
        <f>(T4/U11)*100</f>
        <v>13.536076326774001</v>
      </c>
      <c r="AD4" s="42">
        <f>(U4/U11)*100</f>
        <v>15.235539654144304</v>
      </c>
    </row>
    <row r="5" spans="1:30" x14ac:dyDescent="0.35">
      <c r="A5" s="2" t="s">
        <v>5</v>
      </c>
      <c r="B5" s="4">
        <v>0.94699999999999995</v>
      </c>
      <c r="C5" s="4">
        <v>0.94</v>
      </c>
      <c r="D5" s="4">
        <v>0.92200000000000004</v>
      </c>
      <c r="E5" s="6">
        <v>0.57899999999999996</v>
      </c>
      <c r="F5" s="6">
        <v>0.71799999999999997</v>
      </c>
      <c r="G5" s="6">
        <v>0.69199999999999995</v>
      </c>
      <c r="H5" s="8">
        <v>0.46</v>
      </c>
      <c r="I5" s="8">
        <v>0.52900000000000003</v>
      </c>
      <c r="J5" s="8">
        <v>0.439</v>
      </c>
      <c r="K5" s="2" t="s">
        <v>6</v>
      </c>
      <c r="M5" s="30">
        <f t="shared" ref="M5:M10" si="1">B5-L$12</f>
        <v>0.87333333333333329</v>
      </c>
      <c r="N5" s="30">
        <f t="shared" ref="N5:N10" si="2">C5-L$12</f>
        <v>0.86633333333333329</v>
      </c>
      <c r="O5" s="30">
        <f t="shared" ref="O5:O10" si="3">D5-L$12</f>
        <v>0.84833333333333338</v>
      </c>
      <c r="P5" s="31">
        <f t="shared" ref="P5:P10" si="4">E5-L$12</f>
        <v>0.5053333333333333</v>
      </c>
      <c r="Q5" s="31">
        <f t="shared" ref="Q5:Q10" si="5">F5-L$12</f>
        <v>0.64433333333333331</v>
      </c>
      <c r="R5" s="37">
        <f t="shared" ref="R5:R10" si="6">G5-L$12</f>
        <v>0.61833333333333329</v>
      </c>
      <c r="S5" s="35">
        <f t="shared" ref="S5:S10" si="7">H5-L$12</f>
        <v>0.38633333333333336</v>
      </c>
      <c r="T5" s="35">
        <f t="shared" ref="T5:T10" si="8">I5-L$12</f>
        <v>0.45533333333333337</v>
      </c>
      <c r="U5" s="35">
        <f t="shared" ref="U5:U10" si="9">J5-L$12</f>
        <v>0.36533333333333334</v>
      </c>
      <c r="V5" s="42">
        <f>(M5/O11)*100</f>
        <v>82.338152105593963</v>
      </c>
      <c r="W5" s="42">
        <f>(N5/O11)*100</f>
        <v>81.6781898177247</v>
      </c>
      <c r="X5" s="42">
        <f>(O5/O11)*100</f>
        <v>79.981143934632314</v>
      </c>
      <c r="Y5" s="42">
        <f>(P5/R11)*100</f>
        <v>41.017316017316013</v>
      </c>
      <c r="Z5" s="42">
        <f>(Q5/R11)*100</f>
        <v>52.299783549783555</v>
      </c>
      <c r="AA5" s="42">
        <f>(R5/R11)*100</f>
        <v>50.189393939393931</v>
      </c>
      <c r="AB5" s="42">
        <f>(S5/U11)*100</f>
        <v>34.555754323196183</v>
      </c>
      <c r="AC5" s="42">
        <f>(T5/U11)*100</f>
        <v>40.727489564698864</v>
      </c>
      <c r="AD5" s="42">
        <f>(U5/U11)*100</f>
        <v>32.677400119260582</v>
      </c>
    </row>
    <row r="6" spans="1:30" ht="15" thickBot="1" x14ac:dyDescent="0.4">
      <c r="A6" s="18" t="s">
        <v>6</v>
      </c>
      <c r="B6" s="12">
        <v>1.038</v>
      </c>
      <c r="C6" s="12">
        <v>1.0289999999999999</v>
      </c>
      <c r="D6" s="12">
        <v>0.96799999999999997</v>
      </c>
      <c r="E6" s="14">
        <v>0.84499999999999997</v>
      </c>
      <c r="F6" s="14">
        <v>0.89600000000000002</v>
      </c>
      <c r="G6" s="14">
        <v>1.0960000000000001</v>
      </c>
      <c r="H6" s="15">
        <v>0.70199999999999996</v>
      </c>
      <c r="I6" s="15">
        <v>0.90300000000000002</v>
      </c>
      <c r="J6" s="15">
        <v>0.63200000000000001</v>
      </c>
      <c r="K6" s="18" t="s">
        <v>12</v>
      </c>
      <c r="M6" s="30">
        <f t="shared" si="1"/>
        <v>0.96433333333333338</v>
      </c>
      <c r="N6" s="30">
        <f t="shared" si="2"/>
        <v>0.95533333333333326</v>
      </c>
      <c r="O6" s="30">
        <f t="shared" si="3"/>
        <v>0.89433333333333331</v>
      </c>
      <c r="P6" s="31">
        <f t="shared" si="4"/>
        <v>0.77133333333333332</v>
      </c>
      <c r="Q6" s="31">
        <f t="shared" si="5"/>
        <v>0.82233333333333336</v>
      </c>
      <c r="R6" s="37">
        <f t="shared" si="6"/>
        <v>1.0223333333333335</v>
      </c>
      <c r="S6" s="35">
        <f t="shared" si="7"/>
        <v>0.6283333333333333</v>
      </c>
      <c r="T6" s="35">
        <f t="shared" si="8"/>
        <v>0.82933333333333337</v>
      </c>
      <c r="U6" s="35">
        <f t="shared" si="9"/>
        <v>0.55833333333333335</v>
      </c>
      <c r="V6" s="42">
        <f>(M6/O11)*100</f>
        <v>90.917661847894422</v>
      </c>
      <c r="W6" s="42">
        <f>(N6/O11)*100</f>
        <v>90.069138906348201</v>
      </c>
      <c r="X6" s="42">
        <f>(O6/O11)*100</f>
        <v>84.318038969201751</v>
      </c>
      <c r="Y6" s="42">
        <f>(P6/R11)*100</f>
        <v>62.608225108225113</v>
      </c>
      <c r="Z6" s="42">
        <f>(Q6/R11)*100</f>
        <v>66.74783549783551</v>
      </c>
      <c r="AA6" s="42">
        <f>(R6/R11)*100</f>
        <v>82.981601731601756</v>
      </c>
      <c r="AB6" s="42">
        <f>(S6/U11)*100</f>
        <v>56.201550387596889</v>
      </c>
      <c r="AC6" s="42">
        <f>(T6/U11)*100</f>
        <v>74.18008348240906</v>
      </c>
      <c r="AD6" s="42">
        <f>(U6/U11)*100</f>
        <v>49.940369707811563</v>
      </c>
    </row>
    <row r="7" spans="1:30" ht="15" thickBot="1" x14ac:dyDescent="0.4">
      <c r="A7" s="24" t="s">
        <v>7</v>
      </c>
      <c r="B7" s="25">
        <v>1.0069999999999999</v>
      </c>
      <c r="C7" s="25">
        <v>0.96499999999999997</v>
      </c>
      <c r="D7" s="26">
        <v>1.0229999999999999</v>
      </c>
      <c r="E7" s="23">
        <v>1.0820000000000001</v>
      </c>
      <c r="F7" s="20">
        <v>1.054</v>
      </c>
      <c r="G7" s="20">
        <v>1.08</v>
      </c>
      <c r="H7" s="21">
        <v>0.98899999999999999</v>
      </c>
      <c r="I7" s="21">
        <v>1.04</v>
      </c>
      <c r="J7" s="21">
        <v>0.97099999999999997</v>
      </c>
      <c r="K7" s="22" t="s">
        <v>13</v>
      </c>
      <c r="M7" s="30">
        <f t="shared" si="1"/>
        <v>0.93333333333333324</v>
      </c>
      <c r="N7" s="30">
        <f t="shared" si="2"/>
        <v>0.89133333333333331</v>
      </c>
      <c r="O7" s="30">
        <f t="shared" si="3"/>
        <v>0.94933333333333325</v>
      </c>
      <c r="P7" s="31">
        <f t="shared" si="4"/>
        <v>1.0083333333333333</v>
      </c>
      <c r="Q7" s="31">
        <f t="shared" si="5"/>
        <v>0.98033333333333339</v>
      </c>
      <c r="R7" s="37">
        <f t="shared" si="6"/>
        <v>1.0063333333333335</v>
      </c>
      <c r="S7" s="35">
        <f t="shared" si="7"/>
        <v>0.91533333333333333</v>
      </c>
      <c r="T7" s="35">
        <f t="shared" si="8"/>
        <v>0.96633333333333338</v>
      </c>
      <c r="U7" s="35">
        <f t="shared" si="9"/>
        <v>0.89733333333333332</v>
      </c>
      <c r="V7" s="42">
        <f>(M7/O11)*100</f>
        <v>87.99497171590194</v>
      </c>
      <c r="W7" s="42">
        <f>(N7/O11)*100</f>
        <v>84.035197988686363</v>
      </c>
      <c r="X7" s="42">
        <f>(O7/O11)*100</f>
        <v>89.50345694531741</v>
      </c>
      <c r="Y7" s="42">
        <f>(P7/R11)*100</f>
        <v>81.845238095238088</v>
      </c>
      <c r="Z7" s="42">
        <f>(Q7/R11)*100</f>
        <v>79.572510822510836</v>
      </c>
      <c r="AA7" s="42">
        <f>(R7/R11)*100</f>
        <v>81.682900432900453</v>
      </c>
      <c r="AB7" s="42">
        <f>(S7/U11)*100</f>
        <v>81.872391174716753</v>
      </c>
      <c r="AC7" s="42">
        <f>(T7/U11)*100</f>
        <v>86.434108527131784</v>
      </c>
      <c r="AD7" s="42">
        <f>(U7/U11)*100</f>
        <v>80.262373285629081</v>
      </c>
    </row>
    <row r="8" spans="1:30" x14ac:dyDescent="0.35">
      <c r="A8" s="19" t="s">
        <v>8</v>
      </c>
      <c r="B8" s="13">
        <v>1.006</v>
      </c>
      <c r="C8" s="13">
        <v>0.96199999999999997</v>
      </c>
      <c r="D8" s="13">
        <v>1.0580000000000001</v>
      </c>
      <c r="E8" s="16">
        <v>1.083</v>
      </c>
      <c r="F8" s="16">
        <v>1.0429999999999999</v>
      </c>
      <c r="G8" s="16">
        <v>1.101</v>
      </c>
      <c r="H8" s="17">
        <v>1.1180000000000001</v>
      </c>
      <c r="I8" s="17">
        <v>1.0249999999999999</v>
      </c>
      <c r="J8" s="17">
        <v>1.2290000000000001</v>
      </c>
      <c r="K8" s="19" t="s">
        <v>9</v>
      </c>
      <c r="M8" s="30">
        <f t="shared" si="1"/>
        <v>0.93233333333333335</v>
      </c>
      <c r="N8" s="30">
        <f t="shared" si="2"/>
        <v>0.88833333333333331</v>
      </c>
      <c r="O8" s="30">
        <f>D8-L$12</f>
        <v>0.98433333333333339</v>
      </c>
      <c r="P8" s="31">
        <f t="shared" si="4"/>
        <v>1.0093333333333332</v>
      </c>
      <c r="Q8" s="31">
        <f t="shared" si="5"/>
        <v>0.96933333333333327</v>
      </c>
      <c r="R8" s="37">
        <f t="shared" si="6"/>
        <v>1.0273333333333334</v>
      </c>
      <c r="S8" s="35">
        <f t="shared" si="7"/>
        <v>1.0443333333333333</v>
      </c>
      <c r="T8" s="35">
        <f t="shared" si="8"/>
        <v>0.95133333333333325</v>
      </c>
      <c r="U8" s="35">
        <f t="shared" si="9"/>
        <v>1.1553333333333335</v>
      </c>
      <c r="V8" s="42">
        <f>(M8/O11)*100</f>
        <v>87.900691389063496</v>
      </c>
      <c r="W8" s="42">
        <f>(N8/O11)*100</f>
        <v>83.752357008170961</v>
      </c>
      <c r="X8" s="42">
        <f>(O8/O11)*100</f>
        <v>92.803268384663738</v>
      </c>
      <c r="Y8" s="42">
        <f>(P8/R11)*100</f>
        <v>81.926406926406912</v>
      </c>
      <c r="Z8" s="42">
        <f>(Q8/R11)*100</f>
        <v>78.679653679653669</v>
      </c>
      <c r="AA8" s="42">
        <f>(R8/R11)*100</f>
        <v>83.387445887445892</v>
      </c>
      <c r="AB8" s="42">
        <f>(S8/U11)*100</f>
        <v>93.410852713178286</v>
      </c>
      <c r="AC8" s="42">
        <f>(T8/U11)*100</f>
        <v>85.092426952892055</v>
      </c>
      <c r="AD8" s="42">
        <f>(U8/U11)*100</f>
        <v>103.33929636255219</v>
      </c>
    </row>
    <row r="9" spans="1:30" x14ac:dyDescent="0.35">
      <c r="A9" s="2" t="s">
        <v>9</v>
      </c>
      <c r="B9" s="4">
        <v>1.1040000000000001</v>
      </c>
      <c r="C9" s="4">
        <v>1.0289999999999999</v>
      </c>
      <c r="D9" s="4">
        <v>1.038</v>
      </c>
      <c r="E9" s="6">
        <v>1.18</v>
      </c>
      <c r="F9" s="6">
        <v>1.2110000000000001</v>
      </c>
      <c r="G9" s="6">
        <v>1.1970000000000001</v>
      </c>
      <c r="H9" s="8">
        <v>1.157</v>
      </c>
      <c r="I9" s="8">
        <v>1.1479999999999999</v>
      </c>
      <c r="J9" s="8">
        <v>0.93300000000000005</v>
      </c>
      <c r="K9" s="2" t="s">
        <v>14</v>
      </c>
      <c r="M9" s="30">
        <f t="shared" si="1"/>
        <v>1.0303333333333335</v>
      </c>
      <c r="N9" s="30">
        <f t="shared" si="2"/>
        <v>0.95533333333333326</v>
      </c>
      <c r="O9" s="30">
        <f t="shared" si="3"/>
        <v>0.96433333333333338</v>
      </c>
      <c r="P9" s="31">
        <f t="shared" si="4"/>
        <v>1.1063333333333332</v>
      </c>
      <c r="Q9" s="31">
        <f t="shared" si="5"/>
        <v>1.1373333333333333</v>
      </c>
      <c r="R9" s="37">
        <f t="shared" si="6"/>
        <v>1.1233333333333335</v>
      </c>
      <c r="S9" s="35">
        <f t="shared" si="7"/>
        <v>1.0833333333333335</v>
      </c>
      <c r="T9" s="35">
        <f t="shared" si="8"/>
        <v>1.0743333333333331</v>
      </c>
      <c r="U9" s="35">
        <f t="shared" si="9"/>
        <v>0.85933333333333339</v>
      </c>
      <c r="V9" s="42">
        <f>(M9/O11)*100</f>
        <v>97.140163419233204</v>
      </c>
      <c r="W9" s="42">
        <f>(N9/O11)*100</f>
        <v>90.069138906348201</v>
      </c>
      <c r="X9" s="42">
        <f>(O9/O11)*100</f>
        <v>90.917661847894422</v>
      </c>
      <c r="Y9" s="42">
        <f>(P9/R11)*100</f>
        <v>89.799783549783541</v>
      </c>
      <c r="Z9" s="42">
        <f>(Q9/R11)*100</f>
        <v>92.316017316017323</v>
      </c>
      <c r="AA9" s="42">
        <f>(R9/R11)*100</f>
        <v>91.179653679653697</v>
      </c>
      <c r="AB9" s="42">
        <f>(S9/U11)*100</f>
        <v>96.899224806201559</v>
      </c>
      <c r="AC9" s="42">
        <f>(T9/U11)*100</f>
        <v>96.094215861657688</v>
      </c>
      <c r="AD9" s="42">
        <f>(U9/U11)*100</f>
        <v>76.86344663088849</v>
      </c>
    </row>
    <row r="10" spans="1:30" x14ac:dyDescent="0.35">
      <c r="A10" s="2" t="s">
        <v>10</v>
      </c>
      <c r="B10" s="4">
        <v>1.143</v>
      </c>
      <c r="C10" s="4">
        <v>1.1459999999999999</v>
      </c>
      <c r="D10" s="4">
        <v>1.1140000000000001</v>
      </c>
      <c r="E10" s="6">
        <v>1.3720000000000001</v>
      </c>
      <c r="F10" s="6">
        <v>1.232</v>
      </c>
      <c r="G10" s="6">
        <v>1.3129999999999999</v>
      </c>
      <c r="H10" s="8">
        <v>1.1930000000000001</v>
      </c>
      <c r="I10" s="8">
        <v>1.242</v>
      </c>
      <c r="J10" s="8">
        <v>1.1399999999999999</v>
      </c>
      <c r="K10" s="2" t="s">
        <v>10</v>
      </c>
      <c r="M10" s="30">
        <f t="shared" si="1"/>
        <v>1.0693333333333332</v>
      </c>
      <c r="N10" s="30">
        <f t="shared" si="2"/>
        <v>1.0723333333333334</v>
      </c>
      <c r="O10" s="30">
        <f t="shared" si="3"/>
        <v>1.0403333333333333</v>
      </c>
      <c r="P10" s="31">
        <f t="shared" si="4"/>
        <v>1.2983333333333333</v>
      </c>
      <c r="Q10" s="31">
        <f t="shared" si="5"/>
        <v>1.1583333333333332</v>
      </c>
      <c r="R10" s="37">
        <f t="shared" si="6"/>
        <v>1.2393333333333332</v>
      </c>
      <c r="S10" s="35">
        <f t="shared" si="7"/>
        <v>1.1193333333333335</v>
      </c>
      <c r="T10" s="35">
        <f t="shared" si="8"/>
        <v>1.1683333333333334</v>
      </c>
      <c r="U10" s="35">
        <f t="shared" si="9"/>
        <v>1.0663333333333331</v>
      </c>
      <c r="V10" s="42">
        <f>(M10/O11)*100</f>
        <v>100.81709616593338</v>
      </c>
      <c r="W10" s="42">
        <f>(N10/O11)*100</f>
        <v>101.09993714644878</v>
      </c>
      <c r="X10" s="42">
        <f>(O10/O11)*100</f>
        <v>98.082966687617855</v>
      </c>
      <c r="Y10" s="42">
        <f>(P10/R11)*100</f>
        <v>105.38419913419914</v>
      </c>
      <c r="Z10" s="42">
        <f>(Q10/R11)*100</f>
        <v>94.020562770562762</v>
      </c>
      <c r="AA10" s="42">
        <f>(R10/R11)*100</f>
        <v>100.59523809523809</v>
      </c>
      <c r="AB10" s="42">
        <f>(S10/U11)*100</f>
        <v>100.11926058437687</v>
      </c>
      <c r="AC10" s="42">
        <f>(T10/U11)*100</f>
        <v>104.50208706022659</v>
      </c>
      <c r="AD10" s="42">
        <f>(U10/U11)*100</f>
        <v>95.378652355396511</v>
      </c>
    </row>
    <row r="11" spans="1:30" x14ac:dyDescent="0.35">
      <c r="A11" s="10" t="s">
        <v>11</v>
      </c>
      <c r="B11" s="11">
        <v>7.3999999999999996E-2</v>
      </c>
      <c r="C11" s="11">
        <v>7.1999999999999995E-2</v>
      </c>
      <c r="D11" s="11">
        <v>7.4999999999999997E-2</v>
      </c>
      <c r="E11" s="9"/>
      <c r="F11" s="9"/>
      <c r="G11" s="9"/>
      <c r="H11" s="9"/>
      <c r="I11" s="9"/>
      <c r="J11" s="9"/>
      <c r="K11" s="2" t="s">
        <v>11</v>
      </c>
      <c r="N11" t="s">
        <v>28</v>
      </c>
      <c r="O11" s="50">
        <f>AVERAGE(M10:O10)</f>
        <v>1.0606666666666666</v>
      </c>
      <c r="R11" s="50">
        <f>AVERAGE(P10:R10)</f>
        <v>1.232</v>
      </c>
      <c r="U11" s="50">
        <f>AVERAGE(S10:U10)</f>
        <v>1.1180000000000001</v>
      </c>
      <c r="X11" t="s">
        <v>20</v>
      </c>
      <c r="AA11" s="51"/>
      <c r="AD11" s="51"/>
    </row>
    <row r="12" spans="1:30" x14ac:dyDescent="0.35">
      <c r="D12">
        <f>AVERAGE(B11:D11)</f>
        <v>7.3666666666666658E-2</v>
      </c>
      <c r="K12" s="28" t="s">
        <v>17</v>
      </c>
      <c r="L12" s="29">
        <f>AVERAGE(B11:D11)</f>
        <v>7.3666666666666658E-2</v>
      </c>
    </row>
    <row r="14" spans="1:30" x14ac:dyDescent="0.35">
      <c r="AD14" t="s">
        <v>20</v>
      </c>
    </row>
  </sheetData>
  <mergeCells count="12">
    <mergeCell ref="V1:AD1"/>
    <mergeCell ref="V2:X2"/>
    <mergeCell ref="Y2:AA2"/>
    <mergeCell ref="AB2:AD2"/>
    <mergeCell ref="M2:O2"/>
    <mergeCell ref="P2:R2"/>
    <mergeCell ref="S2:U2"/>
    <mergeCell ref="B1:J1"/>
    <mergeCell ref="M1:U1"/>
    <mergeCell ref="B2:D2"/>
    <mergeCell ref="E2:G2"/>
    <mergeCell ref="H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1634-6DA2-4BCD-9BDA-4C029E665657}">
  <dimension ref="A1:AD12"/>
  <sheetViews>
    <sheetView topLeftCell="O1" workbookViewId="0">
      <selection activeCell="AB2" sqref="AB2:AD2"/>
    </sheetView>
  </sheetViews>
  <sheetFormatPr defaultRowHeight="14.5" x14ac:dyDescent="0.35"/>
  <cols>
    <col min="1" max="1" width="11.54296875" customWidth="1"/>
    <col min="11" max="11" width="15.81640625" customWidth="1"/>
  </cols>
  <sheetData>
    <row r="1" spans="1:30" x14ac:dyDescent="0.35">
      <c r="B1" s="60" t="s">
        <v>18</v>
      </c>
      <c r="C1" s="60"/>
      <c r="D1" s="60"/>
      <c r="E1" s="60"/>
      <c r="F1" s="60"/>
      <c r="G1" s="60"/>
      <c r="H1" s="60"/>
      <c r="I1" s="60"/>
      <c r="J1" s="60"/>
      <c r="M1" s="60" t="s">
        <v>19</v>
      </c>
      <c r="N1" s="60"/>
      <c r="O1" s="60"/>
      <c r="P1" s="60"/>
      <c r="Q1" s="60"/>
      <c r="R1" s="60"/>
      <c r="S1" s="61"/>
      <c r="T1" s="61"/>
      <c r="U1" s="61"/>
      <c r="V1" s="60" t="s">
        <v>26</v>
      </c>
      <c r="W1" s="60"/>
      <c r="X1" s="60"/>
      <c r="Y1" s="60"/>
      <c r="Z1" s="60"/>
      <c r="AA1" s="60"/>
      <c r="AB1" s="61"/>
      <c r="AC1" s="61"/>
      <c r="AD1" s="61"/>
    </row>
    <row r="2" spans="1:30" x14ac:dyDescent="0.35">
      <c r="A2" s="1"/>
      <c r="B2" s="57" t="s">
        <v>0</v>
      </c>
      <c r="C2" s="57"/>
      <c r="D2" s="57"/>
      <c r="E2" s="58" t="s">
        <v>1</v>
      </c>
      <c r="F2" s="58"/>
      <c r="G2" s="58"/>
      <c r="H2" s="59" t="s">
        <v>2</v>
      </c>
      <c r="I2" s="59"/>
      <c r="J2" s="59"/>
      <c r="K2" s="1"/>
      <c r="M2" s="57" t="s">
        <v>0</v>
      </c>
      <c r="N2" s="57"/>
      <c r="O2" s="57"/>
      <c r="P2" s="58" t="s">
        <v>175</v>
      </c>
      <c r="Q2" s="58"/>
      <c r="R2" s="62"/>
      <c r="S2" s="63" t="s">
        <v>176</v>
      </c>
      <c r="T2" s="63"/>
      <c r="U2" s="63"/>
      <c r="V2" s="57" t="s">
        <v>174</v>
      </c>
      <c r="W2" s="57"/>
      <c r="X2" s="57"/>
      <c r="Y2" s="58" t="s">
        <v>175</v>
      </c>
      <c r="Z2" s="58"/>
      <c r="AA2" s="62"/>
      <c r="AB2" s="63" t="s">
        <v>176</v>
      </c>
      <c r="AC2" s="63"/>
      <c r="AD2" s="63"/>
    </row>
    <row r="3" spans="1:30" x14ac:dyDescent="0.35">
      <c r="A3" s="27" t="s">
        <v>3</v>
      </c>
      <c r="B3" s="3">
        <v>1</v>
      </c>
      <c r="C3" s="3">
        <v>2</v>
      </c>
      <c r="D3" s="3">
        <v>3</v>
      </c>
      <c r="E3" s="5">
        <v>4</v>
      </c>
      <c r="F3" s="5">
        <v>5</v>
      </c>
      <c r="G3" s="5">
        <v>6</v>
      </c>
      <c r="H3" s="7">
        <v>7</v>
      </c>
      <c r="I3" s="7">
        <v>8</v>
      </c>
      <c r="J3" s="7">
        <v>9</v>
      </c>
      <c r="K3" s="1" t="s">
        <v>3</v>
      </c>
      <c r="M3" s="3">
        <v>1</v>
      </c>
      <c r="N3" s="3">
        <v>2</v>
      </c>
      <c r="O3" s="3">
        <v>3</v>
      </c>
      <c r="P3" s="5">
        <v>4</v>
      </c>
      <c r="Q3" s="5">
        <v>5</v>
      </c>
      <c r="R3" s="36">
        <v>6</v>
      </c>
      <c r="S3" s="38">
        <v>7</v>
      </c>
      <c r="T3" s="38">
        <v>8</v>
      </c>
      <c r="U3" s="38">
        <v>9</v>
      </c>
      <c r="V3" s="46">
        <v>1</v>
      </c>
      <c r="W3" s="46">
        <v>2</v>
      </c>
      <c r="X3" s="46">
        <v>3</v>
      </c>
      <c r="Y3" s="47">
        <v>4</v>
      </c>
      <c r="Z3" s="47">
        <v>5</v>
      </c>
      <c r="AA3" s="48">
        <v>6</v>
      </c>
      <c r="AB3" s="49">
        <v>7</v>
      </c>
      <c r="AC3" s="49">
        <v>8</v>
      </c>
      <c r="AD3" s="49">
        <v>9</v>
      </c>
    </row>
    <row r="4" spans="1:30" x14ac:dyDescent="0.35">
      <c r="A4" s="2" t="s">
        <v>4</v>
      </c>
      <c r="B4" s="4">
        <v>0.48299999999999998</v>
      </c>
      <c r="C4" s="4">
        <v>0.502</v>
      </c>
      <c r="D4" s="4">
        <v>0.47199999999999998</v>
      </c>
      <c r="E4" s="6">
        <v>0.30199999999999999</v>
      </c>
      <c r="F4" s="6">
        <v>0.35599999999999998</v>
      </c>
      <c r="G4" s="6">
        <v>0.33400000000000002</v>
      </c>
      <c r="H4" s="8">
        <v>0.16500000000000001</v>
      </c>
      <c r="I4" s="8">
        <v>0.17699999999999999</v>
      </c>
      <c r="J4" s="8">
        <v>0.11799999999999999</v>
      </c>
      <c r="K4" s="2" t="s">
        <v>5</v>
      </c>
      <c r="M4" s="30">
        <f>B4-L$12</f>
        <v>0.41199999999999998</v>
      </c>
      <c r="N4" s="30">
        <f>C4-L$12</f>
        <v>0.43099999999999999</v>
      </c>
      <c r="O4" s="30">
        <f>D4-L$12</f>
        <v>0.40099999999999997</v>
      </c>
      <c r="P4" s="31">
        <f>E4-L$12</f>
        <v>0.23099999999999998</v>
      </c>
      <c r="Q4" s="31">
        <f>F4-L$12</f>
        <v>0.28499999999999998</v>
      </c>
      <c r="R4" s="37">
        <f>G4-L$12</f>
        <v>0.26300000000000001</v>
      </c>
      <c r="S4" s="35">
        <f>H4-L$12</f>
        <v>9.4E-2</v>
      </c>
      <c r="T4" s="35">
        <f>I4-L$12</f>
        <v>0.10599999999999998</v>
      </c>
      <c r="U4" s="35">
        <f>J4-L$12</f>
        <v>4.6999999999999986E-2</v>
      </c>
      <c r="V4" s="42">
        <f t="shared" ref="V4" si="0">M4/M$10*(100)</f>
        <v>42.738589211618255</v>
      </c>
      <c r="W4" s="42">
        <f>(N4/O11)*100</f>
        <v>48.426966292134836</v>
      </c>
      <c r="X4" s="42">
        <f>(O4/O11)*100</f>
        <v>45.056179775280896</v>
      </c>
      <c r="Y4" s="42">
        <f>(P4/R11)*100</f>
        <v>27.007014809041308</v>
      </c>
      <c r="Z4" s="42">
        <f>(Q4/R11)*100</f>
        <v>33.320342946219796</v>
      </c>
      <c r="AA4" s="42">
        <f>(R4/R11)*100</f>
        <v>30.74824629773968</v>
      </c>
      <c r="AB4" s="42">
        <f>(S4/U11)*100</f>
        <v>12.061591103507272</v>
      </c>
      <c r="AC4" s="42">
        <f>(T4/U11)*100</f>
        <v>13.601368691189048</v>
      </c>
      <c r="AD4" s="42">
        <f>(U4/U11)*100</f>
        <v>6.0307955517536334</v>
      </c>
    </row>
    <row r="5" spans="1:30" x14ac:dyDescent="0.35">
      <c r="A5" s="2" t="s">
        <v>5</v>
      </c>
      <c r="B5" s="4">
        <v>0.64400000000000002</v>
      </c>
      <c r="C5" s="4">
        <v>0.61799999999999999</v>
      </c>
      <c r="D5" s="4">
        <v>0.64600000000000002</v>
      </c>
      <c r="E5" s="6">
        <v>0.372</v>
      </c>
      <c r="F5" s="6">
        <v>0.53300000000000003</v>
      </c>
      <c r="G5" s="6">
        <v>0.47799999999999998</v>
      </c>
      <c r="H5" s="8">
        <v>0.36799999999999999</v>
      </c>
      <c r="I5" s="8">
        <v>0.35299999999999998</v>
      </c>
      <c r="J5" s="8">
        <v>0.32300000000000001</v>
      </c>
      <c r="K5" s="2" t="s">
        <v>6</v>
      </c>
      <c r="M5" s="30">
        <f t="shared" ref="M5:M10" si="1">B5-L$12</f>
        <v>0.57299999999999995</v>
      </c>
      <c r="N5" s="30">
        <f t="shared" ref="N5:N10" si="2">C5-L$12</f>
        <v>0.54699999999999993</v>
      </c>
      <c r="O5" s="30">
        <f t="shared" ref="O5:O10" si="3">D5-L$12</f>
        <v>0.57499999999999996</v>
      </c>
      <c r="P5" s="31">
        <f t="shared" ref="P5:P10" si="4">E5-L$12</f>
        <v>0.30099999999999999</v>
      </c>
      <c r="Q5" s="31">
        <f t="shared" ref="Q5:Q10" si="5">F5-L$12</f>
        <v>0.46200000000000002</v>
      </c>
      <c r="R5" s="37">
        <f t="shared" ref="R5:R10" si="6">G5-L$12</f>
        <v>0.40699999999999997</v>
      </c>
      <c r="S5" s="35">
        <f t="shared" ref="S5:S10" si="7">H5-L$12</f>
        <v>0.29699999999999999</v>
      </c>
      <c r="T5" s="35">
        <f t="shared" ref="T5:T10" si="8">I5-L$12</f>
        <v>0.28199999999999997</v>
      </c>
      <c r="U5" s="35">
        <f t="shared" ref="U5:U10" si="9">J5-L$12</f>
        <v>0.252</v>
      </c>
      <c r="V5" s="42">
        <f>(M5/O11)*100</f>
        <v>64.382022471910105</v>
      </c>
      <c r="W5" s="42">
        <f>(N5/O11)*100</f>
        <v>61.460674157303366</v>
      </c>
      <c r="X5" s="42">
        <f>(O5/O11)*100</f>
        <v>64.606741573033702</v>
      </c>
      <c r="Y5" s="42">
        <f>(P5/R11)*100</f>
        <v>35.190958690568976</v>
      </c>
      <c r="Z5" s="42">
        <f>(Q5/R11)*100</f>
        <v>54.014029618082624</v>
      </c>
      <c r="AA5" s="42">
        <f>(R5/R11)*100</f>
        <v>47.583787996882307</v>
      </c>
      <c r="AB5" s="42">
        <f>(S5/U11)*100</f>
        <v>38.109495295124034</v>
      </c>
      <c r="AC5" s="42">
        <f>(T5/U11)*100</f>
        <v>36.184773310521813</v>
      </c>
      <c r="AD5" s="42">
        <f>(U5/U11)*100</f>
        <v>32.335329341317362</v>
      </c>
    </row>
    <row r="6" spans="1:30" ht="15" thickBot="1" x14ac:dyDescent="0.4">
      <c r="A6" s="18" t="s">
        <v>6</v>
      </c>
      <c r="B6" s="12">
        <v>0.78300000000000003</v>
      </c>
      <c r="C6" s="12">
        <v>0.69899999999999995</v>
      </c>
      <c r="D6" s="12">
        <v>0.71499999999999997</v>
      </c>
      <c r="E6" s="14">
        <v>0.73099999999999998</v>
      </c>
      <c r="F6" s="14">
        <v>0.73599999999999999</v>
      </c>
      <c r="G6" s="14">
        <v>0.88300000000000001</v>
      </c>
      <c r="H6" s="15">
        <v>0.77600000000000002</v>
      </c>
      <c r="I6" s="15">
        <v>0.69299999999999995</v>
      </c>
      <c r="J6" s="15">
        <v>0.72799999999999998</v>
      </c>
      <c r="K6" s="18" t="s">
        <v>12</v>
      </c>
      <c r="M6" s="30">
        <f t="shared" si="1"/>
        <v>0.71199999999999997</v>
      </c>
      <c r="N6" s="30">
        <f t="shared" si="2"/>
        <v>0.62799999999999989</v>
      </c>
      <c r="O6" s="30">
        <f t="shared" si="3"/>
        <v>0.64399999999999991</v>
      </c>
      <c r="P6" s="31">
        <f t="shared" si="4"/>
        <v>0.65999999999999992</v>
      </c>
      <c r="Q6" s="31">
        <f t="shared" si="5"/>
        <v>0.66500000000000004</v>
      </c>
      <c r="R6" s="37">
        <f t="shared" si="6"/>
        <v>0.81200000000000006</v>
      </c>
      <c r="S6" s="35">
        <f t="shared" si="7"/>
        <v>0.70500000000000007</v>
      </c>
      <c r="T6" s="35">
        <f t="shared" si="8"/>
        <v>0.62199999999999989</v>
      </c>
      <c r="U6" s="35">
        <f t="shared" si="9"/>
        <v>0.65700000000000003</v>
      </c>
      <c r="V6" s="42">
        <f>(M6/O11)*100</f>
        <v>80</v>
      </c>
      <c r="W6" s="42">
        <f>(N6/O11)*100</f>
        <v>70.561797752808971</v>
      </c>
      <c r="X6" s="42">
        <f>(O6/O11)*100</f>
        <v>72.359550561797732</v>
      </c>
      <c r="Y6" s="42">
        <f>(P6/R11)*100</f>
        <v>77.162899454403728</v>
      </c>
      <c r="Z6" s="42">
        <f>(Q6/R11)*100</f>
        <v>77.747466874512867</v>
      </c>
      <c r="AA6" s="42">
        <f>(R6/R11)*100</f>
        <v>94.933749025720985</v>
      </c>
      <c r="AB6" s="42">
        <f>(S6/U11)*100</f>
        <v>90.461933276304535</v>
      </c>
      <c r="AC6" s="42">
        <f>(T6/U11)*100</f>
        <v>79.811804961505544</v>
      </c>
      <c r="AD6" s="42">
        <f>(U6/U11)*100</f>
        <v>84.302822925577431</v>
      </c>
    </row>
    <row r="7" spans="1:30" ht="15" thickBot="1" x14ac:dyDescent="0.4">
      <c r="A7" s="24" t="s">
        <v>7</v>
      </c>
      <c r="B7" s="25">
        <v>0.871</v>
      </c>
      <c r="C7" s="25">
        <v>0.84099999999999997</v>
      </c>
      <c r="D7" s="26">
        <v>0.81499999999999995</v>
      </c>
      <c r="E7" s="23">
        <v>0.88400000000000001</v>
      </c>
      <c r="F7" s="20">
        <v>0.80400000000000005</v>
      </c>
      <c r="G7" s="20">
        <v>0.83799999999999997</v>
      </c>
      <c r="H7" s="21">
        <v>0.84599999999999997</v>
      </c>
      <c r="I7" s="21">
        <v>0.84799999999999998</v>
      </c>
      <c r="J7" s="21">
        <v>0.85599999999999998</v>
      </c>
      <c r="K7" s="22" t="s">
        <v>13</v>
      </c>
      <c r="M7" s="30">
        <f t="shared" si="1"/>
        <v>0.8</v>
      </c>
      <c r="N7" s="30">
        <f t="shared" si="2"/>
        <v>0.77</v>
      </c>
      <c r="O7" s="30">
        <f t="shared" si="3"/>
        <v>0.74399999999999999</v>
      </c>
      <c r="P7" s="31">
        <f t="shared" si="4"/>
        <v>0.81299999999999994</v>
      </c>
      <c r="Q7" s="31">
        <f t="shared" si="5"/>
        <v>0.7330000000000001</v>
      </c>
      <c r="R7" s="37">
        <f t="shared" si="6"/>
        <v>0.7669999999999999</v>
      </c>
      <c r="S7" s="35">
        <f t="shared" si="7"/>
        <v>0.77499999999999991</v>
      </c>
      <c r="T7" s="35">
        <f t="shared" si="8"/>
        <v>0.77699999999999991</v>
      </c>
      <c r="U7" s="35">
        <f t="shared" si="9"/>
        <v>0.78499999999999992</v>
      </c>
      <c r="V7" s="42">
        <f>(M7/O11)*100</f>
        <v>89.887640449438209</v>
      </c>
      <c r="W7" s="42">
        <f>(N7/O11)*100</f>
        <v>86.516853932584269</v>
      </c>
      <c r="X7" s="42">
        <f>(O7/O11)*100</f>
        <v>83.595505617977523</v>
      </c>
      <c r="Y7" s="42">
        <f>(P7/R11)*100</f>
        <v>95.050662509742793</v>
      </c>
      <c r="Z7" s="42">
        <f>(Q7/R11)*100</f>
        <v>85.697583787996905</v>
      </c>
      <c r="AA7" s="42">
        <f>(R7/R11)*100</f>
        <v>89.672642244738881</v>
      </c>
      <c r="AB7" s="42">
        <f>(S7/U11)*100</f>
        <v>99.443969204448237</v>
      </c>
      <c r="AC7" s="42">
        <f>(T7/U11)*100</f>
        <v>99.700598802395206</v>
      </c>
      <c r="AD7" s="42">
        <f>(U7/U11)*100</f>
        <v>100.72711719418305</v>
      </c>
    </row>
    <row r="8" spans="1:30" x14ac:dyDescent="0.35">
      <c r="A8" s="19" t="s">
        <v>8</v>
      </c>
      <c r="B8" s="13">
        <v>0.93600000000000005</v>
      </c>
      <c r="C8" s="13">
        <v>0.89800000000000002</v>
      </c>
      <c r="D8" s="13">
        <v>0.91700000000000004</v>
      </c>
      <c r="E8" s="16">
        <v>1.0089999999999999</v>
      </c>
      <c r="F8" s="16">
        <v>0.81499999999999995</v>
      </c>
      <c r="G8" s="16">
        <v>0.92500000000000004</v>
      </c>
      <c r="H8" s="17">
        <v>0.95599999999999996</v>
      </c>
      <c r="I8" s="17">
        <v>0.88100000000000001</v>
      </c>
      <c r="J8" s="17">
        <v>0.82099999999999995</v>
      </c>
      <c r="K8" s="19" t="s">
        <v>9</v>
      </c>
      <c r="M8" s="30">
        <f t="shared" si="1"/>
        <v>0.86499999999999999</v>
      </c>
      <c r="N8" s="30">
        <f t="shared" si="2"/>
        <v>0.82699999999999996</v>
      </c>
      <c r="O8" s="30">
        <f t="shared" si="3"/>
        <v>0.84600000000000009</v>
      </c>
      <c r="P8" s="31">
        <f t="shared" si="4"/>
        <v>0.93799999999999994</v>
      </c>
      <c r="Q8" s="31">
        <f t="shared" si="5"/>
        <v>0.74399999999999999</v>
      </c>
      <c r="R8" s="37">
        <f t="shared" si="6"/>
        <v>0.85400000000000009</v>
      </c>
      <c r="S8" s="35">
        <f t="shared" si="7"/>
        <v>0.88500000000000001</v>
      </c>
      <c r="T8" s="35">
        <f t="shared" si="8"/>
        <v>0.81</v>
      </c>
      <c r="U8" s="35">
        <f t="shared" si="9"/>
        <v>0.75</v>
      </c>
      <c r="V8" s="42">
        <f>(M8/O11)*100</f>
        <v>97.191011235955045</v>
      </c>
      <c r="W8" s="42">
        <f>(N8/O11)*100</f>
        <v>92.921348314606732</v>
      </c>
      <c r="X8" s="42">
        <f>(O8/O11)*100</f>
        <v>95.056179775280896</v>
      </c>
      <c r="Y8" s="42">
        <f>(P8/R11)*100</f>
        <v>109.66484801247076</v>
      </c>
      <c r="Z8" s="42">
        <f>(Q8/R11)*100</f>
        <v>86.983632112236947</v>
      </c>
      <c r="AA8" s="42">
        <f>(R8/R11)*100</f>
        <v>99.84411535463758</v>
      </c>
      <c r="AB8" s="42">
        <f>(S8/U11)*100</f>
        <v>113.55859709153123</v>
      </c>
      <c r="AC8" s="42">
        <f>(T8/U11)*100</f>
        <v>103.93498716852012</v>
      </c>
      <c r="AD8" s="42">
        <f>(U8/U11)*100</f>
        <v>96.236099230111208</v>
      </c>
    </row>
    <row r="9" spans="1:30" x14ac:dyDescent="0.35">
      <c r="A9" s="2" t="s">
        <v>9</v>
      </c>
      <c r="B9" s="4">
        <v>0.93700000000000006</v>
      </c>
      <c r="C9" s="4">
        <v>0.94399999999999995</v>
      </c>
      <c r="D9" s="4">
        <v>0.96399999999999997</v>
      </c>
      <c r="E9" s="6">
        <v>1.0189999999999999</v>
      </c>
      <c r="F9" s="6">
        <v>0.91100000000000003</v>
      </c>
      <c r="G9" s="6">
        <v>0.90100000000000002</v>
      </c>
      <c r="H9" s="8">
        <v>0.77</v>
      </c>
      <c r="I9" s="8">
        <v>0.88200000000000001</v>
      </c>
      <c r="J9" s="8">
        <v>0.86399999999999999</v>
      </c>
      <c r="K9" s="2" t="s">
        <v>14</v>
      </c>
      <c r="M9" s="30">
        <f t="shared" si="1"/>
        <v>0.8660000000000001</v>
      </c>
      <c r="N9" s="30">
        <f t="shared" si="2"/>
        <v>0.873</v>
      </c>
      <c r="O9" s="30">
        <f t="shared" si="3"/>
        <v>0.89300000000000002</v>
      </c>
      <c r="P9" s="31">
        <f t="shared" si="4"/>
        <v>0.94799999999999995</v>
      </c>
      <c r="Q9" s="31">
        <f t="shared" si="5"/>
        <v>0.84000000000000008</v>
      </c>
      <c r="R9" s="37">
        <f t="shared" si="6"/>
        <v>0.83000000000000007</v>
      </c>
      <c r="S9" s="35">
        <f t="shared" si="7"/>
        <v>0.69900000000000007</v>
      </c>
      <c r="T9" s="35">
        <f t="shared" si="8"/>
        <v>0.81099999999999994</v>
      </c>
      <c r="U9" s="35">
        <f t="shared" si="9"/>
        <v>0.79299999999999993</v>
      </c>
      <c r="V9" s="42">
        <f>(M9/O11)*100</f>
        <v>97.303370786516865</v>
      </c>
      <c r="W9" s="42">
        <f>(N9/O11)*100</f>
        <v>98.089887640449433</v>
      </c>
      <c r="X9" s="42">
        <f>(O9/O11)*100</f>
        <v>100.3370786516854</v>
      </c>
      <c r="Y9" s="42">
        <f>(P9/R11)*100</f>
        <v>110.83398285268902</v>
      </c>
      <c r="Z9" s="42">
        <f>(Q9/R11)*100</f>
        <v>98.207326578332058</v>
      </c>
      <c r="AA9" s="42">
        <f>(R9/R11)*100</f>
        <v>97.038191738113809</v>
      </c>
      <c r="AB9" s="42">
        <f>(S9/U11)*100</f>
        <v>89.692044482463658</v>
      </c>
      <c r="AC9" s="42">
        <f>(T9/U11)*100</f>
        <v>104.06330196749359</v>
      </c>
      <c r="AD9" s="42">
        <f>(U9/U11)*100</f>
        <v>101.7536355859709</v>
      </c>
    </row>
    <row r="10" spans="1:30" x14ac:dyDescent="0.35">
      <c r="A10" s="2" t="s">
        <v>10</v>
      </c>
      <c r="B10" s="4">
        <v>1.0349999999999999</v>
      </c>
      <c r="C10" s="4">
        <v>0.93799999999999994</v>
      </c>
      <c r="D10" s="4">
        <v>0.91</v>
      </c>
      <c r="E10" s="6">
        <v>0.95299999999999996</v>
      </c>
      <c r="F10" s="6">
        <v>0.90800000000000003</v>
      </c>
      <c r="G10" s="6">
        <v>0.91800000000000004</v>
      </c>
      <c r="H10" s="8">
        <v>0.82799999999999996</v>
      </c>
      <c r="I10" s="8">
        <v>0.88300000000000001</v>
      </c>
      <c r="J10" s="8">
        <v>0.84</v>
      </c>
      <c r="K10" s="2" t="s">
        <v>10</v>
      </c>
      <c r="M10" s="30">
        <f t="shared" si="1"/>
        <v>0.96399999999999997</v>
      </c>
      <c r="N10" s="30">
        <f t="shared" si="2"/>
        <v>0.86699999999999999</v>
      </c>
      <c r="O10" s="30">
        <f t="shared" si="3"/>
        <v>0.83899999999999997</v>
      </c>
      <c r="P10" s="31">
        <f t="shared" si="4"/>
        <v>0.8819999999999999</v>
      </c>
      <c r="Q10" s="31">
        <f t="shared" si="5"/>
        <v>0.83699999999999997</v>
      </c>
      <c r="R10" s="37">
        <f t="shared" si="6"/>
        <v>0.84699999999999998</v>
      </c>
      <c r="S10" s="35">
        <f t="shared" si="7"/>
        <v>0.7569999999999999</v>
      </c>
      <c r="T10" s="35">
        <f t="shared" si="8"/>
        <v>0.81200000000000006</v>
      </c>
      <c r="U10" s="35">
        <f t="shared" si="9"/>
        <v>0.76899999999999991</v>
      </c>
      <c r="V10" s="42">
        <f>(M10/O11)*100</f>
        <v>108.31460674157303</v>
      </c>
      <c r="W10" s="42">
        <f>(N10/O11)*100</f>
        <v>97.415730337078656</v>
      </c>
      <c r="X10" s="42">
        <f>(O10/O11)*100</f>
        <v>94.269662921348313</v>
      </c>
      <c r="Y10" s="42">
        <f>(P10/R11)*100</f>
        <v>103.11769290724864</v>
      </c>
      <c r="Z10" s="42">
        <f>(Q10/R11)*100</f>
        <v>97.856586126266563</v>
      </c>
      <c r="AA10" s="42">
        <f>(R10/R11)*100</f>
        <v>99.025720966484812</v>
      </c>
      <c r="AB10" s="42">
        <f>(S10/U11)*100</f>
        <v>97.134302822925562</v>
      </c>
      <c r="AC10" s="42">
        <f>(T10/U11)*100</f>
        <v>104.19161676646706</v>
      </c>
      <c r="AD10" s="42">
        <f>(U10/U11)*100</f>
        <v>98.674080410607345</v>
      </c>
    </row>
    <row r="11" spans="1:30" x14ac:dyDescent="0.35">
      <c r="A11" s="10" t="s">
        <v>11</v>
      </c>
      <c r="B11" s="11">
        <v>7.6999999999999999E-2</v>
      </c>
      <c r="C11" s="11">
        <v>6.9000000000000006E-2</v>
      </c>
      <c r="D11" s="11">
        <v>6.7000000000000004E-2</v>
      </c>
      <c r="E11" s="9"/>
      <c r="F11" s="9"/>
      <c r="G11" s="9"/>
      <c r="H11" s="9"/>
      <c r="I11" s="9"/>
      <c r="J11" s="9"/>
      <c r="K11" s="18" t="s">
        <v>11</v>
      </c>
      <c r="O11" s="50">
        <f>AVERAGE(M10:O10)</f>
        <v>0.89</v>
      </c>
      <c r="R11" s="50">
        <f>AVERAGE(P10:R10)</f>
        <v>0.85533333333333328</v>
      </c>
      <c r="U11" s="50">
        <f>AVERAGE(S10:U10)</f>
        <v>0.77933333333333332</v>
      </c>
      <c r="X11" s="51"/>
      <c r="AA11" s="51"/>
      <c r="AD11" s="51"/>
    </row>
    <row r="12" spans="1:30" x14ac:dyDescent="0.35">
      <c r="K12" s="39" t="s">
        <v>17</v>
      </c>
      <c r="L12" s="40">
        <f>AVERAGE(B11:D11)</f>
        <v>7.1000000000000008E-2</v>
      </c>
    </row>
  </sheetData>
  <mergeCells count="12">
    <mergeCell ref="V1:AD1"/>
    <mergeCell ref="V2:X2"/>
    <mergeCell ref="Y2:AA2"/>
    <mergeCell ref="AB2:AD2"/>
    <mergeCell ref="B1:J1"/>
    <mergeCell ref="M1:U1"/>
    <mergeCell ref="B2:D2"/>
    <mergeCell ref="E2:G2"/>
    <mergeCell ref="H2:J2"/>
    <mergeCell ref="M2:O2"/>
    <mergeCell ref="P2:R2"/>
    <mergeCell ref="S2: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D4B55-90BB-4245-823C-2AC6340BE10E}">
  <dimension ref="A1:AD12"/>
  <sheetViews>
    <sheetView topLeftCell="P1" workbookViewId="0">
      <selection activeCell="V16" sqref="V16"/>
    </sheetView>
  </sheetViews>
  <sheetFormatPr defaultRowHeight="14.5" x14ac:dyDescent="0.35"/>
  <cols>
    <col min="1" max="1" width="11.1796875" customWidth="1"/>
    <col min="11" max="11" width="14.81640625" customWidth="1"/>
  </cols>
  <sheetData>
    <row r="1" spans="1:30" x14ac:dyDescent="0.35">
      <c r="B1" s="60" t="s">
        <v>18</v>
      </c>
      <c r="C1" s="60"/>
      <c r="D1" s="60"/>
      <c r="E1" s="60"/>
      <c r="F1" s="60"/>
      <c r="G1" s="60"/>
      <c r="H1" s="60"/>
      <c r="I1" s="60"/>
      <c r="J1" s="60"/>
      <c r="M1" s="60" t="s">
        <v>19</v>
      </c>
      <c r="N1" s="60"/>
      <c r="O1" s="60"/>
      <c r="P1" s="60"/>
      <c r="Q1" s="60"/>
      <c r="R1" s="60"/>
      <c r="S1" s="61"/>
      <c r="T1" s="61"/>
      <c r="U1" s="61"/>
      <c r="V1" s="61" t="s">
        <v>26</v>
      </c>
      <c r="W1" s="61"/>
      <c r="X1" s="61"/>
      <c r="Y1" s="61"/>
      <c r="Z1" s="61"/>
      <c r="AA1" s="61"/>
      <c r="AB1" s="61"/>
      <c r="AC1" s="61"/>
      <c r="AD1" s="61"/>
    </row>
    <row r="2" spans="1:30" x14ac:dyDescent="0.35">
      <c r="A2" s="1"/>
      <c r="B2" s="57" t="s">
        <v>0</v>
      </c>
      <c r="C2" s="57"/>
      <c r="D2" s="57"/>
      <c r="E2" s="58" t="s">
        <v>1</v>
      </c>
      <c r="F2" s="58"/>
      <c r="G2" s="58"/>
      <c r="H2" s="59" t="s">
        <v>2</v>
      </c>
      <c r="I2" s="59"/>
      <c r="J2" s="59"/>
      <c r="K2" s="1"/>
      <c r="M2" s="57" t="s">
        <v>0</v>
      </c>
      <c r="N2" s="57"/>
      <c r="O2" s="57"/>
      <c r="P2" s="58" t="s">
        <v>175</v>
      </c>
      <c r="Q2" s="58"/>
      <c r="R2" s="62"/>
      <c r="S2" s="63" t="s">
        <v>176</v>
      </c>
      <c r="T2" s="63"/>
      <c r="U2" s="63"/>
      <c r="V2" s="64" t="s">
        <v>174</v>
      </c>
      <c r="W2" s="65"/>
      <c r="X2" s="66"/>
      <c r="Y2" s="62" t="s">
        <v>175</v>
      </c>
      <c r="Z2" s="67"/>
      <c r="AA2" s="68"/>
      <c r="AB2" s="69" t="s">
        <v>176</v>
      </c>
      <c r="AC2" s="70"/>
      <c r="AD2" s="71"/>
    </row>
    <row r="3" spans="1:30" x14ac:dyDescent="0.35">
      <c r="A3" s="27" t="s">
        <v>3</v>
      </c>
      <c r="B3" s="3">
        <v>1</v>
      </c>
      <c r="C3" s="3">
        <v>2</v>
      </c>
      <c r="D3" s="3">
        <v>3</v>
      </c>
      <c r="E3" s="5">
        <v>4</v>
      </c>
      <c r="F3" s="5">
        <v>5</v>
      </c>
      <c r="G3" s="5">
        <v>6</v>
      </c>
      <c r="H3" s="7">
        <v>7</v>
      </c>
      <c r="I3" s="7">
        <v>8</v>
      </c>
      <c r="J3" s="7">
        <v>9</v>
      </c>
      <c r="K3" s="1" t="s">
        <v>3</v>
      </c>
      <c r="M3" s="3">
        <v>1</v>
      </c>
      <c r="N3" s="3">
        <v>2</v>
      </c>
      <c r="O3" s="3">
        <v>3</v>
      </c>
      <c r="P3" s="5">
        <v>4</v>
      </c>
      <c r="Q3" s="5">
        <v>5</v>
      </c>
      <c r="R3" s="36">
        <v>6</v>
      </c>
      <c r="S3" s="38">
        <v>7</v>
      </c>
      <c r="T3" s="38">
        <v>8</v>
      </c>
      <c r="U3" s="38">
        <v>9</v>
      </c>
      <c r="V3" s="46">
        <v>1</v>
      </c>
      <c r="W3" s="46">
        <v>2</v>
      </c>
      <c r="X3" s="46">
        <v>3</v>
      </c>
      <c r="Y3" s="47">
        <v>4</v>
      </c>
      <c r="Z3" s="47">
        <v>5</v>
      </c>
      <c r="AA3" s="48">
        <v>6</v>
      </c>
      <c r="AB3" s="49">
        <v>7</v>
      </c>
      <c r="AC3" s="49">
        <v>8</v>
      </c>
      <c r="AD3" s="49">
        <v>9</v>
      </c>
    </row>
    <row r="4" spans="1:30" x14ac:dyDescent="0.35">
      <c r="A4" s="2" t="s">
        <v>4</v>
      </c>
      <c r="B4" s="4">
        <v>0.61699999999999999</v>
      </c>
      <c r="C4" s="4">
        <v>0.61899999999999999</v>
      </c>
      <c r="D4" s="4">
        <v>0.48499999999999999</v>
      </c>
      <c r="E4" s="6">
        <v>0.186</v>
      </c>
      <c r="F4" s="6">
        <v>0.34300000000000003</v>
      </c>
      <c r="G4" s="6">
        <v>0.36199999999999999</v>
      </c>
      <c r="H4" s="8">
        <v>0.28299999999999997</v>
      </c>
      <c r="I4" s="8">
        <v>0.3</v>
      </c>
      <c r="J4" s="8">
        <v>0.19800000000000001</v>
      </c>
      <c r="K4" s="2" t="s">
        <v>5</v>
      </c>
      <c r="M4" s="30">
        <f>B4-L$12</f>
        <v>0.54200000000000004</v>
      </c>
      <c r="N4" s="30">
        <f>C4-L$12</f>
        <v>0.54400000000000004</v>
      </c>
      <c r="O4" s="30">
        <f>D4-L$12</f>
        <v>0.41</v>
      </c>
      <c r="P4" s="31">
        <f>E4-L$12</f>
        <v>0.111</v>
      </c>
      <c r="Q4" s="31">
        <f>F4-L$12</f>
        <v>0.26800000000000002</v>
      </c>
      <c r="R4" s="37">
        <f>G4-L$12</f>
        <v>0.28699999999999998</v>
      </c>
      <c r="S4" s="35">
        <f>H4-L$12</f>
        <v>0.20799999999999996</v>
      </c>
      <c r="T4" s="35">
        <f>I4-L$12</f>
        <v>0.22499999999999998</v>
      </c>
      <c r="U4" s="35">
        <f>J4-L$12</f>
        <v>0.12300000000000001</v>
      </c>
      <c r="V4" s="42">
        <f t="shared" ref="V4" si="0">M4/M$10*(100)</f>
        <v>50.138760407030539</v>
      </c>
      <c r="W4" s="42">
        <f>(N4/O11)*100</f>
        <v>51.694646816598045</v>
      </c>
      <c r="X4" s="42">
        <f>(O4/O11)*100</f>
        <v>38.961038961038959</v>
      </c>
      <c r="Y4" s="42">
        <f>(P4/R11)*100</f>
        <v>10.261941448382125</v>
      </c>
      <c r="Z4" s="42">
        <f>(Q4/R11)*100</f>
        <v>24.77657935285054</v>
      </c>
      <c r="AA4" s="42">
        <f>(R4/R11)*100</f>
        <v>26.533127889060086</v>
      </c>
      <c r="AB4" s="42">
        <f>(S4/U11)*100</f>
        <v>17.449664429530195</v>
      </c>
      <c r="AC4" s="42">
        <f>(T4/U11)*100</f>
        <v>18.875838926174492</v>
      </c>
      <c r="AD4" s="42">
        <f>(U4/U11)*100</f>
        <v>10.318791946308723</v>
      </c>
    </row>
    <row r="5" spans="1:30" x14ac:dyDescent="0.35">
      <c r="A5" s="2" t="s">
        <v>5</v>
      </c>
      <c r="B5" s="4">
        <v>0.88900000000000001</v>
      </c>
      <c r="C5" s="4">
        <v>0.70799999999999996</v>
      </c>
      <c r="D5" s="4">
        <v>0.83099999999999996</v>
      </c>
      <c r="E5" s="6">
        <v>0.60799999999999998</v>
      </c>
      <c r="F5" s="6">
        <v>0.64600000000000002</v>
      </c>
      <c r="G5" s="6">
        <v>0.77300000000000002</v>
      </c>
      <c r="H5" s="8">
        <v>0.42799999999999999</v>
      </c>
      <c r="I5" s="8">
        <v>0.36</v>
      </c>
      <c r="J5" s="8">
        <v>0.40799999999999997</v>
      </c>
      <c r="K5" s="2" t="s">
        <v>6</v>
      </c>
      <c r="M5" s="30">
        <f t="shared" ref="M5:M10" si="1">B5-L$12</f>
        <v>0.81400000000000006</v>
      </c>
      <c r="N5" s="30">
        <f t="shared" ref="N5:N10" si="2">C5-L$12</f>
        <v>0.63300000000000001</v>
      </c>
      <c r="O5" s="30">
        <f t="shared" ref="O5:O10" si="3">D5-L$12</f>
        <v>0.75600000000000001</v>
      </c>
      <c r="P5" s="31">
        <f t="shared" ref="P5:P10" si="4">E5-L$12</f>
        <v>0.53300000000000003</v>
      </c>
      <c r="Q5" s="31">
        <f t="shared" ref="Q5:Q10" si="5">F5-L$12</f>
        <v>0.57100000000000006</v>
      </c>
      <c r="R5" s="37">
        <f t="shared" ref="R5:R10" si="6">G5-L$12</f>
        <v>0.69800000000000006</v>
      </c>
      <c r="S5" s="35">
        <f t="shared" ref="S5:S10" si="7">H5-L$12</f>
        <v>0.35299999999999998</v>
      </c>
      <c r="T5" s="35">
        <f t="shared" ref="T5:T10" si="8">I5-L$12</f>
        <v>0.28499999999999998</v>
      </c>
      <c r="U5" s="35">
        <f t="shared" ref="U5:U10" si="9">J5-L$12</f>
        <v>0.33299999999999996</v>
      </c>
      <c r="V5" s="42">
        <f>(M5/O11)*100</f>
        <v>77.351916376306633</v>
      </c>
      <c r="W5" s="42">
        <f>(N5/O11)*100</f>
        <v>60.152043078872353</v>
      </c>
      <c r="X5" s="42">
        <f>(O5/O11)*100</f>
        <v>71.840354767184039</v>
      </c>
      <c r="Y5" s="42">
        <f>(P5/R11)*100</f>
        <v>49.275808936825882</v>
      </c>
      <c r="Z5" s="42">
        <f>(Q5/R11)*100</f>
        <v>52.788906009244997</v>
      </c>
      <c r="AA5" s="42">
        <f>(R5/R11)*100</f>
        <v>64.530046224961481</v>
      </c>
      <c r="AB5" s="42">
        <f>(S5/U11)*100</f>
        <v>29.614093959731534</v>
      </c>
      <c r="AC5" s="42">
        <f>(T5/U11)*100</f>
        <v>23.909395973154357</v>
      </c>
      <c r="AD5" s="42">
        <f>(U5/U11)*100</f>
        <v>27.93624161073825</v>
      </c>
    </row>
    <row r="6" spans="1:30" ht="15" thickBot="1" x14ac:dyDescent="0.4">
      <c r="A6" s="18" t="s">
        <v>6</v>
      </c>
      <c r="B6" s="12">
        <v>0.85899999999999999</v>
      </c>
      <c r="C6" s="12">
        <v>0.90400000000000003</v>
      </c>
      <c r="D6" s="12">
        <v>0.95099999999999996</v>
      </c>
      <c r="E6" s="14">
        <v>0.76600000000000001</v>
      </c>
      <c r="F6" s="14">
        <v>1.0069999999999999</v>
      </c>
      <c r="G6" s="14">
        <v>0.91600000000000004</v>
      </c>
      <c r="H6" s="15">
        <v>0.99299999999999999</v>
      </c>
      <c r="I6" s="15">
        <v>0.86</v>
      </c>
      <c r="J6" s="15">
        <v>0.877</v>
      </c>
      <c r="K6" s="18" t="s">
        <v>12</v>
      </c>
      <c r="M6" s="30">
        <f t="shared" si="1"/>
        <v>0.78400000000000003</v>
      </c>
      <c r="N6" s="30">
        <f t="shared" si="2"/>
        <v>0.82900000000000007</v>
      </c>
      <c r="O6" s="30">
        <f t="shared" si="3"/>
        <v>0.876</v>
      </c>
      <c r="P6" s="31">
        <f t="shared" si="4"/>
        <v>0.69100000000000006</v>
      </c>
      <c r="Q6" s="31">
        <f t="shared" si="5"/>
        <v>0.93199999999999994</v>
      </c>
      <c r="R6" s="37">
        <f t="shared" si="6"/>
        <v>0.84100000000000008</v>
      </c>
      <c r="S6" s="35">
        <f t="shared" si="7"/>
        <v>0.91800000000000004</v>
      </c>
      <c r="T6" s="35">
        <f t="shared" si="8"/>
        <v>0.78500000000000003</v>
      </c>
      <c r="U6" s="35">
        <f t="shared" si="9"/>
        <v>0.80200000000000005</v>
      </c>
      <c r="V6" s="42">
        <f>(M6/O11)*100</f>
        <v>74.50110864745011</v>
      </c>
      <c r="W6" s="42">
        <f>(N6/O11)*100</f>
        <v>78.77732024073488</v>
      </c>
      <c r="X6" s="42">
        <f>(O6/O11)*100</f>
        <v>83.243585682610075</v>
      </c>
      <c r="Y6" s="42">
        <f>(P6/R11)*100</f>
        <v>63.882896764252692</v>
      </c>
      <c r="Z6" s="42">
        <f>(Q6/R11)*100</f>
        <v>86.163328197226491</v>
      </c>
      <c r="AA6" s="42">
        <f>(R6/R11)*100</f>
        <v>77.750385208012332</v>
      </c>
      <c r="AB6" s="42">
        <f>(S6/U11)*100</f>
        <v>77.013422818791938</v>
      </c>
      <c r="AC6" s="42">
        <f>(T6/U11)*100</f>
        <v>65.855704697986567</v>
      </c>
      <c r="AD6" s="42">
        <f>(U6/U11)*100</f>
        <v>67.281879194630861</v>
      </c>
    </row>
    <row r="7" spans="1:30" ht="15" thickBot="1" x14ac:dyDescent="0.4">
      <c r="A7" s="24" t="s">
        <v>7</v>
      </c>
      <c r="B7" s="25">
        <v>0.96</v>
      </c>
      <c r="C7" s="25">
        <v>0.94199999999999995</v>
      </c>
      <c r="D7" s="26">
        <v>0.94699999999999995</v>
      </c>
      <c r="E7" s="23">
        <v>0.70099999999999996</v>
      </c>
      <c r="F7" s="20">
        <v>0.90700000000000003</v>
      </c>
      <c r="G7" s="20">
        <v>1.038</v>
      </c>
      <c r="H7" s="21">
        <v>0.69599999999999995</v>
      </c>
      <c r="I7" s="21">
        <v>0.86099999999999999</v>
      </c>
      <c r="J7" s="21">
        <v>0.67400000000000004</v>
      </c>
      <c r="K7" s="22" t="s">
        <v>13</v>
      </c>
      <c r="M7" s="30">
        <f t="shared" si="1"/>
        <v>0.88500000000000001</v>
      </c>
      <c r="N7" s="30">
        <f t="shared" si="2"/>
        <v>0.86699999999999999</v>
      </c>
      <c r="O7" s="30">
        <f t="shared" si="3"/>
        <v>0.872</v>
      </c>
      <c r="P7" s="31">
        <f t="shared" si="4"/>
        <v>0.626</v>
      </c>
      <c r="Q7" s="31">
        <f t="shared" si="5"/>
        <v>0.83200000000000007</v>
      </c>
      <c r="R7" s="37">
        <f t="shared" si="6"/>
        <v>0.96300000000000008</v>
      </c>
      <c r="S7" s="35">
        <f t="shared" si="7"/>
        <v>0.621</v>
      </c>
      <c r="T7" s="35">
        <f t="shared" si="8"/>
        <v>0.78600000000000003</v>
      </c>
      <c r="U7" s="35">
        <f t="shared" si="9"/>
        <v>0.59900000000000009</v>
      </c>
      <c r="V7" s="42">
        <f>(M7/O11)*100</f>
        <v>84.098828001267023</v>
      </c>
      <c r="W7" s="42">
        <f>(N7/O11)*100</f>
        <v>82.388343363953126</v>
      </c>
      <c r="X7" s="42">
        <f>(O7/O11)*100</f>
        <v>82.863477985429199</v>
      </c>
      <c r="Y7" s="42">
        <f>(P7/R11)*100</f>
        <v>57.873651771956844</v>
      </c>
      <c r="Z7" s="42">
        <f>(Q7/R11)*100</f>
        <v>76.91833590138674</v>
      </c>
      <c r="AA7" s="42">
        <f>(R7/R11)*100</f>
        <v>89.029275808936831</v>
      </c>
      <c r="AB7" s="42">
        <f>(S7/U11)*100</f>
        <v>52.097315436241601</v>
      </c>
      <c r="AC7" s="42">
        <f>(T7/U11)*100</f>
        <v>65.939597315436231</v>
      </c>
      <c r="AD7" s="42">
        <f>(U7/U11)*100</f>
        <v>50.251677852348998</v>
      </c>
    </row>
    <row r="8" spans="1:30" x14ac:dyDescent="0.35">
      <c r="A8" s="19" t="s">
        <v>8</v>
      </c>
      <c r="B8" s="13">
        <v>0.96299999999999997</v>
      </c>
      <c r="C8" s="13">
        <v>0.95199999999999996</v>
      </c>
      <c r="D8" s="13">
        <v>0.84799999999999998</v>
      </c>
      <c r="E8" s="16">
        <v>0.93300000000000005</v>
      </c>
      <c r="F8" s="16">
        <v>0.99199999999999999</v>
      </c>
      <c r="G8" s="16">
        <v>0.86799999999999999</v>
      </c>
      <c r="H8" s="17">
        <v>1.034</v>
      </c>
      <c r="I8" s="17">
        <v>1.05</v>
      </c>
      <c r="J8" s="17">
        <v>0.872</v>
      </c>
      <c r="K8" s="19" t="s">
        <v>9</v>
      </c>
      <c r="M8" s="30">
        <f t="shared" si="1"/>
        <v>0.88800000000000001</v>
      </c>
      <c r="N8" s="30">
        <f t="shared" si="2"/>
        <v>0.877</v>
      </c>
      <c r="O8" s="30">
        <f t="shared" si="3"/>
        <v>0.77300000000000002</v>
      </c>
      <c r="P8" s="31">
        <f t="shared" si="4"/>
        <v>0.8580000000000001</v>
      </c>
      <c r="Q8" s="31">
        <f t="shared" si="5"/>
        <v>0.91700000000000004</v>
      </c>
      <c r="R8" s="37">
        <f t="shared" si="6"/>
        <v>0.79300000000000004</v>
      </c>
      <c r="S8" s="35">
        <f t="shared" si="7"/>
        <v>0.95900000000000007</v>
      </c>
      <c r="T8" s="35">
        <f t="shared" si="8"/>
        <v>0.97500000000000009</v>
      </c>
      <c r="U8" s="35">
        <f t="shared" si="9"/>
        <v>0.79700000000000004</v>
      </c>
      <c r="V8" s="42">
        <f>(M8/O11)*100</f>
        <v>84.383908774152673</v>
      </c>
      <c r="W8" s="42">
        <f>(N8/O11)*100</f>
        <v>83.338612606905286</v>
      </c>
      <c r="X8" s="42">
        <f>(O8/O11)*100</f>
        <v>73.455812480202724</v>
      </c>
      <c r="Y8" s="42">
        <f>(P8/R11)*100</f>
        <v>79.322033898305094</v>
      </c>
      <c r="Z8" s="42">
        <f>(Q8/R11)*100</f>
        <v>84.776579352850533</v>
      </c>
      <c r="AA8" s="42">
        <f>(R8/R11)*100</f>
        <v>73.312788906009246</v>
      </c>
      <c r="AB8" s="42">
        <f>(S8/U11)*100</f>
        <v>80.453020134228183</v>
      </c>
      <c r="AC8" s="42">
        <f>(T8/U11)*100</f>
        <v>81.795302013422813</v>
      </c>
      <c r="AD8" s="42">
        <f>(U8/U11)*100</f>
        <v>66.862416107382543</v>
      </c>
    </row>
    <row r="9" spans="1:30" x14ac:dyDescent="0.35">
      <c r="A9" s="2" t="s">
        <v>9</v>
      </c>
      <c r="B9" s="4">
        <v>0.99099999999999999</v>
      </c>
      <c r="C9" s="4">
        <v>0.97799999999999998</v>
      </c>
      <c r="D9" s="4">
        <v>0.90400000000000003</v>
      </c>
      <c r="E9" s="6">
        <v>1.0469999999999999</v>
      </c>
      <c r="F9" s="6">
        <v>1.0609999999999999</v>
      </c>
      <c r="G9" s="6">
        <v>1.087</v>
      </c>
      <c r="H9" s="8">
        <v>1.149</v>
      </c>
      <c r="I9" s="8">
        <v>1.177</v>
      </c>
      <c r="J9" s="8">
        <v>0.83199999999999996</v>
      </c>
      <c r="K9" s="2" t="s">
        <v>14</v>
      </c>
      <c r="M9" s="30">
        <f t="shared" si="1"/>
        <v>0.91600000000000004</v>
      </c>
      <c r="N9" s="30">
        <f t="shared" si="2"/>
        <v>0.90300000000000002</v>
      </c>
      <c r="O9" s="30">
        <f t="shared" si="3"/>
        <v>0.82900000000000007</v>
      </c>
      <c r="P9" s="31">
        <f t="shared" si="4"/>
        <v>0.97199999999999998</v>
      </c>
      <c r="Q9" s="31">
        <f t="shared" si="5"/>
        <v>0.98599999999999999</v>
      </c>
      <c r="R9" s="37">
        <f t="shared" si="6"/>
        <v>1.012</v>
      </c>
      <c r="S9" s="35">
        <f t="shared" si="7"/>
        <v>1.0740000000000001</v>
      </c>
      <c r="T9" s="35">
        <f t="shared" si="8"/>
        <v>1.1020000000000001</v>
      </c>
      <c r="U9" s="35">
        <f t="shared" si="9"/>
        <v>0.75700000000000001</v>
      </c>
      <c r="V9" s="42">
        <f>(M9/O11)*100</f>
        <v>87.044662654418758</v>
      </c>
      <c r="W9" s="42">
        <f>(N9/O11)*100</f>
        <v>85.809312638580934</v>
      </c>
      <c r="X9" s="42">
        <f>(O9/O11)*100</f>
        <v>78.77732024073488</v>
      </c>
      <c r="Y9" s="42">
        <f>(P9/R11)*100</f>
        <v>89.861325115562394</v>
      </c>
      <c r="Z9" s="42">
        <f>(Q9/R11)*100</f>
        <v>91.155624036979958</v>
      </c>
      <c r="AA9" s="42">
        <f>(R9/R11)*100</f>
        <v>93.559322033898297</v>
      </c>
      <c r="AB9" s="42">
        <f>(S9/U11)*100</f>
        <v>90.100671140939596</v>
      </c>
      <c r="AC9" s="42">
        <f>(T9/U11)*100</f>
        <v>92.449664429530202</v>
      </c>
      <c r="AD9" s="42">
        <f>(U9/U11)*100</f>
        <v>63.506711409395969</v>
      </c>
    </row>
    <row r="10" spans="1:30" x14ac:dyDescent="0.35">
      <c r="A10" s="2" t="s">
        <v>10</v>
      </c>
      <c r="B10" s="4">
        <v>1.1559999999999999</v>
      </c>
      <c r="C10" s="4">
        <v>1.135</v>
      </c>
      <c r="D10" s="4">
        <v>1.091</v>
      </c>
      <c r="E10" s="6">
        <v>0.93100000000000005</v>
      </c>
      <c r="F10" s="6">
        <v>1.3380000000000001</v>
      </c>
      <c r="G10" s="6">
        <v>1.2010000000000001</v>
      </c>
      <c r="H10" s="8">
        <v>1.4950000000000001</v>
      </c>
      <c r="I10" s="8">
        <v>1.337</v>
      </c>
      <c r="J10" s="8">
        <v>0.96899999999999997</v>
      </c>
      <c r="K10" s="2" t="s">
        <v>10</v>
      </c>
      <c r="M10" s="30">
        <f t="shared" si="1"/>
        <v>1.081</v>
      </c>
      <c r="N10" s="30">
        <f t="shared" si="2"/>
        <v>1.06</v>
      </c>
      <c r="O10" s="30">
        <f t="shared" si="3"/>
        <v>1.016</v>
      </c>
      <c r="P10" s="31">
        <f t="shared" si="4"/>
        <v>0.85600000000000009</v>
      </c>
      <c r="Q10" s="31">
        <f t="shared" si="5"/>
        <v>1.2630000000000001</v>
      </c>
      <c r="R10" s="37">
        <f t="shared" si="6"/>
        <v>1.1260000000000001</v>
      </c>
      <c r="S10" s="35">
        <f t="shared" si="7"/>
        <v>1.4200000000000002</v>
      </c>
      <c r="T10" s="35">
        <f t="shared" si="8"/>
        <v>1.262</v>
      </c>
      <c r="U10" s="35">
        <f t="shared" si="9"/>
        <v>0.89400000000000002</v>
      </c>
      <c r="V10" s="42">
        <f>(M10/O11)*100</f>
        <v>102.72410516312955</v>
      </c>
      <c r="W10" s="42">
        <f>(N10/O11)*100</f>
        <v>100.72853975292999</v>
      </c>
      <c r="X10" s="42">
        <f>(O10/O11)*100</f>
        <v>96.547355083940445</v>
      </c>
      <c r="Y10" s="42">
        <f>(P10/R11)*100</f>
        <v>79.137134052388291</v>
      </c>
      <c r="Z10" s="42">
        <f>(Q10/R11)*100</f>
        <v>116.7642526964561</v>
      </c>
      <c r="AA10" s="42">
        <f>(R10/R11)*100</f>
        <v>104.09861325115561</v>
      </c>
      <c r="AB10" s="42">
        <f>(S10/U11)*100</f>
        <v>119.12751677852349</v>
      </c>
      <c r="AC10" s="42">
        <f>(T10/U11)*100</f>
        <v>105.87248322147649</v>
      </c>
      <c r="AD10" s="42">
        <f>(U10/U11)*100</f>
        <v>74.999999999999986</v>
      </c>
    </row>
    <row r="11" spans="1:30" x14ac:dyDescent="0.35">
      <c r="A11" s="10" t="s">
        <v>11</v>
      </c>
      <c r="B11" s="11">
        <v>7.4999999999999997E-2</v>
      </c>
      <c r="C11" s="11">
        <v>7.1999999999999995E-2</v>
      </c>
      <c r="D11" s="11">
        <v>7.8E-2</v>
      </c>
      <c r="E11" s="9"/>
      <c r="F11" s="9"/>
      <c r="G11" s="9"/>
      <c r="H11" s="9"/>
      <c r="I11" s="9"/>
      <c r="J11" s="9"/>
      <c r="K11" s="18" t="s">
        <v>11</v>
      </c>
      <c r="O11" s="50">
        <f>AVERAGE(M10:O10)</f>
        <v>1.0523333333333333</v>
      </c>
      <c r="R11" s="50">
        <f>AVERAGE(P10:R10)</f>
        <v>1.0816666666666668</v>
      </c>
      <c r="U11" s="50">
        <f>AVERAGE(S10:U10)</f>
        <v>1.1920000000000002</v>
      </c>
      <c r="X11" s="51"/>
      <c r="AA11" s="51"/>
      <c r="AD11" s="51"/>
    </row>
    <row r="12" spans="1:30" x14ac:dyDescent="0.35">
      <c r="K12" s="39" t="s">
        <v>17</v>
      </c>
      <c r="L12" s="40">
        <f>AVERAGE(B11:D11)</f>
        <v>7.4999999999999997E-2</v>
      </c>
    </row>
  </sheetData>
  <mergeCells count="12">
    <mergeCell ref="V1:AD1"/>
    <mergeCell ref="V2:X2"/>
    <mergeCell ref="Y2:AA2"/>
    <mergeCell ref="AB2:AD2"/>
    <mergeCell ref="B1:J1"/>
    <mergeCell ref="M1:U1"/>
    <mergeCell ref="B2:D2"/>
    <mergeCell ref="E2:G2"/>
    <mergeCell ref="H2:J2"/>
    <mergeCell ref="M2:O2"/>
    <mergeCell ref="P2:R2"/>
    <mergeCell ref="S2:U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E19E2-2B5A-43D1-87AB-7983B6607E38}">
  <dimension ref="A1:AH42"/>
  <sheetViews>
    <sheetView topLeftCell="A28" workbookViewId="0">
      <selection activeCell="B34" sqref="B34:J34"/>
    </sheetView>
  </sheetViews>
  <sheetFormatPr defaultRowHeight="14.5" x14ac:dyDescent="0.35"/>
  <cols>
    <col min="1" max="1" width="11.453125" customWidth="1"/>
    <col min="29" max="29" width="19.54296875" customWidth="1"/>
    <col min="30" max="30" width="4.81640625" customWidth="1"/>
    <col min="31" max="31" width="21.453125" customWidth="1"/>
    <col min="32" max="32" width="4.81640625" customWidth="1"/>
    <col min="33" max="33" width="21" customWidth="1"/>
    <col min="34" max="34" width="5.54296875" customWidth="1"/>
  </cols>
  <sheetData>
    <row r="1" spans="1:34" x14ac:dyDescent="0.35">
      <c r="B1" s="76" t="s">
        <v>22</v>
      </c>
      <c r="C1" s="76"/>
      <c r="D1" s="76"/>
      <c r="E1" s="76"/>
      <c r="F1" s="76"/>
      <c r="G1" s="76"/>
      <c r="H1" s="76"/>
      <c r="I1" s="76"/>
      <c r="J1" s="76"/>
      <c r="K1" s="77" t="s">
        <v>23</v>
      </c>
      <c r="L1" s="77"/>
      <c r="M1" s="77"/>
      <c r="N1" s="77"/>
      <c r="O1" s="77"/>
      <c r="P1" s="77"/>
      <c r="Q1" s="77"/>
      <c r="R1" s="77"/>
      <c r="S1" s="77"/>
      <c r="T1" s="83" t="s">
        <v>24</v>
      </c>
      <c r="U1" s="83"/>
      <c r="V1" s="83"/>
      <c r="W1" s="83"/>
      <c r="X1" s="83"/>
      <c r="Y1" s="83"/>
      <c r="Z1" s="83"/>
      <c r="AA1" s="83"/>
      <c r="AB1" s="83"/>
      <c r="AC1" s="78" t="s">
        <v>27</v>
      </c>
      <c r="AD1" s="78" t="s">
        <v>25</v>
      </c>
      <c r="AE1" s="78" t="s">
        <v>27</v>
      </c>
      <c r="AF1" s="78" t="s">
        <v>25</v>
      </c>
      <c r="AG1" s="78" t="s">
        <v>27</v>
      </c>
      <c r="AH1" s="78" t="s">
        <v>25</v>
      </c>
    </row>
    <row r="2" spans="1:34" x14ac:dyDescent="0.35">
      <c r="B2" s="73" t="s">
        <v>174</v>
      </c>
      <c r="C2" s="74"/>
      <c r="D2" s="75"/>
      <c r="E2" s="73" t="s">
        <v>175</v>
      </c>
      <c r="F2" s="74"/>
      <c r="G2" s="75"/>
      <c r="H2" s="73" t="s">
        <v>176</v>
      </c>
      <c r="I2" s="74"/>
      <c r="J2" s="75"/>
      <c r="K2" s="73" t="s">
        <v>174</v>
      </c>
      <c r="L2" s="74"/>
      <c r="M2" s="75"/>
      <c r="N2" s="73" t="s">
        <v>175</v>
      </c>
      <c r="O2" s="74"/>
      <c r="P2" s="75"/>
      <c r="Q2" s="73" t="s">
        <v>176</v>
      </c>
      <c r="R2" s="74"/>
      <c r="S2" s="75"/>
      <c r="T2" s="73" t="s">
        <v>174</v>
      </c>
      <c r="U2" s="74"/>
      <c r="V2" s="75"/>
      <c r="W2" s="73" t="s">
        <v>175</v>
      </c>
      <c r="X2" s="74"/>
      <c r="Y2" s="75"/>
      <c r="Z2" s="73" t="s">
        <v>176</v>
      </c>
      <c r="AA2" s="74"/>
      <c r="AB2" s="75"/>
      <c r="AC2" s="78"/>
      <c r="AD2" s="78"/>
      <c r="AE2" s="78"/>
      <c r="AF2" s="78"/>
      <c r="AG2" s="78"/>
      <c r="AH2" s="78"/>
    </row>
    <row r="3" spans="1:34" x14ac:dyDescent="0.35">
      <c r="B3" s="32">
        <v>1</v>
      </c>
      <c r="C3" s="32">
        <v>2</v>
      </c>
      <c r="D3" s="32">
        <v>3</v>
      </c>
      <c r="E3" s="32">
        <v>4</v>
      </c>
      <c r="F3" s="32">
        <v>5</v>
      </c>
      <c r="G3" s="32">
        <v>6</v>
      </c>
      <c r="H3" s="32">
        <v>7</v>
      </c>
      <c r="I3" s="32">
        <v>8</v>
      </c>
      <c r="J3" s="32">
        <v>9</v>
      </c>
      <c r="K3" s="32">
        <v>1</v>
      </c>
      <c r="L3" s="32">
        <v>2</v>
      </c>
      <c r="M3" s="32">
        <v>3</v>
      </c>
      <c r="N3" s="32">
        <v>4</v>
      </c>
      <c r="O3" s="32">
        <v>5</v>
      </c>
      <c r="P3" s="32">
        <v>6</v>
      </c>
      <c r="Q3" s="32">
        <v>7</v>
      </c>
      <c r="R3" s="32">
        <v>8</v>
      </c>
      <c r="S3" s="32">
        <v>9</v>
      </c>
      <c r="T3" s="32">
        <v>1</v>
      </c>
      <c r="U3" s="32">
        <v>2</v>
      </c>
      <c r="V3" s="32">
        <v>3</v>
      </c>
      <c r="W3" s="32">
        <v>4</v>
      </c>
      <c r="X3" s="32">
        <v>5</v>
      </c>
      <c r="Y3" s="32">
        <v>6</v>
      </c>
      <c r="Z3" s="32">
        <v>7</v>
      </c>
      <c r="AA3" s="32">
        <v>8</v>
      </c>
      <c r="AB3" s="32">
        <v>9</v>
      </c>
      <c r="AC3" s="81" t="s">
        <v>0</v>
      </c>
      <c r="AD3" s="82"/>
      <c r="AE3" s="79" t="s">
        <v>21</v>
      </c>
      <c r="AF3" s="80"/>
      <c r="AG3" s="69" t="s">
        <v>2</v>
      </c>
      <c r="AH3" s="71"/>
    </row>
    <row r="4" spans="1:34" x14ac:dyDescent="0.35">
      <c r="B4">
        <v>75.966334164588531</v>
      </c>
      <c r="C4">
        <v>59.522313010685103</v>
      </c>
      <c r="D4">
        <v>50.848522941546207</v>
      </c>
      <c r="E4" s="42">
        <v>30.384199134199136</v>
      </c>
      <c r="F4" s="42">
        <v>34.929653679653683</v>
      </c>
      <c r="G4" s="42">
        <v>41.42316017316017</v>
      </c>
      <c r="H4" s="42">
        <v>24.18008348240906</v>
      </c>
      <c r="I4" s="42">
        <v>13.536076326774001</v>
      </c>
      <c r="J4" s="42">
        <v>15.235539654144304</v>
      </c>
      <c r="K4">
        <v>42.738589211618255</v>
      </c>
      <c r="L4">
        <v>48.426966292134836</v>
      </c>
      <c r="M4">
        <v>45.056179775280896</v>
      </c>
      <c r="N4" s="42">
        <v>27.007014809041308</v>
      </c>
      <c r="O4" s="42">
        <v>33.320342946219796</v>
      </c>
      <c r="P4" s="42">
        <v>30.74824629773968</v>
      </c>
      <c r="Q4" s="41">
        <v>12.061591103507272</v>
      </c>
      <c r="R4" s="41">
        <v>13.601368691189048</v>
      </c>
      <c r="S4" s="41">
        <v>6.0307955517536334</v>
      </c>
      <c r="T4">
        <v>50.138760407030539</v>
      </c>
      <c r="U4">
        <v>51.694646816598045</v>
      </c>
      <c r="V4">
        <v>38.961038961038959</v>
      </c>
      <c r="W4" s="42">
        <v>10.261941448382125</v>
      </c>
      <c r="X4" s="42">
        <v>24.77657935285054</v>
      </c>
      <c r="Y4" s="42">
        <v>26.533127889060086</v>
      </c>
      <c r="Z4" s="41">
        <v>17.449664429530195</v>
      </c>
      <c r="AA4" s="41">
        <v>18.875838926174492</v>
      </c>
      <c r="AB4" s="41">
        <v>10.318791946308723</v>
      </c>
      <c r="AC4" s="34">
        <f>AVERAGE(B4:D4,K4:M4,T4:V4)</f>
        <v>51.483705731169046</v>
      </c>
      <c r="AD4" s="45">
        <f>_xlfn.STDEV.S(B4:D4,K4:M4,T4:V4)</f>
        <v>10.898544198273928</v>
      </c>
      <c r="AE4" s="33">
        <f>AVERAGE(E4:G4,N4:P4,W4:Y4)</f>
        <v>28.820473970034058</v>
      </c>
      <c r="AF4" s="43">
        <f>_xlfn.STDEV.S(E4:G4,N4:P4,W4:Y4)</f>
        <v>8.601256731236111</v>
      </c>
      <c r="AG4" s="35">
        <f>AVERAGE(H4:J4,Q4:S4,Z4:AB4)</f>
        <v>14.587750012421193</v>
      </c>
      <c r="AH4" s="44">
        <f>_xlfn.STDEV.S(H4:J4,Q4:S4,Z4:AB4)</f>
        <v>5.2311168809788064</v>
      </c>
    </row>
    <row r="5" spans="1:34" x14ac:dyDescent="0.35">
      <c r="B5">
        <v>82.338152105593963</v>
      </c>
      <c r="C5">
        <v>81.6781898177247</v>
      </c>
      <c r="D5">
        <v>79.981143934632314</v>
      </c>
      <c r="E5" s="42">
        <v>41.017316017316013</v>
      </c>
      <c r="F5" s="42">
        <v>52.299783549783555</v>
      </c>
      <c r="G5" s="42">
        <v>50.189393939393931</v>
      </c>
      <c r="H5" s="42">
        <v>34.555754323196183</v>
      </c>
      <c r="I5" s="42">
        <v>40.727489564698864</v>
      </c>
      <c r="J5" s="42">
        <v>32.677400119260582</v>
      </c>
      <c r="K5">
        <v>64.382022471910105</v>
      </c>
      <c r="L5">
        <v>61.460674157303366</v>
      </c>
      <c r="M5">
        <v>64.606741573033702</v>
      </c>
      <c r="N5" s="42">
        <v>35.190958690568976</v>
      </c>
      <c r="O5" s="42">
        <v>54.014029618082624</v>
      </c>
      <c r="P5" s="42">
        <v>47.583787996882307</v>
      </c>
      <c r="Q5" s="41">
        <v>38.109495295124034</v>
      </c>
      <c r="R5" s="41">
        <v>36.184773310521813</v>
      </c>
      <c r="S5" s="41">
        <v>32.335329341317362</v>
      </c>
      <c r="T5">
        <v>77.351916376306633</v>
      </c>
      <c r="U5">
        <v>60.152043078872353</v>
      </c>
      <c r="V5">
        <v>71.840354767184039</v>
      </c>
      <c r="W5" s="42">
        <v>49.275808936825882</v>
      </c>
      <c r="X5" s="42">
        <v>52.788906009244997</v>
      </c>
      <c r="Y5" s="42">
        <v>64.530046224961481</v>
      </c>
      <c r="Z5" s="41">
        <v>29.614093959731534</v>
      </c>
      <c r="AA5" s="41">
        <v>23.909395973154357</v>
      </c>
      <c r="AB5" s="41">
        <v>27.93624161073825</v>
      </c>
      <c r="AC5" s="34">
        <f t="shared" ref="AC5:AC10" si="0">AVERAGE(B5:D5,K5:M5,T5:V5)</f>
        <v>71.532359809173471</v>
      </c>
      <c r="AD5" s="45">
        <f t="shared" ref="AD5:AD10" si="1">_xlfn.STDEV.S(B5:D5,K5:M5,T5:V5)</f>
        <v>9.0490955293062445</v>
      </c>
      <c r="AE5" s="33">
        <f t="shared" ref="AE5:AE10" si="2">AVERAGE(E5:G5,N5:P5,W5:Y5)</f>
        <v>49.654447887006647</v>
      </c>
      <c r="AF5" s="43">
        <f t="shared" ref="AF5:AF10" si="3">_xlfn.STDEV.S(E5:G5,N5:P5,W5:Y5)</f>
        <v>8.258493666030569</v>
      </c>
      <c r="AG5" s="35">
        <f t="shared" ref="AG5:AG10" si="4">AVERAGE(H5:J5,Q5:S5,Z5:AB5)</f>
        <v>32.89444149974922</v>
      </c>
      <c r="AH5" s="44">
        <f t="shared" ref="AH5:AH10" si="5">_xlfn.STDEV.S(H5:J5,Q5:S5,Z5:AB5)</f>
        <v>5.2270313563606248</v>
      </c>
    </row>
    <row r="6" spans="1:34" x14ac:dyDescent="0.35">
      <c r="B6">
        <v>90.917661847894422</v>
      </c>
      <c r="C6">
        <v>90.069138906348201</v>
      </c>
      <c r="D6">
        <v>84.318038969201751</v>
      </c>
      <c r="E6" s="42">
        <v>62.608225108225113</v>
      </c>
      <c r="F6" s="42">
        <v>66.74783549783551</v>
      </c>
      <c r="G6" s="42">
        <v>82.981601731601756</v>
      </c>
      <c r="H6" s="42">
        <v>56.201550387596889</v>
      </c>
      <c r="I6" s="42">
        <v>74.18008348240906</v>
      </c>
      <c r="J6" s="42">
        <v>49.940369707811563</v>
      </c>
      <c r="K6">
        <v>80</v>
      </c>
      <c r="L6">
        <v>70.561797752808971</v>
      </c>
      <c r="M6">
        <v>72.359550561797732</v>
      </c>
      <c r="N6" s="42">
        <v>77.162899454403728</v>
      </c>
      <c r="O6" s="42">
        <v>77.747466874512867</v>
      </c>
      <c r="P6" s="42">
        <v>94.933749025720985</v>
      </c>
      <c r="Q6" s="41">
        <v>90.461933276304535</v>
      </c>
      <c r="R6" s="41">
        <v>79.811804961505544</v>
      </c>
      <c r="S6" s="41">
        <v>84.302822925577431</v>
      </c>
      <c r="T6">
        <v>74.50110864745011</v>
      </c>
      <c r="U6">
        <v>78.77732024073488</v>
      </c>
      <c r="V6">
        <v>83.243585682610075</v>
      </c>
      <c r="W6" s="42">
        <v>63.882896764252692</v>
      </c>
      <c r="X6" s="42">
        <v>86.163328197226491</v>
      </c>
      <c r="Y6" s="42">
        <v>77.750385208012332</v>
      </c>
      <c r="Z6" s="41">
        <v>77.013422818791938</v>
      </c>
      <c r="AA6" s="41">
        <v>65.855704697986567</v>
      </c>
      <c r="AB6" s="41">
        <v>67.281879194630861</v>
      </c>
      <c r="AC6" s="34">
        <f t="shared" si="0"/>
        <v>80.527578067649571</v>
      </c>
      <c r="AD6" s="45">
        <f t="shared" si="1"/>
        <v>7.3009677507554649</v>
      </c>
      <c r="AE6" s="33">
        <f t="shared" si="2"/>
        <v>76.664265317976827</v>
      </c>
      <c r="AF6" s="43">
        <f t="shared" si="3"/>
        <v>10.757484701279404</v>
      </c>
      <c r="AG6" s="35">
        <f t="shared" si="4"/>
        <v>71.672174605846024</v>
      </c>
      <c r="AH6" s="44">
        <f t="shared" si="5"/>
        <v>13.12620472289265</v>
      </c>
    </row>
    <row r="7" spans="1:34" x14ac:dyDescent="0.35">
      <c r="B7">
        <v>87.99497171590194</v>
      </c>
      <c r="C7">
        <v>84.035197988686363</v>
      </c>
      <c r="D7">
        <v>89.50345694531741</v>
      </c>
      <c r="E7" s="42">
        <v>81.845238095238088</v>
      </c>
      <c r="F7" s="42">
        <v>79.572510822510836</v>
      </c>
      <c r="G7" s="42">
        <v>81.682900432900453</v>
      </c>
      <c r="H7" s="42">
        <v>81.872391174716753</v>
      </c>
      <c r="I7" s="42">
        <v>86.434108527131784</v>
      </c>
      <c r="J7" s="42">
        <v>80.262373285629081</v>
      </c>
      <c r="K7">
        <v>89.887640449438209</v>
      </c>
      <c r="L7">
        <v>86.516853932584269</v>
      </c>
      <c r="M7">
        <v>83.595505617977523</v>
      </c>
      <c r="N7" s="42">
        <v>95.050662509742793</v>
      </c>
      <c r="O7" s="42">
        <v>85.697583787996905</v>
      </c>
      <c r="P7" s="42">
        <v>89.672642244738881</v>
      </c>
      <c r="Q7" s="41">
        <v>99.443969204448237</v>
      </c>
      <c r="R7" s="41">
        <v>99.700598802395206</v>
      </c>
      <c r="S7" s="41">
        <v>100.72711719418305</v>
      </c>
      <c r="T7">
        <v>84.098828001267023</v>
      </c>
      <c r="U7">
        <v>82.388343363953126</v>
      </c>
      <c r="V7">
        <v>82.863477985429199</v>
      </c>
      <c r="W7" s="42">
        <v>57.873651771956844</v>
      </c>
      <c r="X7" s="42">
        <v>76.91833590138674</v>
      </c>
      <c r="Y7" s="42">
        <v>89.029275808936831</v>
      </c>
      <c r="Z7" s="41">
        <v>52.097315436241601</v>
      </c>
      <c r="AA7" s="41">
        <v>65.939597315436231</v>
      </c>
      <c r="AB7" s="41">
        <v>50.251677852348998</v>
      </c>
      <c r="AC7" s="34">
        <f t="shared" si="0"/>
        <v>85.653808444506126</v>
      </c>
      <c r="AD7" s="45">
        <f t="shared" si="1"/>
        <v>2.8873582384901342</v>
      </c>
      <c r="AE7" s="33">
        <f t="shared" si="2"/>
        <v>81.926977930600927</v>
      </c>
      <c r="AF7" s="43">
        <f t="shared" si="3"/>
        <v>10.64275153064356</v>
      </c>
      <c r="AG7" s="35">
        <f t="shared" si="4"/>
        <v>79.636572088058998</v>
      </c>
      <c r="AH7" s="44">
        <f t="shared" si="5"/>
        <v>19.687546956329577</v>
      </c>
    </row>
    <row r="8" spans="1:34" x14ac:dyDescent="0.35">
      <c r="B8">
        <v>87.900691389063496</v>
      </c>
      <c r="C8">
        <v>83.752357008170961</v>
      </c>
      <c r="D8">
        <v>92.803268384663738</v>
      </c>
      <c r="E8" s="42">
        <v>81.926406926406912</v>
      </c>
      <c r="F8" s="42">
        <v>78.679653679653669</v>
      </c>
      <c r="G8" s="42">
        <v>83.387445887445892</v>
      </c>
      <c r="H8" s="42">
        <v>93.410852713178286</v>
      </c>
      <c r="I8" s="42">
        <v>85.092426952892055</v>
      </c>
      <c r="J8" s="42">
        <v>103.33929636255219</v>
      </c>
      <c r="K8">
        <v>97.191011235955045</v>
      </c>
      <c r="L8">
        <v>92.921348314606732</v>
      </c>
      <c r="M8">
        <v>95.056179775280896</v>
      </c>
      <c r="N8" s="42">
        <v>109.66484801247076</v>
      </c>
      <c r="O8" s="42">
        <v>86.983632112236947</v>
      </c>
      <c r="P8" s="42">
        <v>99.84411535463758</v>
      </c>
      <c r="Q8" s="41">
        <v>113.55859709153123</v>
      </c>
      <c r="R8" s="41">
        <v>103.93498716852012</v>
      </c>
      <c r="S8" s="41">
        <v>96.236099230111208</v>
      </c>
      <c r="T8">
        <v>84.383908774152673</v>
      </c>
      <c r="U8">
        <v>83.338612606905286</v>
      </c>
      <c r="V8">
        <v>73.455812480202724</v>
      </c>
      <c r="W8" s="42">
        <v>79.322033898305094</v>
      </c>
      <c r="X8" s="42">
        <v>84.776579352850533</v>
      </c>
      <c r="Y8" s="42">
        <v>73.312788906009246</v>
      </c>
      <c r="Z8" s="41">
        <v>80.453020134228183</v>
      </c>
      <c r="AA8" s="41">
        <v>81.795302013422813</v>
      </c>
      <c r="AB8" s="41">
        <v>66.862416107382543</v>
      </c>
      <c r="AC8" s="34">
        <f t="shared" si="0"/>
        <v>87.867021107666844</v>
      </c>
      <c r="AD8" s="45">
        <f t="shared" si="1"/>
        <v>7.4648060798363343</v>
      </c>
      <c r="AE8" s="33">
        <f t="shared" si="2"/>
        <v>86.433056014446294</v>
      </c>
      <c r="AF8" s="43">
        <f t="shared" si="3"/>
        <v>11.374470539227504</v>
      </c>
      <c r="AG8" s="35">
        <f t="shared" si="4"/>
        <v>91.631444197090957</v>
      </c>
      <c r="AH8" s="44">
        <f t="shared" si="5"/>
        <v>14.455061852556002</v>
      </c>
    </row>
    <row r="9" spans="1:34" x14ac:dyDescent="0.35">
      <c r="B9">
        <v>97.140163419233204</v>
      </c>
      <c r="C9">
        <v>90.069138906348201</v>
      </c>
      <c r="D9">
        <v>90.917661847894422</v>
      </c>
      <c r="E9" s="42">
        <v>89.799783549783541</v>
      </c>
      <c r="F9" s="42">
        <v>92.316017316017323</v>
      </c>
      <c r="G9" s="42">
        <v>91.179653679653697</v>
      </c>
      <c r="H9" s="42">
        <v>96.899224806201559</v>
      </c>
      <c r="I9" s="42">
        <v>96.094215861657688</v>
      </c>
      <c r="J9" s="42">
        <v>76.86344663088849</v>
      </c>
      <c r="K9">
        <v>97.303370786516865</v>
      </c>
      <c r="L9">
        <v>98.089887640449433</v>
      </c>
      <c r="M9">
        <v>100.3370786516854</v>
      </c>
      <c r="N9" s="42">
        <v>110.83398285268902</v>
      </c>
      <c r="O9" s="42">
        <v>98.207326578332058</v>
      </c>
      <c r="P9" s="42">
        <v>97.038191738113809</v>
      </c>
      <c r="Q9" s="41">
        <v>89.692044482463658</v>
      </c>
      <c r="R9" s="41">
        <v>104.06330196749359</v>
      </c>
      <c r="S9" s="41">
        <v>101.7536355859709</v>
      </c>
      <c r="T9">
        <v>87.044662654418758</v>
      </c>
      <c r="U9">
        <v>85.809312638580934</v>
      </c>
      <c r="V9">
        <v>78.77732024073488</v>
      </c>
      <c r="W9" s="42">
        <v>89.861325115562394</v>
      </c>
      <c r="X9" s="42">
        <v>91.155624036979958</v>
      </c>
      <c r="Y9" s="42">
        <v>93.559322033898297</v>
      </c>
      <c r="Z9" s="41">
        <v>90.100671140939596</v>
      </c>
      <c r="AA9" s="41">
        <v>92.449664429530202</v>
      </c>
      <c r="AB9" s="41">
        <v>63.506711409395969</v>
      </c>
      <c r="AC9" s="34">
        <f t="shared" si="0"/>
        <v>91.720955198429124</v>
      </c>
      <c r="AD9" s="45">
        <f t="shared" si="1"/>
        <v>7.098052182216473</v>
      </c>
      <c r="AE9" s="33">
        <f t="shared" si="2"/>
        <v>94.883469655670012</v>
      </c>
      <c r="AF9" s="43">
        <f t="shared" si="3"/>
        <v>6.6814649191785103</v>
      </c>
      <c r="AG9" s="35">
        <f t="shared" si="4"/>
        <v>90.158101812726869</v>
      </c>
      <c r="AH9" s="44">
        <f t="shared" si="5"/>
        <v>12.75248709970057</v>
      </c>
    </row>
    <row r="10" spans="1:34" x14ac:dyDescent="0.35">
      <c r="B10">
        <v>100.81709616593338</v>
      </c>
      <c r="C10">
        <v>101.09993714644878</v>
      </c>
      <c r="D10">
        <v>98.082966687617855</v>
      </c>
      <c r="E10" s="42">
        <v>105.38419913419914</v>
      </c>
      <c r="F10" s="42">
        <v>94.020562770562762</v>
      </c>
      <c r="G10" s="42">
        <v>100.59523809523809</v>
      </c>
      <c r="H10" s="42">
        <v>100.11926058437687</v>
      </c>
      <c r="I10" s="42">
        <v>104.50208706022659</v>
      </c>
      <c r="J10" s="42">
        <v>95.378652355396511</v>
      </c>
      <c r="K10">
        <v>108.31460674157303</v>
      </c>
      <c r="L10">
        <v>97.415730337078656</v>
      </c>
      <c r="M10">
        <v>94.269662921348313</v>
      </c>
      <c r="N10" s="42">
        <v>103.11769290724864</v>
      </c>
      <c r="O10" s="42">
        <v>97.856586126266563</v>
      </c>
      <c r="P10" s="42">
        <v>99.025720966484812</v>
      </c>
      <c r="Q10" s="41">
        <v>97.134302822925562</v>
      </c>
      <c r="R10" s="41">
        <v>104.19161676646706</v>
      </c>
      <c r="S10" s="41">
        <v>98.674080410607345</v>
      </c>
      <c r="T10">
        <v>102.72410516312955</v>
      </c>
      <c r="U10">
        <v>100.72853975292999</v>
      </c>
      <c r="V10">
        <v>96.547355083940445</v>
      </c>
      <c r="W10" s="42">
        <v>79.137134052388291</v>
      </c>
      <c r="X10" s="42">
        <v>116.7642526964561</v>
      </c>
      <c r="Y10" s="42">
        <v>104.09861325115561</v>
      </c>
      <c r="Z10" s="41">
        <v>119.12751677852349</v>
      </c>
      <c r="AA10" s="41">
        <v>105.87248322147649</v>
      </c>
      <c r="AB10" s="41">
        <v>74.999999999999986</v>
      </c>
      <c r="AC10" s="34">
        <f t="shared" si="0"/>
        <v>100.00000000000001</v>
      </c>
      <c r="AD10" s="45">
        <f t="shared" si="1"/>
        <v>4.0937864290251156</v>
      </c>
      <c r="AE10" s="33">
        <f t="shared" si="2"/>
        <v>100</v>
      </c>
      <c r="AF10" s="43">
        <f t="shared" si="3"/>
        <v>10.083767925618643</v>
      </c>
      <c r="AG10" s="35">
        <f t="shared" si="4"/>
        <v>100</v>
      </c>
      <c r="AH10" s="44">
        <f t="shared" si="5"/>
        <v>11.696835878355513</v>
      </c>
    </row>
    <row r="12" spans="1:34" x14ac:dyDescent="0.35">
      <c r="B12" s="72" t="s">
        <v>174</v>
      </c>
      <c r="C12" s="61"/>
      <c r="D12" s="61"/>
      <c r="E12" s="61"/>
      <c r="F12" s="61"/>
      <c r="G12" s="61"/>
      <c r="H12" s="61"/>
      <c r="I12" s="61"/>
      <c r="J12" s="61"/>
      <c r="N12" s="61" t="s">
        <v>174</v>
      </c>
      <c r="O12" s="61"/>
      <c r="P12" s="61"/>
    </row>
    <row r="13" spans="1:34" x14ac:dyDescent="0.35">
      <c r="B13" s="32">
        <v>1</v>
      </c>
      <c r="C13" s="32">
        <v>2</v>
      </c>
      <c r="D13" s="32">
        <v>3</v>
      </c>
      <c r="E13" s="32">
        <v>4</v>
      </c>
      <c r="F13" s="32">
        <v>5</v>
      </c>
      <c r="G13" s="32">
        <v>6</v>
      </c>
      <c r="H13" s="32">
        <v>7</v>
      </c>
      <c r="I13" s="32">
        <v>8</v>
      </c>
      <c r="J13" s="32">
        <v>9</v>
      </c>
      <c r="K13" t="s">
        <v>29</v>
      </c>
      <c r="L13" t="s">
        <v>30</v>
      </c>
      <c r="N13" s="52" t="s">
        <v>22</v>
      </c>
      <c r="O13" s="52" t="s">
        <v>23</v>
      </c>
      <c r="P13" s="52" t="s">
        <v>24</v>
      </c>
    </row>
    <row r="14" spans="1:34" x14ac:dyDescent="0.35">
      <c r="A14" s="2" t="s">
        <v>4</v>
      </c>
      <c r="B14">
        <v>75.966334164588531</v>
      </c>
      <c r="C14">
        <v>59.522313010685103</v>
      </c>
      <c r="D14">
        <v>50.848522941546207</v>
      </c>
      <c r="E14">
        <v>42.738589211618255</v>
      </c>
      <c r="F14">
        <v>48.426966292134836</v>
      </c>
      <c r="G14">
        <v>45.056179775280896</v>
      </c>
      <c r="H14">
        <v>50.138760407030539</v>
      </c>
      <c r="I14">
        <v>51.694646816598045</v>
      </c>
      <c r="J14">
        <v>38.961038961038959</v>
      </c>
      <c r="K14" s="50">
        <f>AVERAGE(B14:J14)</f>
        <v>51.483705731169046</v>
      </c>
      <c r="L14" s="50">
        <f>STDEV(B14:J14)</f>
        <v>10.898544198273928</v>
      </c>
      <c r="N14">
        <f>AVERAGE(B14:D14)</f>
        <v>62.112390038939942</v>
      </c>
      <c r="O14">
        <f>AVERAGE(E14:G14)</f>
        <v>45.407245093011333</v>
      </c>
      <c r="P14">
        <f>AVERAGE(H14:J14)</f>
        <v>46.931482061555847</v>
      </c>
    </row>
    <row r="15" spans="1:34" x14ac:dyDescent="0.35">
      <c r="A15" s="2" t="s">
        <v>5</v>
      </c>
      <c r="B15">
        <v>82.338152105593963</v>
      </c>
      <c r="C15">
        <v>81.6781898177247</v>
      </c>
      <c r="D15">
        <v>79.981143934632314</v>
      </c>
      <c r="E15">
        <v>64.382022471910105</v>
      </c>
      <c r="F15">
        <v>61.460674157303366</v>
      </c>
      <c r="G15">
        <v>64.606741573033702</v>
      </c>
      <c r="H15">
        <v>77.351916376306633</v>
      </c>
      <c r="I15">
        <v>60.152043078872353</v>
      </c>
      <c r="J15">
        <v>71.840354767184039</v>
      </c>
      <c r="K15" s="50">
        <f t="shared" ref="K15:K42" si="6">AVERAGE(B15:J15)</f>
        <v>71.532359809173471</v>
      </c>
      <c r="L15" s="50">
        <f t="shared" ref="L15:L42" si="7">STDEV(B15:J15)</f>
        <v>9.0490955293062445</v>
      </c>
      <c r="N15">
        <f t="shared" ref="N15:N42" si="8">AVERAGE(B15:D15)</f>
        <v>81.332495285983654</v>
      </c>
      <c r="O15">
        <f t="shared" ref="O15:O42" si="9">AVERAGE(E15:G15)</f>
        <v>63.483146067415724</v>
      </c>
      <c r="P15">
        <f t="shared" ref="P15:P42" si="10">AVERAGE(H15:J15)</f>
        <v>69.781438074120999</v>
      </c>
    </row>
    <row r="16" spans="1:34" ht="15" thickBot="1" x14ac:dyDescent="0.4">
      <c r="A16" s="18" t="s">
        <v>6</v>
      </c>
      <c r="B16">
        <v>90.917661847894422</v>
      </c>
      <c r="C16">
        <v>90.069138906348201</v>
      </c>
      <c r="D16">
        <v>84.318038969201751</v>
      </c>
      <c r="E16">
        <v>80</v>
      </c>
      <c r="F16">
        <v>70.561797752808971</v>
      </c>
      <c r="G16">
        <v>72.359550561797732</v>
      </c>
      <c r="H16">
        <v>74.50110864745011</v>
      </c>
      <c r="I16">
        <v>78.77732024073488</v>
      </c>
      <c r="J16">
        <v>83.243585682610075</v>
      </c>
      <c r="K16" s="50">
        <f t="shared" si="6"/>
        <v>80.527578067649571</v>
      </c>
      <c r="L16" s="50">
        <f t="shared" si="7"/>
        <v>7.3009677507554649</v>
      </c>
      <c r="N16">
        <f t="shared" si="8"/>
        <v>88.434946574481458</v>
      </c>
      <c r="O16">
        <f t="shared" si="9"/>
        <v>74.307116104868896</v>
      </c>
      <c r="P16">
        <f t="shared" si="10"/>
        <v>78.840671523598346</v>
      </c>
    </row>
    <row r="17" spans="1:30" ht="15" thickBot="1" x14ac:dyDescent="0.4">
      <c r="A17" s="24" t="s">
        <v>7</v>
      </c>
      <c r="B17">
        <v>87.99497171590194</v>
      </c>
      <c r="C17">
        <v>84.035197988686363</v>
      </c>
      <c r="D17">
        <v>89.50345694531741</v>
      </c>
      <c r="E17">
        <v>89.887640449438209</v>
      </c>
      <c r="F17">
        <v>86.516853932584269</v>
      </c>
      <c r="G17">
        <v>83.595505617977523</v>
      </c>
      <c r="H17">
        <v>84.098828001267023</v>
      </c>
      <c r="I17">
        <v>82.388343363953126</v>
      </c>
      <c r="J17">
        <v>82.863477985429199</v>
      </c>
      <c r="K17" s="50">
        <f t="shared" si="6"/>
        <v>85.653808444506126</v>
      </c>
      <c r="L17" s="50">
        <f t="shared" si="7"/>
        <v>2.8873582384901342</v>
      </c>
      <c r="N17">
        <f t="shared" si="8"/>
        <v>87.177875549968576</v>
      </c>
      <c r="O17">
        <f t="shared" si="9"/>
        <v>86.666666666666671</v>
      </c>
      <c r="P17">
        <f t="shared" si="10"/>
        <v>83.116883116883116</v>
      </c>
    </row>
    <row r="18" spans="1:30" x14ac:dyDescent="0.35">
      <c r="A18" s="19" t="s">
        <v>8</v>
      </c>
      <c r="B18">
        <v>87.900691389063496</v>
      </c>
      <c r="C18">
        <v>83.752357008170961</v>
      </c>
      <c r="D18">
        <v>92.803268384663738</v>
      </c>
      <c r="E18">
        <v>97.191011235955045</v>
      </c>
      <c r="F18">
        <v>92.921348314606732</v>
      </c>
      <c r="G18">
        <v>95.056179775280896</v>
      </c>
      <c r="H18">
        <v>84.383908774152673</v>
      </c>
      <c r="I18">
        <v>83.338612606905286</v>
      </c>
      <c r="J18">
        <v>73.455812480202724</v>
      </c>
      <c r="K18" s="50">
        <f t="shared" si="6"/>
        <v>87.867021107666844</v>
      </c>
      <c r="L18" s="50">
        <f t="shared" si="7"/>
        <v>7.4648060798363343</v>
      </c>
      <c r="N18">
        <f t="shared" si="8"/>
        <v>88.152105593966056</v>
      </c>
      <c r="O18">
        <f t="shared" si="9"/>
        <v>95.056179775280896</v>
      </c>
      <c r="P18">
        <f t="shared" si="10"/>
        <v>80.392777953753566</v>
      </c>
    </row>
    <row r="19" spans="1:30" x14ac:dyDescent="0.35">
      <c r="A19" s="2" t="s">
        <v>9</v>
      </c>
      <c r="B19">
        <v>97.140163419233204</v>
      </c>
      <c r="C19">
        <v>90.069138906348201</v>
      </c>
      <c r="D19">
        <v>90.917661847894422</v>
      </c>
      <c r="E19">
        <v>97.303370786516865</v>
      </c>
      <c r="F19">
        <v>98.089887640449433</v>
      </c>
      <c r="G19">
        <v>100.3370786516854</v>
      </c>
      <c r="H19">
        <v>87.044662654418758</v>
      </c>
      <c r="I19">
        <v>85.809312638580934</v>
      </c>
      <c r="J19">
        <v>78.77732024073488</v>
      </c>
      <c r="K19" s="50">
        <f t="shared" si="6"/>
        <v>91.720955198429124</v>
      </c>
      <c r="L19" s="50">
        <f t="shared" si="7"/>
        <v>7.098052182216473</v>
      </c>
      <c r="N19">
        <f t="shared" si="8"/>
        <v>92.708988057825266</v>
      </c>
      <c r="O19">
        <f t="shared" si="9"/>
        <v>98.576779026217238</v>
      </c>
      <c r="P19">
        <f t="shared" si="10"/>
        <v>83.877098511244853</v>
      </c>
    </row>
    <row r="20" spans="1:30" x14ac:dyDescent="0.35">
      <c r="A20" s="2" t="s">
        <v>10</v>
      </c>
      <c r="B20">
        <v>100.81709616593338</v>
      </c>
      <c r="C20">
        <v>101.09993714644878</v>
      </c>
      <c r="D20">
        <v>98.082966687617855</v>
      </c>
      <c r="E20">
        <v>108.31460674157303</v>
      </c>
      <c r="F20">
        <v>97.415730337078656</v>
      </c>
      <c r="G20">
        <v>94.269662921348313</v>
      </c>
      <c r="H20">
        <v>102.72410516312955</v>
      </c>
      <c r="I20">
        <v>100.72853975292999</v>
      </c>
      <c r="J20">
        <v>96.547355083940445</v>
      </c>
      <c r="K20" s="50">
        <f t="shared" si="6"/>
        <v>100.00000000000001</v>
      </c>
      <c r="L20" s="50">
        <f t="shared" si="7"/>
        <v>4.0937864290251156</v>
      </c>
      <c r="N20">
        <f t="shared" si="8"/>
        <v>100</v>
      </c>
      <c r="O20">
        <f t="shared" si="9"/>
        <v>100</v>
      </c>
      <c r="P20">
        <f t="shared" si="10"/>
        <v>100</v>
      </c>
    </row>
    <row r="21" spans="1:30" x14ac:dyDescent="0.35">
      <c r="K21" s="50"/>
      <c r="L21" s="50"/>
    </row>
    <row r="22" spans="1:30" x14ac:dyDescent="0.35">
      <c r="K22" s="50"/>
      <c r="L22" s="50"/>
    </row>
    <row r="23" spans="1:30" x14ac:dyDescent="0.35">
      <c r="B23" s="72" t="s">
        <v>175</v>
      </c>
      <c r="C23" s="61"/>
      <c r="D23" s="61"/>
      <c r="E23" s="61"/>
      <c r="F23" s="61"/>
      <c r="G23" s="61"/>
      <c r="H23" s="61"/>
      <c r="I23" s="61"/>
      <c r="J23" s="61"/>
      <c r="K23" s="50"/>
      <c r="L23" s="50"/>
      <c r="N23" s="61" t="s">
        <v>175</v>
      </c>
      <c r="O23" s="61"/>
      <c r="P23" s="61"/>
    </row>
    <row r="24" spans="1:30" x14ac:dyDescent="0.35">
      <c r="B24" s="32">
        <v>1</v>
      </c>
      <c r="C24" s="32">
        <v>2</v>
      </c>
      <c r="D24" s="32">
        <v>3</v>
      </c>
      <c r="E24" s="32">
        <v>4</v>
      </c>
      <c r="F24" s="32">
        <v>5</v>
      </c>
      <c r="G24" s="32">
        <v>6</v>
      </c>
      <c r="H24" s="32">
        <v>7</v>
      </c>
      <c r="I24" s="32">
        <v>8</v>
      </c>
      <c r="J24" s="32">
        <v>9</v>
      </c>
      <c r="K24" t="s">
        <v>29</v>
      </c>
      <c r="L24" t="s">
        <v>30</v>
      </c>
      <c r="N24" s="52" t="s">
        <v>22</v>
      </c>
      <c r="O24" s="52" t="s">
        <v>23</v>
      </c>
      <c r="P24" s="52" t="s">
        <v>24</v>
      </c>
    </row>
    <row r="25" spans="1:30" x14ac:dyDescent="0.35">
      <c r="A25" s="2" t="s">
        <v>5</v>
      </c>
      <c r="B25">
        <v>30.384199134199136</v>
      </c>
      <c r="C25">
        <v>34.929653679653683</v>
      </c>
      <c r="D25">
        <v>41.42316017316017</v>
      </c>
      <c r="E25" s="42">
        <v>27.007014809041308</v>
      </c>
      <c r="F25" s="42">
        <v>33.320342946219796</v>
      </c>
      <c r="G25" s="42">
        <v>30.74824629773968</v>
      </c>
      <c r="H25" s="42">
        <v>10.261941448382125</v>
      </c>
      <c r="I25" s="42">
        <v>24.77657935285054</v>
      </c>
      <c r="J25" s="42">
        <v>26.533127889060086</v>
      </c>
      <c r="K25" s="50">
        <f t="shared" si="6"/>
        <v>28.820473970034058</v>
      </c>
      <c r="L25" s="50">
        <f t="shared" si="7"/>
        <v>8.601256731236111</v>
      </c>
      <c r="N25">
        <f t="shared" si="8"/>
        <v>35.579004329004327</v>
      </c>
      <c r="O25">
        <f t="shared" si="9"/>
        <v>30.358534684333595</v>
      </c>
      <c r="P25">
        <f t="shared" si="10"/>
        <v>20.523882896764249</v>
      </c>
      <c r="R25">
        <v>35.579004329004327</v>
      </c>
      <c r="X25">
        <v>100</v>
      </c>
      <c r="Y25">
        <v>91.098484848484858</v>
      </c>
      <c r="Z25">
        <v>81.331168831168824</v>
      </c>
      <c r="AA25">
        <v>81.033549783549788</v>
      </c>
      <c r="AB25">
        <v>70.779220779220793</v>
      </c>
      <c r="AC25">
        <v>47.83549783549784</v>
      </c>
      <c r="AD25">
        <v>35.579004329004327</v>
      </c>
    </row>
    <row r="26" spans="1:30" x14ac:dyDescent="0.35">
      <c r="A26" s="2" t="s">
        <v>6</v>
      </c>
      <c r="B26">
        <v>41.017316017316013</v>
      </c>
      <c r="C26">
        <v>52.299783549783555</v>
      </c>
      <c r="D26">
        <v>50.189393939393931</v>
      </c>
      <c r="E26" s="42">
        <v>35.190958690568976</v>
      </c>
      <c r="F26" s="42">
        <v>54.014029618082624</v>
      </c>
      <c r="G26" s="42">
        <v>47.583787996882307</v>
      </c>
      <c r="H26" s="42">
        <v>49.275808936825882</v>
      </c>
      <c r="I26" s="42">
        <v>52.788906009244997</v>
      </c>
      <c r="J26" s="42">
        <v>64.530046224961481</v>
      </c>
      <c r="K26" s="50">
        <f t="shared" si="6"/>
        <v>49.654447887006647</v>
      </c>
      <c r="L26" s="50">
        <f t="shared" si="7"/>
        <v>8.258493666030569</v>
      </c>
      <c r="N26">
        <f t="shared" si="8"/>
        <v>47.83549783549784</v>
      </c>
      <c r="O26">
        <f t="shared" si="9"/>
        <v>45.596258768511298</v>
      </c>
      <c r="P26">
        <f t="shared" si="10"/>
        <v>55.531587057010789</v>
      </c>
      <c r="R26">
        <v>30.358534684333595</v>
      </c>
      <c r="X26">
        <v>100</v>
      </c>
      <c r="Y26">
        <v>102.02650038971164</v>
      </c>
      <c r="Z26">
        <v>98.830865159781752</v>
      </c>
      <c r="AA26">
        <v>90.140296180826184</v>
      </c>
      <c r="AB26">
        <v>83.281371784879198</v>
      </c>
      <c r="AC26">
        <v>45.596258768511298</v>
      </c>
      <c r="AD26">
        <v>30.358534684333595</v>
      </c>
    </row>
    <row r="27" spans="1:30" ht="15" thickBot="1" x14ac:dyDescent="0.4">
      <c r="A27" s="18" t="s">
        <v>12</v>
      </c>
      <c r="B27">
        <v>62.608225108225113</v>
      </c>
      <c r="C27">
        <v>66.74783549783551</v>
      </c>
      <c r="D27">
        <v>82.981601731601756</v>
      </c>
      <c r="E27" s="42">
        <v>77.162899454403728</v>
      </c>
      <c r="F27" s="42">
        <v>77.747466874512867</v>
      </c>
      <c r="G27" s="42">
        <v>94.933749025720985</v>
      </c>
      <c r="H27" s="42">
        <v>63.882896764252692</v>
      </c>
      <c r="I27" s="42">
        <v>86.163328197226491</v>
      </c>
      <c r="J27" s="42">
        <v>77.750385208012332</v>
      </c>
      <c r="K27" s="50">
        <f t="shared" si="6"/>
        <v>76.664265317976827</v>
      </c>
      <c r="L27" s="50">
        <f t="shared" si="7"/>
        <v>10.757484701279404</v>
      </c>
      <c r="N27">
        <f t="shared" si="8"/>
        <v>70.779220779220793</v>
      </c>
      <c r="O27">
        <f t="shared" si="9"/>
        <v>83.281371784879198</v>
      </c>
      <c r="P27">
        <f t="shared" si="10"/>
        <v>75.932203389830519</v>
      </c>
      <c r="R27">
        <v>20.523882896764249</v>
      </c>
      <c r="X27">
        <v>100</v>
      </c>
      <c r="Y27">
        <v>91.52542372881355</v>
      </c>
      <c r="Z27">
        <v>79.137134052388291</v>
      </c>
      <c r="AA27">
        <v>74.60708782742681</v>
      </c>
      <c r="AB27">
        <v>75.932203389830519</v>
      </c>
      <c r="AC27">
        <v>55.531587057010789</v>
      </c>
      <c r="AD27">
        <v>20.523882896764249</v>
      </c>
    </row>
    <row r="28" spans="1:30" ht="15" thickBot="1" x14ac:dyDescent="0.4">
      <c r="A28" s="22" t="s">
        <v>13</v>
      </c>
      <c r="B28">
        <v>81.845238095238088</v>
      </c>
      <c r="C28">
        <v>79.572510822510836</v>
      </c>
      <c r="D28">
        <v>81.682900432900453</v>
      </c>
      <c r="E28" s="42">
        <v>95.050662509742793</v>
      </c>
      <c r="F28" s="42">
        <v>85.697583787996905</v>
      </c>
      <c r="G28" s="42">
        <v>89.672642244738881</v>
      </c>
      <c r="H28" s="42">
        <v>57.873651771956844</v>
      </c>
      <c r="I28" s="42">
        <v>76.91833590138674</v>
      </c>
      <c r="J28" s="42">
        <v>89.029275808936831</v>
      </c>
      <c r="K28" s="50">
        <f t="shared" si="6"/>
        <v>81.926977930600927</v>
      </c>
      <c r="L28" s="50">
        <f t="shared" si="7"/>
        <v>10.64275153064356</v>
      </c>
      <c r="N28">
        <f t="shared" si="8"/>
        <v>81.033549783549788</v>
      </c>
      <c r="O28">
        <f t="shared" si="9"/>
        <v>90.140296180826184</v>
      </c>
      <c r="P28">
        <f t="shared" si="10"/>
        <v>74.60708782742681</v>
      </c>
    </row>
    <row r="29" spans="1:30" x14ac:dyDescent="0.35">
      <c r="A29" s="19" t="s">
        <v>9</v>
      </c>
      <c r="B29">
        <v>81.926406926406912</v>
      </c>
      <c r="C29">
        <v>78.679653679653669</v>
      </c>
      <c r="D29">
        <v>83.387445887445892</v>
      </c>
      <c r="E29" s="42">
        <v>109.66484801247076</v>
      </c>
      <c r="F29" s="42">
        <v>86.983632112236947</v>
      </c>
      <c r="G29" s="42">
        <v>99.84411535463758</v>
      </c>
      <c r="H29" s="42">
        <v>79.322033898305094</v>
      </c>
      <c r="I29" s="42">
        <v>84.776579352850533</v>
      </c>
      <c r="J29" s="42">
        <v>73.312788906009246</v>
      </c>
      <c r="K29" s="50">
        <f t="shared" si="6"/>
        <v>86.433056014446294</v>
      </c>
      <c r="L29" s="50">
        <f t="shared" si="7"/>
        <v>11.374470539227504</v>
      </c>
      <c r="N29">
        <f t="shared" si="8"/>
        <v>81.331168831168824</v>
      </c>
      <c r="O29">
        <f t="shared" si="9"/>
        <v>98.830865159781752</v>
      </c>
      <c r="P29">
        <f t="shared" si="10"/>
        <v>79.137134052388291</v>
      </c>
    </row>
    <row r="30" spans="1:30" x14ac:dyDescent="0.35">
      <c r="A30" s="2" t="s">
        <v>14</v>
      </c>
      <c r="B30">
        <v>89.799783549783541</v>
      </c>
      <c r="C30">
        <v>92.316017316017323</v>
      </c>
      <c r="D30">
        <v>91.179653679653697</v>
      </c>
      <c r="E30" s="42">
        <v>110.83398285268902</v>
      </c>
      <c r="F30" s="42">
        <v>98.207326578332058</v>
      </c>
      <c r="G30" s="42">
        <v>97.038191738113809</v>
      </c>
      <c r="H30" s="42">
        <v>89.861325115562394</v>
      </c>
      <c r="I30" s="42">
        <v>91.155624036979958</v>
      </c>
      <c r="J30" s="42">
        <v>93.559322033898297</v>
      </c>
      <c r="K30" s="50">
        <f t="shared" si="6"/>
        <v>94.883469655670012</v>
      </c>
      <c r="L30" s="50">
        <f t="shared" si="7"/>
        <v>6.6814649191785103</v>
      </c>
      <c r="N30">
        <f t="shared" si="8"/>
        <v>91.098484848484858</v>
      </c>
      <c r="O30">
        <f t="shared" si="9"/>
        <v>102.02650038971164</v>
      </c>
      <c r="P30">
        <f t="shared" si="10"/>
        <v>91.52542372881355</v>
      </c>
    </row>
    <row r="31" spans="1:30" x14ac:dyDescent="0.35">
      <c r="A31" s="2" t="s">
        <v>10</v>
      </c>
      <c r="B31">
        <v>105.38419913419914</v>
      </c>
      <c r="C31">
        <v>94.020562770562762</v>
      </c>
      <c r="D31">
        <v>100.59523809523809</v>
      </c>
      <c r="E31" s="42">
        <v>103.11769290724864</v>
      </c>
      <c r="F31" s="42">
        <v>97.856586126266563</v>
      </c>
      <c r="G31" s="42">
        <v>99.025720966484812</v>
      </c>
      <c r="H31" s="42">
        <v>79.137134052388291</v>
      </c>
      <c r="I31" s="42">
        <v>116.7642526964561</v>
      </c>
      <c r="J31" s="42">
        <v>104.09861325115561</v>
      </c>
      <c r="K31" s="50">
        <f t="shared" si="6"/>
        <v>100</v>
      </c>
      <c r="L31" s="50">
        <f t="shared" si="7"/>
        <v>10.083767925618643</v>
      </c>
      <c r="N31">
        <f t="shared" si="8"/>
        <v>100</v>
      </c>
      <c r="O31">
        <f t="shared" si="9"/>
        <v>100</v>
      </c>
      <c r="P31">
        <f t="shared" si="10"/>
        <v>100</v>
      </c>
    </row>
    <row r="32" spans="1:30" x14ac:dyDescent="0.35">
      <c r="K32" s="50"/>
      <c r="L32" s="50"/>
    </row>
    <row r="33" spans="1:30" x14ac:dyDescent="0.35">
      <c r="K33" s="50"/>
      <c r="L33" s="50"/>
    </row>
    <row r="34" spans="1:30" x14ac:dyDescent="0.35">
      <c r="B34" s="72" t="s">
        <v>176</v>
      </c>
      <c r="C34" s="61"/>
      <c r="D34" s="61"/>
      <c r="E34" s="61"/>
      <c r="F34" s="61"/>
      <c r="G34" s="61"/>
      <c r="H34" s="61"/>
      <c r="I34" s="61"/>
      <c r="J34" s="61"/>
      <c r="K34" s="50"/>
      <c r="L34" s="50"/>
    </row>
    <row r="35" spans="1:30" x14ac:dyDescent="0.35">
      <c r="B35" s="32">
        <v>1</v>
      </c>
      <c r="C35" s="32">
        <v>2</v>
      </c>
      <c r="D35" s="32">
        <v>3</v>
      </c>
      <c r="E35" s="32">
        <v>4</v>
      </c>
      <c r="F35" s="32">
        <v>5</v>
      </c>
      <c r="G35" s="32">
        <v>6</v>
      </c>
      <c r="H35" s="32">
        <v>7</v>
      </c>
      <c r="I35" s="32">
        <v>8</v>
      </c>
      <c r="J35" s="32">
        <v>9</v>
      </c>
      <c r="K35" t="s">
        <v>29</v>
      </c>
      <c r="L35" t="s">
        <v>30</v>
      </c>
    </row>
    <row r="36" spans="1:30" x14ac:dyDescent="0.35">
      <c r="A36" s="2" t="s">
        <v>5</v>
      </c>
      <c r="B36" s="42">
        <v>24.18008348240906</v>
      </c>
      <c r="C36" s="42">
        <v>13.536076326774001</v>
      </c>
      <c r="D36" s="42">
        <v>15.235539654144304</v>
      </c>
      <c r="E36" s="41">
        <v>12.061591103507272</v>
      </c>
      <c r="F36" s="41">
        <v>13.601368691189048</v>
      </c>
      <c r="G36" s="41">
        <v>6.0307955517536334</v>
      </c>
      <c r="H36" s="41">
        <v>17.449664429530195</v>
      </c>
      <c r="I36" s="41">
        <v>18.875838926174492</v>
      </c>
      <c r="J36" s="41">
        <v>10.318791946308723</v>
      </c>
      <c r="K36" s="50">
        <f t="shared" si="6"/>
        <v>14.587750012421193</v>
      </c>
      <c r="L36" s="50">
        <f t="shared" si="7"/>
        <v>5.2311168809788064</v>
      </c>
      <c r="N36">
        <f t="shared" si="8"/>
        <v>17.650566487775787</v>
      </c>
      <c r="O36">
        <f t="shared" si="9"/>
        <v>10.564585115483318</v>
      </c>
      <c r="P36">
        <f t="shared" si="10"/>
        <v>15.548098434004467</v>
      </c>
      <c r="R36">
        <v>17.650566487775787</v>
      </c>
      <c r="S36">
        <v>35.986881335718543</v>
      </c>
      <c r="T36">
        <v>60.107334525939166</v>
      </c>
      <c r="U36">
        <v>82.856290995825873</v>
      </c>
      <c r="X36">
        <v>100</v>
      </c>
      <c r="Y36">
        <v>89.952295766249264</v>
      </c>
      <c r="Z36">
        <v>93.947525342874187</v>
      </c>
      <c r="AA36">
        <v>82.856290995825873</v>
      </c>
      <c r="AB36">
        <v>60.107334525939166</v>
      </c>
      <c r="AC36">
        <v>35.986881335718543</v>
      </c>
      <c r="AD36">
        <v>17.650566487775787</v>
      </c>
    </row>
    <row r="37" spans="1:30" x14ac:dyDescent="0.35">
      <c r="A37" s="2" t="s">
        <v>6</v>
      </c>
      <c r="B37" s="42">
        <v>34.555754323196183</v>
      </c>
      <c r="C37" s="42">
        <v>40.727489564698864</v>
      </c>
      <c r="D37" s="42">
        <v>32.677400119260582</v>
      </c>
      <c r="E37" s="41">
        <v>38.109495295124034</v>
      </c>
      <c r="F37" s="41">
        <v>36.184773310521813</v>
      </c>
      <c r="G37" s="41">
        <v>32.335329341317362</v>
      </c>
      <c r="H37" s="41">
        <v>29.614093959731534</v>
      </c>
      <c r="I37" s="41">
        <v>23.909395973154357</v>
      </c>
      <c r="J37" s="41">
        <v>27.93624161073825</v>
      </c>
      <c r="K37" s="50">
        <f t="shared" si="6"/>
        <v>32.89444149974922</v>
      </c>
      <c r="L37" s="50">
        <f t="shared" si="7"/>
        <v>5.2270313563606248</v>
      </c>
      <c r="N37">
        <f t="shared" si="8"/>
        <v>35.986881335718543</v>
      </c>
      <c r="O37">
        <f t="shared" si="9"/>
        <v>35.543199315654398</v>
      </c>
      <c r="P37">
        <f t="shared" si="10"/>
        <v>27.153243847874716</v>
      </c>
      <c r="R37">
        <v>10.564585115483318</v>
      </c>
      <c r="S37">
        <v>35.543199315654398</v>
      </c>
      <c r="T37">
        <v>84.858853721129165</v>
      </c>
      <c r="U37">
        <v>99.95722840034216</v>
      </c>
      <c r="X37">
        <v>100</v>
      </c>
      <c r="Y37">
        <v>98.502994011976057</v>
      </c>
      <c r="Z37">
        <v>104.57656116338752</v>
      </c>
      <c r="AA37">
        <v>99.95722840034216</v>
      </c>
      <c r="AB37">
        <v>84.858853721129165</v>
      </c>
      <c r="AC37">
        <v>35.543199315654398</v>
      </c>
      <c r="AD37">
        <v>10.564585115483318</v>
      </c>
    </row>
    <row r="38" spans="1:30" ht="15" thickBot="1" x14ac:dyDescent="0.4">
      <c r="A38" s="18" t="s">
        <v>12</v>
      </c>
      <c r="B38" s="42">
        <v>56.201550387596889</v>
      </c>
      <c r="C38" s="42">
        <v>74.18008348240906</v>
      </c>
      <c r="D38" s="42">
        <v>49.940369707811563</v>
      </c>
      <c r="E38" s="41">
        <v>90.461933276304535</v>
      </c>
      <c r="F38" s="41">
        <v>79.811804961505544</v>
      </c>
      <c r="G38" s="41">
        <v>84.302822925577431</v>
      </c>
      <c r="H38" s="41">
        <v>77.013422818791938</v>
      </c>
      <c r="I38" s="41">
        <v>65.855704697986567</v>
      </c>
      <c r="J38" s="41">
        <v>67.281879194630861</v>
      </c>
      <c r="K38" s="50">
        <f t="shared" si="6"/>
        <v>71.672174605846024</v>
      </c>
      <c r="L38" s="50">
        <f t="shared" si="7"/>
        <v>13.12620472289265</v>
      </c>
      <c r="N38">
        <f t="shared" si="8"/>
        <v>60.107334525939166</v>
      </c>
      <c r="O38">
        <f t="shared" si="9"/>
        <v>84.858853721129165</v>
      </c>
      <c r="P38">
        <f t="shared" si="10"/>
        <v>70.050335570469784</v>
      </c>
      <c r="R38">
        <v>15.548098434004467</v>
      </c>
      <c r="S38">
        <v>27.153243847874716</v>
      </c>
      <c r="T38">
        <v>70.050335570469784</v>
      </c>
      <c r="U38">
        <v>56.096196868008946</v>
      </c>
      <c r="X38">
        <v>99.999999999999986</v>
      </c>
      <c r="Y38">
        <v>82.019015659955258</v>
      </c>
      <c r="Z38">
        <v>76.370246085011175</v>
      </c>
      <c r="AA38">
        <v>56.096196868008946</v>
      </c>
      <c r="AB38">
        <v>70.050335570469784</v>
      </c>
      <c r="AC38">
        <v>27.153243847874716</v>
      </c>
      <c r="AD38">
        <v>15.548098434004467</v>
      </c>
    </row>
    <row r="39" spans="1:30" ht="15" thickBot="1" x14ac:dyDescent="0.4">
      <c r="A39" s="22" t="s">
        <v>13</v>
      </c>
      <c r="B39" s="42">
        <v>81.872391174716753</v>
      </c>
      <c r="C39" s="42">
        <v>86.434108527131784</v>
      </c>
      <c r="D39" s="42">
        <v>80.262373285629081</v>
      </c>
      <c r="E39" s="41">
        <v>99.443969204448237</v>
      </c>
      <c r="F39" s="41">
        <v>99.700598802395206</v>
      </c>
      <c r="G39" s="41">
        <v>100.72711719418305</v>
      </c>
      <c r="H39" s="41">
        <v>52.097315436241601</v>
      </c>
      <c r="I39" s="41">
        <v>65.939597315436231</v>
      </c>
      <c r="J39" s="41">
        <v>50.251677852348998</v>
      </c>
      <c r="K39" s="50">
        <f t="shared" si="6"/>
        <v>79.636572088058998</v>
      </c>
      <c r="L39" s="50">
        <f t="shared" si="7"/>
        <v>19.687546956329577</v>
      </c>
      <c r="N39">
        <f t="shared" si="8"/>
        <v>82.856290995825873</v>
      </c>
      <c r="O39">
        <f t="shared" si="9"/>
        <v>99.95722840034216</v>
      </c>
      <c r="P39">
        <f t="shared" si="10"/>
        <v>56.096196868008946</v>
      </c>
    </row>
    <row r="40" spans="1:30" x14ac:dyDescent="0.35">
      <c r="A40" s="19" t="s">
        <v>9</v>
      </c>
      <c r="B40" s="42">
        <v>93.410852713178286</v>
      </c>
      <c r="C40" s="42">
        <v>85.092426952892055</v>
      </c>
      <c r="D40" s="42">
        <v>103.33929636255219</v>
      </c>
      <c r="E40" s="41">
        <v>113.55859709153123</v>
      </c>
      <c r="F40" s="41">
        <v>103.93498716852012</v>
      </c>
      <c r="G40" s="41">
        <v>96.236099230111208</v>
      </c>
      <c r="H40" s="41">
        <v>80.453020134228183</v>
      </c>
      <c r="I40" s="41">
        <v>81.795302013422813</v>
      </c>
      <c r="J40" s="41">
        <v>66.862416107382543</v>
      </c>
      <c r="K40" s="50">
        <f t="shared" si="6"/>
        <v>91.631444197090957</v>
      </c>
      <c r="L40" s="50">
        <f t="shared" si="7"/>
        <v>14.455061852556002</v>
      </c>
      <c r="N40">
        <f t="shared" si="8"/>
        <v>93.947525342874187</v>
      </c>
      <c r="O40">
        <f t="shared" si="9"/>
        <v>104.57656116338752</v>
      </c>
      <c r="P40">
        <f t="shared" si="10"/>
        <v>76.370246085011175</v>
      </c>
    </row>
    <row r="41" spans="1:30" x14ac:dyDescent="0.35">
      <c r="A41" s="2" t="s">
        <v>14</v>
      </c>
      <c r="B41" s="42">
        <v>96.899224806201559</v>
      </c>
      <c r="C41" s="42">
        <v>96.094215861657688</v>
      </c>
      <c r="D41" s="42">
        <v>76.86344663088849</v>
      </c>
      <c r="E41" s="41">
        <v>89.692044482463658</v>
      </c>
      <c r="F41" s="41">
        <v>104.06330196749359</v>
      </c>
      <c r="G41" s="41">
        <v>101.7536355859709</v>
      </c>
      <c r="H41" s="41">
        <v>90.100671140939596</v>
      </c>
      <c r="I41" s="41">
        <v>92.449664429530202</v>
      </c>
      <c r="J41" s="41">
        <v>63.506711409395969</v>
      </c>
      <c r="K41" s="50">
        <f t="shared" si="6"/>
        <v>90.158101812726869</v>
      </c>
      <c r="L41" s="50">
        <f t="shared" si="7"/>
        <v>12.75248709970057</v>
      </c>
      <c r="N41">
        <f t="shared" si="8"/>
        <v>89.952295766249264</v>
      </c>
      <c r="O41">
        <f t="shared" si="9"/>
        <v>98.502994011976057</v>
      </c>
      <c r="P41">
        <f t="shared" si="10"/>
        <v>82.019015659955258</v>
      </c>
    </row>
    <row r="42" spans="1:30" x14ac:dyDescent="0.35">
      <c r="A42" s="2" t="s">
        <v>10</v>
      </c>
      <c r="B42" s="42">
        <v>100.11926058437687</v>
      </c>
      <c r="C42" s="42">
        <v>104.50208706022659</v>
      </c>
      <c r="D42" s="42">
        <v>95.378652355396511</v>
      </c>
      <c r="E42" s="41">
        <v>97.134302822925562</v>
      </c>
      <c r="F42" s="41">
        <v>104.19161676646706</v>
      </c>
      <c r="G42" s="41">
        <v>98.674080410607345</v>
      </c>
      <c r="H42" s="41">
        <v>119.12751677852349</v>
      </c>
      <c r="I42" s="41">
        <v>105.87248322147649</v>
      </c>
      <c r="J42" s="41">
        <v>74.999999999999986</v>
      </c>
      <c r="K42" s="50">
        <f t="shared" si="6"/>
        <v>100</v>
      </c>
      <c r="L42" s="50">
        <f t="shared" si="7"/>
        <v>11.696835878355513</v>
      </c>
      <c r="N42">
        <f t="shared" si="8"/>
        <v>100</v>
      </c>
      <c r="O42">
        <f t="shared" si="9"/>
        <v>100</v>
      </c>
      <c r="P42">
        <f t="shared" si="10"/>
        <v>99.999999999999986</v>
      </c>
    </row>
  </sheetData>
  <mergeCells count="26">
    <mergeCell ref="AC1:AC2"/>
    <mergeCell ref="AD1:AD2"/>
    <mergeCell ref="AC3:AD3"/>
    <mergeCell ref="AE1:AE2"/>
    <mergeCell ref="T1:AB1"/>
    <mergeCell ref="Z2:AB2"/>
    <mergeCell ref="T2:V2"/>
    <mergeCell ref="W2:Y2"/>
    <mergeCell ref="AG1:AG2"/>
    <mergeCell ref="AH1:AH2"/>
    <mergeCell ref="AE3:AF3"/>
    <mergeCell ref="AG3:AH3"/>
    <mergeCell ref="AF1:AF2"/>
    <mergeCell ref="B1:J1"/>
    <mergeCell ref="K1:S1"/>
    <mergeCell ref="N23:P23"/>
    <mergeCell ref="B23:J23"/>
    <mergeCell ref="B34:J34"/>
    <mergeCell ref="B12:J12"/>
    <mergeCell ref="B2:D2"/>
    <mergeCell ref="N2:P2"/>
    <mergeCell ref="Q2:S2"/>
    <mergeCell ref="N12:P12"/>
    <mergeCell ref="E2:G2"/>
    <mergeCell ref="H2:J2"/>
    <mergeCell ref="K2:M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76CC3-3379-419C-A7AF-9E7EB50040EF}">
  <dimension ref="A1:I49"/>
  <sheetViews>
    <sheetView workbookViewId="0">
      <selection activeCell="L12" sqref="L12"/>
    </sheetView>
  </sheetViews>
  <sheetFormatPr defaultRowHeight="14.5" x14ac:dyDescent="0.35"/>
  <cols>
    <col min="1" max="1" width="24.453125" customWidth="1"/>
    <col min="2" max="2" width="10.81640625" customWidth="1"/>
    <col min="3" max="3" width="18.7265625" customWidth="1"/>
    <col min="4" max="5" width="14.81640625" customWidth="1"/>
  </cols>
  <sheetData>
    <row r="1" spans="1:9" x14ac:dyDescent="0.35">
      <c r="A1" s="54" t="s">
        <v>31</v>
      </c>
      <c r="B1" s="53">
        <v>1</v>
      </c>
      <c r="C1" s="53"/>
      <c r="D1" s="53"/>
      <c r="E1" s="53"/>
      <c r="F1" s="53"/>
      <c r="G1" s="53"/>
      <c r="H1" s="53"/>
      <c r="I1" s="53"/>
    </row>
    <row r="2" spans="1:9" x14ac:dyDescent="0.35">
      <c r="A2" s="54" t="s">
        <v>32</v>
      </c>
      <c r="B2" s="53">
        <v>21</v>
      </c>
      <c r="C2" s="53"/>
      <c r="D2" s="53"/>
      <c r="E2" s="53"/>
      <c r="F2" s="53"/>
      <c r="G2" s="53"/>
      <c r="H2" s="53"/>
      <c r="I2" s="53"/>
    </row>
    <row r="3" spans="1:9" x14ac:dyDescent="0.35">
      <c r="A3" s="54" t="s">
        <v>33</v>
      </c>
      <c r="B3" s="53">
        <v>0.05</v>
      </c>
      <c r="C3" s="53"/>
      <c r="D3" s="53"/>
      <c r="E3" s="53"/>
      <c r="F3" s="53"/>
      <c r="G3" s="53"/>
      <c r="H3" s="53"/>
      <c r="I3" s="53"/>
    </row>
    <row r="4" spans="1:9" x14ac:dyDescent="0.35">
      <c r="A4" s="54"/>
      <c r="B4" s="53"/>
      <c r="C4" s="53"/>
      <c r="D4" s="53"/>
      <c r="E4" s="53"/>
      <c r="F4" s="53"/>
      <c r="G4" s="53"/>
      <c r="H4" s="53"/>
      <c r="I4" s="53"/>
    </row>
    <row r="5" spans="1:9" x14ac:dyDescent="0.35">
      <c r="A5" s="54" t="s">
        <v>34</v>
      </c>
      <c r="B5" s="53" t="s">
        <v>35</v>
      </c>
      <c r="C5" s="53" t="s">
        <v>36</v>
      </c>
      <c r="D5" s="53" t="s">
        <v>37</v>
      </c>
      <c r="E5" s="53" t="s">
        <v>38</v>
      </c>
      <c r="F5" s="53"/>
      <c r="G5" s="53"/>
      <c r="H5" s="53"/>
      <c r="I5" s="53"/>
    </row>
    <row r="6" spans="1:9" x14ac:dyDescent="0.35">
      <c r="A6" s="54" t="s">
        <v>39</v>
      </c>
      <c r="B6" s="53">
        <v>8.2789999999999999</v>
      </c>
      <c r="C6" s="53" t="s">
        <v>40</v>
      </c>
      <c r="D6" s="53" t="s">
        <v>41</v>
      </c>
      <c r="E6" s="53" t="s">
        <v>42</v>
      </c>
      <c r="F6" s="53"/>
      <c r="G6" s="53" t="s">
        <v>43</v>
      </c>
      <c r="H6" s="53"/>
      <c r="I6" s="53"/>
    </row>
    <row r="7" spans="1:9" x14ac:dyDescent="0.35">
      <c r="A7" s="54" t="s">
        <v>44</v>
      </c>
      <c r="B7" s="53">
        <v>12.13</v>
      </c>
      <c r="C7" s="53" t="s">
        <v>45</v>
      </c>
      <c r="D7" s="53" t="s">
        <v>41</v>
      </c>
      <c r="E7" s="53" t="s">
        <v>42</v>
      </c>
      <c r="F7" s="53"/>
      <c r="G7" s="53" t="s">
        <v>46</v>
      </c>
      <c r="H7" s="53"/>
      <c r="I7" s="53"/>
    </row>
    <row r="8" spans="1:9" x14ac:dyDescent="0.35">
      <c r="A8" s="54" t="s">
        <v>47</v>
      </c>
      <c r="B8" s="53">
        <v>14.35</v>
      </c>
      <c r="C8" s="53" t="s">
        <v>48</v>
      </c>
      <c r="D8" s="53" t="s">
        <v>41</v>
      </c>
      <c r="E8" s="53" t="s">
        <v>42</v>
      </c>
      <c r="F8" s="53"/>
      <c r="G8" s="53" t="s">
        <v>49</v>
      </c>
      <c r="H8" s="53"/>
      <c r="I8" s="53"/>
    </row>
    <row r="9" spans="1:9" x14ac:dyDescent="0.35">
      <c r="A9" s="54" t="s">
        <v>50</v>
      </c>
      <c r="B9" s="53">
        <v>19.47</v>
      </c>
      <c r="C9" s="53" t="s">
        <v>51</v>
      </c>
      <c r="D9" s="53" t="s">
        <v>52</v>
      </c>
      <c r="E9" s="53" t="s">
        <v>53</v>
      </c>
      <c r="F9" s="53"/>
      <c r="G9" s="53" t="s">
        <v>54</v>
      </c>
      <c r="H9" s="53"/>
      <c r="I9" s="53"/>
    </row>
    <row r="10" spans="1:9" x14ac:dyDescent="0.35">
      <c r="A10" s="54" t="s">
        <v>55</v>
      </c>
      <c r="B10" s="53">
        <v>28.47</v>
      </c>
      <c r="C10" s="53" t="s">
        <v>56</v>
      </c>
      <c r="D10" s="53" t="s">
        <v>52</v>
      </c>
      <c r="E10" s="53" t="s">
        <v>57</v>
      </c>
      <c r="F10" s="53"/>
      <c r="G10" s="53" t="s">
        <v>58</v>
      </c>
      <c r="H10" s="53"/>
      <c r="I10" s="53"/>
    </row>
    <row r="11" spans="1:9" x14ac:dyDescent="0.35">
      <c r="A11" s="54" t="s">
        <v>59</v>
      </c>
      <c r="B11" s="53">
        <v>48.53</v>
      </c>
      <c r="C11" s="53" t="s">
        <v>60</v>
      </c>
      <c r="D11" s="53" t="s">
        <v>52</v>
      </c>
      <c r="E11" s="53" t="s">
        <v>61</v>
      </c>
      <c r="F11" s="53"/>
      <c r="G11" s="53" t="s">
        <v>62</v>
      </c>
      <c r="H11" s="53"/>
      <c r="I11" s="53"/>
    </row>
    <row r="12" spans="1:9" x14ac:dyDescent="0.35">
      <c r="A12" s="54" t="s">
        <v>63</v>
      </c>
      <c r="B12" s="53">
        <v>3.8540000000000001</v>
      </c>
      <c r="C12" s="53" t="s">
        <v>64</v>
      </c>
      <c r="D12" s="53" t="s">
        <v>41</v>
      </c>
      <c r="E12" s="53" t="s">
        <v>42</v>
      </c>
      <c r="F12" s="53"/>
      <c r="G12" s="53" t="s">
        <v>65</v>
      </c>
      <c r="H12" s="53"/>
      <c r="I12" s="53"/>
    </row>
    <row r="13" spans="1:9" x14ac:dyDescent="0.35">
      <c r="A13" s="54" t="s">
        <v>66</v>
      </c>
      <c r="B13" s="53">
        <v>6.0670000000000002</v>
      </c>
      <c r="C13" s="53" t="s">
        <v>67</v>
      </c>
      <c r="D13" s="53" t="s">
        <v>41</v>
      </c>
      <c r="E13" s="53" t="s">
        <v>42</v>
      </c>
      <c r="F13" s="53"/>
      <c r="G13" s="53" t="s">
        <v>68</v>
      </c>
      <c r="H13" s="53"/>
      <c r="I13" s="53"/>
    </row>
    <row r="14" spans="1:9" x14ac:dyDescent="0.35">
      <c r="A14" s="54" t="s">
        <v>69</v>
      </c>
      <c r="B14" s="53">
        <v>11.19</v>
      </c>
      <c r="C14" s="53" t="s">
        <v>70</v>
      </c>
      <c r="D14" s="53" t="s">
        <v>41</v>
      </c>
      <c r="E14" s="53" t="s">
        <v>42</v>
      </c>
      <c r="F14" s="53"/>
      <c r="G14" s="53" t="s">
        <v>71</v>
      </c>
      <c r="H14" s="53"/>
      <c r="I14" s="53"/>
    </row>
    <row r="15" spans="1:9" x14ac:dyDescent="0.35">
      <c r="A15" s="54" t="s">
        <v>72</v>
      </c>
      <c r="B15" s="53">
        <v>20.190000000000001</v>
      </c>
      <c r="C15" s="53" t="s">
        <v>73</v>
      </c>
      <c r="D15" s="53" t="s">
        <v>52</v>
      </c>
      <c r="E15" s="53" t="s">
        <v>53</v>
      </c>
      <c r="F15" s="53"/>
      <c r="G15" s="53" t="s">
        <v>74</v>
      </c>
      <c r="H15" s="53"/>
      <c r="I15" s="53"/>
    </row>
    <row r="16" spans="1:9" x14ac:dyDescent="0.35">
      <c r="A16" s="54" t="s">
        <v>75</v>
      </c>
      <c r="B16" s="53">
        <v>40.25</v>
      </c>
      <c r="C16" s="53" t="s">
        <v>76</v>
      </c>
      <c r="D16" s="53" t="s">
        <v>52</v>
      </c>
      <c r="E16" s="53" t="s">
        <v>61</v>
      </c>
      <c r="F16" s="53"/>
      <c r="G16" s="53" t="s">
        <v>77</v>
      </c>
      <c r="H16" s="53"/>
      <c r="I16" s="53"/>
    </row>
    <row r="17" spans="1:9" x14ac:dyDescent="0.35">
      <c r="A17" s="54" t="s">
        <v>78</v>
      </c>
      <c r="B17" s="53">
        <v>2.2130000000000001</v>
      </c>
      <c r="C17" s="53" t="s">
        <v>79</v>
      </c>
      <c r="D17" s="53" t="s">
        <v>41</v>
      </c>
      <c r="E17" s="53" t="s">
        <v>42</v>
      </c>
      <c r="F17" s="53"/>
      <c r="G17" s="53" t="s">
        <v>80</v>
      </c>
      <c r="H17" s="53"/>
      <c r="I17" s="53"/>
    </row>
    <row r="18" spans="1:9" x14ac:dyDescent="0.35">
      <c r="A18" s="54" t="s">
        <v>81</v>
      </c>
      <c r="B18" s="53">
        <v>7.3390000000000004</v>
      </c>
      <c r="C18" s="53" t="s">
        <v>82</v>
      </c>
      <c r="D18" s="53" t="s">
        <v>41</v>
      </c>
      <c r="E18" s="53" t="s">
        <v>42</v>
      </c>
      <c r="F18" s="53"/>
      <c r="G18" s="53" t="s">
        <v>83</v>
      </c>
      <c r="H18" s="53"/>
      <c r="I18" s="53"/>
    </row>
    <row r="19" spans="1:9" x14ac:dyDescent="0.35">
      <c r="A19" s="54" t="s">
        <v>84</v>
      </c>
      <c r="B19" s="53">
        <v>16.329999999999998</v>
      </c>
      <c r="C19" s="53" t="s">
        <v>85</v>
      </c>
      <c r="D19" s="53" t="s">
        <v>41</v>
      </c>
      <c r="E19" s="53" t="s">
        <v>42</v>
      </c>
      <c r="F19" s="53"/>
      <c r="G19" s="53" t="s">
        <v>86</v>
      </c>
      <c r="H19" s="53"/>
      <c r="I19" s="53"/>
    </row>
    <row r="20" spans="1:9" x14ac:dyDescent="0.35">
      <c r="A20" s="54" t="s">
        <v>87</v>
      </c>
      <c r="B20" s="53">
        <v>36.4</v>
      </c>
      <c r="C20" s="53" t="s">
        <v>88</v>
      </c>
      <c r="D20" s="53" t="s">
        <v>52</v>
      </c>
      <c r="E20" s="53" t="s">
        <v>89</v>
      </c>
      <c r="F20" s="53"/>
      <c r="G20" s="53" t="s">
        <v>90</v>
      </c>
      <c r="H20" s="53"/>
      <c r="I20" s="53"/>
    </row>
    <row r="21" spans="1:9" x14ac:dyDescent="0.35">
      <c r="A21" s="54" t="s">
        <v>91</v>
      </c>
      <c r="B21" s="53">
        <v>5.1260000000000003</v>
      </c>
      <c r="C21" s="53" t="s">
        <v>92</v>
      </c>
      <c r="D21" s="53" t="s">
        <v>41</v>
      </c>
      <c r="E21" s="53" t="s">
        <v>42</v>
      </c>
      <c r="F21" s="53"/>
      <c r="G21" s="53" t="s">
        <v>93</v>
      </c>
      <c r="H21" s="53"/>
      <c r="I21" s="53"/>
    </row>
    <row r="22" spans="1:9" x14ac:dyDescent="0.35">
      <c r="A22" s="54" t="s">
        <v>94</v>
      </c>
      <c r="B22" s="53">
        <v>14.12</v>
      </c>
      <c r="C22" s="53" t="s">
        <v>95</v>
      </c>
      <c r="D22" s="53" t="s">
        <v>41</v>
      </c>
      <c r="E22" s="53" t="s">
        <v>42</v>
      </c>
      <c r="F22" s="53"/>
      <c r="G22" s="53" t="s">
        <v>96</v>
      </c>
      <c r="H22" s="53"/>
      <c r="I22" s="53"/>
    </row>
    <row r="23" spans="1:9" x14ac:dyDescent="0.35">
      <c r="A23" s="54" t="s">
        <v>97</v>
      </c>
      <c r="B23" s="53">
        <v>34.19</v>
      </c>
      <c r="C23" s="53" t="s">
        <v>98</v>
      </c>
      <c r="D23" s="53" t="s">
        <v>52</v>
      </c>
      <c r="E23" s="53" t="s">
        <v>89</v>
      </c>
      <c r="F23" s="53"/>
      <c r="G23" s="53" t="s">
        <v>99</v>
      </c>
      <c r="H23" s="53"/>
      <c r="I23" s="53"/>
    </row>
    <row r="24" spans="1:9" x14ac:dyDescent="0.35">
      <c r="A24" s="54" t="s">
        <v>100</v>
      </c>
      <c r="B24" s="53">
        <v>8.9949999999999992</v>
      </c>
      <c r="C24" s="53" t="s">
        <v>101</v>
      </c>
      <c r="D24" s="53" t="s">
        <v>41</v>
      </c>
      <c r="E24" s="53" t="s">
        <v>42</v>
      </c>
      <c r="F24" s="53"/>
      <c r="G24" s="53" t="s">
        <v>102</v>
      </c>
      <c r="H24" s="53"/>
      <c r="I24" s="53"/>
    </row>
    <row r="25" spans="1:9" x14ac:dyDescent="0.35">
      <c r="A25" s="54" t="s">
        <v>103</v>
      </c>
      <c r="B25" s="53">
        <v>29.06</v>
      </c>
      <c r="C25" s="53" t="s">
        <v>104</v>
      </c>
      <c r="D25" s="53" t="s">
        <v>52</v>
      </c>
      <c r="E25" s="53" t="s">
        <v>57</v>
      </c>
      <c r="F25" s="53"/>
      <c r="G25" s="53" t="s">
        <v>105</v>
      </c>
      <c r="H25" s="53"/>
      <c r="I25" s="53"/>
    </row>
    <row r="26" spans="1:9" x14ac:dyDescent="0.35">
      <c r="A26" s="54" t="s">
        <v>106</v>
      </c>
      <c r="B26" s="53">
        <v>20.07</v>
      </c>
      <c r="C26" s="53" t="s">
        <v>107</v>
      </c>
      <c r="D26" s="53" t="s">
        <v>52</v>
      </c>
      <c r="E26" s="53" t="s">
        <v>53</v>
      </c>
      <c r="F26" s="53"/>
      <c r="G26" s="53" t="s">
        <v>108</v>
      </c>
      <c r="H26" s="53"/>
      <c r="I26" s="53"/>
    </row>
    <row r="27" spans="1:9" x14ac:dyDescent="0.35">
      <c r="A27" s="54"/>
      <c r="B27" s="53"/>
      <c r="C27" s="53"/>
      <c r="D27" s="53"/>
      <c r="E27" s="53"/>
      <c r="F27" s="53"/>
      <c r="G27" s="53"/>
      <c r="H27" s="53"/>
      <c r="I27" s="53"/>
    </row>
    <row r="28" spans="1:9" x14ac:dyDescent="0.35">
      <c r="A28" s="54" t="s">
        <v>109</v>
      </c>
      <c r="B28" s="53" t="s">
        <v>110</v>
      </c>
      <c r="C28" s="53" t="s">
        <v>111</v>
      </c>
      <c r="D28" s="53" t="s">
        <v>35</v>
      </c>
      <c r="E28" s="53" t="s">
        <v>112</v>
      </c>
      <c r="F28" s="53" t="s">
        <v>113</v>
      </c>
      <c r="G28" s="53" t="s">
        <v>114</v>
      </c>
      <c r="H28" s="53" t="s">
        <v>115</v>
      </c>
      <c r="I28" s="53" t="s">
        <v>116</v>
      </c>
    </row>
    <row r="29" spans="1:9" x14ac:dyDescent="0.35">
      <c r="A29" s="54" t="s">
        <v>39</v>
      </c>
      <c r="B29" s="53">
        <v>100</v>
      </c>
      <c r="C29" s="53">
        <v>91.72</v>
      </c>
      <c r="D29" s="53">
        <v>8.2789999999999999</v>
      </c>
      <c r="E29" s="53">
        <v>5.63</v>
      </c>
      <c r="F29" s="53">
        <v>3</v>
      </c>
      <c r="G29" s="53">
        <v>3</v>
      </c>
      <c r="H29" s="53">
        <v>2.08</v>
      </c>
      <c r="I29" s="53">
        <v>14</v>
      </c>
    </row>
    <row r="30" spans="1:9" x14ac:dyDescent="0.35">
      <c r="A30" s="54" t="s">
        <v>44</v>
      </c>
      <c r="B30" s="53">
        <v>100</v>
      </c>
      <c r="C30" s="53">
        <v>87.87</v>
      </c>
      <c r="D30" s="53">
        <v>12.13</v>
      </c>
      <c r="E30" s="53">
        <v>5.63</v>
      </c>
      <c r="F30" s="53">
        <v>3</v>
      </c>
      <c r="G30" s="53">
        <v>3</v>
      </c>
      <c r="H30" s="53">
        <v>3.048</v>
      </c>
      <c r="I30" s="53">
        <v>14</v>
      </c>
    </row>
    <row r="31" spans="1:9" x14ac:dyDescent="0.35">
      <c r="A31" s="54" t="s">
        <v>47</v>
      </c>
      <c r="B31" s="53">
        <v>100</v>
      </c>
      <c r="C31" s="53">
        <v>85.65</v>
      </c>
      <c r="D31" s="53">
        <v>14.35</v>
      </c>
      <c r="E31" s="53">
        <v>5.63</v>
      </c>
      <c r="F31" s="53">
        <v>3</v>
      </c>
      <c r="G31" s="53">
        <v>3</v>
      </c>
      <c r="H31" s="53">
        <v>3.6040000000000001</v>
      </c>
      <c r="I31" s="53">
        <v>14</v>
      </c>
    </row>
    <row r="32" spans="1:9" x14ac:dyDescent="0.35">
      <c r="A32" s="54" t="s">
        <v>50</v>
      </c>
      <c r="B32" s="53">
        <v>100</v>
      </c>
      <c r="C32" s="53">
        <v>80.53</v>
      </c>
      <c r="D32" s="53">
        <v>19.47</v>
      </c>
      <c r="E32" s="53">
        <v>5.63</v>
      </c>
      <c r="F32" s="53">
        <v>3</v>
      </c>
      <c r="G32" s="53">
        <v>3</v>
      </c>
      <c r="H32" s="53">
        <v>4.891</v>
      </c>
      <c r="I32" s="53">
        <v>14</v>
      </c>
    </row>
    <row r="33" spans="1:9" x14ac:dyDescent="0.35">
      <c r="A33" s="54" t="s">
        <v>55</v>
      </c>
      <c r="B33" s="53">
        <v>100</v>
      </c>
      <c r="C33" s="53">
        <v>71.53</v>
      </c>
      <c r="D33" s="53">
        <v>28.47</v>
      </c>
      <c r="E33" s="53">
        <v>5.63</v>
      </c>
      <c r="F33" s="53">
        <v>3</v>
      </c>
      <c r="G33" s="53">
        <v>3</v>
      </c>
      <c r="H33" s="53">
        <v>7.1509999999999998</v>
      </c>
      <c r="I33" s="53">
        <v>14</v>
      </c>
    </row>
    <row r="34" spans="1:9" x14ac:dyDescent="0.35">
      <c r="A34" s="54" t="s">
        <v>59</v>
      </c>
      <c r="B34" s="53">
        <v>100</v>
      </c>
      <c r="C34" s="53">
        <v>51.47</v>
      </c>
      <c r="D34" s="53">
        <v>48.53</v>
      </c>
      <c r="E34" s="53">
        <v>5.63</v>
      </c>
      <c r="F34" s="53">
        <v>3</v>
      </c>
      <c r="G34" s="53">
        <v>3</v>
      </c>
      <c r="H34" s="53">
        <v>12.19</v>
      </c>
      <c r="I34" s="53">
        <v>14</v>
      </c>
    </row>
    <row r="35" spans="1:9" x14ac:dyDescent="0.35">
      <c r="A35" s="54" t="s">
        <v>63</v>
      </c>
      <c r="B35" s="53">
        <v>91.72</v>
      </c>
      <c r="C35" s="53">
        <v>87.87</v>
      </c>
      <c r="D35" s="53">
        <v>3.8540000000000001</v>
      </c>
      <c r="E35" s="53">
        <v>5.63</v>
      </c>
      <c r="F35" s="53">
        <v>3</v>
      </c>
      <c r="G35" s="53">
        <v>3</v>
      </c>
      <c r="H35" s="53">
        <v>0.96809999999999996</v>
      </c>
      <c r="I35" s="53">
        <v>14</v>
      </c>
    </row>
    <row r="36" spans="1:9" x14ac:dyDescent="0.35">
      <c r="A36" s="54" t="s">
        <v>66</v>
      </c>
      <c r="B36" s="53">
        <v>91.72</v>
      </c>
      <c r="C36" s="53">
        <v>85.65</v>
      </c>
      <c r="D36" s="53">
        <v>6.0670000000000002</v>
      </c>
      <c r="E36" s="53">
        <v>5.63</v>
      </c>
      <c r="F36" s="53">
        <v>3</v>
      </c>
      <c r="G36" s="53">
        <v>3</v>
      </c>
      <c r="H36" s="53">
        <v>1.524</v>
      </c>
      <c r="I36" s="53">
        <v>14</v>
      </c>
    </row>
    <row r="37" spans="1:9" x14ac:dyDescent="0.35">
      <c r="A37" s="54" t="s">
        <v>69</v>
      </c>
      <c r="B37" s="53">
        <v>91.72</v>
      </c>
      <c r="C37" s="53">
        <v>80.53</v>
      </c>
      <c r="D37" s="53">
        <v>11.19</v>
      </c>
      <c r="E37" s="53">
        <v>5.63</v>
      </c>
      <c r="F37" s="53">
        <v>3</v>
      </c>
      <c r="G37" s="53">
        <v>3</v>
      </c>
      <c r="H37" s="53">
        <v>2.8119999999999998</v>
      </c>
      <c r="I37" s="53">
        <v>14</v>
      </c>
    </row>
    <row r="38" spans="1:9" x14ac:dyDescent="0.35">
      <c r="A38" s="54" t="s">
        <v>72</v>
      </c>
      <c r="B38" s="53">
        <v>91.72</v>
      </c>
      <c r="C38" s="53">
        <v>71.53</v>
      </c>
      <c r="D38" s="53">
        <v>20.190000000000001</v>
      </c>
      <c r="E38" s="53">
        <v>5.63</v>
      </c>
      <c r="F38" s="53">
        <v>3</v>
      </c>
      <c r="G38" s="53">
        <v>3</v>
      </c>
      <c r="H38" s="53">
        <v>5.0709999999999997</v>
      </c>
      <c r="I38" s="53">
        <v>14</v>
      </c>
    </row>
    <row r="39" spans="1:9" x14ac:dyDescent="0.35">
      <c r="A39" s="54" t="s">
        <v>75</v>
      </c>
      <c r="B39" s="53">
        <v>91.72</v>
      </c>
      <c r="C39" s="53">
        <v>51.47</v>
      </c>
      <c r="D39" s="53">
        <v>40.25</v>
      </c>
      <c r="E39" s="53">
        <v>5.63</v>
      </c>
      <c r="F39" s="53">
        <v>3</v>
      </c>
      <c r="G39" s="53">
        <v>3</v>
      </c>
      <c r="H39" s="53">
        <v>10.11</v>
      </c>
      <c r="I39" s="53">
        <v>14</v>
      </c>
    </row>
    <row r="40" spans="1:9" x14ac:dyDescent="0.35">
      <c r="A40" s="54" t="s">
        <v>78</v>
      </c>
      <c r="B40" s="53">
        <v>87.87</v>
      </c>
      <c r="C40" s="53">
        <v>85.65</v>
      </c>
      <c r="D40" s="53">
        <v>2.2130000000000001</v>
      </c>
      <c r="E40" s="53">
        <v>5.63</v>
      </c>
      <c r="F40" s="53">
        <v>3</v>
      </c>
      <c r="G40" s="53">
        <v>3</v>
      </c>
      <c r="H40" s="53">
        <v>0.55600000000000005</v>
      </c>
      <c r="I40" s="53">
        <v>14</v>
      </c>
    </row>
    <row r="41" spans="1:9" x14ac:dyDescent="0.35">
      <c r="A41" s="54" t="s">
        <v>81</v>
      </c>
      <c r="B41" s="53">
        <v>87.87</v>
      </c>
      <c r="C41" s="53">
        <v>80.53</v>
      </c>
      <c r="D41" s="53">
        <v>7.3390000000000004</v>
      </c>
      <c r="E41" s="53">
        <v>5.63</v>
      </c>
      <c r="F41" s="53">
        <v>3</v>
      </c>
      <c r="G41" s="53">
        <v>3</v>
      </c>
      <c r="H41" s="53">
        <v>1.8440000000000001</v>
      </c>
      <c r="I41" s="53">
        <v>14</v>
      </c>
    </row>
    <row r="42" spans="1:9" x14ac:dyDescent="0.35">
      <c r="A42" s="54" t="s">
        <v>84</v>
      </c>
      <c r="B42" s="53">
        <v>87.87</v>
      </c>
      <c r="C42" s="53">
        <v>71.53</v>
      </c>
      <c r="D42" s="53">
        <v>16.329999999999998</v>
      </c>
      <c r="E42" s="53">
        <v>5.63</v>
      </c>
      <c r="F42" s="53">
        <v>3</v>
      </c>
      <c r="G42" s="53">
        <v>3</v>
      </c>
      <c r="H42" s="53">
        <v>4.1029999999999998</v>
      </c>
      <c r="I42" s="53">
        <v>14</v>
      </c>
    </row>
    <row r="43" spans="1:9" x14ac:dyDescent="0.35">
      <c r="A43" s="54" t="s">
        <v>87</v>
      </c>
      <c r="B43" s="53">
        <v>87.87</v>
      </c>
      <c r="C43" s="53">
        <v>51.47</v>
      </c>
      <c r="D43" s="53">
        <v>36.4</v>
      </c>
      <c r="E43" s="53">
        <v>5.63</v>
      </c>
      <c r="F43" s="53">
        <v>3</v>
      </c>
      <c r="G43" s="53">
        <v>3</v>
      </c>
      <c r="H43" s="53">
        <v>9.1440000000000001</v>
      </c>
      <c r="I43" s="53">
        <v>14</v>
      </c>
    </row>
    <row r="44" spans="1:9" x14ac:dyDescent="0.35">
      <c r="A44" s="54" t="s">
        <v>91</v>
      </c>
      <c r="B44" s="53">
        <v>85.65</v>
      </c>
      <c r="C44" s="53">
        <v>80.53</v>
      </c>
      <c r="D44" s="53">
        <v>5.1260000000000003</v>
      </c>
      <c r="E44" s="53">
        <v>5.63</v>
      </c>
      <c r="F44" s="53">
        <v>3</v>
      </c>
      <c r="G44" s="53">
        <v>3</v>
      </c>
      <c r="H44" s="53">
        <v>1.288</v>
      </c>
      <c r="I44" s="53">
        <v>14</v>
      </c>
    </row>
    <row r="45" spans="1:9" x14ac:dyDescent="0.35">
      <c r="A45" s="54" t="s">
        <v>94</v>
      </c>
      <c r="B45" s="53">
        <v>85.65</v>
      </c>
      <c r="C45" s="53">
        <v>71.53</v>
      </c>
      <c r="D45" s="53">
        <v>14.12</v>
      </c>
      <c r="E45" s="53">
        <v>5.63</v>
      </c>
      <c r="F45" s="53">
        <v>3</v>
      </c>
      <c r="G45" s="53">
        <v>3</v>
      </c>
      <c r="H45" s="53">
        <v>3.5470000000000002</v>
      </c>
      <c r="I45" s="53">
        <v>14</v>
      </c>
    </row>
    <row r="46" spans="1:9" x14ac:dyDescent="0.35">
      <c r="A46" s="54" t="s">
        <v>97</v>
      </c>
      <c r="B46" s="53">
        <v>85.65</v>
      </c>
      <c r="C46" s="53">
        <v>51.47</v>
      </c>
      <c r="D46" s="53">
        <v>34.19</v>
      </c>
      <c r="E46" s="53">
        <v>5.63</v>
      </c>
      <c r="F46" s="53">
        <v>3</v>
      </c>
      <c r="G46" s="53">
        <v>3</v>
      </c>
      <c r="H46" s="53">
        <v>8.5879999999999992</v>
      </c>
      <c r="I46" s="53">
        <v>14</v>
      </c>
    </row>
    <row r="47" spans="1:9" x14ac:dyDescent="0.35">
      <c r="A47" s="54" t="s">
        <v>100</v>
      </c>
      <c r="B47" s="53">
        <v>80.53</v>
      </c>
      <c r="C47" s="53">
        <v>71.53</v>
      </c>
      <c r="D47" s="53">
        <v>8.9949999999999992</v>
      </c>
      <c r="E47" s="53">
        <v>5.63</v>
      </c>
      <c r="F47" s="53">
        <v>3</v>
      </c>
      <c r="G47" s="53">
        <v>3</v>
      </c>
      <c r="H47" s="53">
        <v>2.2599999999999998</v>
      </c>
      <c r="I47" s="53">
        <v>14</v>
      </c>
    </row>
    <row r="48" spans="1:9" x14ac:dyDescent="0.35">
      <c r="A48" s="54" t="s">
        <v>103</v>
      </c>
      <c r="B48" s="53">
        <v>80.53</v>
      </c>
      <c r="C48" s="53">
        <v>51.47</v>
      </c>
      <c r="D48" s="53">
        <v>29.06</v>
      </c>
      <c r="E48" s="53">
        <v>5.63</v>
      </c>
      <c r="F48" s="53">
        <v>3</v>
      </c>
      <c r="G48" s="53">
        <v>3</v>
      </c>
      <c r="H48" s="53">
        <v>7.3</v>
      </c>
      <c r="I48" s="53">
        <v>14</v>
      </c>
    </row>
    <row r="49" spans="1:9" x14ac:dyDescent="0.35">
      <c r="A49" s="54" t="s">
        <v>106</v>
      </c>
      <c r="B49" s="53">
        <v>71.53</v>
      </c>
      <c r="C49" s="53">
        <v>51.47</v>
      </c>
      <c r="D49" s="53">
        <v>20.07</v>
      </c>
      <c r="E49" s="53">
        <v>5.63</v>
      </c>
      <c r="F49" s="53">
        <v>3</v>
      </c>
      <c r="G49" s="53">
        <v>3</v>
      </c>
      <c r="H49" s="53">
        <v>5.04</v>
      </c>
      <c r="I49" s="53">
        <v>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E1B67-82F5-4DEC-BAEB-B94F81FBF83A}">
  <dimension ref="A1:I49"/>
  <sheetViews>
    <sheetView tabSelected="1" workbookViewId="0">
      <selection activeCell="Q12" sqref="Q12"/>
    </sheetView>
  </sheetViews>
  <sheetFormatPr defaultRowHeight="14.5" x14ac:dyDescent="0.35"/>
  <sheetData>
    <row r="1" spans="1:9" x14ac:dyDescent="0.35">
      <c r="A1" s="54" t="s">
        <v>31</v>
      </c>
      <c r="B1" s="53">
        <v>1</v>
      </c>
      <c r="C1" s="53"/>
      <c r="D1" s="53"/>
      <c r="E1" s="53"/>
      <c r="F1" s="53"/>
      <c r="G1" s="53"/>
      <c r="H1" s="53"/>
      <c r="I1" s="53"/>
    </row>
    <row r="2" spans="1:9" x14ac:dyDescent="0.35">
      <c r="A2" s="54" t="s">
        <v>32</v>
      </c>
      <c r="B2" s="53">
        <v>21</v>
      </c>
      <c r="C2" s="53"/>
      <c r="D2" s="53"/>
      <c r="E2" s="53"/>
      <c r="F2" s="53"/>
      <c r="G2" s="53"/>
      <c r="H2" s="53"/>
      <c r="I2" s="53"/>
    </row>
    <row r="3" spans="1:9" x14ac:dyDescent="0.35">
      <c r="A3" s="54" t="s">
        <v>33</v>
      </c>
      <c r="B3" s="53">
        <v>0.05</v>
      </c>
      <c r="C3" s="53"/>
      <c r="D3" s="53"/>
      <c r="E3" s="53"/>
      <c r="F3" s="53"/>
      <c r="G3" s="53"/>
      <c r="H3" s="53"/>
      <c r="I3" s="53"/>
    </row>
    <row r="4" spans="1:9" x14ac:dyDescent="0.35">
      <c r="A4" s="54"/>
      <c r="B4" s="53"/>
      <c r="C4" s="53"/>
      <c r="D4" s="53"/>
      <c r="E4" s="53"/>
      <c r="F4" s="53"/>
      <c r="G4" s="53"/>
      <c r="H4" s="53"/>
      <c r="I4" s="53"/>
    </row>
    <row r="5" spans="1:9" x14ac:dyDescent="0.35">
      <c r="A5" s="54" t="s">
        <v>34</v>
      </c>
      <c r="B5" s="53" t="s">
        <v>35</v>
      </c>
      <c r="C5" s="53" t="s">
        <v>36</v>
      </c>
      <c r="D5" s="53" t="s">
        <v>37</v>
      </c>
      <c r="E5" s="53" t="s">
        <v>38</v>
      </c>
      <c r="F5" s="53"/>
      <c r="G5" s="53"/>
      <c r="H5" s="53"/>
      <c r="I5" s="53"/>
    </row>
    <row r="6" spans="1:9" x14ac:dyDescent="0.35">
      <c r="A6" s="54" t="s">
        <v>117</v>
      </c>
      <c r="B6" s="53">
        <v>5.117</v>
      </c>
      <c r="C6" s="53" t="s">
        <v>118</v>
      </c>
      <c r="D6" s="53" t="s">
        <v>41</v>
      </c>
      <c r="E6" s="53" t="s">
        <v>42</v>
      </c>
      <c r="F6" s="53"/>
      <c r="G6" s="53" t="s">
        <v>43</v>
      </c>
      <c r="H6" s="53"/>
      <c r="I6" s="53"/>
    </row>
    <row r="7" spans="1:9" x14ac:dyDescent="0.35">
      <c r="A7" s="54" t="s">
        <v>39</v>
      </c>
      <c r="B7" s="53">
        <v>13.57</v>
      </c>
      <c r="C7" s="53" t="s">
        <v>119</v>
      </c>
      <c r="D7" s="53" t="s">
        <v>41</v>
      </c>
      <c r="E7" s="53" t="s">
        <v>42</v>
      </c>
      <c r="F7" s="53"/>
      <c r="G7" s="53" t="s">
        <v>46</v>
      </c>
      <c r="H7" s="53"/>
      <c r="I7" s="53"/>
    </row>
    <row r="8" spans="1:9" x14ac:dyDescent="0.35">
      <c r="A8" s="54" t="s">
        <v>120</v>
      </c>
      <c r="B8" s="53">
        <v>18.07</v>
      </c>
      <c r="C8" s="53" t="s">
        <v>121</v>
      </c>
      <c r="D8" s="53" t="s">
        <v>41</v>
      </c>
      <c r="E8" s="53" t="s">
        <v>42</v>
      </c>
      <c r="F8" s="53"/>
      <c r="G8" s="53" t="s">
        <v>49</v>
      </c>
      <c r="H8" s="53"/>
      <c r="I8" s="53"/>
    </row>
    <row r="9" spans="1:9" x14ac:dyDescent="0.35">
      <c r="A9" s="54" t="s">
        <v>122</v>
      </c>
      <c r="B9" s="53">
        <v>23.34</v>
      </c>
      <c r="C9" s="53" t="s">
        <v>123</v>
      </c>
      <c r="D9" s="53" t="s">
        <v>52</v>
      </c>
      <c r="E9" s="53" t="s">
        <v>53</v>
      </c>
      <c r="F9" s="53"/>
      <c r="G9" s="53" t="s">
        <v>54</v>
      </c>
      <c r="H9" s="53"/>
      <c r="I9" s="53"/>
    </row>
    <row r="10" spans="1:9" x14ac:dyDescent="0.35">
      <c r="A10" s="54" t="s">
        <v>50</v>
      </c>
      <c r="B10" s="53">
        <v>50.35</v>
      </c>
      <c r="C10" s="53" t="s">
        <v>124</v>
      </c>
      <c r="D10" s="53" t="s">
        <v>52</v>
      </c>
      <c r="E10" s="53" t="s">
        <v>61</v>
      </c>
      <c r="F10" s="53"/>
      <c r="G10" s="53" t="s">
        <v>58</v>
      </c>
      <c r="H10" s="53"/>
      <c r="I10" s="53"/>
    </row>
    <row r="11" spans="1:9" x14ac:dyDescent="0.35">
      <c r="A11" s="54" t="s">
        <v>55</v>
      </c>
      <c r="B11" s="53">
        <v>71.17</v>
      </c>
      <c r="C11" s="53" t="s">
        <v>125</v>
      </c>
      <c r="D11" s="53" t="s">
        <v>52</v>
      </c>
      <c r="E11" s="53" t="s">
        <v>61</v>
      </c>
      <c r="F11" s="53"/>
      <c r="G11" s="53" t="s">
        <v>62</v>
      </c>
      <c r="H11" s="53"/>
      <c r="I11" s="53"/>
    </row>
    <row r="12" spans="1:9" x14ac:dyDescent="0.35">
      <c r="A12" s="54" t="s">
        <v>126</v>
      </c>
      <c r="B12" s="53">
        <v>8.4499999999999993</v>
      </c>
      <c r="C12" s="53" t="s">
        <v>127</v>
      </c>
      <c r="D12" s="53" t="s">
        <v>41</v>
      </c>
      <c r="E12" s="53" t="s">
        <v>42</v>
      </c>
      <c r="F12" s="53"/>
      <c r="G12" s="53" t="s">
        <v>65</v>
      </c>
      <c r="H12" s="53"/>
      <c r="I12" s="53"/>
    </row>
    <row r="13" spans="1:9" x14ac:dyDescent="0.35">
      <c r="A13" s="54" t="s">
        <v>128</v>
      </c>
      <c r="B13" s="53">
        <v>12.96</v>
      </c>
      <c r="C13" s="53" t="s">
        <v>129</v>
      </c>
      <c r="D13" s="53" t="s">
        <v>41</v>
      </c>
      <c r="E13" s="53" t="s">
        <v>42</v>
      </c>
      <c r="F13" s="53"/>
      <c r="G13" s="53" t="s">
        <v>68</v>
      </c>
      <c r="H13" s="53"/>
      <c r="I13" s="53"/>
    </row>
    <row r="14" spans="1:9" x14ac:dyDescent="0.35">
      <c r="A14" s="54" t="s">
        <v>130</v>
      </c>
      <c r="B14" s="53">
        <v>18.22</v>
      </c>
      <c r="C14" s="53" t="s">
        <v>131</v>
      </c>
      <c r="D14" s="53" t="s">
        <v>41</v>
      </c>
      <c r="E14" s="53" t="s">
        <v>42</v>
      </c>
      <c r="F14" s="53"/>
      <c r="G14" s="53" t="s">
        <v>71</v>
      </c>
      <c r="H14" s="53"/>
      <c r="I14" s="53"/>
    </row>
    <row r="15" spans="1:9" x14ac:dyDescent="0.35">
      <c r="A15" s="54" t="s">
        <v>132</v>
      </c>
      <c r="B15" s="53">
        <v>45.23</v>
      </c>
      <c r="C15" s="53" t="s">
        <v>133</v>
      </c>
      <c r="D15" s="53" t="s">
        <v>52</v>
      </c>
      <c r="E15" s="53" t="s">
        <v>61</v>
      </c>
      <c r="F15" s="53"/>
      <c r="G15" s="53" t="s">
        <v>74</v>
      </c>
      <c r="H15" s="53"/>
      <c r="I15" s="53"/>
    </row>
    <row r="16" spans="1:9" x14ac:dyDescent="0.35">
      <c r="A16" s="54" t="s">
        <v>134</v>
      </c>
      <c r="B16" s="53">
        <v>66.05</v>
      </c>
      <c r="C16" s="53" t="s">
        <v>135</v>
      </c>
      <c r="D16" s="53" t="s">
        <v>52</v>
      </c>
      <c r="E16" s="53" t="s">
        <v>61</v>
      </c>
      <c r="F16" s="53"/>
      <c r="G16" s="53" t="s">
        <v>77</v>
      </c>
      <c r="H16" s="53"/>
      <c r="I16" s="53"/>
    </row>
    <row r="17" spans="1:9" x14ac:dyDescent="0.35">
      <c r="A17" s="54" t="s">
        <v>136</v>
      </c>
      <c r="B17" s="53">
        <v>4.5060000000000002</v>
      </c>
      <c r="C17" s="53" t="s">
        <v>137</v>
      </c>
      <c r="D17" s="53" t="s">
        <v>41</v>
      </c>
      <c r="E17" s="53" t="s">
        <v>42</v>
      </c>
      <c r="F17" s="53"/>
      <c r="G17" s="53" t="s">
        <v>80</v>
      </c>
      <c r="H17" s="53"/>
      <c r="I17" s="53"/>
    </row>
    <row r="18" spans="1:9" x14ac:dyDescent="0.35">
      <c r="A18" s="54" t="s">
        <v>138</v>
      </c>
      <c r="B18" s="53">
        <v>9.7690000000000001</v>
      </c>
      <c r="C18" s="53" t="s">
        <v>139</v>
      </c>
      <c r="D18" s="53" t="s">
        <v>41</v>
      </c>
      <c r="E18" s="53" t="s">
        <v>42</v>
      </c>
      <c r="F18" s="53"/>
      <c r="G18" s="53" t="s">
        <v>83</v>
      </c>
      <c r="H18" s="53"/>
      <c r="I18" s="53"/>
    </row>
    <row r="19" spans="1:9" x14ac:dyDescent="0.35">
      <c r="A19" s="54" t="s">
        <v>69</v>
      </c>
      <c r="B19" s="53">
        <v>36.78</v>
      </c>
      <c r="C19" s="53" t="s">
        <v>140</v>
      </c>
      <c r="D19" s="53" t="s">
        <v>52</v>
      </c>
      <c r="E19" s="53" t="s">
        <v>89</v>
      </c>
      <c r="F19" s="53"/>
      <c r="G19" s="53" t="s">
        <v>86</v>
      </c>
      <c r="H19" s="53"/>
      <c r="I19" s="53"/>
    </row>
    <row r="20" spans="1:9" x14ac:dyDescent="0.35">
      <c r="A20" s="54" t="s">
        <v>72</v>
      </c>
      <c r="B20" s="53">
        <v>57.6</v>
      </c>
      <c r="C20" s="53" t="s">
        <v>141</v>
      </c>
      <c r="D20" s="53" t="s">
        <v>52</v>
      </c>
      <c r="E20" s="53" t="s">
        <v>61</v>
      </c>
      <c r="F20" s="53"/>
      <c r="G20" s="53" t="s">
        <v>90</v>
      </c>
      <c r="H20" s="53"/>
      <c r="I20" s="53"/>
    </row>
    <row r="21" spans="1:9" x14ac:dyDescent="0.35">
      <c r="A21" s="54" t="s">
        <v>142</v>
      </c>
      <c r="B21" s="53">
        <v>5.2629999999999999</v>
      </c>
      <c r="C21" s="53" t="s">
        <v>143</v>
      </c>
      <c r="D21" s="53" t="s">
        <v>41</v>
      </c>
      <c r="E21" s="53" t="s">
        <v>42</v>
      </c>
      <c r="F21" s="53"/>
      <c r="G21" s="53" t="s">
        <v>93</v>
      </c>
      <c r="H21" s="53"/>
      <c r="I21" s="53"/>
    </row>
    <row r="22" spans="1:9" x14ac:dyDescent="0.35">
      <c r="A22" s="54" t="s">
        <v>144</v>
      </c>
      <c r="B22" s="53">
        <v>32.270000000000003</v>
      </c>
      <c r="C22" s="53" t="s">
        <v>145</v>
      </c>
      <c r="D22" s="53" t="s">
        <v>52</v>
      </c>
      <c r="E22" s="53" t="s">
        <v>89</v>
      </c>
      <c r="F22" s="53"/>
      <c r="G22" s="53" t="s">
        <v>96</v>
      </c>
      <c r="H22" s="53"/>
      <c r="I22" s="53"/>
    </row>
    <row r="23" spans="1:9" x14ac:dyDescent="0.35">
      <c r="A23" s="54" t="s">
        <v>146</v>
      </c>
      <c r="B23" s="53">
        <v>53.09</v>
      </c>
      <c r="C23" s="53" t="s">
        <v>147</v>
      </c>
      <c r="D23" s="53" t="s">
        <v>52</v>
      </c>
      <c r="E23" s="53" t="s">
        <v>61</v>
      </c>
      <c r="F23" s="53"/>
      <c r="G23" s="53" t="s">
        <v>99</v>
      </c>
      <c r="H23" s="53"/>
      <c r="I23" s="53"/>
    </row>
    <row r="24" spans="1:9" x14ac:dyDescent="0.35">
      <c r="A24" s="54" t="s">
        <v>148</v>
      </c>
      <c r="B24" s="53">
        <v>27.01</v>
      </c>
      <c r="C24" s="53" t="s">
        <v>149</v>
      </c>
      <c r="D24" s="53" t="s">
        <v>52</v>
      </c>
      <c r="E24" s="53" t="s">
        <v>57</v>
      </c>
      <c r="F24" s="53"/>
      <c r="G24" s="53" t="s">
        <v>102</v>
      </c>
      <c r="H24" s="53"/>
      <c r="I24" s="53"/>
    </row>
    <row r="25" spans="1:9" x14ac:dyDescent="0.35">
      <c r="A25" s="54" t="s">
        <v>150</v>
      </c>
      <c r="B25" s="53">
        <v>47.83</v>
      </c>
      <c r="C25" s="53" t="s">
        <v>151</v>
      </c>
      <c r="D25" s="53" t="s">
        <v>52</v>
      </c>
      <c r="E25" s="53" t="s">
        <v>61</v>
      </c>
      <c r="F25" s="53"/>
      <c r="G25" s="53" t="s">
        <v>105</v>
      </c>
      <c r="H25" s="53"/>
      <c r="I25" s="53"/>
    </row>
    <row r="26" spans="1:9" x14ac:dyDescent="0.35">
      <c r="A26" s="54" t="s">
        <v>100</v>
      </c>
      <c r="B26" s="53">
        <v>20.82</v>
      </c>
      <c r="C26" s="53" t="s">
        <v>152</v>
      </c>
      <c r="D26" s="53" t="s">
        <v>52</v>
      </c>
      <c r="E26" s="53" t="s">
        <v>53</v>
      </c>
      <c r="F26" s="53"/>
      <c r="G26" s="53" t="s">
        <v>108</v>
      </c>
      <c r="H26" s="53"/>
      <c r="I26" s="53"/>
    </row>
    <row r="27" spans="1:9" x14ac:dyDescent="0.35">
      <c r="A27" s="54"/>
      <c r="B27" s="53"/>
      <c r="C27" s="53"/>
      <c r="D27" s="53"/>
      <c r="E27" s="53"/>
      <c r="F27" s="53"/>
      <c r="G27" s="53"/>
      <c r="H27" s="53"/>
      <c r="I27" s="53"/>
    </row>
    <row r="28" spans="1:9" x14ac:dyDescent="0.35">
      <c r="A28" s="54" t="s">
        <v>109</v>
      </c>
      <c r="B28" s="53" t="s">
        <v>110</v>
      </c>
      <c r="C28" s="53" t="s">
        <v>111</v>
      </c>
      <c r="D28" s="53" t="s">
        <v>35</v>
      </c>
      <c r="E28" s="53" t="s">
        <v>112</v>
      </c>
      <c r="F28" s="53" t="s">
        <v>113</v>
      </c>
      <c r="G28" s="53" t="s">
        <v>114</v>
      </c>
      <c r="H28" s="53" t="s">
        <v>115</v>
      </c>
      <c r="I28" s="53" t="s">
        <v>116</v>
      </c>
    </row>
    <row r="29" spans="1:9" x14ac:dyDescent="0.35">
      <c r="A29" s="54" t="s">
        <v>117</v>
      </c>
      <c r="B29" s="53">
        <v>100</v>
      </c>
      <c r="C29" s="53">
        <v>94.88</v>
      </c>
      <c r="D29" s="53">
        <v>5.117</v>
      </c>
      <c r="E29" s="53">
        <v>5.7</v>
      </c>
      <c r="F29" s="53">
        <v>3</v>
      </c>
      <c r="G29" s="53">
        <v>3</v>
      </c>
      <c r="H29" s="53">
        <v>1.2689999999999999</v>
      </c>
      <c r="I29" s="53">
        <v>14</v>
      </c>
    </row>
    <row r="30" spans="1:9" x14ac:dyDescent="0.35">
      <c r="A30" s="54" t="s">
        <v>39</v>
      </c>
      <c r="B30" s="53">
        <v>100</v>
      </c>
      <c r="C30" s="53">
        <v>86.43</v>
      </c>
      <c r="D30" s="53">
        <v>13.57</v>
      </c>
      <c r="E30" s="53">
        <v>5.7</v>
      </c>
      <c r="F30" s="53">
        <v>3</v>
      </c>
      <c r="G30" s="53">
        <v>3</v>
      </c>
      <c r="H30" s="53">
        <v>3.3660000000000001</v>
      </c>
      <c r="I30" s="53">
        <v>14</v>
      </c>
    </row>
    <row r="31" spans="1:9" x14ac:dyDescent="0.35">
      <c r="A31" s="54" t="s">
        <v>120</v>
      </c>
      <c r="B31" s="53">
        <v>100</v>
      </c>
      <c r="C31" s="53">
        <v>81.93</v>
      </c>
      <c r="D31" s="53">
        <v>18.07</v>
      </c>
      <c r="E31" s="53">
        <v>5.7</v>
      </c>
      <c r="F31" s="53">
        <v>3</v>
      </c>
      <c r="G31" s="53">
        <v>3</v>
      </c>
      <c r="H31" s="53">
        <v>4.484</v>
      </c>
      <c r="I31" s="53">
        <v>14</v>
      </c>
    </row>
    <row r="32" spans="1:9" x14ac:dyDescent="0.35">
      <c r="A32" s="54" t="s">
        <v>122</v>
      </c>
      <c r="B32" s="53">
        <v>100</v>
      </c>
      <c r="C32" s="53">
        <v>76.66</v>
      </c>
      <c r="D32" s="53">
        <v>23.34</v>
      </c>
      <c r="E32" s="53">
        <v>5.7</v>
      </c>
      <c r="F32" s="53">
        <v>3</v>
      </c>
      <c r="G32" s="53">
        <v>3</v>
      </c>
      <c r="H32" s="53">
        <v>5.7889999999999997</v>
      </c>
      <c r="I32" s="53">
        <v>14</v>
      </c>
    </row>
    <row r="33" spans="1:9" x14ac:dyDescent="0.35">
      <c r="A33" s="54" t="s">
        <v>50</v>
      </c>
      <c r="B33" s="53">
        <v>100</v>
      </c>
      <c r="C33" s="53">
        <v>49.65</v>
      </c>
      <c r="D33" s="53">
        <v>50.35</v>
      </c>
      <c r="E33" s="53">
        <v>5.7</v>
      </c>
      <c r="F33" s="53">
        <v>3</v>
      </c>
      <c r="G33" s="53">
        <v>3</v>
      </c>
      <c r="H33" s="53">
        <v>12.49</v>
      </c>
      <c r="I33" s="53">
        <v>14</v>
      </c>
    </row>
    <row r="34" spans="1:9" x14ac:dyDescent="0.35">
      <c r="A34" s="54" t="s">
        <v>55</v>
      </c>
      <c r="B34" s="53">
        <v>100</v>
      </c>
      <c r="C34" s="53">
        <v>28.83</v>
      </c>
      <c r="D34" s="53">
        <v>71.17</v>
      </c>
      <c r="E34" s="53">
        <v>5.7</v>
      </c>
      <c r="F34" s="53">
        <v>3</v>
      </c>
      <c r="G34" s="53">
        <v>3</v>
      </c>
      <c r="H34" s="53">
        <v>17.66</v>
      </c>
      <c r="I34" s="53">
        <v>14</v>
      </c>
    </row>
    <row r="35" spans="1:9" x14ac:dyDescent="0.35">
      <c r="A35" s="54" t="s">
        <v>126</v>
      </c>
      <c r="B35" s="53">
        <v>94.88</v>
      </c>
      <c r="C35" s="53">
        <v>86.43</v>
      </c>
      <c r="D35" s="53">
        <v>8.4499999999999993</v>
      </c>
      <c r="E35" s="53">
        <v>5.7</v>
      </c>
      <c r="F35" s="53">
        <v>3</v>
      </c>
      <c r="G35" s="53">
        <v>3</v>
      </c>
      <c r="H35" s="53">
        <v>2.0960000000000001</v>
      </c>
      <c r="I35" s="53">
        <v>14</v>
      </c>
    </row>
    <row r="36" spans="1:9" x14ac:dyDescent="0.35">
      <c r="A36" s="54" t="s">
        <v>128</v>
      </c>
      <c r="B36" s="53">
        <v>94.88</v>
      </c>
      <c r="C36" s="53">
        <v>81.93</v>
      </c>
      <c r="D36" s="53">
        <v>12.96</v>
      </c>
      <c r="E36" s="53">
        <v>5.7</v>
      </c>
      <c r="F36" s="53">
        <v>3</v>
      </c>
      <c r="G36" s="53">
        <v>3</v>
      </c>
      <c r="H36" s="53">
        <v>3.214</v>
      </c>
      <c r="I36" s="53">
        <v>14</v>
      </c>
    </row>
    <row r="37" spans="1:9" x14ac:dyDescent="0.35">
      <c r="A37" s="54" t="s">
        <v>130</v>
      </c>
      <c r="B37" s="53">
        <v>94.88</v>
      </c>
      <c r="C37" s="53">
        <v>76.66</v>
      </c>
      <c r="D37" s="53">
        <v>18.22</v>
      </c>
      <c r="E37" s="53">
        <v>5.7</v>
      </c>
      <c r="F37" s="53">
        <v>3</v>
      </c>
      <c r="G37" s="53">
        <v>3</v>
      </c>
      <c r="H37" s="53">
        <v>4.5199999999999996</v>
      </c>
      <c r="I37" s="53">
        <v>14</v>
      </c>
    </row>
    <row r="38" spans="1:9" x14ac:dyDescent="0.35">
      <c r="A38" s="54" t="s">
        <v>132</v>
      </c>
      <c r="B38" s="53">
        <v>94.88</v>
      </c>
      <c r="C38" s="53">
        <v>49.65</v>
      </c>
      <c r="D38" s="53">
        <v>45.23</v>
      </c>
      <c r="E38" s="53">
        <v>5.7</v>
      </c>
      <c r="F38" s="53">
        <v>3</v>
      </c>
      <c r="G38" s="53">
        <v>3</v>
      </c>
      <c r="H38" s="53">
        <v>11.22</v>
      </c>
      <c r="I38" s="53">
        <v>14</v>
      </c>
    </row>
    <row r="39" spans="1:9" x14ac:dyDescent="0.35">
      <c r="A39" s="54" t="s">
        <v>134</v>
      </c>
      <c r="B39" s="53">
        <v>94.88</v>
      </c>
      <c r="C39" s="53">
        <v>28.83</v>
      </c>
      <c r="D39" s="53">
        <v>66.05</v>
      </c>
      <c r="E39" s="53">
        <v>5.7</v>
      </c>
      <c r="F39" s="53">
        <v>3</v>
      </c>
      <c r="G39" s="53">
        <v>3</v>
      </c>
      <c r="H39" s="53">
        <v>16.39</v>
      </c>
      <c r="I39" s="53">
        <v>14</v>
      </c>
    </row>
    <row r="40" spans="1:9" x14ac:dyDescent="0.35">
      <c r="A40" s="54" t="s">
        <v>136</v>
      </c>
      <c r="B40" s="53">
        <v>86.43</v>
      </c>
      <c r="C40" s="53">
        <v>81.93</v>
      </c>
      <c r="D40" s="53">
        <v>4.5060000000000002</v>
      </c>
      <c r="E40" s="53">
        <v>5.7</v>
      </c>
      <c r="F40" s="53">
        <v>3</v>
      </c>
      <c r="G40" s="53">
        <v>3</v>
      </c>
      <c r="H40" s="53">
        <v>1.1180000000000001</v>
      </c>
      <c r="I40" s="53">
        <v>14</v>
      </c>
    </row>
    <row r="41" spans="1:9" x14ac:dyDescent="0.35">
      <c r="A41" s="54" t="s">
        <v>138</v>
      </c>
      <c r="B41" s="53">
        <v>86.43</v>
      </c>
      <c r="C41" s="53">
        <v>76.66</v>
      </c>
      <c r="D41" s="53">
        <v>9.7690000000000001</v>
      </c>
      <c r="E41" s="53">
        <v>5.7</v>
      </c>
      <c r="F41" s="53">
        <v>3</v>
      </c>
      <c r="G41" s="53">
        <v>3</v>
      </c>
      <c r="H41" s="53">
        <v>2.4239999999999999</v>
      </c>
      <c r="I41" s="53">
        <v>14</v>
      </c>
    </row>
    <row r="42" spans="1:9" x14ac:dyDescent="0.35">
      <c r="A42" s="54" t="s">
        <v>69</v>
      </c>
      <c r="B42" s="53">
        <v>86.43</v>
      </c>
      <c r="C42" s="53">
        <v>49.65</v>
      </c>
      <c r="D42" s="53">
        <v>36.78</v>
      </c>
      <c r="E42" s="53">
        <v>5.7</v>
      </c>
      <c r="F42" s="53">
        <v>3</v>
      </c>
      <c r="G42" s="53">
        <v>3</v>
      </c>
      <c r="H42" s="53">
        <v>9.1240000000000006</v>
      </c>
      <c r="I42" s="53">
        <v>14</v>
      </c>
    </row>
    <row r="43" spans="1:9" x14ac:dyDescent="0.35">
      <c r="A43" s="54" t="s">
        <v>72</v>
      </c>
      <c r="B43" s="53">
        <v>86.43</v>
      </c>
      <c r="C43" s="53">
        <v>28.83</v>
      </c>
      <c r="D43" s="53">
        <v>57.6</v>
      </c>
      <c r="E43" s="53">
        <v>5.7</v>
      </c>
      <c r="F43" s="53">
        <v>3</v>
      </c>
      <c r="G43" s="53">
        <v>3</v>
      </c>
      <c r="H43" s="53">
        <v>14.29</v>
      </c>
      <c r="I43" s="53">
        <v>14</v>
      </c>
    </row>
    <row r="44" spans="1:9" x14ac:dyDescent="0.35">
      <c r="A44" s="54" t="s">
        <v>142</v>
      </c>
      <c r="B44" s="53">
        <v>81.93</v>
      </c>
      <c r="C44" s="53">
        <v>76.66</v>
      </c>
      <c r="D44" s="53">
        <v>5.2629999999999999</v>
      </c>
      <c r="E44" s="53">
        <v>5.7</v>
      </c>
      <c r="F44" s="53">
        <v>3</v>
      </c>
      <c r="G44" s="53">
        <v>3</v>
      </c>
      <c r="H44" s="53">
        <v>1.306</v>
      </c>
      <c r="I44" s="53">
        <v>14</v>
      </c>
    </row>
    <row r="45" spans="1:9" x14ac:dyDescent="0.35">
      <c r="A45" s="54" t="s">
        <v>144</v>
      </c>
      <c r="B45" s="53">
        <v>81.93</v>
      </c>
      <c r="C45" s="53">
        <v>49.65</v>
      </c>
      <c r="D45" s="53">
        <v>32.270000000000003</v>
      </c>
      <c r="E45" s="53">
        <v>5.7</v>
      </c>
      <c r="F45" s="53">
        <v>3</v>
      </c>
      <c r="G45" s="53">
        <v>3</v>
      </c>
      <c r="H45" s="53">
        <v>8.0060000000000002</v>
      </c>
      <c r="I45" s="53">
        <v>14</v>
      </c>
    </row>
    <row r="46" spans="1:9" x14ac:dyDescent="0.35">
      <c r="A46" s="54" t="s">
        <v>146</v>
      </c>
      <c r="B46" s="53">
        <v>81.93</v>
      </c>
      <c r="C46" s="53">
        <v>28.83</v>
      </c>
      <c r="D46" s="53">
        <v>53.09</v>
      </c>
      <c r="E46" s="53">
        <v>5.7</v>
      </c>
      <c r="F46" s="53">
        <v>3</v>
      </c>
      <c r="G46" s="53">
        <v>3</v>
      </c>
      <c r="H46" s="53">
        <v>13.17</v>
      </c>
      <c r="I46" s="53">
        <v>14</v>
      </c>
    </row>
    <row r="47" spans="1:9" x14ac:dyDescent="0.35">
      <c r="A47" s="54" t="s">
        <v>148</v>
      </c>
      <c r="B47" s="53">
        <v>76.66</v>
      </c>
      <c r="C47" s="53">
        <v>49.65</v>
      </c>
      <c r="D47" s="53">
        <v>27.01</v>
      </c>
      <c r="E47" s="53">
        <v>5.7</v>
      </c>
      <c r="F47" s="53">
        <v>3</v>
      </c>
      <c r="G47" s="53">
        <v>3</v>
      </c>
      <c r="H47" s="53">
        <v>6.7009999999999996</v>
      </c>
      <c r="I47" s="53">
        <v>14</v>
      </c>
    </row>
    <row r="48" spans="1:9" x14ac:dyDescent="0.35">
      <c r="A48" s="54" t="s">
        <v>150</v>
      </c>
      <c r="B48" s="53">
        <v>76.66</v>
      </c>
      <c r="C48" s="53">
        <v>28.83</v>
      </c>
      <c r="D48" s="53">
        <v>47.83</v>
      </c>
      <c r="E48" s="53">
        <v>5.7</v>
      </c>
      <c r="F48" s="53">
        <v>3</v>
      </c>
      <c r="G48" s="53">
        <v>3</v>
      </c>
      <c r="H48" s="53">
        <v>11.87</v>
      </c>
      <c r="I48" s="53">
        <v>14</v>
      </c>
    </row>
    <row r="49" spans="1:9" x14ac:dyDescent="0.35">
      <c r="A49" s="54" t="s">
        <v>100</v>
      </c>
      <c r="B49" s="53">
        <v>49.65</v>
      </c>
      <c r="C49" s="53">
        <v>28.83</v>
      </c>
      <c r="D49" s="53">
        <v>20.82</v>
      </c>
      <c r="E49" s="53">
        <v>5.7</v>
      </c>
      <c r="F49" s="53">
        <v>3</v>
      </c>
      <c r="G49" s="53">
        <v>3</v>
      </c>
      <c r="H49" s="53">
        <v>5.1660000000000004</v>
      </c>
      <c r="I49" s="53">
        <v>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7F133-65F8-4921-BD31-02CF8A4B6702}">
  <dimension ref="A1:I49"/>
  <sheetViews>
    <sheetView workbookViewId="0">
      <selection activeCell="J17" sqref="J17"/>
    </sheetView>
  </sheetViews>
  <sheetFormatPr defaultRowHeight="14.5" x14ac:dyDescent="0.35"/>
  <sheetData>
    <row r="1" spans="1:9" x14ac:dyDescent="0.35">
      <c r="A1" s="56" t="s">
        <v>31</v>
      </c>
      <c r="B1" s="55">
        <v>1</v>
      </c>
      <c r="C1" s="55"/>
      <c r="D1" s="55"/>
      <c r="E1" s="55"/>
      <c r="F1" s="55"/>
      <c r="G1" s="55"/>
      <c r="H1" s="55"/>
      <c r="I1" s="55"/>
    </row>
    <row r="2" spans="1:9" x14ac:dyDescent="0.35">
      <c r="A2" s="56" t="s">
        <v>32</v>
      </c>
      <c r="B2" s="55">
        <v>21</v>
      </c>
      <c r="C2" s="55"/>
      <c r="D2" s="55"/>
      <c r="E2" s="55"/>
      <c r="F2" s="55"/>
      <c r="G2" s="55"/>
      <c r="H2" s="55"/>
      <c r="I2" s="55"/>
    </row>
    <row r="3" spans="1:9" x14ac:dyDescent="0.35">
      <c r="A3" s="56" t="s">
        <v>33</v>
      </c>
      <c r="B3" s="55">
        <v>0.05</v>
      </c>
      <c r="C3" s="55"/>
      <c r="D3" s="55"/>
      <c r="E3" s="55"/>
      <c r="F3" s="55"/>
      <c r="G3" s="55"/>
      <c r="H3" s="55"/>
      <c r="I3" s="55"/>
    </row>
    <row r="4" spans="1:9" x14ac:dyDescent="0.35">
      <c r="A4" s="56"/>
      <c r="B4" s="55"/>
      <c r="C4" s="55"/>
      <c r="D4" s="55"/>
      <c r="E4" s="55"/>
      <c r="F4" s="55"/>
      <c r="G4" s="55"/>
      <c r="H4" s="55"/>
      <c r="I4" s="55"/>
    </row>
    <row r="5" spans="1:9" x14ac:dyDescent="0.35">
      <c r="A5" s="56" t="s">
        <v>34</v>
      </c>
      <c r="B5" s="55" t="s">
        <v>35</v>
      </c>
      <c r="C5" s="55" t="s">
        <v>36</v>
      </c>
      <c r="D5" s="55" t="s">
        <v>37</v>
      </c>
      <c r="E5" s="55" t="s">
        <v>38</v>
      </c>
      <c r="F5" s="55"/>
      <c r="G5" s="55"/>
      <c r="H5" s="55"/>
      <c r="I5" s="55"/>
    </row>
    <row r="6" spans="1:9" x14ac:dyDescent="0.35">
      <c r="A6" s="56" t="s">
        <v>117</v>
      </c>
      <c r="B6" s="55">
        <v>9.8420000000000005</v>
      </c>
      <c r="C6" s="55" t="s">
        <v>153</v>
      </c>
      <c r="D6" s="55" t="s">
        <v>41</v>
      </c>
      <c r="E6" s="55" t="s">
        <v>42</v>
      </c>
      <c r="F6" s="55"/>
      <c r="G6" s="55" t="s">
        <v>43</v>
      </c>
      <c r="H6" s="55"/>
      <c r="I6" s="55"/>
    </row>
    <row r="7" spans="1:9" x14ac:dyDescent="0.35">
      <c r="A7" s="56" t="s">
        <v>39</v>
      </c>
      <c r="B7" s="55">
        <v>8.3689999999999998</v>
      </c>
      <c r="C7" s="55" t="s">
        <v>154</v>
      </c>
      <c r="D7" s="55" t="s">
        <v>41</v>
      </c>
      <c r="E7" s="55" t="s">
        <v>42</v>
      </c>
      <c r="F7" s="55"/>
      <c r="G7" s="55" t="s">
        <v>46</v>
      </c>
      <c r="H7" s="55"/>
      <c r="I7" s="55"/>
    </row>
    <row r="8" spans="1:9" x14ac:dyDescent="0.35">
      <c r="A8" s="56" t="s">
        <v>120</v>
      </c>
      <c r="B8" s="55">
        <v>20.36</v>
      </c>
      <c r="C8" s="55" t="s">
        <v>155</v>
      </c>
      <c r="D8" s="55" t="s">
        <v>41</v>
      </c>
      <c r="E8" s="55" t="s">
        <v>42</v>
      </c>
      <c r="F8" s="55"/>
      <c r="G8" s="55" t="s">
        <v>49</v>
      </c>
      <c r="H8" s="55"/>
      <c r="I8" s="55"/>
    </row>
    <row r="9" spans="1:9" x14ac:dyDescent="0.35">
      <c r="A9" s="56" t="s">
        <v>122</v>
      </c>
      <c r="B9" s="55">
        <v>28.33</v>
      </c>
      <c r="C9" s="55" t="s">
        <v>156</v>
      </c>
      <c r="D9" s="55" t="s">
        <v>41</v>
      </c>
      <c r="E9" s="55" t="s">
        <v>42</v>
      </c>
      <c r="F9" s="55"/>
      <c r="G9" s="55" t="s">
        <v>54</v>
      </c>
      <c r="H9" s="55"/>
      <c r="I9" s="55"/>
    </row>
    <row r="10" spans="1:9" x14ac:dyDescent="0.35">
      <c r="A10" s="56" t="s">
        <v>50</v>
      </c>
      <c r="B10" s="55">
        <v>67.11</v>
      </c>
      <c r="C10" s="55" t="s">
        <v>157</v>
      </c>
      <c r="D10" s="55" t="s">
        <v>52</v>
      </c>
      <c r="E10" s="55" t="s">
        <v>61</v>
      </c>
      <c r="F10" s="55"/>
      <c r="G10" s="55" t="s">
        <v>58</v>
      </c>
      <c r="H10" s="55"/>
      <c r="I10" s="55"/>
    </row>
    <row r="11" spans="1:9" x14ac:dyDescent="0.35">
      <c r="A11" s="56" t="s">
        <v>55</v>
      </c>
      <c r="B11" s="55">
        <v>85.4</v>
      </c>
      <c r="C11" s="55" t="s">
        <v>158</v>
      </c>
      <c r="D11" s="55" t="s">
        <v>52</v>
      </c>
      <c r="E11" s="55" t="s">
        <v>61</v>
      </c>
      <c r="F11" s="55"/>
      <c r="G11" s="55" t="s">
        <v>62</v>
      </c>
      <c r="H11" s="55"/>
      <c r="I11" s="55"/>
    </row>
    <row r="12" spans="1:9" x14ac:dyDescent="0.35">
      <c r="A12" s="56" t="s">
        <v>126</v>
      </c>
      <c r="B12" s="55">
        <v>-1.4730000000000001</v>
      </c>
      <c r="C12" s="55" t="s">
        <v>159</v>
      </c>
      <c r="D12" s="55" t="s">
        <v>41</v>
      </c>
      <c r="E12" s="55" t="s">
        <v>42</v>
      </c>
      <c r="F12" s="55"/>
      <c r="G12" s="55" t="s">
        <v>65</v>
      </c>
      <c r="H12" s="55"/>
      <c r="I12" s="55"/>
    </row>
    <row r="13" spans="1:9" x14ac:dyDescent="0.35">
      <c r="A13" s="56" t="s">
        <v>128</v>
      </c>
      <c r="B13" s="55">
        <v>10.52</v>
      </c>
      <c r="C13" s="55" t="s">
        <v>160</v>
      </c>
      <c r="D13" s="55" t="s">
        <v>41</v>
      </c>
      <c r="E13" s="55" t="s">
        <v>42</v>
      </c>
      <c r="F13" s="55"/>
      <c r="G13" s="55" t="s">
        <v>68</v>
      </c>
      <c r="H13" s="55"/>
      <c r="I13" s="55"/>
    </row>
    <row r="14" spans="1:9" x14ac:dyDescent="0.35">
      <c r="A14" s="56" t="s">
        <v>130</v>
      </c>
      <c r="B14" s="55">
        <v>18.489999999999998</v>
      </c>
      <c r="C14" s="55" t="s">
        <v>161</v>
      </c>
      <c r="D14" s="55" t="s">
        <v>41</v>
      </c>
      <c r="E14" s="55" t="s">
        <v>42</v>
      </c>
      <c r="F14" s="55"/>
      <c r="G14" s="55" t="s">
        <v>71</v>
      </c>
      <c r="H14" s="55"/>
      <c r="I14" s="55"/>
    </row>
    <row r="15" spans="1:9" x14ac:dyDescent="0.35">
      <c r="A15" s="56" t="s">
        <v>132</v>
      </c>
      <c r="B15" s="55">
        <v>57.26</v>
      </c>
      <c r="C15" s="55" t="s">
        <v>162</v>
      </c>
      <c r="D15" s="55" t="s">
        <v>52</v>
      </c>
      <c r="E15" s="55" t="s">
        <v>89</v>
      </c>
      <c r="F15" s="55"/>
      <c r="G15" s="55" t="s">
        <v>74</v>
      </c>
      <c r="H15" s="55"/>
      <c r="I15" s="55"/>
    </row>
    <row r="16" spans="1:9" x14ac:dyDescent="0.35">
      <c r="A16" s="56" t="s">
        <v>134</v>
      </c>
      <c r="B16" s="55">
        <v>75.56</v>
      </c>
      <c r="C16" s="55" t="s">
        <v>163</v>
      </c>
      <c r="D16" s="55" t="s">
        <v>52</v>
      </c>
      <c r="E16" s="55" t="s">
        <v>61</v>
      </c>
      <c r="F16" s="55"/>
      <c r="G16" s="55" t="s">
        <v>77</v>
      </c>
      <c r="H16" s="55"/>
      <c r="I16" s="55"/>
    </row>
    <row r="17" spans="1:9" x14ac:dyDescent="0.35">
      <c r="A17" s="56" t="s">
        <v>136</v>
      </c>
      <c r="B17" s="55">
        <v>11.99</v>
      </c>
      <c r="C17" s="55" t="s">
        <v>164</v>
      </c>
      <c r="D17" s="55" t="s">
        <v>41</v>
      </c>
      <c r="E17" s="55" t="s">
        <v>42</v>
      </c>
      <c r="F17" s="55"/>
      <c r="G17" s="55" t="s">
        <v>80</v>
      </c>
      <c r="H17" s="55"/>
      <c r="I17" s="55"/>
    </row>
    <row r="18" spans="1:9" x14ac:dyDescent="0.35">
      <c r="A18" s="56" t="s">
        <v>138</v>
      </c>
      <c r="B18" s="55">
        <v>19.96</v>
      </c>
      <c r="C18" s="55" t="s">
        <v>165</v>
      </c>
      <c r="D18" s="55" t="s">
        <v>41</v>
      </c>
      <c r="E18" s="55" t="s">
        <v>42</v>
      </c>
      <c r="F18" s="55"/>
      <c r="G18" s="55" t="s">
        <v>83</v>
      </c>
      <c r="H18" s="55"/>
      <c r="I18" s="55"/>
    </row>
    <row r="19" spans="1:9" x14ac:dyDescent="0.35">
      <c r="A19" s="56" t="s">
        <v>69</v>
      </c>
      <c r="B19" s="55">
        <v>58.74</v>
      </c>
      <c r="C19" s="55" t="s">
        <v>166</v>
      </c>
      <c r="D19" s="55" t="s">
        <v>52</v>
      </c>
      <c r="E19" s="55" t="s">
        <v>89</v>
      </c>
      <c r="F19" s="55"/>
      <c r="G19" s="55" t="s">
        <v>86</v>
      </c>
      <c r="H19" s="55"/>
      <c r="I19" s="55"/>
    </row>
    <row r="20" spans="1:9" x14ac:dyDescent="0.35">
      <c r="A20" s="56" t="s">
        <v>72</v>
      </c>
      <c r="B20" s="55">
        <v>77.03</v>
      </c>
      <c r="C20" s="55" t="s">
        <v>167</v>
      </c>
      <c r="D20" s="55" t="s">
        <v>52</v>
      </c>
      <c r="E20" s="55" t="s">
        <v>61</v>
      </c>
      <c r="F20" s="55"/>
      <c r="G20" s="55" t="s">
        <v>90</v>
      </c>
      <c r="H20" s="55"/>
      <c r="I20" s="55"/>
    </row>
    <row r="21" spans="1:9" x14ac:dyDescent="0.35">
      <c r="A21" s="56" t="s">
        <v>142</v>
      </c>
      <c r="B21" s="55">
        <v>7.9640000000000004</v>
      </c>
      <c r="C21" s="55" t="s">
        <v>168</v>
      </c>
      <c r="D21" s="55" t="s">
        <v>41</v>
      </c>
      <c r="E21" s="55" t="s">
        <v>42</v>
      </c>
      <c r="F21" s="55"/>
      <c r="G21" s="55" t="s">
        <v>93</v>
      </c>
      <c r="H21" s="55"/>
      <c r="I21" s="55"/>
    </row>
    <row r="22" spans="1:9" x14ac:dyDescent="0.35">
      <c r="A22" s="56" t="s">
        <v>144</v>
      </c>
      <c r="B22" s="55">
        <v>46.74</v>
      </c>
      <c r="C22" s="55" t="s">
        <v>169</v>
      </c>
      <c r="D22" s="55" t="s">
        <v>52</v>
      </c>
      <c r="E22" s="55" t="s">
        <v>57</v>
      </c>
      <c r="F22" s="55"/>
      <c r="G22" s="55" t="s">
        <v>96</v>
      </c>
      <c r="H22" s="55"/>
      <c r="I22" s="55"/>
    </row>
    <row r="23" spans="1:9" x14ac:dyDescent="0.35">
      <c r="A23" s="56" t="s">
        <v>146</v>
      </c>
      <c r="B23" s="55">
        <v>65.040000000000006</v>
      </c>
      <c r="C23" s="55" t="s">
        <v>170</v>
      </c>
      <c r="D23" s="55" t="s">
        <v>52</v>
      </c>
      <c r="E23" s="55" t="s">
        <v>89</v>
      </c>
      <c r="F23" s="55"/>
      <c r="G23" s="55" t="s">
        <v>99</v>
      </c>
      <c r="H23" s="55"/>
      <c r="I23" s="55"/>
    </row>
    <row r="24" spans="1:9" x14ac:dyDescent="0.35">
      <c r="A24" s="56" t="s">
        <v>148</v>
      </c>
      <c r="B24" s="55">
        <v>38.78</v>
      </c>
      <c r="C24" s="55" t="s">
        <v>171</v>
      </c>
      <c r="D24" s="55" t="s">
        <v>52</v>
      </c>
      <c r="E24" s="55" t="s">
        <v>53</v>
      </c>
      <c r="F24" s="55"/>
      <c r="G24" s="55" t="s">
        <v>102</v>
      </c>
      <c r="H24" s="55"/>
      <c r="I24" s="55"/>
    </row>
    <row r="25" spans="1:9" x14ac:dyDescent="0.35">
      <c r="A25" s="56" t="s">
        <v>150</v>
      </c>
      <c r="B25" s="55">
        <v>57.07</v>
      </c>
      <c r="C25" s="55" t="s">
        <v>172</v>
      </c>
      <c r="D25" s="55" t="s">
        <v>52</v>
      </c>
      <c r="E25" s="55" t="s">
        <v>89</v>
      </c>
      <c r="F25" s="55"/>
      <c r="G25" s="55" t="s">
        <v>105</v>
      </c>
      <c r="H25" s="55"/>
      <c r="I25" s="55"/>
    </row>
    <row r="26" spans="1:9" x14ac:dyDescent="0.35">
      <c r="A26" s="56" t="s">
        <v>100</v>
      </c>
      <c r="B26" s="55">
        <v>18.29</v>
      </c>
      <c r="C26" s="55" t="s">
        <v>173</v>
      </c>
      <c r="D26" s="55" t="s">
        <v>41</v>
      </c>
      <c r="E26" s="55" t="s">
        <v>42</v>
      </c>
      <c r="F26" s="55"/>
      <c r="G26" s="55" t="s">
        <v>108</v>
      </c>
      <c r="H26" s="55"/>
      <c r="I26" s="55"/>
    </row>
    <row r="27" spans="1:9" x14ac:dyDescent="0.35">
      <c r="A27" s="56"/>
      <c r="B27" s="55"/>
      <c r="C27" s="55"/>
      <c r="D27" s="55"/>
      <c r="E27" s="55"/>
      <c r="F27" s="55"/>
      <c r="G27" s="55"/>
      <c r="H27" s="55"/>
      <c r="I27" s="55"/>
    </row>
    <row r="28" spans="1:9" x14ac:dyDescent="0.35">
      <c r="A28" s="56" t="s">
        <v>109</v>
      </c>
      <c r="B28" s="55" t="s">
        <v>110</v>
      </c>
      <c r="C28" s="55" t="s">
        <v>111</v>
      </c>
      <c r="D28" s="55" t="s">
        <v>35</v>
      </c>
      <c r="E28" s="55" t="s">
        <v>112</v>
      </c>
      <c r="F28" s="55" t="s">
        <v>113</v>
      </c>
      <c r="G28" s="55" t="s">
        <v>114</v>
      </c>
      <c r="H28" s="55" t="s">
        <v>115</v>
      </c>
      <c r="I28" s="55" t="s">
        <v>116</v>
      </c>
    </row>
    <row r="29" spans="1:9" x14ac:dyDescent="0.35">
      <c r="A29" s="56" t="s">
        <v>117</v>
      </c>
      <c r="B29" s="55">
        <v>100</v>
      </c>
      <c r="C29" s="55">
        <v>90.16</v>
      </c>
      <c r="D29" s="55">
        <v>9.8420000000000005</v>
      </c>
      <c r="E29" s="55">
        <v>9.5259999999999998</v>
      </c>
      <c r="F29" s="55">
        <v>3</v>
      </c>
      <c r="G29" s="55">
        <v>3</v>
      </c>
      <c r="H29" s="55">
        <v>1.4610000000000001</v>
      </c>
      <c r="I29" s="55">
        <v>14</v>
      </c>
    </row>
    <row r="30" spans="1:9" x14ac:dyDescent="0.35">
      <c r="A30" s="56" t="s">
        <v>39</v>
      </c>
      <c r="B30" s="55">
        <v>100</v>
      </c>
      <c r="C30" s="55">
        <v>91.63</v>
      </c>
      <c r="D30" s="55">
        <v>8.3689999999999998</v>
      </c>
      <c r="E30" s="55">
        <v>9.5259999999999998</v>
      </c>
      <c r="F30" s="55">
        <v>3</v>
      </c>
      <c r="G30" s="55">
        <v>3</v>
      </c>
      <c r="H30" s="55">
        <v>1.242</v>
      </c>
      <c r="I30" s="55">
        <v>14</v>
      </c>
    </row>
    <row r="31" spans="1:9" x14ac:dyDescent="0.35">
      <c r="A31" s="56" t="s">
        <v>120</v>
      </c>
      <c r="B31" s="55">
        <v>100</v>
      </c>
      <c r="C31" s="55">
        <v>79.64</v>
      </c>
      <c r="D31" s="55">
        <v>20.36</v>
      </c>
      <c r="E31" s="55">
        <v>9.5259999999999998</v>
      </c>
      <c r="F31" s="55">
        <v>3</v>
      </c>
      <c r="G31" s="55">
        <v>3</v>
      </c>
      <c r="H31" s="55">
        <v>3.0230000000000001</v>
      </c>
      <c r="I31" s="55">
        <v>14</v>
      </c>
    </row>
    <row r="32" spans="1:9" x14ac:dyDescent="0.35">
      <c r="A32" s="56" t="s">
        <v>122</v>
      </c>
      <c r="B32" s="55">
        <v>100</v>
      </c>
      <c r="C32" s="55">
        <v>71.67</v>
      </c>
      <c r="D32" s="55">
        <v>28.33</v>
      </c>
      <c r="E32" s="55">
        <v>9.5259999999999998</v>
      </c>
      <c r="F32" s="55">
        <v>3</v>
      </c>
      <c r="G32" s="55">
        <v>3</v>
      </c>
      <c r="H32" s="55">
        <v>4.2060000000000004</v>
      </c>
      <c r="I32" s="55">
        <v>14</v>
      </c>
    </row>
    <row r="33" spans="1:9" x14ac:dyDescent="0.35">
      <c r="A33" s="56" t="s">
        <v>50</v>
      </c>
      <c r="B33" s="55">
        <v>100</v>
      </c>
      <c r="C33" s="55">
        <v>32.89</v>
      </c>
      <c r="D33" s="55">
        <v>67.11</v>
      </c>
      <c r="E33" s="55">
        <v>9.5259999999999998</v>
      </c>
      <c r="F33" s="55">
        <v>3</v>
      </c>
      <c r="G33" s="55">
        <v>3</v>
      </c>
      <c r="H33" s="55">
        <v>9.9629999999999992</v>
      </c>
      <c r="I33" s="55">
        <v>14</v>
      </c>
    </row>
    <row r="34" spans="1:9" x14ac:dyDescent="0.35">
      <c r="A34" s="56" t="s">
        <v>55</v>
      </c>
      <c r="B34" s="55">
        <v>100</v>
      </c>
      <c r="C34" s="55">
        <v>14.6</v>
      </c>
      <c r="D34" s="55">
        <v>85.4</v>
      </c>
      <c r="E34" s="55">
        <v>9.5259999999999998</v>
      </c>
      <c r="F34" s="55">
        <v>3</v>
      </c>
      <c r="G34" s="55">
        <v>3</v>
      </c>
      <c r="H34" s="55">
        <v>12.68</v>
      </c>
      <c r="I34" s="55">
        <v>14</v>
      </c>
    </row>
    <row r="35" spans="1:9" x14ac:dyDescent="0.35">
      <c r="A35" s="56" t="s">
        <v>126</v>
      </c>
      <c r="B35" s="55">
        <v>90.16</v>
      </c>
      <c r="C35" s="55">
        <v>91.63</v>
      </c>
      <c r="D35" s="55">
        <v>-1.4730000000000001</v>
      </c>
      <c r="E35" s="55">
        <v>9.5259999999999998</v>
      </c>
      <c r="F35" s="55">
        <v>3</v>
      </c>
      <c r="G35" s="55">
        <v>3</v>
      </c>
      <c r="H35" s="55">
        <v>0.21870000000000001</v>
      </c>
      <c r="I35" s="55">
        <v>14</v>
      </c>
    </row>
    <row r="36" spans="1:9" x14ac:dyDescent="0.35">
      <c r="A36" s="56" t="s">
        <v>128</v>
      </c>
      <c r="B36" s="55">
        <v>90.16</v>
      </c>
      <c r="C36" s="55">
        <v>79.64</v>
      </c>
      <c r="D36" s="55">
        <v>10.52</v>
      </c>
      <c r="E36" s="55">
        <v>9.5259999999999998</v>
      </c>
      <c r="F36" s="55">
        <v>3</v>
      </c>
      <c r="G36" s="55">
        <v>3</v>
      </c>
      <c r="H36" s="55">
        <v>1.5620000000000001</v>
      </c>
      <c r="I36" s="55">
        <v>14</v>
      </c>
    </row>
    <row r="37" spans="1:9" x14ac:dyDescent="0.35">
      <c r="A37" s="56" t="s">
        <v>130</v>
      </c>
      <c r="B37" s="55">
        <v>90.16</v>
      </c>
      <c r="C37" s="55">
        <v>71.67</v>
      </c>
      <c r="D37" s="55">
        <v>18.489999999999998</v>
      </c>
      <c r="E37" s="55">
        <v>9.5259999999999998</v>
      </c>
      <c r="F37" s="55">
        <v>3</v>
      </c>
      <c r="G37" s="55">
        <v>3</v>
      </c>
      <c r="H37" s="55">
        <v>2.7450000000000001</v>
      </c>
      <c r="I37" s="55">
        <v>14</v>
      </c>
    </row>
    <row r="38" spans="1:9" x14ac:dyDescent="0.35">
      <c r="A38" s="56" t="s">
        <v>132</v>
      </c>
      <c r="B38" s="55">
        <v>90.16</v>
      </c>
      <c r="C38" s="55">
        <v>32.89</v>
      </c>
      <c r="D38" s="55">
        <v>57.26</v>
      </c>
      <c r="E38" s="55">
        <v>9.5259999999999998</v>
      </c>
      <c r="F38" s="55">
        <v>3</v>
      </c>
      <c r="G38" s="55">
        <v>3</v>
      </c>
      <c r="H38" s="55">
        <v>8.5020000000000007</v>
      </c>
      <c r="I38" s="55">
        <v>14</v>
      </c>
    </row>
    <row r="39" spans="1:9" x14ac:dyDescent="0.35">
      <c r="A39" s="56" t="s">
        <v>134</v>
      </c>
      <c r="B39" s="55">
        <v>90.16</v>
      </c>
      <c r="C39" s="55">
        <v>14.6</v>
      </c>
      <c r="D39" s="55">
        <v>75.56</v>
      </c>
      <c r="E39" s="55">
        <v>9.5259999999999998</v>
      </c>
      <c r="F39" s="55">
        <v>3</v>
      </c>
      <c r="G39" s="55">
        <v>3</v>
      </c>
      <c r="H39" s="55">
        <v>11.22</v>
      </c>
      <c r="I39" s="55">
        <v>14</v>
      </c>
    </row>
    <row r="40" spans="1:9" x14ac:dyDescent="0.35">
      <c r="A40" s="56" t="s">
        <v>136</v>
      </c>
      <c r="B40" s="55">
        <v>91.63</v>
      </c>
      <c r="C40" s="55">
        <v>79.64</v>
      </c>
      <c r="D40" s="55">
        <v>11.99</v>
      </c>
      <c r="E40" s="55">
        <v>9.5259999999999998</v>
      </c>
      <c r="F40" s="55">
        <v>3</v>
      </c>
      <c r="G40" s="55">
        <v>3</v>
      </c>
      <c r="H40" s="55">
        <v>1.7809999999999999</v>
      </c>
      <c r="I40" s="55">
        <v>14</v>
      </c>
    </row>
    <row r="41" spans="1:9" x14ac:dyDescent="0.35">
      <c r="A41" s="56" t="s">
        <v>138</v>
      </c>
      <c r="B41" s="55">
        <v>91.63</v>
      </c>
      <c r="C41" s="55">
        <v>71.67</v>
      </c>
      <c r="D41" s="55">
        <v>19.96</v>
      </c>
      <c r="E41" s="55">
        <v>9.5259999999999998</v>
      </c>
      <c r="F41" s="55">
        <v>3</v>
      </c>
      <c r="G41" s="55">
        <v>3</v>
      </c>
      <c r="H41" s="55">
        <v>2.9630000000000001</v>
      </c>
      <c r="I41" s="55">
        <v>14</v>
      </c>
    </row>
    <row r="42" spans="1:9" x14ac:dyDescent="0.35">
      <c r="A42" s="56" t="s">
        <v>69</v>
      </c>
      <c r="B42" s="55">
        <v>91.63</v>
      </c>
      <c r="C42" s="55">
        <v>32.89</v>
      </c>
      <c r="D42" s="55">
        <v>58.74</v>
      </c>
      <c r="E42" s="55">
        <v>9.5259999999999998</v>
      </c>
      <c r="F42" s="55">
        <v>3</v>
      </c>
      <c r="G42" s="55">
        <v>3</v>
      </c>
      <c r="H42" s="55">
        <v>8.7200000000000006</v>
      </c>
      <c r="I42" s="55">
        <v>14</v>
      </c>
    </row>
    <row r="43" spans="1:9" x14ac:dyDescent="0.35">
      <c r="A43" s="56" t="s">
        <v>72</v>
      </c>
      <c r="B43" s="55">
        <v>91.63</v>
      </c>
      <c r="C43" s="55">
        <v>14.6</v>
      </c>
      <c r="D43" s="55">
        <v>77.03</v>
      </c>
      <c r="E43" s="55">
        <v>9.5259999999999998</v>
      </c>
      <c r="F43" s="55">
        <v>3</v>
      </c>
      <c r="G43" s="55">
        <v>3</v>
      </c>
      <c r="H43" s="55">
        <v>11.44</v>
      </c>
      <c r="I43" s="55">
        <v>14</v>
      </c>
    </row>
    <row r="44" spans="1:9" x14ac:dyDescent="0.35">
      <c r="A44" s="56" t="s">
        <v>142</v>
      </c>
      <c r="B44" s="55">
        <v>79.64</v>
      </c>
      <c r="C44" s="55">
        <v>71.67</v>
      </c>
      <c r="D44" s="55">
        <v>7.9640000000000004</v>
      </c>
      <c r="E44" s="55">
        <v>9.5259999999999998</v>
      </c>
      <c r="F44" s="55">
        <v>3</v>
      </c>
      <c r="G44" s="55">
        <v>3</v>
      </c>
      <c r="H44" s="55">
        <v>1.1819999999999999</v>
      </c>
      <c r="I44" s="55">
        <v>14</v>
      </c>
    </row>
    <row r="45" spans="1:9" x14ac:dyDescent="0.35">
      <c r="A45" s="56" t="s">
        <v>144</v>
      </c>
      <c r="B45" s="55">
        <v>79.64</v>
      </c>
      <c r="C45" s="55">
        <v>32.89</v>
      </c>
      <c r="D45" s="55">
        <v>46.74</v>
      </c>
      <c r="E45" s="55">
        <v>9.5259999999999998</v>
      </c>
      <c r="F45" s="55">
        <v>3</v>
      </c>
      <c r="G45" s="55">
        <v>3</v>
      </c>
      <c r="H45" s="55">
        <v>6.94</v>
      </c>
      <c r="I45" s="55">
        <v>14</v>
      </c>
    </row>
    <row r="46" spans="1:9" x14ac:dyDescent="0.35">
      <c r="A46" s="56" t="s">
        <v>146</v>
      </c>
      <c r="B46" s="55">
        <v>79.64</v>
      </c>
      <c r="C46" s="55">
        <v>14.6</v>
      </c>
      <c r="D46" s="55">
        <v>65.040000000000006</v>
      </c>
      <c r="E46" s="55">
        <v>9.5259999999999998</v>
      </c>
      <c r="F46" s="55">
        <v>3</v>
      </c>
      <c r="G46" s="55">
        <v>3</v>
      </c>
      <c r="H46" s="55">
        <v>9.6560000000000006</v>
      </c>
      <c r="I46" s="55">
        <v>14</v>
      </c>
    </row>
    <row r="47" spans="1:9" x14ac:dyDescent="0.35">
      <c r="A47" s="56" t="s">
        <v>148</v>
      </c>
      <c r="B47" s="55">
        <v>71.67</v>
      </c>
      <c r="C47" s="55">
        <v>32.89</v>
      </c>
      <c r="D47" s="55">
        <v>38.78</v>
      </c>
      <c r="E47" s="55">
        <v>9.5259999999999998</v>
      </c>
      <c r="F47" s="55">
        <v>3</v>
      </c>
      <c r="G47" s="55">
        <v>3</v>
      </c>
      <c r="H47" s="55">
        <v>5.7569999999999997</v>
      </c>
      <c r="I47" s="55">
        <v>14</v>
      </c>
    </row>
    <row r="48" spans="1:9" x14ac:dyDescent="0.35">
      <c r="A48" s="56" t="s">
        <v>150</v>
      </c>
      <c r="B48" s="55">
        <v>71.67</v>
      </c>
      <c r="C48" s="55">
        <v>14.6</v>
      </c>
      <c r="D48" s="55">
        <v>57.07</v>
      </c>
      <c r="E48" s="55">
        <v>9.5259999999999998</v>
      </c>
      <c r="F48" s="55">
        <v>3</v>
      </c>
      <c r="G48" s="55">
        <v>3</v>
      </c>
      <c r="H48" s="55">
        <v>8.4730000000000008</v>
      </c>
      <c r="I48" s="55">
        <v>14</v>
      </c>
    </row>
    <row r="49" spans="1:9" x14ac:dyDescent="0.35">
      <c r="A49" s="56" t="s">
        <v>100</v>
      </c>
      <c r="B49" s="55">
        <v>32.89</v>
      </c>
      <c r="C49" s="55">
        <v>14.6</v>
      </c>
      <c r="D49" s="55">
        <v>18.29</v>
      </c>
      <c r="E49" s="55">
        <v>9.5259999999999998</v>
      </c>
      <c r="F49" s="55">
        <v>3</v>
      </c>
      <c r="G49" s="55">
        <v>3</v>
      </c>
      <c r="H49" s="55">
        <v>2.7160000000000002</v>
      </c>
      <c r="I49" s="55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RAW DATA</vt:lpstr>
      <vt:lpstr>n1</vt:lpstr>
      <vt:lpstr>n2</vt:lpstr>
      <vt:lpstr>n3</vt:lpstr>
      <vt:lpstr>average &amp; sd</vt:lpstr>
      <vt:lpstr>Stat PE04-1 </vt:lpstr>
      <vt:lpstr>Stat PE04-1(NH2)</vt:lpstr>
      <vt:lpstr>Stat PE04-2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dcterms:created xsi:type="dcterms:W3CDTF">2023-09-16T06:19:05Z</dcterms:created>
  <dcterms:modified xsi:type="dcterms:W3CDTF">2024-07-18T04:44:46Z</dcterms:modified>
</cp:coreProperties>
</file>