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<sst xmlns="http://schemas.openxmlformats.org/spreadsheetml/2006/main" count="1086" uniqueCount="153">
  <si>
    <t>Sample plot number</t>
  </si>
  <si>
    <t>Sample number</t>
  </si>
  <si>
    <t>Soil thickness</t>
  </si>
  <si>
    <t>Soil layer number</t>
  </si>
  <si>
    <t>label Initial weight</t>
  </si>
  <si>
    <t>Add water 2h</t>
  </si>
  <si>
    <t>Add water 12h</t>
  </si>
  <si>
    <t>Spread sand 2h</t>
  </si>
  <si>
    <t xml:space="preserve">Spread sand 12h </t>
  </si>
  <si>
    <t>Drying</t>
  </si>
  <si>
    <t>Initial weight
Wet soil weight (net)</t>
  </si>
  <si>
    <t>Add water for 2h (clean soil)</t>
  </si>
  <si>
    <t>Add water for 12h (clean soil)</t>
  </si>
  <si>
    <t>Spread sand for 2h (clean soil)</t>
  </si>
  <si>
    <t>Spread sand for 12h (clean soil)</t>
  </si>
  <si>
    <t>Dry clean soil weight</t>
  </si>
  <si>
    <t>K1(%)</t>
  </si>
  <si>
    <t>Moisture content by weight (%)
Soil mass moisture content Soil density</t>
  </si>
  <si>
    <t>(soil capacity) (g/cm3)</t>
  </si>
  <si>
    <t xml:space="preserve">Maximum water holding capacity (%) </t>
  </si>
  <si>
    <t>Capillary water holding capacity (%)</t>
  </si>
  <si>
    <t>Field water holding capacity (%)
Minimum water holding capacity</t>
  </si>
  <si>
    <t>Non-capillary porosity</t>
  </si>
  <si>
    <t>Capillary porosity</t>
  </si>
  <si>
    <t>Total porosity</t>
  </si>
  <si>
    <t>A1</t>
  </si>
  <si>
    <t>0-15</t>
  </si>
  <si>
    <t>a</t>
  </si>
  <si>
    <t>15-30</t>
  </si>
  <si>
    <t>b</t>
  </si>
  <si>
    <t>30-50</t>
  </si>
  <si>
    <t>c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</si>
  <si>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</si>
  <si>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</si>
  <si>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</si>
  <si>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</si>
  <si>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</si>
  <si>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</si>
  <si>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</si>
  <si>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</si>
  <si>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</si>
  <si>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</si>
  <si>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</si>
  <si>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</si>
  <si>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</si>
  <si>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</si>
  <si>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</si>
  <si>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</si>
  <si>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</si>
  <si>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</si>
  <si>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</si>
  <si>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</si>
  <si>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</si>
  <si>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</si>
  <si>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</si>
  <si>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</si>
  <si>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</si>
  <si>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</si>
  <si>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</si>
  <si>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</si>
  <si>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</si>
  <si>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</si>
  <si>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</si>
  <si>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</si>
  <si>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</si>
  <si>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</si>
  <si>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</si>
  <si>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</si>
  <si>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</si>
  <si>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</si>
  <si>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</si>
  <si>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A5</t>
  </si>
  <si>
    <t>B5</t>
  </si>
  <si>
    <t>C5</t>
  </si>
  <si>
    <t>D5</t>
  </si>
  <si>
    <t>E5</t>
  </si>
  <si>
    <t>F5</t>
  </si>
  <si>
    <t>G5</t>
  </si>
  <si>
    <t>H5</t>
  </si>
  <si>
    <t>I5</t>
  </si>
  <si>
    <t>J5</t>
  </si>
  <si>
    <t>A6</t>
  </si>
  <si>
    <t>B6</t>
  </si>
  <si>
    <t>C6</t>
  </si>
  <si>
    <t>D6</t>
  </si>
  <si>
    <t>E6</t>
  </si>
  <si>
    <t>F6</t>
  </si>
  <si>
    <t>none</t>
  </si>
  <si>
    <t>G6</t>
  </si>
  <si>
    <t>H6</t>
  </si>
  <si>
    <t>I6</t>
  </si>
  <si>
    <t>J6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</si>
  <si>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</si>
  <si>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</si>
  <si>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</si>
  <si>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</si>
  <si>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</si>
  <si>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</si>
  <si>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</si>
  <si>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</si>
  <si>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</si>
  <si>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</si>
  <si>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A8</t>
  </si>
  <si>
    <t>rock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</si>
  <si>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</si>
  <si>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</si>
  <si>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</si>
  <si>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</si>
  <si>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</si>
  <si>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</si>
  <si>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</si>
  <si>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</si>
  <si>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</si>
  <si>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</si>
  <si>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</si>
  <si>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</si>
  <si>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</si>
  <si>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</si>
  <si>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</si>
  <si>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</si>
  <si>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</si>
  <si>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</si>
  <si>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</si>
  <si>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A10</t>
  </si>
  <si>
    <t>B10</t>
  </si>
  <si>
    <t>C10</t>
  </si>
  <si>
    <t>D10</t>
  </si>
  <si>
    <t>E10</t>
  </si>
  <si>
    <t>F10</t>
  </si>
  <si>
    <t>G10</t>
  </si>
  <si>
    <t>H10</t>
  </si>
  <si>
    <t>I10</t>
  </si>
  <si>
    <t>J10</t>
  </si>
  <si>
    <t>abandoned land</t>
  </si>
  <si>
    <t>S1-1</t>
  </si>
  <si>
    <t>50-70</t>
  </si>
  <si>
    <t>d</t>
  </si>
  <si>
    <t>70-100</t>
  </si>
  <si>
    <t>e</t>
  </si>
  <si>
    <t>S1-2</t>
  </si>
  <si>
    <t>S1-3</t>
  </si>
  <si>
    <t>S2-1</t>
  </si>
  <si>
    <t>S2-2</t>
  </si>
  <si>
    <t>S2-3</t>
  </si>
  <si>
    <t>S3-1</t>
  </si>
  <si>
    <t>S3-2</t>
  </si>
  <si>
    <t>S3-3</t>
  </si>
  <si>
    <t>s4-1</t>
  </si>
  <si>
    <t>s4-2</t>
  </si>
  <si>
    <t>s4-3</t>
  </si>
  <si>
    <t>S5-1</t>
  </si>
  <si>
    <t>s5-2</t>
  </si>
  <si>
    <t>s5-3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</si>
</sst>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Times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1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6"/>
  <sheetViews>
    <sheetView tabSelected="1" workbookViewId="0">
      <selection activeCell="A1" sqref="A1:Y436"/>
    </sheetView>
  </sheetViews>
  <sheetFormatPr defaultColWidth="8.72727272727273" defaultRowHeight="14"/>
  <sheetData>
    <row r="1" ht="154" spans="1: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3" t="s">
        <v>21</v>
      </c>
      <c r="W1" s="2" t="s">
        <v>22</v>
      </c>
      <c r="X1" s="2" t="s">
        <v>23</v>
      </c>
      <c r="Y1" s="2" t="s">
        <v>24</v>
      </c>
    </row>
    <row r="2" spans="1:25">
      <c r="A2" s="2">
        <v>202001</v>
      </c>
      <c r="B2" s="2" t="s">
        <v>25</v>
      </c>
      <c r="C2" s="2" t="s">
        <v>26</v>
      </c>
      <c r="D2" s="2" t="s">
        <v>27</v>
      </c>
      <c r="E2" s="2">
        <v>296.87</v>
      </c>
      <c r="F2" s="2">
        <v>298.23</v>
      </c>
      <c r="G2" s="2">
        <v>298.49</v>
      </c>
      <c r="H2" s="2">
        <v>281.25</v>
      </c>
      <c r="I2" s="2">
        <v>279.58</v>
      </c>
      <c r="J2" s="2">
        <v>161.21</v>
      </c>
      <c r="K2" s="2">
        <f t="shared" ref="K2:O2" si="0">E2-102.36</f>
        <v>194.51</v>
      </c>
      <c r="L2" s="2">
        <f t="shared" si="0"/>
        <v>195.87</v>
      </c>
      <c r="M2" s="2">
        <f t="shared" si="0"/>
        <v>196.13</v>
      </c>
      <c r="N2" s="2">
        <f t="shared" si="0"/>
        <v>178.89</v>
      </c>
      <c r="O2" s="2">
        <f t="shared" si="0"/>
        <v>177.22</v>
      </c>
      <c r="P2" s="2">
        <f t="shared" ref="P2:P65" si="1">J2-11</f>
        <v>150.21</v>
      </c>
      <c r="Q2" s="6">
        <f t="shared" ref="Q2:Q65" si="2">P2/K2</f>
        <v>0.772248213459462</v>
      </c>
      <c r="R2" s="6">
        <f t="shared" ref="R2:R65" si="3">(K2-P2)/P2</f>
        <v>0.294920444710738</v>
      </c>
      <c r="S2" s="4">
        <f t="shared" ref="S2:S65" si="4">P2/100</f>
        <v>1.5021</v>
      </c>
      <c r="T2" s="6">
        <f t="shared" ref="T2:T65" si="5">(M2-P2)/P2</f>
        <v>0.305705345849144</v>
      </c>
      <c r="U2" s="6">
        <f t="shared" ref="U2:U65" si="6">(N2-P2)/P2</f>
        <v>0.190932694228081</v>
      </c>
      <c r="V2" s="6">
        <f t="shared" ref="V2:V65" si="7">(O2-P2)/P2</f>
        <v>0.179814925770588</v>
      </c>
      <c r="W2" s="6">
        <f t="shared" ref="W2:W65" si="8">(T2-U2)*S2</f>
        <v>0.1724</v>
      </c>
      <c r="X2" s="6">
        <f t="shared" ref="X2:X65" si="9">U2*S2</f>
        <v>0.2868</v>
      </c>
      <c r="Y2" s="6">
        <f t="shared" ref="Y2:Y65" si="10">W2+X2</f>
        <v>0.4592</v>
      </c>
    </row>
    <row r="3" spans="1:25">
      <c r="A3" s="2">
        <v>202001</v>
      </c>
      <c r="B3" s="2"/>
      <c r="C3" s="2" t="s">
        <v>28</v>
      </c>
      <c r="D3" s="2" t="s">
        <v>29</v>
      </c>
      <c r="E3" s="2">
        <v>265.57</v>
      </c>
      <c r="F3" s="2">
        <v>277.68</v>
      </c>
      <c r="G3" s="2">
        <v>277.83</v>
      </c>
      <c r="H3" s="2">
        <v>268.74</v>
      </c>
      <c r="I3" s="2">
        <v>265.18</v>
      </c>
      <c r="J3" s="2">
        <v>142.34</v>
      </c>
      <c r="K3" s="2">
        <f t="shared" ref="K3:O3" si="11">E3-102.36</f>
        <v>163.21</v>
      </c>
      <c r="L3" s="2">
        <f t="shared" si="11"/>
        <v>175.32</v>
      </c>
      <c r="M3" s="2">
        <f t="shared" si="11"/>
        <v>175.47</v>
      </c>
      <c r="N3" s="2">
        <f t="shared" si="11"/>
        <v>166.38</v>
      </c>
      <c r="O3" s="2">
        <f t="shared" si="11"/>
        <v>162.82</v>
      </c>
      <c r="P3" s="2">
        <f t="shared" si="1"/>
        <v>131.34</v>
      </c>
      <c r="Q3" s="6">
        <f t="shared" si="2"/>
        <v>0.804730102322162</v>
      </c>
      <c r="R3" s="6">
        <f t="shared" si="3"/>
        <v>0.242652657225521</v>
      </c>
      <c r="S3" s="4">
        <f t="shared" si="4"/>
        <v>1.3134</v>
      </c>
      <c r="T3" s="6">
        <f t="shared" si="5"/>
        <v>0.335998172681589</v>
      </c>
      <c r="U3" s="6">
        <f t="shared" si="6"/>
        <v>0.266788487894015</v>
      </c>
      <c r="V3" s="6">
        <f t="shared" si="7"/>
        <v>0.239683264808893</v>
      </c>
      <c r="W3" s="6">
        <f t="shared" si="8"/>
        <v>0.0908999999999997</v>
      </c>
      <c r="X3" s="6">
        <f t="shared" si="9"/>
        <v>0.3504</v>
      </c>
      <c r="Y3" s="6">
        <f t="shared" si="10"/>
        <v>0.4413</v>
      </c>
    </row>
    <row r="4" spans="1:25">
      <c r="A4" s="2">
        <v>202001</v>
      </c>
      <c r="B4" s="2"/>
      <c r="C4" s="2" t="s">
        <v>30</v>
      </c>
      <c r="D4" s="2" t="s">
        <v>31</v>
      </c>
      <c r="E4" s="2">
        <v>274.14</v>
      </c>
      <c r="F4" s="2">
        <v>284.04</v>
      </c>
      <c r="G4" s="2">
        <v>281.31</v>
      </c>
      <c r="H4" s="2">
        <v>278.87</v>
      </c>
      <c r="I4" s="2">
        <v>270.92</v>
      </c>
      <c r="J4" s="2">
        <v>145.47</v>
      </c>
      <c r="K4" s="2">
        <f t="shared" ref="K4:O4" si="12">E4-102.36</f>
        <v>171.78</v>
      </c>
      <c r="L4" s="2">
        <f t="shared" si="12"/>
        <v>181.68</v>
      </c>
      <c r="M4" s="2">
        <f t="shared" si="12"/>
        <v>178.95</v>
      </c>
      <c r="N4" s="2">
        <f t="shared" si="12"/>
        <v>176.51</v>
      </c>
      <c r="O4" s="2">
        <f t="shared" si="12"/>
        <v>168.56</v>
      </c>
      <c r="P4" s="2">
        <f t="shared" si="1"/>
        <v>134.47</v>
      </c>
      <c r="Q4" s="6">
        <f t="shared" si="2"/>
        <v>0.78280358598207</v>
      </c>
      <c r="R4" s="6">
        <f t="shared" si="3"/>
        <v>0.277459656428943</v>
      </c>
      <c r="S4" s="4">
        <f t="shared" si="4"/>
        <v>1.3447</v>
      </c>
      <c r="T4" s="6">
        <f t="shared" si="5"/>
        <v>0.33078009965048</v>
      </c>
      <c r="U4" s="6">
        <f t="shared" si="6"/>
        <v>0.312634788428646</v>
      </c>
      <c r="V4" s="6">
        <f t="shared" si="7"/>
        <v>0.25351379489849</v>
      </c>
      <c r="W4" s="6">
        <f t="shared" si="8"/>
        <v>0.0244</v>
      </c>
      <c r="X4" s="6">
        <f t="shared" si="9"/>
        <v>0.4204</v>
      </c>
      <c r="Y4" s="6">
        <f t="shared" si="10"/>
        <v>0.4448</v>
      </c>
    </row>
    <row r="5" spans="1:25">
      <c r="A5" s="2">
        <v>202001</v>
      </c>
      <c r="B5" s="2" t="s">
        <v>32</v>
      </c>
      <c r="C5" s="2" t="s">
        <v>26</v>
      </c>
      <c r="D5" s="2" t="s">
        <v>27</v>
      </c>
      <c r="E5" s="2">
        <v>262.09</v>
      </c>
      <c r="F5" s="2">
        <v>266.44</v>
      </c>
      <c r="G5" s="2">
        <v>268.41</v>
      </c>
      <c r="H5" s="2">
        <v>262.49</v>
      </c>
      <c r="I5" s="2">
        <v>260.05</v>
      </c>
      <c r="J5" s="2">
        <v>164.56</v>
      </c>
      <c r="K5" s="2">
        <f t="shared" ref="K5:O5" si="13">E5-102.36</f>
        <v>159.73</v>
      </c>
      <c r="L5" s="2">
        <f t="shared" si="13"/>
        <v>164.08</v>
      </c>
      <c r="M5" s="2">
        <f t="shared" si="13"/>
        <v>166.05</v>
      </c>
      <c r="N5" s="2">
        <f t="shared" si="13"/>
        <v>160.13</v>
      </c>
      <c r="O5" s="2">
        <f t="shared" si="13"/>
        <v>157.69</v>
      </c>
      <c r="P5" s="2">
        <f t="shared" si="1"/>
        <v>153.56</v>
      </c>
      <c r="Q5" s="6">
        <f t="shared" si="2"/>
        <v>0.961372315782884</v>
      </c>
      <c r="R5" s="6">
        <f t="shared" si="3"/>
        <v>0.0401797343058085</v>
      </c>
      <c r="S5" s="4">
        <f t="shared" si="4"/>
        <v>1.5356</v>
      </c>
      <c r="T5" s="6">
        <f t="shared" si="5"/>
        <v>0.0813362854910133</v>
      </c>
      <c r="U5" s="6">
        <f t="shared" si="6"/>
        <v>0.0427845793175306</v>
      </c>
      <c r="V5" s="6">
        <f t="shared" si="7"/>
        <v>0.0268950247460276</v>
      </c>
      <c r="W5" s="6">
        <f t="shared" si="8"/>
        <v>0.0592000000000002</v>
      </c>
      <c r="X5" s="6">
        <f t="shared" si="9"/>
        <v>0.0656999999999999</v>
      </c>
      <c r="Y5" s="6">
        <f t="shared" si="10"/>
        <v>0.1249</v>
      </c>
    </row>
    <row r="6" spans="1:25">
      <c r="A6" s="2">
        <v>202001</v>
      </c>
      <c r="B6" s="2"/>
      <c r="C6" s="2" t="s">
        <v>28</v>
      </c>
      <c r="D6" s="2" t="s">
        <v>29</v>
      </c>
      <c r="E6" s="4">
        <v>254.5</v>
      </c>
      <c r="F6" s="2">
        <v>268.55</v>
      </c>
      <c r="G6" s="2">
        <v>266.89</v>
      </c>
      <c r="H6" s="2">
        <v>260.21</v>
      </c>
      <c r="I6" s="2">
        <v>256.23</v>
      </c>
      <c r="J6" s="2">
        <v>140.83</v>
      </c>
      <c r="K6" s="2">
        <f t="shared" ref="K6:O6" si="14">E6-102.36</f>
        <v>152.14</v>
      </c>
      <c r="L6" s="2">
        <f t="shared" si="14"/>
        <v>166.19</v>
      </c>
      <c r="M6" s="2">
        <f t="shared" si="14"/>
        <v>164.53</v>
      </c>
      <c r="N6" s="2">
        <f t="shared" si="14"/>
        <v>157.85</v>
      </c>
      <c r="O6" s="2">
        <f t="shared" si="14"/>
        <v>153.87</v>
      </c>
      <c r="P6" s="2">
        <f t="shared" si="1"/>
        <v>129.83</v>
      </c>
      <c r="Q6" s="6">
        <f t="shared" si="2"/>
        <v>0.853358748521099</v>
      </c>
      <c r="R6" s="6">
        <f t="shared" si="3"/>
        <v>0.171840098590464</v>
      </c>
      <c r="S6" s="4">
        <f t="shared" si="4"/>
        <v>1.2983</v>
      </c>
      <c r="T6" s="6">
        <f t="shared" si="5"/>
        <v>0.267272587229454</v>
      </c>
      <c r="U6" s="6">
        <f t="shared" si="6"/>
        <v>0.215820688592775</v>
      </c>
      <c r="V6" s="6">
        <f t="shared" si="7"/>
        <v>0.18516521605176</v>
      </c>
      <c r="W6" s="6">
        <f t="shared" si="8"/>
        <v>0.0668000000000001</v>
      </c>
      <c r="X6" s="6">
        <f t="shared" si="9"/>
        <v>0.2802</v>
      </c>
      <c r="Y6" s="6">
        <f t="shared" si="10"/>
        <v>0.347</v>
      </c>
    </row>
    <row r="7" spans="1:25">
      <c r="A7" s="2">
        <v>202001</v>
      </c>
      <c r="B7" s="2"/>
      <c r="C7" s="2" t="s">
        <v>30</v>
      </c>
      <c r="D7" s="2" t="s">
        <v>31</v>
      </c>
      <c r="E7" s="4">
        <v>249.9</v>
      </c>
      <c r="F7" s="2">
        <v>260.11</v>
      </c>
      <c r="G7" s="2">
        <v>260.01</v>
      </c>
      <c r="H7" s="2">
        <v>253.45</v>
      </c>
      <c r="I7" s="4">
        <v>249.7</v>
      </c>
      <c r="J7" s="2">
        <v>137.28</v>
      </c>
      <c r="K7" s="2">
        <f t="shared" ref="K7:O7" si="15">E7-102.36</f>
        <v>147.54</v>
      </c>
      <c r="L7" s="2">
        <f t="shared" si="15"/>
        <v>157.75</v>
      </c>
      <c r="M7" s="2">
        <f t="shared" si="15"/>
        <v>157.65</v>
      </c>
      <c r="N7" s="2">
        <f t="shared" si="15"/>
        <v>151.09</v>
      </c>
      <c r="O7" s="2">
        <f t="shared" si="15"/>
        <v>147.34</v>
      </c>
      <c r="P7" s="2">
        <f t="shared" si="1"/>
        <v>126.28</v>
      </c>
      <c r="Q7" s="6">
        <f t="shared" si="2"/>
        <v>0.855903483801003</v>
      </c>
      <c r="R7" s="6">
        <f t="shared" si="3"/>
        <v>0.168356034209693</v>
      </c>
      <c r="S7" s="4">
        <f t="shared" si="4"/>
        <v>1.2628</v>
      </c>
      <c r="T7" s="6">
        <f t="shared" si="5"/>
        <v>0.248416217928413</v>
      </c>
      <c r="U7" s="6">
        <f t="shared" si="6"/>
        <v>0.196468165980361</v>
      </c>
      <c r="V7" s="6">
        <f t="shared" si="7"/>
        <v>0.166772252138106</v>
      </c>
      <c r="W7" s="6">
        <f t="shared" si="8"/>
        <v>0.0656</v>
      </c>
      <c r="X7" s="6">
        <f t="shared" si="9"/>
        <v>0.2481</v>
      </c>
      <c r="Y7" s="6">
        <f t="shared" si="10"/>
        <v>0.3137</v>
      </c>
    </row>
    <row r="8" spans="1:25">
      <c r="A8" s="2">
        <v>202001</v>
      </c>
      <c r="B8" s="2" t="s">
        <v>33</v>
      </c>
      <c r="C8" s="2" t="s">
        <v>26</v>
      </c>
      <c r="D8" s="2" t="s">
        <v>27</v>
      </c>
      <c r="E8" s="2">
        <v>299.93</v>
      </c>
      <c r="F8" s="2">
        <v>302.22</v>
      </c>
      <c r="G8" s="2">
        <v>303.23</v>
      </c>
      <c r="H8" s="2">
        <v>295.34</v>
      </c>
      <c r="I8" s="2">
        <v>292.92</v>
      </c>
      <c r="J8" s="2">
        <v>166.27</v>
      </c>
      <c r="K8" s="2">
        <f t="shared" ref="K8:O8" si="16">E8-102.36</f>
        <v>197.57</v>
      </c>
      <c r="L8" s="2">
        <f t="shared" si="16"/>
        <v>199.86</v>
      </c>
      <c r="M8" s="2">
        <f t="shared" si="16"/>
        <v>200.87</v>
      </c>
      <c r="N8" s="2">
        <f t="shared" si="16"/>
        <v>192.98</v>
      </c>
      <c r="O8" s="2">
        <f t="shared" si="16"/>
        <v>190.56</v>
      </c>
      <c r="P8" s="2">
        <f t="shared" si="1"/>
        <v>155.27</v>
      </c>
      <c r="Q8" s="6">
        <f t="shared" si="2"/>
        <v>0.785898668826239</v>
      </c>
      <c r="R8" s="6">
        <f t="shared" si="3"/>
        <v>0.272428672634765</v>
      </c>
      <c r="S8" s="4">
        <f t="shared" si="4"/>
        <v>1.5527</v>
      </c>
      <c r="T8" s="6">
        <f t="shared" si="5"/>
        <v>0.293681973336768</v>
      </c>
      <c r="U8" s="6">
        <f t="shared" si="6"/>
        <v>0.242867263476524</v>
      </c>
      <c r="V8" s="6">
        <f t="shared" si="7"/>
        <v>0.227281509628389</v>
      </c>
      <c r="W8" s="6">
        <f t="shared" si="8"/>
        <v>0.0789000000000004</v>
      </c>
      <c r="X8" s="6">
        <f t="shared" si="9"/>
        <v>0.3771</v>
      </c>
      <c r="Y8" s="6">
        <f t="shared" si="10"/>
        <v>0.456</v>
      </c>
    </row>
    <row r="9" spans="1:25">
      <c r="A9" s="2">
        <v>202001</v>
      </c>
      <c r="B9" s="2"/>
      <c r="C9" s="2" t="s">
        <v>28</v>
      </c>
      <c r="D9" s="2" t="s">
        <v>29</v>
      </c>
      <c r="E9" s="2">
        <v>291.7</v>
      </c>
      <c r="F9" s="2">
        <v>297.5</v>
      </c>
      <c r="G9" s="2">
        <v>298.91</v>
      </c>
      <c r="H9" s="2">
        <v>290.2</v>
      </c>
      <c r="I9" s="2">
        <v>287.87</v>
      </c>
      <c r="J9" s="2">
        <v>140.24</v>
      </c>
      <c r="K9" s="2">
        <f t="shared" ref="K9:O9" si="17">E9-102.36</f>
        <v>189.34</v>
      </c>
      <c r="L9" s="2">
        <f t="shared" si="17"/>
        <v>195.14</v>
      </c>
      <c r="M9" s="2">
        <f t="shared" si="17"/>
        <v>196.55</v>
      </c>
      <c r="N9" s="2">
        <f t="shared" si="17"/>
        <v>187.84</v>
      </c>
      <c r="O9" s="2">
        <f t="shared" si="17"/>
        <v>185.51</v>
      </c>
      <c r="P9" s="2">
        <f t="shared" si="1"/>
        <v>129.24</v>
      </c>
      <c r="Q9" s="6">
        <f t="shared" si="2"/>
        <v>0.682581599239463</v>
      </c>
      <c r="R9" s="6">
        <f t="shared" si="3"/>
        <v>0.465026307644692</v>
      </c>
      <c r="S9" s="4">
        <f t="shared" si="4"/>
        <v>1.2924</v>
      </c>
      <c r="T9" s="6">
        <f t="shared" si="5"/>
        <v>0.520813989476942</v>
      </c>
      <c r="U9" s="6">
        <f t="shared" si="6"/>
        <v>0.453419993809966</v>
      </c>
      <c r="V9" s="6">
        <f t="shared" si="7"/>
        <v>0.435391519653358</v>
      </c>
      <c r="W9" s="6">
        <f t="shared" si="8"/>
        <v>0.0871000000000004</v>
      </c>
      <c r="X9" s="6">
        <f t="shared" si="9"/>
        <v>0.586</v>
      </c>
      <c r="Y9" s="6">
        <f t="shared" si="10"/>
        <v>0.6731</v>
      </c>
    </row>
    <row r="10" spans="1:25">
      <c r="A10" s="2">
        <v>202001</v>
      </c>
      <c r="B10" s="2"/>
      <c r="C10" s="2" t="s">
        <v>30</v>
      </c>
      <c r="D10" s="2" t="s">
        <v>31</v>
      </c>
      <c r="E10" s="2">
        <v>278.29</v>
      </c>
      <c r="F10" s="2">
        <v>296.83</v>
      </c>
      <c r="G10" s="2">
        <v>285.8</v>
      </c>
      <c r="H10" s="2">
        <v>276.1</v>
      </c>
      <c r="I10" s="2">
        <v>274.55</v>
      </c>
      <c r="J10" s="2">
        <v>157.4</v>
      </c>
      <c r="K10" s="2">
        <f t="shared" ref="K10:O10" si="18">E10-102.36</f>
        <v>175.93</v>
      </c>
      <c r="L10" s="2">
        <f t="shared" si="18"/>
        <v>194.47</v>
      </c>
      <c r="M10" s="2">
        <f t="shared" si="18"/>
        <v>183.44</v>
      </c>
      <c r="N10" s="2">
        <f t="shared" si="18"/>
        <v>173.74</v>
      </c>
      <c r="O10" s="2">
        <f t="shared" si="18"/>
        <v>172.19</v>
      </c>
      <c r="P10" s="2">
        <f t="shared" si="1"/>
        <v>146.4</v>
      </c>
      <c r="Q10" s="6">
        <f t="shared" si="2"/>
        <v>0.832149150230205</v>
      </c>
      <c r="R10" s="6">
        <f t="shared" si="3"/>
        <v>0.201707650273224</v>
      </c>
      <c r="S10" s="4">
        <f t="shared" si="4"/>
        <v>1.464</v>
      </c>
      <c r="T10" s="6">
        <f t="shared" si="5"/>
        <v>0.253005464480874</v>
      </c>
      <c r="U10" s="6">
        <f t="shared" si="6"/>
        <v>0.186748633879781</v>
      </c>
      <c r="V10" s="6">
        <f t="shared" si="7"/>
        <v>0.176161202185792</v>
      </c>
      <c r="W10" s="6">
        <f t="shared" si="8"/>
        <v>0.0969999999999999</v>
      </c>
      <c r="X10" s="6">
        <f t="shared" si="9"/>
        <v>0.2734</v>
      </c>
      <c r="Y10" s="6">
        <f t="shared" si="10"/>
        <v>0.3704</v>
      </c>
    </row>
    <row r="11" spans="1:25">
      <c r="A11" s="2">
        <v>202001</v>
      </c>
      <c r="B11" s="2" t="s">
        <v>34</v>
      </c>
      <c r="C11" s="2" t="s">
        <v>26</v>
      </c>
      <c r="D11" s="2" t="s">
        <v>27</v>
      </c>
      <c r="E11" s="2">
        <v>266.6</v>
      </c>
      <c r="F11" s="2">
        <v>286.59</v>
      </c>
      <c r="G11" s="2">
        <v>273.85</v>
      </c>
      <c r="H11" s="2">
        <v>265.19</v>
      </c>
      <c r="I11" s="2">
        <v>253.77</v>
      </c>
      <c r="J11" s="2">
        <v>140.89</v>
      </c>
      <c r="K11" s="2">
        <f t="shared" ref="K11:O11" si="19">E11-102.36</f>
        <v>164.24</v>
      </c>
      <c r="L11" s="2">
        <f t="shared" si="19"/>
        <v>184.23</v>
      </c>
      <c r="M11" s="2">
        <f t="shared" si="19"/>
        <v>171.49</v>
      </c>
      <c r="N11" s="2">
        <f t="shared" si="19"/>
        <v>162.83</v>
      </c>
      <c r="O11" s="2">
        <f t="shared" si="19"/>
        <v>151.41</v>
      </c>
      <c r="P11" s="2">
        <f t="shared" si="1"/>
        <v>129.89</v>
      </c>
      <c r="Q11" s="6">
        <f t="shared" si="2"/>
        <v>0.790854846566001</v>
      </c>
      <c r="R11" s="6">
        <f t="shared" si="3"/>
        <v>0.264454538455617</v>
      </c>
      <c r="S11" s="4">
        <f t="shared" si="4"/>
        <v>1.2989</v>
      </c>
      <c r="T11" s="6">
        <f t="shared" si="5"/>
        <v>0.320270998537224</v>
      </c>
      <c r="U11" s="6">
        <f t="shared" si="6"/>
        <v>0.253599199322504</v>
      </c>
      <c r="V11" s="6">
        <f t="shared" si="7"/>
        <v>0.165678651166372</v>
      </c>
      <c r="W11" s="6">
        <f t="shared" si="8"/>
        <v>0.0866000000000002</v>
      </c>
      <c r="X11" s="6">
        <f t="shared" si="9"/>
        <v>0.3294</v>
      </c>
      <c r="Y11" s="6">
        <f t="shared" si="10"/>
        <v>0.416</v>
      </c>
    </row>
    <row r="12" spans="1:25">
      <c r="A12" s="2">
        <v>202001</v>
      </c>
      <c r="B12" s="2"/>
      <c r="C12" s="2" t="s">
        <v>28</v>
      </c>
      <c r="D12" s="2" t="s">
        <v>29</v>
      </c>
      <c r="E12" s="2">
        <v>278.84</v>
      </c>
      <c r="F12" s="2">
        <v>286.76</v>
      </c>
      <c r="G12" s="2">
        <v>284.01</v>
      </c>
      <c r="H12" s="2">
        <v>275.53</v>
      </c>
      <c r="I12" s="2">
        <v>273.67</v>
      </c>
      <c r="J12" s="2">
        <v>158.43</v>
      </c>
      <c r="K12" s="2">
        <f t="shared" ref="K12:O12" si="20">E12-102.36</f>
        <v>176.48</v>
      </c>
      <c r="L12" s="2">
        <f t="shared" si="20"/>
        <v>184.4</v>
      </c>
      <c r="M12" s="2">
        <f t="shared" si="20"/>
        <v>181.65</v>
      </c>
      <c r="N12" s="2">
        <f t="shared" si="20"/>
        <v>173.17</v>
      </c>
      <c r="O12" s="2">
        <f t="shared" si="20"/>
        <v>171.31</v>
      </c>
      <c r="P12" s="2">
        <f t="shared" si="1"/>
        <v>147.43</v>
      </c>
      <c r="Q12" s="6">
        <f t="shared" si="2"/>
        <v>0.835392112420671</v>
      </c>
      <c r="R12" s="6">
        <f t="shared" si="3"/>
        <v>0.197042664315268</v>
      </c>
      <c r="S12" s="4">
        <f t="shared" si="4"/>
        <v>1.4743</v>
      </c>
      <c r="T12" s="6">
        <f t="shared" si="5"/>
        <v>0.232110153971376</v>
      </c>
      <c r="U12" s="6">
        <f t="shared" si="6"/>
        <v>0.174591331479346</v>
      </c>
      <c r="V12" s="6">
        <f t="shared" si="7"/>
        <v>0.16197517465916</v>
      </c>
      <c r="W12" s="6">
        <f t="shared" si="8"/>
        <v>0.0848000000000002</v>
      </c>
      <c r="X12" s="6">
        <f t="shared" si="9"/>
        <v>0.2574</v>
      </c>
      <c r="Y12" s="6">
        <f t="shared" si="10"/>
        <v>0.3422</v>
      </c>
    </row>
    <row r="13" spans="1:25">
      <c r="A13" s="2">
        <v>202001</v>
      </c>
      <c r="B13" s="2"/>
      <c r="C13" s="2" t="s">
        <v>30</v>
      </c>
      <c r="D13" s="2" t="s">
        <v>31</v>
      </c>
      <c r="E13" s="2">
        <v>292.13</v>
      </c>
      <c r="F13" s="2">
        <v>295.5</v>
      </c>
      <c r="G13" s="2">
        <v>296.34</v>
      </c>
      <c r="H13" s="2">
        <v>287.58</v>
      </c>
      <c r="I13" s="2">
        <v>285.37</v>
      </c>
      <c r="J13" s="2">
        <v>167.73</v>
      </c>
      <c r="K13" s="2">
        <f t="shared" ref="K13:O13" si="21">E13-102.36</f>
        <v>189.77</v>
      </c>
      <c r="L13" s="2">
        <f t="shared" si="21"/>
        <v>193.14</v>
      </c>
      <c r="M13" s="2">
        <f t="shared" si="21"/>
        <v>193.98</v>
      </c>
      <c r="N13" s="2">
        <f t="shared" si="21"/>
        <v>185.22</v>
      </c>
      <c r="O13" s="2">
        <f t="shared" si="21"/>
        <v>183.01</v>
      </c>
      <c r="P13" s="2">
        <f t="shared" si="1"/>
        <v>156.73</v>
      </c>
      <c r="Q13" s="6">
        <f t="shared" si="2"/>
        <v>0.82589450387311</v>
      </c>
      <c r="R13" s="6">
        <f t="shared" si="3"/>
        <v>0.210808396605627</v>
      </c>
      <c r="S13" s="4">
        <f t="shared" si="4"/>
        <v>1.5673</v>
      </c>
      <c r="T13" s="6">
        <f t="shared" si="5"/>
        <v>0.237669878134371</v>
      </c>
      <c r="U13" s="6">
        <f t="shared" si="6"/>
        <v>0.181777579276463</v>
      </c>
      <c r="V13" s="6">
        <f t="shared" si="7"/>
        <v>0.167676896573726</v>
      </c>
      <c r="W13" s="6">
        <f t="shared" si="8"/>
        <v>0.0875999999999999</v>
      </c>
      <c r="X13" s="6">
        <f t="shared" si="9"/>
        <v>0.2849</v>
      </c>
      <c r="Y13" s="6">
        <f t="shared" si="10"/>
        <v>0.3725</v>
      </c>
    </row>
    <row r="14" spans="1:25">
      <c r="A14" s="2">
        <v>202001</v>
      </c>
      <c r="B14" s="2" t="s">
        <v>35</v>
      </c>
      <c r="C14" s="2" t="s">
        <v>26</v>
      </c>
      <c r="D14" s="2" t="s">
        <v>27</v>
      </c>
      <c r="E14" s="2">
        <v>282.49</v>
      </c>
      <c r="F14" s="2">
        <v>286.28</v>
      </c>
      <c r="G14" s="2">
        <v>290.42</v>
      </c>
      <c r="H14" s="2">
        <v>282.73</v>
      </c>
      <c r="I14" s="2">
        <v>280.81</v>
      </c>
      <c r="J14" s="2">
        <v>157.4</v>
      </c>
      <c r="K14" s="2">
        <f t="shared" ref="K14:O14" si="22">E14-102.36</f>
        <v>180.13</v>
      </c>
      <c r="L14" s="2">
        <f t="shared" si="22"/>
        <v>183.92</v>
      </c>
      <c r="M14" s="2">
        <f t="shared" si="22"/>
        <v>188.06</v>
      </c>
      <c r="N14" s="2">
        <f t="shared" si="22"/>
        <v>180.37</v>
      </c>
      <c r="O14" s="2">
        <f t="shared" si="22"/>
        <v>178.45</v>
      </c>
      <c r="P14" s="2">
        <f t="shared" si="1"/>
        <v>146.4</v>
      </c>
      <c r="Q14" s="6">
        <f t="shared" si="2"/>
        <v>0.812746349858436</v>
      </c>
      <c r="R14" s="6">
        <f t="shared" si="3"/>
        <v>0.230396174863388</v>
      </c>
      <c r="S14" s="4">
        <f t="shared" si="4"/>
        <v>1.464</v>
      </c>
      <c r="T14" s="6">
        <f t="shared" si="5"/>
        <v>0.284562841530055</v>
      </c>
      <c r="U14" s="6">
        <f t="shared" si="6"/>
        <v>0.232035519125683</v>
      </c>
      <c r="V14" s="6">
        <f t="shared" si="7"/>
        <v>0.218920765027322</v>
      </c>
      <c r="W14" s="6">
        <f t="shared" si="8"/>
        <v>0.0769</v>
      </c>
      <c r="X14" s="6">
        <f t="shared" si="9"/>
        <v>0.3397</v>
      </c>
      <c r="Y14" s="6">
        <f t="shared" si="10"/>
        <v>0.4166</v>
      </c>
    </row>
    <row r="15" spans="1:25">
      <c r="A15" s="2">
        <v>202001</v>
      </c>
      <c r="B15" s="2"/>
      <c r="C15" s="2" t="s">
        <v>28</v>
      </c>
      <c r="D15" s="2" t="s">
        <v>29</v>
      </c>
      <c r="E15" s="2">
        <v>279.11</v>
      </c>
      <c r="F15" s="2">
        <v>280.98</v>
      </c>
      <c r="G15" s="2">
        <v>284.68</v>
      </c>
      <c r="H15" s="2">
        <v>277.39</v>
      </c>
      <c r="I15" s="2">
        <v>275.15</v>
      </c>
      <c r="J15" s="2">
        <v>146.37</v>
      </c>
      <c r="K15" s="2">
        <f t="shared" ref="K15:O15" si="23">E15-102.36</f>
        <v>176.75</v>
      </c>
      <c r="L15" s="2">
        <f t="shared" si="23"/>
        <v>178.62</v>
      </c>
      <c r="M15" s="2">
        <f t="shared" si="23"/>
        <v>182.32</v>
      </c>
      <c r="N15" s="2">
        <f t="shared" si="23"/>
        <v>175.03</v>
      </c>
      <c r="O15" s="2">
        <f t="shared" si="23"/>
        <v>172.79</v>
      </c>
      <c r="P15" s="2">
        <f t="shared" si="1"/>
        <v>135.37</v>
      </c>
      <c r="Q15" s="6">
        <f t="shared" si="2"/>
        <v>0.765884016973126</v>
      </c>
      <c r="R15" s="6">
        <f t="shared" si="3"/>
        <v>0.305680726896654</v>
      </c>
      <c r="S15" s="4">
        <f t="shared" si="4"/>
        <v>1.3537</v>
      </c>
      <c r="T15" s="6">
        <f t="shared" si="5"/>
        <v>0.346827214301544</v>
      </c>
      <c r="U15" s="6">
        <f t="shared" si="6"/>
        <v>0.292974809780601</v>
      </c>
      <c r="V15" s="6">
        <f t="shared" si="7"/>
        <v>0.276427568885277</v>
      </c>
      <c r="W15" s="6">
        <f t="shared" si="8"/>
        <v>0.0729000000000002</v>
      </c>
      <c r="X15" s="6">
        <f t="shared" si="9"/>
        <v>0.3966</v>
      </c>
      <c r="Y15" s="6">
        <f t="shared" si="10"/>
        <v>0.4695</v>
      </c>
    </row>
    <row r="16" spans="1:25">
      <c r="A16" s="2">
        <v>202001</v>
      </c>
      <c r="B16" s="2"/>
      <c r="C16" s="2" t="s">
        <v>30</v>
      </c>
      <c r="D16" s="2" t="s">
        <v>31</v>
      </c>
      <c r="E16" s="2">
        <v>264.09</v>
      </c>
      <c r="F16" s="2">
        <v>276.41</v>
      </c>
      <c r="G16" s="2">
        <v>273.55</v>
      </c>
      <c r="H16" s="2">
        <v>262.44</v>
      </c>
      <c r="I16" s="2">
        <v>259.98</v>
      </c>
      <c r="J16" s="2">
        <v>143.47</v>
      </c>
      <c r="K16" s="2">
        <f t="shared" ref="K16:O16" si="24">E16-102.36</f>
        <v>161.73</v>
      </c>
      <c r="L16" s="2">
        <f t="shared" si="24"/>
        <v>174.05</v>
      </c>
      <c r="M16" s="2">
        <f t="shared" si="24"/>
        <v>171.19</v>
      </c>
      <c r="N16" s="2">
        <f t="shared" si="24"/>
        <v>160.08</v>
      </c>
      <c r="O16" s="2">
        <f t="shared" si="24"/>
        <v>157.62</v>
      </c>
      <c r="P16" s="2">
        <f t="shared" si="1"/>
        <v>132.47</v>
      </c>
      <c r="Q16" s="6">
        <f t="shared" si="2"/>
        <v>0.819081184690534</v>
      </c>
      <c r="R16" s="6">
        <f t="shared" si="3"/>
        <v>0.220880199290405</v>
      </c>
      <c r="S16" s="4">
        <f t="shared" si="4"/>
        <v>1.3247</v>
      </c>
      <c r="T16" s="6">
        <f t="shared" si="5"/>
        <v>0.292292594549709</v>
      </c>
      <c r="U16" s="6">
        <f t="shared" si="6"/>
        <v>0.20842454895448</v>
      </c>
      <c r="V16" s="6">
        <f t="shared" si="7"/>
        <v>0.189854306635465</v>
      </c>
      <c r="W16" s="6">
        <f t="shared" si="8"/>
        <v>0.1111</v>
      </c>
      <c r="X16" s="6">
        <f t="shared" si="9"/>
        <v>0.2761</v>
      </c>
      <c r="Y16" s="6">
        <f t="shared" si="10"/>
        <v>0.3872</v>
      </c>
    </row>
    <row r="17" spans="1:25">
      <c r="A17" s="2">
        <v>202001</v>
      </c>
      <c r="B17" s="2" t="s">
        <v>36</v>
      </c>
      <c r="C17" s="2" t="s">
        <v>26</v>
      </c>
      <c r="D17" s="2" t="s">
        <v>27</v>
      </c>
      <c r="E17" s="2">
        <v>260.33</v>
      </c>
      <c r="F17" s="2">
        <v>261.75</v>
      </c>
      <c r="G17" s="2">
        <v>270.72</v>
      </c>
      <c r="H17" s="2">
        <v>260.96</v>
      </c>
      <c r="I17" s="2">
        <v>259.09</v>
      </c>
      <c r="J17" s="2">
        <v>129.94</v>
      </c>
      <c r="K17" s="2">
        <f t="shared" ref="K17:O17" si="25">E17-102.36</f>
        <v>157.97</v>
      </c>
      <c r="L17" s="2">
        <f t="shared" si="25"/>
        <v>159.39</v>
      </c>
      <c r="M17" s="2">
        <f t="shared" si="25"/>
        <v>168.36</v>
      </c>
      <c r="N17" s="2">
        <f t="shared" si="25"/>
        <v>158.6</v>
      </c>
      <c r="O17" s="2">
        <f t="shared" si="25"/>
        <v>156.73</v>
      </c>
      <c r="P17" s="2">
        <f t="shared" si="1"/>
        <v>118.94</v>
      </c>
      <c r="Q17" s="6">
        <f t="shared" si="2"/>
        <v>0.752927771095778</v>
      </c>
      <c r="R17" s="6">
        <f t="shared" si="3"/>
        <v>0.328148646376324</v>
      </c>
      <c r="S17" s="4">
        <f t="shared" si="4"/>
        <v>1.1894</v>
      </c>
      <c r="T17" s="6">
        <f t="shared" si="5"/>
        <v>0.415503615268203</v>
      </c>
      <c r="U17" s="6">
        <f t="shared" si="6"/>
        <v>0.333445434672944</v>
      </c>
      <c r="V17" s="6">
        <f t="shared" si="7"/>
        <v>0.3177232217925</v>
      </c>
      <c r="W17" s="6">
        <f t="shared" si="8"/>
        <v>0.0976000000000005</v>
      </c>
      <c r="X17" s="6">
        <f t="shared" si="9"/>
        <v>0.3966</v>
      </c>
      <c r="Y17" s="6">
        <f t="shared" si="10"/>
        <v>0.4942</v>
      </c>
    </row>
    <row r="18" spans="1:25">
      <c r="A18" s="2">
        <v>202001</v>
      </c>
      <c r="B18" s="2"/>
      <c r="C18" s="2" t="s">
        <v>28</v>
      </c>
      <c r="D18" s="2" t="s">
        <v>29</v>
      </c>
      <c r="E18" s="2">
        <v>264.73</v>
      </c>
      <c r="F18" s="2">
        <v>276.38</v>
      </c>
      <c r="G18" s="4">
        <v>275.3</v>
      </c>
      <c r="H18" s="2">
        <v>268.07</v>
      </c>
      <c r="I18" s="2">
        <v>265.84</v>
      </c>
      <c r="J18" s="2">
        <v>133.15</v>
      </c>
      <c r="K18" s="2">
        <f t="shared" ref="K18:O18" si="26">E18-102.36</f>
        <v>162.37</v>
      </c>
      <c r="L18" s="2">
        <f t="shared" si="26"/>
        <v>174.02</v>
      </c>
      <c r="M18" s="2">
        <f t="shared" si="26"/>
        <v>172.94</v>
      </c>
      <c r="N18" s="2">
        <f t="shared" si="26"/>
        <v>165.71</v>
      </c>
      <c r="O18" s="2">
        <f t="shared" si="26"/>
        <v>163.48</v>
      </c>
      <c r="P18" s="2">
        <f t="shared" si="1"/>
        <v>122.15</v>
      </c>
      <c r="Q18" s="6">
        <f t="shared" si="2"/>
        <v>0.752294143006713</v>
      </c>
      <c r="R18" s="6">
        <f t="shared" si="3"/>
        <v>0.329267294310274</v>
      </c>
      <c r="S18" s="4">
        <f t="shared" si="4"/>
        <v>1.2215</v>
      </c>
      <c r="T18" s="6">
        <f t="shared" si="5"/>
        <v>0.415800245599672</v>
      </c>
      <c r="U18" s="6">
        <f t="shared" si="6"/>
        <v>0.356610724519034</v>
      </c>
      <c r="V18" s="6">
        <f t="shared" si="7"/>
        <v>0.338354482194023</v>
      </c>
      <c r="W18" s="6">
        <f t="shared" si="8"/>
        <v>0.0723000000000002</v>
      </c>
      <c r="X18" s="6">
        <f t="shared" si="9"/>
        <v>0.4356</v>
      </c>
      <c r="Y18" s="6">
        <f t="shared" si="10"/>
        <v>0.5079</v>
      </c>
    </row>
    <row r="19" spans="1:25">
      <c r="A19" s="2">
        <v>202001</v>
      </c>
      <c r="B19" s="2"/>
      <c r="C19" s="2" t="s">
        <v>30</v>
      </c>
      <c r="D19" s="2" t="s">
        <v>31</v>
      </c>
      <c r="E19" s="2">
        <v>264.52</v>
      </c>
      <c r="F19" s="2">
        <v>273.76</v>
      </c>
      <c r="G19" s="2">
        <v>272.37</v>
      </c>
      <c r="H19" s="2">
        <v>261.81</v>
      </c>
      <c r="I19" s="2">
        <v>259.41</v>
      </c>
      <c r="J19" s="2">
        <v>131.05</v>
      </c>
      <c r="K19" s="2">
        <f t="shared" ref="K19:O19" si="27">E19-102.36</f>
        <v>162.16</v>
      </c>
      <c r="L19" s="2">
        <f t="shared" si="27"/>
        <v>171.4</v>
      </c>
      <c r="M19" s="2">
        <f t="shared" si="27"/>
        <v>170.01</v>
      </c>
      <c r="N19" s="2">
        <f t="shared" si="27"/>
        <v>159.45</v>
      </c>
      <c r="O19" s="2">
        <f t="shared" si="27"/>
        <v>157.05</v>
      </c>
      <c r="P19" s="2">
        <f t="shared" si="1"/>
        <v>120.05</v>
      </c>
      <c r="Q19" s="6">
        <f t="shared" si="2"/>
        <v>0.740318204242723</v>
      </c>
      <c r="R19" s="6">
        <f t="shared" si="3"/>
        <v>0.350770512286547</v>
      </c>
      <c r="S19" s="4">
        <f t="shared" si="4"/>
        <v>1.2005</v>
      </c>
      <c r="T19" s="6">
        <f t="shared" si="5"/>
        <v>0.416159933361099</v>
      </c>
      <c r="U19" s="6">
        <f t="shared" si="6"/>
        <v>0.328196584756351</v>
      </c>
      <c r="V19" s="6">
        <f t="shared" si="7"/>
        <v>0.308204914618909</v>
      </c>
      <c r="W19" s="6">
        <f t="shared" si="8"/>
        <v>0.1056</v>
      </c>
      <c r="X19" s="6">
        <f t="shared" si="9"/>
        <v>0.394</v>
      </c>
      <c r="Y19" s="6">
        <f t="shared" si="10"/>
        <v>0.4996</v>
      </c>
    </row>
    <row r="20" spans="1:25">
      <c r="A20" s="2">
        <v>202001</v>
      </c>
      <c r="B20" s="2" t="s">
        <v>37</v>
      </c>
      <c r="C20" s="2" t="s">
        <v>26</v>
      </c>
      <c r="D20" s="2" t="s">
        <v>27</v>
      </c>
      <c r="E20" s="2">
        <v>271.04</v>
      </c>
      <c r="F20" s="2">
        <v>274.53</v>
      </c>
      <c r="G20" s="2">
        <v>279.77</v>
      </c>
      <c r="H20" s="2">
        <v>272.91</v>
      </c>
      <c r="I20" s="2">
        <v>270.72</v>
      </c>
      <c r="J20" s="2">
        <v>141.97</v>
      </c>
      <c r="K20" s="2">
        <f t="shared" ref="K20:O20" si="28">E20-102.36</f>
        <v>168.68</v>
      </c>
      <c r="L20" s="2">
        <f t="shared" si="28"/>
        <v>172.17</v>
      </c>
      <c r="M20" s="2">
        <f t="shared" si="28"/>
        <v>177.41</v>
      </c>
      <c r="N20" s="2">
        <f t="shared" si="28"/>
        <v>170.55</v>
      </c>
      <c r="O20" s="2">
        <f t="shared" si="28"/>
        <v>168.36</v>
      </c>
      <c r="P20" s="2">
        <f t="shared" si="1"/>
        <v>130.97</v>
      </c>
      <c r="Q20" s="6">
        <f t="shared" si="2"/>
        <v>0.776440597581219</v>
      </c>
      <c r="R20" s="6">
        <f t="shared" si="3"/>
        <v>0.28792853325189</v>
      </c>
      <c r="S20" s="4">
        <f t="shared" si="4"/>
        <v>1.3097</v>
      </c>
      <c r="T20" s="6">
        <f t="shared" si="5"/>
        <v>0.354585019470107</v>
      </c>
      <c r="U20" s="6">
        <f t="shared" si="6"/>
        <v>0.302206612201268</v>
      </c>
      <c r="V20" s="6">
        <f t="shared" si="7"/>
        <v>0.285485225624189</v>
      </c>
      <c r="W20" s="6">
        <f t="shared" si="8"/>
        <v>0.0685999999999996</v>
      </c>
      <c r="X20" s="6">
        <f t="shared" si="9"/>
        <v>0.3958</v>
      </c>
      <c r="Y20" s="6">
        <f t="shared" si="10"/>
        <v>0.4644</v>
      </c>
    </row>
    <row r="21" spans="1:25">
      <c r="A21" s="2">
        <v>202001</v>
      </c>
      <c r="B21" s="2"/>
      <c r="C21" s="2" t="s">
        <v>28</v>
      </c>
      <c r="D21" s="2" t="s">
        <v>29</v>
      </c>
      <c r="E21" s="2">
        <v>262.89</v>
      </c>
      <c r="F21" s="2">
        <v>275.07</v>
      </c>
      <c r="G21" s="2">
        <v>274.54</v>
      </c>
      <c r="H21" s="2">
        <v>265.91</v>
      </c>
      <c r="I21" s="2">
        <v>263.11</v>
      </c>
      <c r="J21" s="2">
        <v>134.44</v>
      </c>
      <c r="K21" s="2">
        <f t="shared" ref="K21:O21" si="29">E21-102.36</f>
        <v>160.53</v>
      </c>
      <c r="L21" s="2">
        <f t="shared" si="29"/>
        <v>172.71</v>
      </c>
      <c r="M21" s="2">
        <f t="shared" si="29"/>
        <v>172.18</v>
      </c>
      <c r="N21" s="2">
        <f t="shared" si="29"/>
        <v>163.55</v>
      </c>
      <c r="O21" s="2">
        <f t="shared" si="29"/>
        <v>160.75</v>
      </c>
      <c r="P21" s="2">
        <f t="shared" si="1"/>
        <v>123.44</v>
      </c>
      <c r="Q21" s="6">
        <f t="shared" si="2"/>
        <v>0.768952843705227</v>
      </c>
      <c r="R21" s="6">
        <f t="shared" si="3"/>
        <v>0.30046986390149</v>
      </c>
      <c r="S21" s="4">
        <f t="shared" si="4"/>
        <v>1.2344</v>
      </c>
      <c r="T21" s="6">
        <f t="shared" si="5"/>
        <v>0.394847699287103</v>
      </c>
      <c r="U21" s="6">
        <f t="shared" si="6"/>
        <v>0.324935191186001</v>
      </c>
      <c r="V21" s="6">
        <f t="shared" si="7"/>
        <v>0.302252106286455</v>
      </c>
      <c r="W21" s="6">
        <f t="shared" si="8"/>
        <v>0.0863</v>
      </c>
      <c r="X21" s="6">
        <f t="shared" si="9"/>
        <v>0.4011</v>
      </c>
      <c r="Y21" s="6">
        <f t="shared" si="10"/>
        <v>0.4874</v>
      </c>
    </row>
    <row r="22" spans="1:25">
      <c r="A22" s="2">
        <v>202001</v>
      </c>
      <c r="B22" s="2"/>
      <c r="C22" s="2" t="s">
        <v>30</v>
      </c>
      <c r="D22" s="2" t="s">
        <v>31</v>
      </c>
      <c r="E22" s="2">
        <v>267.25</v>
      </c>
      <c r="F22" s="2">
        <v>279.45</v>
      </c>
      <c r="G22" s="2">
        <v>275.37</v>
      </c>
      <c r="H22" s="2">
        <v>267.82</v>
      </c>
      <c r="I22" s="2">
        <v>265.44</v>
      </c>
      <c r="J22" s="2">
        <v>137.2</v>
      </c>
      <c r="K22" s="2">
        <f t="shared" ref="K22:O22" si="30">E22-102.36</f>
        <v>164.89</v>
      </c>
      <c r="L22" s="2">
        <f t="shared" si="30"/>
        <v>177.09</v>
      </c>
      <c r="M22" s="2">
        <f t="shared" si="30"/>
        <v>173.01</v>
      </c>
      <c r="N22" s="2">
        <f t="shared" si="30"/>
        <v>165.46</v>
      </c>
      <c r="O22" s="2">
        <f t="shared" si="30"/>
        <v>163.08</v>
      </c>
      <c r="P22" s="2">
        <f t="shared" si="1"/>
        <v>126.2</v>
      </c>
      <c r="Q22" s="6">
        <f t="shared" si="2"/>
        <v>0.765358723997817</v>
      </c>
      <c r="R22" s="6">
        <f t="shared" si="3"/>
        <v>0.306576862123613</v>
      </c>
      <c r="S22" s="4">
        <f t="shared" si="4"/>
        <v>1.262</v>
      </c>
      <c r="T22" s="6">
        <f t="shared" si="5"/>
        <v>0.370919175911252</v>
      </c>
      <c r="U22" s="6">
        <f t="shared" si="6"/>
        <v>0.311093502377179</v>
      </c>
      <c r="V22" s="6">
        <f t="shared" si="7"/>
        <v>0.292234548335975</v>
      </c>
      <c r="W22" s="6">
        <f t="shared" si="8"/>
        <v>0.0755000000000001</v>
      </c>
      <c r="X22" s="6">
        <f t="shared" si="9"/>
        <v>0.3926</v>
      </c>
      <c r="Y22" s="6">
        <f t="shared" si="10"/>
        <v>0.4681</v>
      </c>
    </row>
    <row r="23" spans="1:25">
      <c r="A23" s="2">
        <v>202001</v>
      </c>
      <c r="B23" s="2" t="s">
        <v>38</v>
      </c>
      <c r="C23" s="2" t="s">
        <v>26</v>
      </c>
      <c r="D23" s="2" t="s">
        <v>27</v>
      </c>
      <c r="E23" s="2">
        <v>268.77</v>
      </c>
      <c r="F23" s="2">
        <v>272.26</v>
      </c>
      <c r="G23" s="4">
        <v>276.6</v>
      </c>
      <c r="H23" s="4">
        <v>276.6</v>
      </c>
      <c r="I23" s="2">
        <v>277.91</v>
      </c>
      <c r="J23" s="2">
        <v>136.52</v>
      </c>
      <c r="K23" s="2">
        <f t="shared" ref="K23:O23" si="31">E23-102.36</f>
        <v>166.41</v>
      </c>
      <c r="L23" s="2">
        <f t="shared" si="31"/>
        <v>169.9</v>
      </c>
      <c r="M23" s="2">
        <f t="shared" si="31"/>
        <v>174.24</v>
      </c>
      <c r="N23" s="2">
        <f t="shared" si="31"/>
        <v>174.24</v>
      </c>
      <c r="O23" s="2">
        <f t="shared" si="31"/>
        <v>175.55</v>
      </c>
      <c r="P23" s="2">
        <f t="shared" si="1"/>
        <v>125.52</v>
      </c>
      <c r="Q23" s="6">
        <f t="shared" si="2"/>
        <v>0.754281593654228</v>
      </c>
      <c r="R23" s="6">
        <f t="shared" si="3"/>
        <v>0.32576481835564</v>
      </c>
      <c r="S23" s="4">
        <f t="shared" si="4"/>
        <v>1.2552</v>
      </c>
      <c r="T23" s="6">
        <f t="shared" si="5"/>
        <v>0.388145315487572</v>
      </c>
      <c r="U23" s="6">
        <f t="shared" si="6"/>
        <v>0.388145315487572</v>
      </c>
      <c r="V23" s="6">
        <f t="shared" si="7"/>
        <v>0.398581899298916</v>
      </c>
      <c r="W23" s="6">
        <f t="shared" si="8"/>
        <v>0</v>
      </c>
      <c r="X23" s="6">
        <f t="shared" si="9"/>
        <v>0.4872</v>
      </c>
      <c r="Y23" s="6">
        <f t="shared" si="10"/>
        <v>0.4872</v>
      </c>
    </row>
    <row r="24" spans="1:25">
      <c r="A24" s="2">
        <v>202001</v>
      </c>
      <c r="B24" s="2"/>
      <c r="C24" s="2" t="s">
        <v>28</v>
      </c>
      <c r="D24" s="2" t="s">
        <v>29</v>
      </c>
      <c r="E24" s="2">
        <v>265.98</v>
      </c>
      <c r="F24" s="2">
        <v>269.81</v>
      </c>
      <c r="G24" s="2">
        <v>271.28</v>
      </c>
      <c r="H24" s="2">
        <v>271.28</v>
      </c>
      <c r="I24" s="2">
        <v>272.16</v>
      </c>
      <c r="J24" s="2">
        <v>128.96</v>
      </c>
      <c r="K24" s="2">
        <f t="shared" ref="K24:O24" si="32">E24-102.36</f>
        <v>163.62</v>
      </c>
      <c r="L24" s="2">
        <f t="shared" si="32"/>
        <v>167.45</v>
      </c>
      <c r="M24" s="2">
        <f t="shared" si="32"/>
        <v>168.92</v>
      </c>
      <c r="N24" s="2">
        <f t="shared" si="32"/>
        <v>168.92</v>
      </c>
      <c r="O24" s="2">
        <f t="shared" si="32"/>
        <v>169.8</v>
      </c>
      <c r="P24" s="2">
        <f t="shared" si="1"/>
        <v>117.96</v>
      </c>
      <c r="Q24" s="6">
        <f t="shared" si="2"/>
        <v>0.720938760542721</v>
      </c>
      <c r="R24" s="6">
        <f t="shared" si="3"/>
        <v>0.387080366225839</v>
      </c>
      <c r="S24" s="4">
        <f t="shared" si="4"/>
        <v>1.1796</v>
      </c>
      <c r="T24" s="6">
        <f t="shared" si="5"/>
        <v>0.432010851135978</v>
      </c>
      <c r="U24" s="6">
        <f t="shared" si="6"/>
        <v>0.432010851135978</v>
      </c>
      <c r="V24" s="6">
        <f t="shared" si="7"/>
        <v>0.439471007121058</v>
      </c>
      <c r="W24" s="6">
        <f t="shared" si="8"/>
        <v>0</v>
      </c>
      <c r="X24" s="6">
        <f t="shared" si="9"/>
        <v>0.509599999999999</v>
      </c>
      <c r="Y24" s="6">
        <f t="shared" si="10"/>
        <v>0.509599999999999</v>
      </c>
    </row>
    <row r="25" spans="1:25">
      <c r="A25" s="2">
        <v>202001</v>
      </c>
      <c r="B25" s="2"/>
      <c r="C25" s="2" t="s">
        <v>30</v>
      </c>
      <c r="D25" s="2" t="s">
        <v>31</v>
      </c>
      <c r="E25" s="2">
        <v>261.73</v>
      </c>
      <c r="F25" s="2">
        <v>268.89</v>
      </c>
      <c r="G25" s="2">
        <v>267.87</v>
      </c>
      <c r="H25" s="2">
        <v>267.87</v>
      </c>
      <c r="I25" s="2">
        <v>279.06</v>
      </c>
      <c r="J25" s="2">
        <v>121.27</v>
      </c>
      <c r="K25" s="2">
        <f t="shared" ref="K25:O25" si="33">E25-102.36</f>
        <v>159.37</v>
      </c>
      <c r="L25" s="2">
        <f t="shared" si="33"/>
        <v>166.53</v>
      </c>
      <c r="M25" s="2">
        <f t="shared" si="33"/>
        <v>165.51</v>
      </c>
      <c r="N25" s="2">
        <f t="shared" si="33"/>
        <v>165.51</v>
      </c>
      <c r="O25" s="2">
        <f t="shared" si="33"/>
        <v>176.7</v>
      </c>
      <c r="P25" s="2">
        <f t="shared" si="1"/>
        <v>110.27</v>
      </c>
      <c r="Q25" s="6">
        <f t="shared" si="2"/>
        <v>0.691911903118529</v>
      </c>
      <c r="R25" s="6">
        <f t="shared" si="3"/>
        <v>0.44527069919289</v>
      </c>
      <c r="S25" s="4">
        <f t="shared" si="4"/>
        <v>1.1027</v>
      </c>
      <c r="T25" s="6">
        <f t="shared" si="5"/>
        <v>0.500952208216197</v>
      </c>
      <c r="U25" s="6">
        <f t="shared" si="6"/>
        <v>0.500952208216197</v>
      </c>
      <c r="V25" s="6">
        <f t="shared" si="7"/>
        <v>0.602430398113721</v>
      </c>
      <c r="W25" s="6">
        <f t="shared" si="8"/>
        <v>0</v>
      </c>
      <c r="X25" s="6">
        <f t="shared" si="9"/>
        <v>0.5524</v>
      </c>
      <c r="Y25" s="6">
        <f t="shared" si="10"/>
        <v>0.5524</v>
      </c>
    </row>
    <row r="26" spans="1:25">
      <c r="A26" s="2">
        <v>202001</v>
      </c>
      <c r="B26" s="2" t="s">
        <v>39</v>
      </c>
      <c r="C26" s="2" t="s">
        <v>26</v>
      </c>
      <c r="D26" s="2" t="s">
        <v>27</v>
      </c>
      <c r="E26" s="2">
        <v>263.82</v>
      </c>
      <c r="F26" s="2">
        <v>276.08</v>
      </c>
      <c r="G26" s="2">
        <v>277.73</v>
      </c>
      <c r="H26" s="2">
        <v>277.73</v>
      </c>
      <c r="I26" s="2">
        <v>279.38</v>
      </c>
      <c r="J26" s="2">
        <v>134.51</v>
      </c>
      <c r="K26" s="2">
        <f t="shared" ref="K26:O26" si="34">E26-102.36</f>
        <v>161.46</v>
      </c>
      <c r="L26" s="2">
        <f t="shared" si="34"/>
        <v>173.72</v>
      </c>
      <c r="M26" s="2">
        <f t="shared" si="34"/>
        <v>175.37</v>
      </c>
      <c r="N26" s="2">
        <f t="shared" si="34"/>
        <v>175.37</v>
      </c>
      <c r="O26" s="2">
        <f t="shared" si="34"/>
        <v>177.02</v>
      </c>
      <c r="P26" s="2">
        <f t="shared" si="1"/>
        <v>123.51</v>
      </c>
      <c r="Q26" s="6">
        <f t="shared" si="2"/>
        <v>0.764957264957265</v>
      </c>
      <c r="R26" s="6">
        <f t="shared" si="3"/>
        <v>0.307262569832402</v>
      </c>
      <c r="S26" s="4">
        <f t="shared" si="4"/>
        <v>1.2351</v>
      </c>
      <c r="T26" s="6">
        <f t="shared" si="5"/>
        <v>0.419885029552263</v>
      </c>
      <c r="U26" s="6">
        <f t="shared" si="6"/>
        <v>0.419885029552263</v>
      </c>
      <c r="V26" s="6">
        <f t="shared" si="7"/>
        <v>0.433244271718889</v>
      </c>
      <c r="W26" s="6">
        <f t="shared" si="8"/>
        <v>0</v>
      </c>
      <c r="X26" s="6">
        <f t="shared" si="9"/>
        <v>0.5186</v>
      </c>
      <c r="Y26" s="6">
        <f t="shared" si="10"/>
        <v>0.5186</v>
      </c>
    </row>
    <row r="27" spans="1:25">
      <c r="A27" s="2">
        <v>202001</v>
      </c>
      <c r="B27" s="2"/>
      <c r="C27" s="2" t="s">
        <v>28</v>
      </c>
      <c r="D27" s="2" t="s">
        <v>29</v>
      </c>
      <c r="E27" s="2">
        <v>265.06</v>
      </c>
      <c r="F27" s="2">
        <v>274.75</v>
      </c>
      <c r="G27" s="2">
        <v>277.93</v>
      </c>
      <c r="H27" s="2">
        <v>277.93</v>
      </c>
      <c r="I27" s="2">
        <v>279.58</v>
      </c>
      <c r="J27" s="2">
        <v>135.19</v>
      </c>
      <c r="K27" s="2">
        <f t="shared" ref="K27:O27" si="35">E27-102.36</f>
        <v>162.7</v>
      </c>
      <c r="L27" s="2">
        <f t="shared" si="35"/>
        <v>172.39</v>
      </c>
      <c r="M27" s="2">
        <f t="shared" si="35"/>
        <v>175.57</v>
      </c>
      <c r="N27" s="2">
        <f t="shared" si="35"/>
        <v>175.57</v>
      </c>
      <c r="O27" s="2">
        <f t="shared" si="35"/>
        <v>177.22</v>
      </c>
      <c r="P27" s="2">
        <f t="shared" si="1"/>
        <v>124.19</v>
      </c>
      <c r="Q27" s="6">
        <f t="shared" si="2"/>
        <v>0.763306699446835</v>
      </c>
      <c r="R27" s="6">
        <f t="shared" si="3"/>
        <v>0.310089379177067</v>
      </c>
      <c r="S27" s="4">
        <f t="shared" si="4"/>
        <v>1.2419</v>
      </c>
      <c r="T27" s="6">
        <f t="shared" si="5"/>
        <v>0.413720911506562</v>
      </c>
      <c r="U27" s="6">
        <f t="shared" si="6"/>
        <v>0.413720911506562</v>
      </c>
      <c r="V27" s="6">
        <f t="shared" si="7"/>
        <v>0.427007005394959</v>
      </c>
      <c r="W27" s="6">
        <f t="shared" si="8"/>
        <v>0</v>
      </c>
      <c r="X27" s="6">
        <f t="shared" si="9"/>
        <v>0.5138</v>
      </c>
      <c r="Y27" s="6">
        <f t="shared" si="10"/>
        <v>0.5138</v>
      </c>
    </row>
    <row r="28" spans="1:25">
      <c r="A28" s="2">
        <v>202001</v>
      </c>
      <c r="B28" s="2"/>
      <c r="C28" s="2" t="s">
        <v>30</v>
      </c>
      <c r="D28" s="2" t="s">
        <v>31</v>
      </c>
      <c r="E28" s="2">
        <v>255.34</v>
      </c>
      <c r="F28" s="2">
        <v>270.82</v>
      </c>
      <c r="G28" s="2">
        <v>268.85</v>
      </c>
      <c r="H28" s="2">
        <v>268.85</v>
      </c>
      <c r="I28" s="2">
        <v>271.15</v>
      </c>
      <c r="J28" s="2">
        <v>133.75</v>
      </c>
      <c r="K28" s="2">
        <f t="shared" ref="K28:O28" si="36">E28-102.36</f>
        <v>152.98</v>
      </c>
      <c r="L28" s="2">
        <f t="shared" si="36"/>
        <v>168.46</v>
      </c>
      <c r="M28" s="2">
        <f t="shared" si="36"/>
        <v>166.49</v>
      </c>
      <c r="N28" s="2">
        <f t="shared" si="36"/>
        <v>166.49</v>
      </c>
      <c r="O28" s="2">
        <f t="shared" si="36"/>
        <v>168.79</v>
      </c>
      <c r="P28" s="2">
        <f t="shared" si="1"/>
        <v>122.75</v>
      </c>
      <c r="Q28" s="6">
        <f t="shared" si="2"/>
        <v>0.80239246960387</v>
      </c>
      <c r="R28" s="6">
        <f t="shared" si="3"/>
        <v>0.246272912423625</v>
      </c>
      <c r="S28" s="4">
        <f t="shared" si="4"/>
        <v>1.2275</v>
      </c>
      <c r="T28" s="6">
        <f t="shared" si="5"/>
        <v>0.356334012219959</v>
      </c>
      <c r="U28" s="6">
        <f t="shared" si="6"/>
        <v>0.356334012219959</v>
      </c>
      <c r="V28" s="6">
        <f t="shared" si="7"/>
        <v>0.375071283095723</v>
      </c>
      <c r="W28" s="6">
        <f t="shared" si="8"/>
        <v>0</v>
      </c>
      <c r="X28" s="6">
        <f t="shared" si="9"/>
        <v>0.4374</v>
      </c>
      <c r="Y28" s="6">
        <f t="shared" si="10"/>
        <v>0.4374</v>
      </c>
    </row>
    <row r="29" spans="1:25">
      <c r="A29" s="2">
        <v>202001</v>
      </c>
      <c r="B29" s="2" t="s">
        <v>40</v>
      </c>
      <c r="C29" s="2" t="s">
        <v>26</v>
      </c>
      <c r="D29" s="2" t="s">
        <v>27</v>
      </c>
      <c r="E29" s="2">
        <v>278.37</v>
      </c>
      <c r="F29" s="4">
        <v>280.1</v>
      </c>
      <c r="G29" s="2">
        <v>282.99</v>
      </c>
      <c r="H29" s="2">
        <v>282.99</v>
      </c>
      <c r="I29" s="2">
        <v>284.48</v>
      </c>
      <c r="J29" s="2">
        <v>145.61</v>
      </c>
      <c r="K29" s="2">
        <f t="shared" ref="K29:O29" si="37">E29-102.36</f>
        <v>176.01</v>
      </c>
      <c r="L29" s="2">
        <f t="shared" si="37"/>
        <v>177.74</v>
      </c>
      <c r="M29" s="2">
        <f t="shared" si="37"/>
        <v>180.63</v>
      </c>
      <c r="N29" s="2">
        <f t="shared" si="37"/>
        <v>180.63</v>
      </c>
      <c r="O29" s="2">
        <f t="shared" si="37"/>
        <v>182.12</v>
      </c>
      <c r="P29" s="2">
        <f t="shared" si="1"/>
        <v>134.61</v>
      </c>
      <c r="Q29" s="6">
        <f t="shared" si="2"/>
        <v>0.764786091699335</v>
      </c>
      <c r="R29" s="6">
        <f t="shared" si="3"/>
        <v>0.307555159349231</v>
      </c>
      <c r="S29" s="4">
        <f t="shared" si="4"/>
        <v>1.3461</v>
      </c>
      <c r="T29" s="6">
        <f t="shared" si="5"/>
        <v>0.341876532204145</v>
      </c>
      <c r="U29" s="6">
        <f t="shared" si="6"/>
        <v>0.341876532204145</v>
      </c>
      <c r="V29" s="6">
        <f t="shared" si="7"/>
        <v>0.352945546393284</v>
      </c>
      <c r="W29" s="6">
        <f t="shared" si="8"/>
        <v>0</v>
      </c>
      <c r="X29" s="6">
        <f t="shared" si="9"/>
        <v>0.4602</v>
      </c>
      <c r="Y29" s="6">
        <f t="shared" si="10"/>
        <v>0.4602</v>
      </c>
    </row>
    <row r="30" spans="1:25">
      <c r="A30" s="2">
        <v>202001</v>
      </c>
      <c r="B30" s="2"/>
      <c r="C30" s="2" t="s">
        <v>28</v>
      </c>
      <c r="D30" s="2" t="s">
        <v>29</v>
      </c>
      <c r="E30" s="2">
        <v>267.25</v>
      </c>
      <c r="F30" s="2">
        <v>274.51</v>
      </c>
      <c r="G30" s="2">
        <v>277.68</v>
      </c>
      <c r="H30" s="2">
        <v>277.68</v>
      </c>
      <c r="I30" s="2">
        <v>278.35</v>
      </c>
      <c r="J30" s="2">
        <v>137.09</v>
      </c>
      <c r="K30" s="2">
        <f t="shared" ref="K30:O30" si="38">E30-102.36</f>
        <v>164.89</v>
      </c>
      <c r="L30" s="2">
        <f t="shared" si="38"/>
        <v>172.15</v>
      </c>
      <c r="M30" s="2">
        <f t="shared" si="38"/>
        <v>175.32</v>
      </c>
      <c r="N30" s="2">
        <f t="shared" si="38"/>
        <v>175.32</v>
      </c>
      <c r="O30" s="2">
        <f t="shared" si="38"/>
        <v>175.99</v>
      </c>
      <c r="P30" s="2">
        <f t="shared" si="1"/>
        <v>126.09</v>
      </c>
      <c r="Q30" s="6">
        <f t="shared" si="2"/>
        <v>0.764691612590212</v>
      </c>
      <c r="R30" s="6">
        <f t="shared" si="3"/>
        <v>0.307716710286303</v>
      </c>
      <c r="S30" s="4">
        <f t="shared" si="4"/>
        <v>1.2609</v>
      </c>
      <c r="T30" s="6">
        <f t="shared" si="5"/>
        <v>0.390435403283369</v>
      </c>
      <c r="U30" s="6">
        <f t="shared" si="6"/>
        <v>0.390435403283369</v>
      </c>
      <c r="V30" s="6">
        <f t="shared" si="7"/>
        <v>0.395749068125942</v>
      </c>
      <c r="W30" s="6">
        <f t="shared" si="8"/>
        <v>0</v>
      </c>
      <c r="X30" s="6">
        <f t="shared" si="9"/>
        <v>0.4923</v>
      </c>
      <c r="Y30" s="6">
        <f t="shared" si="10"/>
        <v>0.4923</v>
      </c>
    </row>
    <row r="31" spans="1:25">
      <c r="A31" s="2">
        <v>202001</v>
      </c>
      <c r="B31" s="2"/>
      <c r="C31" s="2" t="s">
        <v>30</v>
      </c>
      <c r="D31" s="2" t="s">
        <v>31</v>
      </c>
      <c r="E31" s="2">
        <v>267.92</v>
      </c>
      <c r="F31" s="2">
        <v>270.42</v>
      </c>
      <c r="G31" s="2">
        <v>277.53</v>
      </c>
      <c r="H31" s="2">
        <v>277.53</v>
      </c>
      <c r="I31" s="2">
        <v>279.14</v>
      </c>
      <c r="J31" s="2">
        <v>137.64</v>
      </c>
      <c r="K31" s="2">
        <f t="shared" ref="K31:O31" si="39">E31-102.36</f>
        <v>165.56</v>
      </c>
      <c r="L31" s="2">
        <f t="shared" si="39"/>
        <v>168.06</v>
      </c>
      <c r="M31" s="2">
        <f t="shared" si="39"/>
        <v>175.17</v>
      </c>
      <c r="N31" s="2">
        <f t="shared" si="39"/>
        <v>175.17</v>
      </c>
      <c r="O31" s="2">
        <f t="shared" si="39"/>
        <v>176.78</v>
      </c>
      <c r="P31" s="2">
        <f t="shared" si="1"/>
        <v>126.64</v>
      </c>
      <c r="Q31" s="6">
        <f t="shared" si="2"/>
        <v>0.764919062575501</v>
      </c>
      <c r="R31" s="6">
        <f t="shared" si="3"/>
        <v>0.307327858496526</v>
      </c>
      <c r="S31" s="4">
        <f t="shared" si="4"/>
        <v>1.2664</v>
      </c>
      <c r="T31" s="6">
        <f t="shared" si="5"/>
        <v>0.383212255211623</v>
      </c>
      <c r="U31" s="6">
        <f t="shared" si="6"/>
        <v>0.383212255211623</v>
      </c>
      <c r="V31" s="6">
        <f t="shared" si="7"/>
        <v>0.395925457991156</v>
      </c>
      <c r="W31" s="6">
        <f t="shared" si="8"/>
        <v>0</v>
      </c>
      <c r="X31" s="6">
        <f t="shared" si="9"/>
        <v>0.4853</v>
      </c>
      <c r="Y31" s="6">
        <f t="shared" si="10"/>
        <v>0.4853</v>
      </c>
    </row>
    <row r="32" spans="1:25">
      <c r="A32" s="2">
        <v>202001</v>
      </c>
      <c r="B32" s="2" t="s">
        <v>41</v>
      </c>
      <c r="C32" s="2" t="s">
        <v>26</v>
      </c>
      <c r="D32" s="2" t="s">
        <v>27</v>
      </c>
      <c r="E32" s="2">
        <v>253.12</v>
      </c>
      <c r="F32" s="2">
        <v>267.07</v>
      </c>
      <c r="G32" s="2">
        <v>267.71</v>
      </c>
      <c r="H32" s="4">
        <v>259.1</v>
      </c>
      <c r="I32" s="2">
        <v>256.41</v>
      </c>
      <c r="J32" s="2">
        <v>127.43</v>
      </c>
      <c r="K32" s="2">
        <f t="shared" ref="K32:O32" si="40">E32-102.36</f>
        <v>150.76</v>
      </c>
      <c r="L32" s="2">
        <f t="shared" si="40"/>
        <v>164.71</v>
      </c>
      <c r="M32" s="2">
        <f t="shared" si="40"/>
        <v>165.35</v>
      </c>
      <c r="N32" s="2">
        <f t="shared" si="40"/>
        <v>156.74</v>
      </c>
      <c r="O32" s="2">
        <f t="shared" si="40"/>
        <v>154.05</v>
      </c>
      <c r="P32" s="2">
        <f t="shared" si="1"/>
        <v>116.43</v>
      </c>
      <c r="Q32" s="6">
        <f t="shared" si="2"/>
        <v>0.772287078800743</v>
      </c>
      <c r="R32" s="6">
        <f t="shared" si="3"/>
        <v>0.294855277849351</v>
      </c>
      <c r="S32" s="4">
        <f t="shared" si="4"/>
        <v>1.1643</v>
      </c>
      <c r="T32" s="6">
        <f t="shared" si="5"/>
        <v>0.420166623722408</v>
      </c>
      <c r="U32" s="6">
        <f t="shared" si="6"/>
        <v>0.346216610839131</v>
      </c>
      <c r="V32" s="6">
        <f t="shared" si="7"/>
        <v>0.323112599845401</v>
      </c>
      <c r="W32" s="6">
        <f t="shared" si="8"/>
        <v>0.0860999999999996</v>
      </c>
      <c r="X32" s="6">
        <f t="shared" si="9"/>
        <v>0.4031</v>
      </c>
      <c r="Y32" s="6">
        <f t="shared" si="10"/>
        <v>0.4892</v>
      </c>
    </row>
    <row r="33" spans="1:25">
      <c r="A33" s="2">
        <v>202001</v>
      </c>
      <c r="B33" s="2"/>
      <c r="C33" s="2" t="s">
        <v>28</v>
      </c>
      <c r="D33" s="2" t="s">
        <v>29</v>
      </c>
      <c r="E33" s="2">
        <v>259.39</v>
      </c>
      <c r="F33" s="2">
        <v>270.86</v>
      </c>
      <c r="G33" s="2">
        <v>269.83</v>
      </c>
      <c r="H33" s="2">
        <v>252.85</v>
      </c>
      <c r="I33" s="2">
        <v>250.56</v>
      </c>
      <c r="J33" s="2">
        <v>127.24</v>
      </c>
      <c r="K33" s="2">
        <f t="shared" ref="K33:O33" si="41">E33-102.36</f>
        <v>157.03</v>
      </c>
      <c r="L33" s="2">
        <f t="shared" si="41"/>
        <v>168.5</v>
      </c>
      <c r="M33" s="2">
        <f t="shared" si="41"/>
        <v>167.47</v>
      </c>
      <c r="N33" s="2">
        <f t="shared" si="41"/>
        <v>150.49</v>
      </c>
      <c r="O33" s="2">
        <f t="shared" si="41"/>
        <v>148.2</v>
      </c>
      <c r="P33" s="2">
        <f t="shared" si="1"/>
        <v>116.24</v>
      </c>
      <c r="Q33" s="6">
        <f t="shared" si="2"/>
        <v>0.740240718334076</v>
      </c>
      <c r="R33" s="6">
        <f t="shared" si="3"/>
        <v>0.35091190640055</v>
      </c>
      <c r="S33" s="4">
        <f t="shared" si="4"/>
        <v>1.1624</v>
      </c>
      <c r="T33" s="6">
        <f t="shared" si="5"/>
        <v>0.440726083964212</v>
      </c>
      <c r="U33" s="6">
        <f t="shared" si="6"/>
        <v>0.294649002064694</v>
      </c>
      <c r="V33" s="6">
        <f t="shared" si="7"/>
        <v>0.274948382656573</v>
      </c>
      <c r="W33" s="6">
        <f t="shared" si="8"/>
        <v>0.1698</v>
      </c>
      <c r="X33" s="6">
        <f t="shared" si="9"/>
        <v>0.3425</v>
      </c>
      <c r="Y33" s="6">
        <f t="shared" si="10"/>
        <v>0.5123</v>
      </c>
    </row>
    <row r="34" spans="1:25">
      <c r="A34" s="2">
        <v>202001</v>
      </c>
      <c r="B34" s="2"/>
      <c r="C34" s="2" t="s">
        <v>30</v>
      </c>
      <c r="D34" s="2" t="s">
        <v>31</v>
      </c>
      <c r="E34" s="2">
        <v>249.07</v>
      </c>
      <c r="F34" s="2">
        <v>262.68</v>
      </c>
      <c r="G34" s="2">
        <v>262.35</v>
      </c>
      <c r="H34" s="2">
        <v>264.87</v>
      </c>
      <c r="I34" s="4">
        <v>260.8</v>
      </c>
      <c r="J34" s="2">
        <v>135.34</v>
      </c>
      <c r="K34" s="2">
        <f t="shared" ref="K34:O34" si="42">E34-102.36</f>
        <v>146.71</v>
      </c>
      <c r="L34" s="2">
        <f t="shared" si="42"/>
        <v>160.32</v>
      </c>
      <c r="M34" s="2">
        <f t="shared" si="42"/>
        <v>159.99</v>
      </c>
      <c r="N34" s="2">
        <f t="shared" si="42"/>
        <v>162.51</v>
      </c>
      <c r="O34" s="2">
        <f t="shared" si="42"/>
        <v>158.44</v>
      </c>
      <c r="P34" s="2">
        <f t="shared" si="1"/>
        <v>124.34</v>
      </c>
      <c r="Q34" s="6">
        <f t="shared" si="2"/>
        <v>0.847522322950038</v>
      </c>
      <c r="R34" s="6">
        <f t="shared" si="3"/>
        <v>0.179909924400836</v>
      </c>
      <c r="S34" s="4">
        <f t="shared" si="4"/>
        <v>1.2434</v>
      </c>
      <c r="T34" s="6">
        <f t="shared" si="5"/>
        <v>0.286713849123371</v>
      </c>
      <c r="U34" s="6">
        <f t="shared" si="6"/>
        <v>0.306980858935178</v>
      </c>
      <c r="V34" s="6">
        <f t="shared" si="7"/>
        <v>0.274248029596268</v>
      </c>
      <c r="W34" s="6">
        <f t="shared" si="8"/>
        <v>-0.0251999999999998</v>
      </c>
      <c r="X34" s="6">
        <f t="shared" si="9"/>
        <v>0.3817</v>
      </c>
      <c r="Y34" s="6">
        <f t="shared" si="10"/>
        <v>0.3565</v>
      </c>
    </row>
    <row r="35" spans="1:25">
      <c r="A35" s="2">
        <v>202001</v>
      </c>
      <c r="B35" s="2" t="s">
        <v>42</v>
      </c>
      <c r="C35" s="2" t="s">
        <v>26</v>
      </c>
      <c r="D35" s="2" t="s">
        <v>27</v>
      </c>
      <c r="E35" s="4">
        <v>257.9</v>
      </c>
      <c r="F35" s="2">
        <v>269.19</v>
      </c>
      <c r="G35" s="2">
        <v>269.36</v>
      </c>
      <c r="H35" s="2">
        <v>263.38</v>
      </c>
      <c r="I35" s="2">
        <v>259.22</v>
      </c>
      <c r="J35" s="2">
        <v>147.58</v>
      </c>
      <c r="K35" s="2">
        <f t="shared" ref="K35:O35" si="43">E35-102.36</f>
        <v>155.54</v>
      </c>
      <c r="L35" s="2">
        <f t="shared" si="43"/>
        <v>166.83</v>
      </c>
      <c r="M35" s="2">
        <f t="shared" si="43"/>
        <v>167</v>
      </c>
      <c r="N35" s="2">
        <f t="shared" si="43"/>
        <v>161.02</v>
      </c>
      <c r="O35" s="2">
        <f t="shared" si="43"/>
        <v>156.86</v>
      </c>
      <c r="P35" s="2">
        <f t="shared" si="1"/>
        <v>136.58</v>
      </c>
      <c r="Q35" s="6">
        <f t="shared" si="2"/>
        <v>0.878102095923878</v>
      </c>
      <c r="R35" s="6">
        <f t="shared" si="3"/>
        <v>0.138819739346903</v>
      </c>
      <c r="S35" s="4">
        <f t="shared" si="4"/>
        <v>1.3658</v>
      </c>
      <c r="T35" s="6">
        <f t="shared" si="5"/>
        <v>0.222726607116708</v>
      </c>
      <c r="U35" s="6">
        <f t="shared" si="6"/>
        <v>0.178942744179235</v>
      </c>
      <c r="V35" s="6">
        <f t="shared" si="7"/>
        <v>0.148484404744472</v>
      </c>
      <c r="W35" s="6">
        <f t="shared" si="8"/>
        <v>0.0598000000000002</v>
      </c>
      <c r="X35" s="6">
        <f t="shared" si="9"/>
        <v>0.2444</v>
      </c>
      <c r="Y35" s="6">
        <f t="shared" si="10"/>
        <v>0.3042</v>
      </c>
    </row>
    <row r="36" spans="1:25">
      <c r="A36" s="2">
        <v>202001</v>
      </c>
      <c r="B36" s="2"/>
      <c r="C36" s="2" t="s">
        <v>28</v>
      </c>
      <c r="D36" s="2" t="s">
        <v>29</v>
      </c>
      <c r="E36" s="2">
        <v>240.45</v>
      </c>
      <c r="F36" s="2">
        <v>252.52</v>
      </c>
      <c r="G36" s="2">
        <v>251.38</v>
      </c>
      <c r="H36" s="4">
        <v>243.5</v>
      </c>
      <c r="I36" s="2">
        <v>238.88</v>
      </c>
      <c r="J36" s="2">
        <v>133.67</v>
      </c>
      <c r="K36" s="2">
        <f t="shared" ref="K36:O36" si="44">E36-102.36</f>
        <v>138.09</v>
      </c>
      <c r="L36" s="2">
        <f t="shared" si="44"/>
        <v>150.16</v>
      </c>
      <c r="M36" s="2">
        <f t="shared" si="44"/>
        <v>149.02</v>
      </c>
      <c r="N36" s="2">
        <f t="shared" si="44"/>
        <v>141.14</v>
      </c>
      <c r="O36" s="2">
        <f t="shared" si="44"/>
        <v>136.52</v>
      </c>
      <c r="P36" s="2">
        <f t="shared" si="1"/>
        <v>122.67</v>
      </c>
      <c r="Q36" s="6">
        <f t="shared" si="2"/>
        <v>0.888333695416033</v>
      </c>
      <c r="R36" s="6">
        <f t="shared" si="3"/>
        <v>0.125703105893861</v>
      </c>
      <c r="S36" s="4">
        <f t="shared" si="4"/>
        <v>1.2267</v>
      </c>
      <c r="T36" s="6">
        <f t="shared" si="5"/>
        <v>0.214803945544958</v>
      </c>
      <c r="U36" s="6">
        <f t="shared" si="6"/>
        <v>0.150566560691286</v>
      </c>
      <c r="V36" s="6">
        <f t="shared" si="7"/>
        <v>0.112904540637483</v>
      </c>
      <c r="W36" s="6">
        <f t="shared" si="8"/>
        <v>0.0788</v>
      </c>
      <c r="X36" s="6">
        <f t="shared" si="9"/>
        <v>0.1847</v>
      </c>
      <c r="Y36" s="6">
        <f t="shared" si="10"/>
        <v>0.2635</v>
      </c>
    </row>
    <row r="37" spans="1:25">
      <c r="A37" s="2">
        <v>202001</v>
      </c>
      <c r="B37" s="2"/>
      <c r="C37" s="2" t="s">
        <v>30</v>
      </c>
      <c r="D37" s="2" t="s">
        <v>31</v>
      </c>
      <c r="E37" s="2">
        <v>239.45</v>
      </c>
      <c r="F37" s="2">
        <v>250.03</v>
      </c>
      <c r="G37" s="2">
        <v>250.29</v>
      </c>
      <c r="H37" s="2">
        <v>244.13</v>
      </c>
      <c r="I37" s="2">
        <v>240.68</v>
      </c>
      <c r="J37" s="2">
        <v>133.66</v>
      </c>
      <c r="K37" s="2">
        <f t="shared" ref="K37:O37" si="45">E37-102.36</f>
        <v>137.09</v>
      </c>
      <c r="L37" s="2">
        <f t="shared" si="45"/>
        <v>147.67</v>
      </c>
      <c r="M37" s="2">
        <f t="shared" si="45"/>
        <v>147.93</v>
      </c>
      <c r="N37" s="2">
        <f t="shared" si="45"/>
        <v>141.77</v>
      </c>
      <c r="O37" s="2">
        <f t="shared" si="45"/>
        <v>138.32</v>
      </c>
      <c r="P37" s="2">
        <f t="shared" si="1"/>
        <v>122.66</v>
      </c>
      <c r="Q37" s="6">
        <f t="shared" si="2"/>
        <v>0.894740681304253</v>
      </c>
      <c r="R37" s="6">
        <f t="shared" si="3"/>
        <v>0.117642263166476</v>
      </c>
      <c r="S37" s="4">
        <f t="shared" si="4"/>
        <v>1.2266</v>
      </c>
      <c r="T37" s="6">
        <f t="shared" si="5"/>
        <v>0.20601663133866</v>
      </c>
      <c r="U37" s="6">
        <f t="shared" si="6"/>
        <v>0.155796510679928</v>
      </c>
      <c r="V37" s="6">
        <f t="shared" si="7"/>
        <v>0.127669982064243</v>
      </c>
      <c r="W37" s="6">
        <f t="shared" si="8"/>
        <v>0.0616000000000003</v>
      </c>
      <c r="X37" s="6">
        <f t="shared" si="9"/>
        <v>0.1911</v>
      </c>
      <c r="Y37" s="6">
        <f t="shared" si="10"/>
        <v>0.2527</v>
      </c>
    </row>
    <row r="38" spans="1:25">
      <c r="A38" s="2">
        <v>202001</v>
      </c>
      <c r="B38" s="2" t="s">
        <v>43</v>
      </c>
      <c r="C38" s="2" t="s">
        <v>26</v>
      </c>
      <c r="D38" s="2" t="s">
        <v>27</v>
      </c>
      <c r="E38" s="2">
        <v>276.57</v>
      </c>
      <c r="F38" s="2">
        <v>283.01</v>
      </c>
      <c r="G38" s="2">
        <v>287.43</v>
      </c>
      <c r="H38" s="2">
        <v>284.43</v>
      </c>
      <c r="I38" s="2">
        <v>281.64</v>
      </c>
      <c r="J38" s="2">
        <v>150.06</v>
      </c>
      <c r="K38" s="2">
        <f t="shared" ref="K38:O38" si="46">E38-102.36</f>
        <v>174.21</v>
      </c>
      <c r="L38" s="2">
        <f t="shared" si="46"/>
        <v>180.65</v>
      </c>
      <c r="M38" s="2">
        <f t="shared" si="46"/>
        <v>185.07</v>
      </c>
      <c r="N38" s="2">
        <f t="shared" si="46"/>
        <v>182.07</v>
      </c>
      <c r="O38" s="2">
        <f t="shared" si="46"/>
        <v>179.28</v>
      </c>
      <c r="P38" s="2">
        <f t="shared" si="1"/>
        <v>139.06</v>
      </c>
      <c r="Q38" s="6">
        <f t="shared" si="2"/>
        <v>0.798232018827852</v>
      </c>
      <c r="R38" s="6">
        <f t="shared" si="3"/>
        <v>0.252768589098231</v>
      </c>
      <c r="S38" s="4">
        <f t="shared" si="4"/>
        <v>1.3906</v>
      </c>
      <c r="T38" s="6">
        <f t="shared" si="5"/>
        <v>0.330864375089889</v>
      </c>
      <c r="U38" s="6">
        <f t="shared" si="6"/>
        <v>0.309290953545232</v>
      </c>
      <c r="V38" s="6">
        <f t="shared" si="7"/>
        <v>0.289227671508701</v>
      </c>
      <c r="W38" s="6">
        <f t="shared" si="8"/>
        <v>0.03</v>
      </c>
      <c r="X38" s="6">
        <f t="shared" si="9"/>
        <v>0.4301</v>
      </c>
      <c r="Y38" s="6">
        <f t="shared" si="10"/>
        <v>0.4601</v>
      </c>
    </row>
    <row r="39" spans="1:25">
      <c r="A39" s="2">
        <v>202001</v>
      </c>
      <c r="B39" s="2"/>
      <c r="C39" s="2" t="s">
        <v>28</v>
      </c>
      <c r="D39" s="2" t="s">
        <v>29</v>
      </c>
      <c r="E39" s="2">
        <v>293.2</v>
      </c>
      <c r="F39" s="2">
        <v>296.37</v>
      </c>
      <c r="G39" s="2">
        <v>297.15</v>
      </c>
      <c r="H39" s="2">
        <v>293.9</v>
      </c>
      <c r="I39" s="2">
        <v>292.71</v>
      </c>
      <c r="J39" s="2">
        <v>160.97</v>
      </c>
      <c r="K39" s="2">
        <f t="shared" ref="K39:O39" si="47">E39-102.36</f>
        <v>190.84</v>
      </c>
      <c r="L39" s="2">
        <f t="shared" si="47"/>
        <v>194.01</v>
      </c>
      <c r="M39" s="2">
        <f t="shared" si="47"/>
        <v>194.79</v>
      </c>
      <c r="N39" s="2">
        <f t="shared" si="47"/>
        <v>191.54</v>
      </c>
      <c r="O39" s="2">
        <f t="shared" si="47"/>
        <v>190.35</v>
      </c>
      <c r="P39" s="2">
        <f t="shared" si="1"/>
        <v>149.97</v>
      </c>
      <c r="Q39" s="6">
        <f t="shared" si="2"/>
        <v>0.785841542653532</v>
      </c>
      <c r="R39" s="6">
        <f t="shared" si="3"/>
        <v>0.272521170900847</v>
      </c>
      <c r="S39" s="4">
        <f t="shared" si="4"/>
        <v>1.4997</v>
      </c>
      <c r="T39" s="6">
        <f t="shared" si="5"/>
        <v>0.298859771954391</v>
      </c>
      <c r="U39" s="6">
        <f t="shared" si="6"/>
        <v>0.277188771087551</v>
      </c>
      <c r="V39" s="6">
        <f t="shared" si="7"/>
        <v>0.269253850770154</v>
      </c>
      <c r="W39" s="6">
        <f t="shared" si="8"/>
        <v>0.0324999999999999</v>
      </c>
      <c r="X39" s="6">
        <f t="shared" si="9"/>
        <v>0.4157</v>
      </c>
      <c r="Y39" s="6">
        <f t="shared" si="10"/>
        <v>0.4482</v>
      </c>
    </row>
    <row r="40" spans="1:25">
      <c r="A40" s="2">
        <v>202001</v>
      </c>
      <c r="B40" s="2"/>
      <c r="C40" s="2" t="s">
        <v>30</v>
      </c>
      <c r="D40" s="2" t="s">
        <v>31</v>
      </c>
      <c r="E40" s="2">
        <v>259.17</v>
      </c>
      <c r="F40" s="2">
        <v>273.05</v>
      </c>
      <c r="G40" s="2">
        <v>273.89</v>
      </c>
      <c r="H40" s="2">
        <v>266.34</v>
      </c>
      <c r="I40" s="2">
        <v>263.79</v>
      </c>
      <c r="J40" s="2">
        <v>134.49</v>
      </c>
      <c r="K40" s="2">
        <f t="shared" ref="K40:O40" si="48">E40-102.36</f>
        <v>156.81</v>
      </c>
      <c r="L40" s="2">
        <f t="shared" si="48"/>
        <v>170.69</v>
      </c>
      <c r="M40" s="2">
        <f t="shared" si="48"/>
        <v>171.53</v>
      </c>
      <c r="N40" s="2">
        <f t="shared" si="48"/>
        <v>163.98</v>
      </c>
      <c r="O40" s="2">
        <f t="shared" si="48"/>
        <v>161.43</v>
      </c>
      <c r="P40" s="2">
        <f t="shared" si="1"/>
        <v>123.49</v>
      </c>
      <c r="Q40" s="6">
        <f t="shared" si="2"/>
        <v>0.787513551431669</v>
      </c>
      <c r="R40" s="6">
        <f t="shared" si="3"/>
        <v>0.269819418576403</v>
      </c>
      <c r="S40" s="4">
        <f t="shared" si="4"/>
        <v>1.2349</v>
      </c>
      <c r="T40" s="6">
        <f t="shared" si="5"/>
        <v>0.389019353793829</v>
      </c>
      <c r="U40" s="6">
        <f t="shared" si="6"/>
        <v>0.327880800064782</v>
      </c>
      <c r="V40" s="6">
        <f t="shared" si="7"/>
        <v>0.307231354765568</v>
      </c>
      <c r="W40" s="6">
        <f t="shared" si="8"/>
        <v>0.0755000000000001</v>
      </c>
      <c r="X40" s="6">
        <f t="shared" si="9"/>
        <v>0.4049</v>
      </c>
      <c r="Y40" s="6">
        <f t="shared" si="10"/>
        <v>0.4804</v>
      </c>
    </row>
    <row r="41" spans="1:25">
      <c r="A41" s="2">
        <v>202001</v>
      </c>
      <c r="B41" s="2" t="s">
        <v>44</v>
      </c>
      <c r="C41" s="2" t="s">
        <v>26</v>
      </c>
      <c r="D41" s="2" t="s">
        <v>27</v>
      </c>
      <c r="E41" s="2">
        <v>280.07</v>
      </c>
      <c r="F41" s="2">
        <v>281.75</v>
      </c>
      <c r="G41" s="2">
        <v>282.6</v>
      </c>
      <c r="H41" s="2">
        <v>279.84</v>
      </c>
      <c r="I41" s="2">
        <v>279.52</v>
      </c>
      <c r="J41" s="2">
        <v>146.56</v>
      </c>
      <c r="K41" s="2">
        <f t="shared" ref="K41:O41" si="49">E41-102.36</f>
        <v>177.71</v>
      </c>
      <c r="L41" s="2">
        <f t="shared" si="49"/>
        <v>179.39</v>
      </c>
      <c r="M41" s="2">
        <f t="shared" si="49"/>
        <v>180.24</v>
      </c>
      <c r="N41" s="2">
        <f t="shared" si="49"/>
        <v>177.48</v>
      </c>
      <c r="O41" s="2">
        <f t="shared" si="49"/>
        <v>177.16</v>
      </c>
      <c r="P41" s="2">
        <f t="shared" si="1"/>
        <v>135.56</v>
      </c>
      <c r="Q41" s="6">
        <f t="shared" si="2"/>
        <v>0.762815823532722</v>
      </c>
      <c r="R41" s="6">
        <f t="shared" si="3"/>
        <v>0.310932428444969</v>
      </c>
      <c r="S41" s="4">
        <f t="shared" si="4"/>
        <v>1.3556</v>
      </c>
      <c r="T41" s="6">
        <f t="shared" si="5"/>
        <v>0.329595750958985</v>
      </c>
      <c r="U41" s="6">
        <f t="shared" si="6"/>
        <v>0.309235762761876</v>
      </c>
      <c r="V41" s="6">
        <f t="shared" si="7"/>
        <v>0.306875184420183</v>
      </c>
      <c r="W41" s="6">
        <f t="shared" si="8"/>
        <v>0.0276000000000005</v>
      </c>
      <c r="X41" s="6">
        <f t="shared" si="9"/>
        <v>0.4192</v>
      </c>
      <c r="Y41" s="6">
        <f t="shared" si="10"/>
        <v>0.4468</v>
      </c>
    </row>
    <row r="42" spans="1:25">
      <c r="A42" s="2">
        <v>202001</v>
      </c>
      <c r="B42" s="2"/>
      <c r="C42" s="2" t="s">
        <v>28</v>
      </c>
      <c r="D42" s="2" t="s">
        <v>29</v>
      </c>
      <c r="E42" s="2">
        <v>268.24</v>
      </c>
      <c r="F42" s="2">
        <v>277.26</v>
      </c>
      <c r="G42" s="2">
        <v>279.24</v>
      </c>
      <c r="H42" s="2">
        <v>274.61</v>
      </c>
      <c r="I42" s="2">
        <v>271.54</v>
      </c>
      <c r="J42" s="2">
        <v>143.48</v>
      </c>
      <c r="K42" s="2">
        <f t="shared" ref="K42:O42" si="50">E42-102.36</f>
        <v>165.88</v>
      </c>
      <c r="L42" s="2">
        <f t="shared" si="50"/>
        <v>174.9</v>
      </c>
      <c r="M42" s="2">
        <f t="shared" si="50"/>
        <v>176.88</v>
      </c>
      <c r="N42" s="2">
        <f t="shared" si="50"/>
        <v>172.25</v>
      </c>
      <c r="O42" s="2">
        <f t="shared" si="50"/>
        <v>169.18</v>
      </c>
      <c r="P42" s="2">
        <f t="shared" si="1"/>
        <v>132.48</v>
      </c>
      <c r="Q42" s="6">
        <f t="shared" si="2"/>
        <v>0.798649626235833</v>
      </c>
      <c r="R42" s="6">
        <f t="shared" si="3"/>
        <v>0.252113526570048</v>
      </c>
      <c r="S42" s="4">
        <f t="shared" si="4"/>
        <v>1.3248</v>
      </c>
      <c r="T42" s="6">
        <f t="shared" si="5"/>
        <v>0.335144927536232</v>
      </c>
      <c r="U42" s="6">
        <f t="shared" si="6"/>
        <v>0.300196256038647</v>
      </c>
      <c r="V42" s="6">
        <f t="shared" si="7"/>
        <v>0.277022946859904</v>
      </c>
      <c r="W42" s="6">
        <f t="shared" si="8"/>
        <v>0.0462999999999999</v>
      </c>
      <c r="X42" s="6">
        <f t="shared" si="9"/>
        <v>0.3977</v>
      </c>
      <c r="Y42" s="6">
        <f t="shared" si="10"/>
        <v>0.444</v>
      </c>
    </row>
    <row r="43" spans="1:25">
      <c r="A43" s="2">
        <v>202001</v>
      </c>
      <c r="B43" s="2"/>
      <c r="C43" s="2" t="s">
        <v>30</v>
      </c>
      <c r="D43" s="2" t="s">
        <v>31</v>
      </c>
      <c r="E43" s="2">
        <v>239.89</v>
      </c>
      <c r="F43" s="2">
        <v>255.83</v>
      </c>
      <c r="G43" s="2">
        <v>257.31</v>
      </c>
      <c r="H43" s="2">
        <v>251.26</v>
      </c>
      <c r="I43" s="2">
        <v>246.93</v>
      </c>
      <c r="J43" s="2">
        <v>119.87</v>
      </c>
      <c r="K43" s="2">
        <f t="shared" ref="K43:O43" si="51">E43-102.36</f>
        <v>137.53</v>
      </c>
      <c r="L43" s="2">
        <f t="shared" si="51"/>
        <v>153.47</v>
      </c>
      <c r="M43" s="2">
        <f t="shared" si="51"/>
        <v>154.95</v>
      </c>
      <c r="N43" s="2">
        <f t="shared" si="51"/>
        <v>148.9</v>
      </c>
      <c r="O43" s="2">
        <f t="shared" si="51"/>
        <v>144.57</v>
      </c>
      <c r="P43" s="2">
        <f t="shared" si="1"/>
        <v>108.87</v>
      </c>
      <c r="Q43" s="6">
        <f t="shared" si="2"/>
        <v>0.791609103468334</v>
      </c>
      <c r="R43" s="6">
        <f t="shared" si="3"/>
        <v>0.263249747405162</v>
      </c>
      <c r="S43" s="4">
        <f t="shared" si="4"/>
        <v>1.0887</v>
      </c>
      <c r="T43" s="6">
        <f t="shared" si="5"/>
        <v>0.423257095618628</v>
      </c>
      <c r="U43" s="6">
        <f t="shared" si="6"/>
        <v>0.367686231285019</v>
      </c>
      <c r="V43" s="6">
        <f t="shared" si="7"/>
        <v>0.327914025902452</v>
      </c>
      <c r="W43" s="6">
        <f t="shared" si="8"/>
        <v>0.0605000000000002</v>
      </c>
      <c r="X43" s="6">
        <f t="shared" si="9"/>
        <v>0.4003</v>
      </c>
      <c r="Y43" s="6">
        <f t="shared" si="10"/>
        <v>0.4608</v>
      </c>
    </row>
    <row r="44" spans="1:25">
      <c r="A44" s="2">
        <v>202001</v>
      </c>
      <c r="B44" s="2" t="s">
        <v>45</v>
      </c>
      <c r="C44" s="2" t="s">
        <v>26</v>
      </c>
      <c r="D44" s="2" t="s">
        <v>27</v>
      </c>
      <c r="E44" s="2">
        <v>275.82</v>
      </c>
      <c r="F44" s="2">
        <v>277.71</v>
      </c>
      <c r="G44" s="2">
        <v>279.68</v>
      </c>
      <c r="H44" s="2">
        <v>278.13</v>
      </c>
      <c r="I44" s="2">
        <v>277.07</v>
      </c>
      <c r="J44" s="4">
        <v>143.2</v>
      </c>
      <c r="K44" s="2">
        <f t="shared" ref="K44:O44" si="52">E44-102.36</f>
        <v>173.46</v>
      </c>
      <c r="L44" s="2">
        <f t="shared" si="52"/>
        <v>175.35</v>
      </c>
      <c r="M44" s="2">
        <f t="shared" si="52"/>
        <v>177.32</v>
      </c>
      <c r="N44" s="2">
        <f t="shared" si="52"/>
        <v>175.77</v>
      </c>
      <c r="O44" s="2">
        <f t="shared" si="52"/>
        <v>174.71</v>
      </c>
      <c r="P44" s="2">
        <f t="shared" si="1"/>
        <v>132.2</v>
      </c>
      <c r="Q44" s="6">
        <f t="shared" si="2"/>
        <v>0.762135362619624</v>
      </c>
      <c r="R44" s="6">
        <f t="shared" si="3"/>
        <v>0.312102874432678</v>
      </c>
      <c r="S44" s="4">
        <f t="shared" si="4"/>
        <v>1.322</v>
      </c>
      <c r="T44" s="6">
        <f t="shared" si="5"/>
        <v>0.341301059001513</v>
      </c>
      <c r="U44" s="6">
        <f t="shared" si="6"/>
        <v>0.329576399394856</v>
      </c>
      <c r="V44" s="6">
        <f t="shared" si="7"/>
        <v>0.321558245083207</v>
      </c>
      <c r="W44" s="6">
        <f t="shared" si="8"/>
        <v>0.0155000000000001</v>
      </c>
      <c r="X44" s="6">
        <f t="shared" si="9"/>
        <v>0.4357</v>
      </c>
      <c r="Y44" s="6">
        <f t="shared" si="10"/>
        <v>0.4512</v>
      </c>
    </row>
    <row r="45" spans="1:25">
      <c r="A45" s="2">
        <v>202001</v>
      </c>
      <c r="B45" s="2"/>
      <c r="C45" s="2" t="s">
        <v>28</v>
      </c>
      <c r="D45" s="2" t="s">
        <v>29</v>
      </c>
      <c r="E45" s="2">
        <v>262.97</v>
      </c>
      <c r="F45" s="2">
        <v>264.99</v>
      </c>
      <c r="G45" s="2">
        <v>270.22</v>
      </c>
      <c r="H45" s="2">
        <v>269.83</v>
      </c>
      <c r="I45" s="2">
        <v>267.35</v>
      </c>
      <c r="J45" s="4">
        <v>133.3</v>
      </c>
      <c r="K45" s="2">
        <f t="shared" ref="K45:O45" si="53">E45-102.36</f>
        <v>160.61</v>
      </c>
      <c r="L45" s="2">
        <f t="shared" si="53"/>
        <v>162.63</v>
      </c>
      <c r="M45" s="2">
        <f t="shared" si="53"/>
        <v>167.86</v>
      </c>
      <c r="N45" s="2">
        <f t="shared" si="53"/>
        <v>167.47</v>
      </c>
      <c r="O45" s="2">
        <f t="shared" si="53"/>
        <v>164.99</v>
      </c>
      <c r="P45" s="2">
        <f t="shared" si="1"/>
        <v>122.3</v>
      </c>
      <c r="Q45" s="6">
        <f t="shared" si="2"/>
        <v>0.761471888425378</v>
      </c>
      <c r="R45" s="6">
        <f t="shared" si="3"/>
        <v>0.313246116107931</v>
      </c>
      <c r="S45" s="4">
        <f t="shared" si="4"/>
        <v>1.223</v>
      </c>
      <c r="T45" s="6">
        <f t="shared" si="5"/>
        <v>0.372526573998365</v>
      </c>
      <c r="U45" s="6">
        <f t="shared" si="6"/>
        <v>0.369337694194603</v>
      </c>
      <c r="V45" s="6">
        <f t="shared" si="7"/>
        <v>0.349059689288634</v>
      </c>
      <c r="W45" s="6">
        <f t="shared" si="8"/>
        <v>0.00390000000000043</v>
      </c>
      <c r="X45" s="6">
        <f t="shared" si="9"/>
        <v>0.4517</v>
      </c>
      <c r="Y45" s="6">
        <f t="shared" si="10"/>
        <v>0.4556</v>
      </c>
    </row>
    <row r="46" spans="1:25">
      <c r="A46" s="2">
        <v>202001</v>
      </c>
      <c r="B46" s="2"/>
      <c r="C46" s="2" t="s">
        <v>30</v>
      </c>
      <c r="D46" s="2" t="s">
        <v>31</v>
      </c>
      <c r="E46" s="2">
        <v>215.72</v>
      </c>
      <c r="F46" s="2">
        <v>234.86</v>
      </c>
      <c r="G46" s="2">
        <v>237.65</v>
      </c>
      <c r="H46" s="2">
        <v>220.75</v>
      </c>
      <c r="I46" s="4">
        <v>217.7</v>
      </c>
      <c r="J46" s="5">
        <v>96.62</v>
      </c>
      <c r="K46" s="2">
        <f t="shared" ref="K46:O46" si="54">E46-102.36</f>
        <v>113.36</v>
      </c>
      <c r="L46" s="2">
        <f t="shared" si="54"/>
        <v>132.5</v>
      </c>
      <c r="M46" s="2">
        <f t="shared" si="54"/>
        <v>135.29</v>
      </c>
      <c r="N46" s="2">
        <f t="shared" si="54"/>
        <v>118.39</v>
      </c>
      <c r="O46" s="2">
        <f t="shared" si="54"/>
        <v>115.34</v>
      </c>
      <c r="P46" s="2">
        <f t="shared" si="1"/>
        <v>85.62</v>
      </c>
      <c r="Q46" s="6">
        <f t="shared" si="2"/>
        <v>0.755292872265349</v>
      </c>
      <c r="R46" s="6">
        <f t="shared" si="3"/>
        <v>0.323989722027564</v>
      </c>
      <c r="S46" s="4">
        <f t="shared" si="4"/>
        <v>0.8562</v>
      </c>
      <c r="T46" s="6">
        <f t="shared" si="5"/>
        <v>0.580121466946975</v>
      </c>
      <c r="U46" s="6">
        <f t="shared" si="6"/>
        <v>0.38273767811259</v>
      </c>
      <c r="V46" s="6">
        <f t="shared" si="7"/>
        <v>0.347115160009343</v>
      </c>
      <c r="W46" s="6">
        <f t="shared" si="8"/>
        <v>0.169</v>
      </c>
      <c r="X46" s="6">
        <f t="shared" si="9"/>
        <v>0.3277</v>
      </c>
      <c r="Y46" s="6">
        <f t="shared" si="10"/>
        <v>0.4967</v>
      </c>
    </row>
    <row r="47" spans="1:25">
      <c r="A47" s="2">
        <v>202001</v>
      </c>
      <c r="B47" s="2" t="s">
        <v>46</v>
      </c>
      <c r="C47" s="2" t="s">
        <v>26</v>
      </c>
      <c r="D47" s="2" t="s">
        <v>27</v>
      </c>
      <c r="E47" s="2">
        <v>271.05</v>
      </c>
      <c r="F47" s="2">
        <v>272.49</v>
      </c>
      <c r="G47" s="2">
        <v>274.58</v>
      </c>
      <c r="H47" s="2">
        <v>274.33</v>
      </c>
      <c r="I47" s="2">
        <v>273.13</v>
      </c>
      <c r="J47" s="2">
        <v>133.99</v>
      </c>
      <c r="K47" s="2">
        <f t="shared" ref="K47:O47" si="55">E47-102.36</f>
        <v>168.69</v>
      </c>
      <c r="L47" s="2">
        <f t="shared" si="55"/>
        <v>170.13</v>
      </c>
      <c r="M47" s="2">
        <f t="shared" si="55"/>
        <v>172.22</v>
      </c>
      <c r="N47" s="2">
        <f t="shared" si="55"/>
        <v>171.97</v>
      </c>
      <c r="O47" s="2">
        <f t="shared" si="55"/>
        <v>170.77</v>
      </c>
      <c r="P47" s="2">
        <f t="shared" si="1"/>
        <v>122.99</v>
      </c>
      <c r="Q47" s="6">
        <f t="shared" si="2"/>
        <v>0.729088861224732</v>
      </c>
      <c r="R47" s="6">
        <f t="shared" si="3"/>
        <v>0.371574924790633</v>
      </c>
      <c r="S47" s="4">
        <f t="shared" si="4"/>
        <v>1.2299</v>
      </c>
      <c r="T47" s="6">
        <f t="shared" si="5"/>
        <v>0.40027644523945</v>
      </c>
      <c r="U47" s="6">
        <f t="shared" si="6"/>
        <v>0.398243759655256</v>
      </c>
      <c r="V47" s="6">
        <f t="shared" si="7"/>
        <v>0.388486868851126</v>
      </c>
      <c r="W47" s="6">
        <f t="shared" si="8"/>
        <v>0.0025</v>
      </c>
      <c r="X47" s="6">
        <f t="shared" si="9"/>
        <v>0.4898</v>
      </c>
      <c r="Y47" s="6">
        <f t="shared" si="10"/>
        <v>0.4923</v>
      </c>
    </row>
    <row r="48" spans="1:25">
      <c r="A48" s="2">
        <v>202001</v>
      </c>
      <c r="B48" s="2"/>
      <c r="C48" s="2" t="s">
        <v>28</v>
      </c>
      <c r="D48" s="2" t="s">
        <v>29</v>
      </c>
      <c r="E48" s="2">
        <v>272.55</v>
      </c>
      <c r="F48" s="2">
        <v>274.68</v>
      </c>
      <c r="G48" s="2">
        <v>276.93</v>
      </c>
      <c r="H48" s="4">
        <v>276.5</v>
      </c>
      <c r="I48" s="2">
        <v>275.06</v>
      </c>
      <c r="J48" s="4">
        <v>137.4</v>
      </c>
      <c r="K48" s="2">
        <f t="shared" ref="K48:O48" si="56">E48-102.36</f>
        <v>170.19</v>
      </c>
      <c r="L48" s="2">
        <f t="shared" si="56"/>
        <v>172.32</v>
      </c>
      <c r="M48" s="2">
        <f t="shared" si="56"/>
        <v>174.57</v>
      </c>
      <c r="N48" s="2">
        <f t="shared" si="56"/>
        <v>174.14</v>
      </c>
      <c r="O48" s="2">
        <f t="shared" si="56"/>
        <v>172.7</v>
      </c>
      <c r="P48" s="2">
        <f t="shared" si="1"/>
        <v>126.4</v>
      </c>
      <c r="Q48" s="6">
        <f t="shared" si="2"/>
        <v>0.742699336036195</v>
      </c>
      <c r="R48" s="6">
        <f t="shared" si="3"/>
        <v>0.346439873417721</v>
      </c>
      <c r="S48" s="4">
        <f t="shared" si="4"/>
        <v>1.264</v>
      </c>
      <c r="T48" s="6">
        <f t="shared" si="5"/>
        <v>0.381091772151899</v>
      </c>
      <c r="U48" s="6">
        <f t="shared" si="6"/>
        <v>0.377689873417721</v>
      </c>
      <c r="V48" s="6">
        <f t="shared" si="7"/>
        <v>0.36629746835443</v>
      </c>
      <c r="W48" s="6">
        <f t="shared" si="8"/>
        <v>0.00430000000000002</v>
      </c>
      <c r="X48" s="6">
        <f t="shared" si="9"/>
        <v>0.4774</v>
      </c>
      <c r="Y48" s="6">
        <f t="shared" si="10"/>
        <v>0.4817</v>
      </c>
    </row>
    <row r="49" spans="1:25">
      <c r="A49" s="2">
        <v>202001</v>
      </c>
      <c r="B49" s="2"/>
      <c r="C49" s="2" t="s">
        <v>30</v>
      </c>
      <c r="D49" s="2" t="s">
        <v>31</v>
      </c>
      <c r="E49" s="2">
        <v>247.38</v>
      </c>
      <c r="F49" s="2">
        <v>262.05</v>
      </c>
      <c r="G49" s="2">
        <v>261.89</v>
      </c>
      <c r="H49" s="2">
        <v>252.91</v>
      </c>
      <c r="I49" s="2">
        <v>250.26</v>
      </c>
      <c r="J49" s="2">
        <v>122.29</v>
      </c>
      <c r="K49" s="2">
        <f t="shared" ref="K49:O49" si="57">E49-102.36</f>
        <v>145.02</v>
      </c>
      <c r="L49" s="2">
        <f t="shared" si="57"/>
        <v>159.69</v>
      </c>
      <c r="M49" s="2">
        <f t="shared" si="57"/>
        <v>159.53</v>
      </c>
      <c r="N49" s="2">
        <f t="shared" si="57"/>
        <v>150.55</v>
      </c>
      <c r="O49" s="2">
        <f t="shared" si="57"/>
        <v>147.9</v>
      </c>
      <c r="P49" s="2">
        <f t="shared" si="1"/>
        <v>111.29</v>
      </c>
      <c r="Q49" s="6">
        <f t="shared" si="2"/>
        <v>0.767411391532203</v>
      </c>
      <c r="R49" s="6">
        <f t="shared" si="3"/>
        <v>0.30308203791895</v>
      </c>
      <c r="S49" s="4">
        <f t="shared" si="4"/>
        <v>1.1129</v>
      </c>
      <c r="T49" s="6">
        <f t="shared" si="5"/>
        <v>0.433462125977176</v>
      </c>
      <c r="U49" s="6">
        <f t="shared" si="6"/>
        <v>0.352772037020397</v>
      </c>
      <c r="V49" s="6">
        <f t="shared" si="7"/>
        <v>0.328960373798185</v>
      </c>
      <c r="W49" s="6">
        <f t="shared" si="8"/>
        <v>0.0897999999999996</v>
      </c>
      <c r="X49" s="6">
        <f t="shared" si="9"/>
        <v>0.3926</v>
      </c>
      <c r="Y49" s="6">
        <f t="shared" si="10"/>
        <v>0.4824</v>
      </c>
    </row>
    <row r="50" spans="1:25">
      <c r="A50" s="2">
        <v>202001</v>
      </c>
      <c r="B50" s="2" t="s">
        <v>47</v>
      </c>
      <c r="C50" s="2" t="s">
        <v>26</v>
      </c>
      <c r="D50" s="2" t="s">
        <v>27</v>
      </c>
      <c r="E50" s="2">
        <v>270.74</v>
      </c>
      <c r="F50" s="2">
        <v>277.06</v>
      </c>
      <c r="G50" s="2">
        <v>279.34</v>
      </c>
      <c r="H50" s="2">
        <v>275</v>
      </c>
      <c r="I50" s="2">
        <v>272.76</v>
      </c>
      <c r="J50" s="2">
        <v>135.95</v>
      </c>
      <c r="K50" s="2">
        <f t="shared" ref="K50:O50" si="58">E50-102.36</f>
        <v>168.38</v>
      </c>
      <c r="L50" s="2">
        <f t="shared" si="58"/>
        <v>174.7</v>
      </c>
      <c r="M50" s="2">
        <f t="shared" si="58"/>
        <v>176.98</v>
      </c>
      <c r="N50" s="2">
        <f t="shared" si="58"/>
        <v>172.64</v>
      </c>
      <c r="O50" s="2">
        <f t="shared" si="58"/>
        <v>170.4</v>
      </c>
      <c r="P50" s="2">
        <f t="shared" si="1"/>
        <v>124.95</v>
      </c>
      <c r="Q50" s="6">
        <f t="shared" si="2"/>
        <v>0.742071504929326</v>
      </c>
      <c r="R50" s="6">
        <f t="shared" si="3"/>
        <v>0.347579031612645</v>
      </c>
      <c r="S50" s="4">
        <f t="shared" si="4"/>
        <v>1.2495</v>
      </c>
      <c r="T50" s="6">
        <f t="shared" si="5"/>
        <v>0.41640656262505</v>
      </c>
      <c r="U50" s="6">
        <f t="shared" si="6"/>
        <v>0.381672669067627</v>
      </c>
      <c r="V50" s="6">
        <f t="shared" si="7"/>
        <v>0.36374549819928</v>
      </c>
      <c r="W50" s="6">
        <f t="shared" si="8"/>
        <v>0.0433999999999997</v>
      </c>
      <c r="X50" s="6">
        <f t="shared" si="9"/>
        <v>0.4769</v>
      </c>
      <c r="Y50" s="6">
        <f t="shared" si="10"/>
        <v>0.5203</v>
      </c>
    </row>
    <row r="51" spans="1:25">
      <c r="A51" s="2">
        <v>202001</v>
      </c>
      <c r="B51" s="2"/>
      <c r="C51" s="2" t="s">
        <v>28</v>
      </c>
      <c r="D51" s="2" t="s">
        <v>29</v>
      </c>
      <c r="E51" s="2">
        <v>261.38</v>
      </c>
      <c r="F51" s="2">
        <v>266.03</v>
      </c>
      <c r="G51" s="2">
        <v>271.69</v>
      </c>
      <c r="H51" s="2">
        <v>268.65</v>
      </c>
      <c r="I51" s="2">
        <v>266.09</v>
      </c>
      <c r="J51" s="2">
        <v>128.01</v>
      </c>
      <c r="K51" s="2">
        <f t="shared" ref="K51:O51" si="59">E51-102.36</f>
        <v>159.02</v>
      </c>
      <c r="L51" s="2">
        <f t="shared" si="59"/>
        <v>163.67</v>
      </c>
      <c r="M51" s="2">
        <f t="shared" si="59"/>
        <v>169.33</v>
      </c>
      <c r="N51" s="2">
        <f t="shared" si="59"/>
        <v>166.29</v>
      </c>
      <c r="O51" s="2">
        <f t="shared" si="59"/>
        <v>163.73</v>
      </c>
      <c r="P51" s="2">
        <f t="shared" si="1"/>
        <v>117.01</v>
      </c>
      <c r="Q51" s="6">
        <f t="shared" si="2"/>
        <v>0.735819393786945</v>
      </c>
      <c r="R51" s="6">
        <f t="shared" si="3"/>
        <v>0.359029142808307</v>
      </c>
      <c r="S51" s="4">
        <f t="shared" si="4"/>
        <v>1.1701</v>
      </c>
      <c r="T51" s="6">
        <f t="shared" si="5"/>
        <v>0.447141269976925</v>
      </c>
      <c r="U51" s="6">
        <f t="shared" si="6"/>
        <v>0.421160584565422</v>
      </c>
      <c r="V51" s="6">
        <f t="shared" si="7"/>
        <v>0.399282112639945</v>
      </c>
      <c r="W51" s="6">
        <f t="shared" si="8"/>
        <v>0.0304000000000002</v>
      </c>
      <c r="X51" s="6">
        <f t="shared" si="9"/>
        <v>0.4928</v>
      </c>
      <c r="Y51" s="6">
        <f t="shared" si="10"/>
        <v>0.5232</v>
      </c>
    </row>
    <row r="52" spans="1:25">
      <c r="A52" s="2">
        <v>202001</v>
      </c>
      <c r="B52" s="2"/>
      <c r="C52" s="2" t="s">
        <v>30</v>
      </c>
      <c r="D52" s="2" t="s">
        <v>31</v>
      </c>
      <c r="E52" s="4">
        <v>250.7</v>
      </c>
      <c r="F52" s="4">
        <v>260.7</v>
      </c>
      <c r="G52" s="2">
        <v>260.49</v>
      </c>
      <c r="H52" s="2">
        <v>257.55</v>
      </c>
      <c r="I52" s="2">
        <v>252.67</v>
      </c>
      <c r="J52" s="2">
        <v>123.98</v>
      </c>
      <c r="K52" s="2">
        <f t="shared" ref="K52:O52" si="60">E52-102.36</f>
        <v>148.34</v>
      </c>
      <c r="L52" s="2">
        <f t="shared" si="60"/>
        <v>158.34</v>
      </c>
      <c r="M52" s="2">
        <f t="shared" si="60"/>
        <v>158.13</v>
      </c>
      <c r="N52" s="2">
        <f t="shared" si="60"/>
        <v>155.19</v>
      </c>
      <c r="O52" s="2">
        <f t="shared" si="60"/>
        <v>150.31</v>
      </c>
      <c r="P52" s="2">
        <f t="shared" si="1"/>
        <v>112.98</v>
      </c>
      <c r="Q52" s="6">
        <f t="shared" si="2"/>
        <v>0.761628690845355</v>
      </c>
      <c r="R52" s="6">
        <f t="shared" si="3"/>
        <v>0.312975747919986</v>
      </c>
      <c r="S52" s="4">
        <f t="shared" si="4"/>
        <v>1.1298</v>
      </c>
      <c r="T52" s="6">
        <f t="shared" si="5"/>
        <v>0.399628252788104</v>
      </c>
      <c r="U52" s="6">
        <f t="shared" si="6"/>
        <v>0.37360594795539</v>
      </c>
      <c r="V52" s="6">
        <f t="shared" si="7"/>
        <v>0.330412462382723</v>
      </c>
      <c r="W52" s="6">
        <f t="shared" si="8"/>
        <v>0.0294</v>
      </c>
      <c r="X52" s="6">
        <f t="shared" si="9"/>
        <v>0.4221</v>
      </c>
      <c r="Y52" s="6">
        <f t="shared" si="10"/>
        <v>0.4515</v>
      </c>
    </row>
    <row r="53" spans="1:25">
      <c r="A53" s="2">
        <v>202001</v>
      </c>
      <c r="B53" s="2" t="s">
        <v>48</v>
      </c>
      <c r="C53" s="2" t="s">
        <v>26</v>
      </c>
      <c r="D53" s="2" t="s">
        <v>27</v>
      </c>
      <c r="E53" s="2">
        <v>273.85</v>
      </c>
      <c r="F53" s="2">
        <v>276.26</v>
      </c>
      <c r="G53" s="2">
        <v>278.13</v>
      </c>
      <c r="H53" s="2">
        <v>273.17</v>
      </c>
      <c r="I53" s="2">
        <v>275.69</v>
      </c>
      <c r="J53" s="2">
        <v>141.99</v>
      </c>
      <c r="K53" s="2">
        <f t="shared" ref="K53:O53" si="61">E53-102.36</f>
        <v>171.49</v>
      </c>
      <c r="L53" s="2">
        <f t="shared" si="61"/>
        <v>173.9</v>
      </c>
      <c r="M53" s="2">
        <f t="shared" si="61"/>
        <v>175.77</v>
      </c>
      <c r="N53" s="2">
        <f t="shared" si="61"/>
        <v>170.81</v>
      </c>
      <c r="O53" s="2">
        <f t="shared" si="61"/>
        <v>173.33</v>
      </c>
      <c r="P53" s="2">
        <f t="shared" si="1"/>
        <v>130.99</v>
      </c>
      <c r="Q53" s="6">
        <f t="shared" si="2"/>
        <v>0.76383462592571</v>
      </c>
      <c r="R53" s="6">
        <f t="shared" si="3"/>
        <v>0.309183907168486</v>
      </c>
      <c r="S53" s="4">
        <f t="shared" si="4"/>
        <v>1.3099</v>
      </c>
      <c r="T53" s="6">
        <f t="shared" si="5"/>
        <v>0.34185815711123</v>
      </c>
      <c r="U53" s="6">
        <f t="shared" si="6"/>
        <v>0.303992671196274</v>
      </c>
      <c r="V53" s="6">
        <f t="shared" si="7"/>
        <v>0.323230780975647</v>
      </c>
      <c r="W53" s="6">
        <f t="shared" si="8"/>
        <v>0.0495999999999998</v>
      </c>
      <c r="X53" s="6">
        <f t="shared" si="9"/>
        <v>0.3982</v>
      </c>
      <c r="Y53" s="6">
        <f t="shared" si="10"/>
        <v>0.4478</v>
      </c>
    </row>
    <row r="54" spans="1:25">
      <c r="A54" s="2">
        <v>202001</v>
      </c>
      <c r="B54" s="2"/>
      <c r="C54" s="2" t="s">
        <v>28</v>
      </c>
      <c r="D54" s="2" t="s">
        <v>29</v>
      </c>
      <c r="E54" s="2">
        <v>259.69</v>
      </c>
      <c r="F54" s="2">
        <v>263.02</v>
      </c>
      <c r="G54" s="2">
        <v>276.13</v>
      </c>
      <c r="H54" s="2">
        <v>266.89</v>
      </c>
      <c r="I54" s="4">
        <v>263.1</v>
      </c>
      <c r="J54" s="2">
        <v>129.37</v>
      </c>
      <c r="K54" s="2">
        <f t="shared" ref="K54:O54" si="62">E54-102.36</f>
        <v>157.33</v>
      </c>
      <c r="L54" s="2">
        <f t="shared" si="62"/>
        <v>160.66</v>
      </c>
      <c r="M54" s="2">
        <f t="shared" si="62"/>
        <v>173.77</v>
      </c>
      <c r="N54" s="2">
        <f t="shared" si="62"/>
        <v>164.53</v>
      </c>
      <c r="O54" s="2">
        <f t="shared" si="62"/>
        <v>160.74</v>
      </c>
      <c r="P54" s="2">
        <f t="shared" si="1"/>
        <v>118.37</v>
      </c>
      <c r="Q54" s="6">
        <f t="shared" si="2"/>
        <v>0.752367634907519</v>
      </c>
      <c r="R54" s="6">
        <f t="shared" si="3"/>
        <v>0.329137450367492</v>
      </c>
      <c r="S54" s="4">
        <f t="shared" si="4"/>
        <v>1.1837</v>
      </c>
      <c r="T54" s="6">
        <f t="shared" si="5"/>
        <v>0.468023992565684</v>
      </c>
      <c r="U54" s="6">
        <f t="shared" si="6"/>
        <v>0.389963673228014</v>
      </c>
      <c r="V54" s="6">
        <f t="shared" si="7"/>
        <v>0.357945425361156</v>
      </c>
      <c r="W54" s="6">
        <f t="shared" si="8"/>
        <v>0.0924000000000001</v>
      </c>
      <c r="X54" s="6">
        <f t="shared" si="9"/>
        <v>0.4616</v>
      </c>
      <c r="Y54" s="6">
        <f t="shared" si="10"/>
        <v>0.554</v>
      </c>
    </row>
    <row r="55" spans="1:25">
      <c r="A55" s="2">
        <v>202001</v>
      </c>
      <c r="B55" s="2"/>
      <c r="C55" s="2" t="s">
        <v>30</v>
      </c>
      <c r="D55" s="2" t="s">
        <v>31</v>
      </c>
      <c r="E55" s="2">
        <v>239.58</v>
      </c>
      <c r="F55" s="2">
        <v>252.39</v>
      </c>
      <c r="G55" s="2">
        <v>252.38</v>
      </c>
      <c r="H55" s="2">
        <v>243.86</v>
      </c>
      <c r="I55" s="2">
        <v>212.04</v>
      </c>
      <c r="J55" s="2">
        <v>112.33</v>
      </c>
      <c r="K55" s="2">
        <f t="shared" ref="K55:O55" si="63">E55-102.36</f>
        <v>137.22</v>
      </c>
      <c r="L55" s="2">
        <f t="shared" si="63"/>
        <v>150.03</v>
      </c>
      <c r="M55" s="2">
        <f t="shared" si="63"/>
        <v>150.02</v>
      </c>
      <c r="N55" s="2">
        <f t="shared" si="63"/>
        <v>141.5</v>
      </c>
      <c r="O55" s="2">
        <f t="shared" si="63"/>
        <v>109.68</v>
      </c>
      <c r="P55" s="2">
        <f t="shared" si="1"/>
        <v>101.33</v>
      </c>
      <c r="Q55" s="6">
        <f t="shared" si="2"/>
        <v>0.738449205655152</v>
      </c>
      <c r="R55" s="6">
        <f t="shared" si="3"/>
        <v>0.354189282542189</v>
      </c>
      <c r="S55" s="4">
        <f t="shared" si="4"/>
        <v>1.0133</v>
      </c>
      <c r="T55" s="6">
        <f t="shared" si="5"/>
        <v>0.480509227277213</v>
      </c>
      <c r="U55" s="6">
        <f t="shared" si="6"/>
        <v>0.396427514062963</v>
      </c>
      <c r="V55" s="6">
        <f t="shared" si="7"/>
        <v>0.0824040264482384</v>
      </c>
      <c r="W55" s="6">
        <f t="shared" si="8"/>
        <v>0.0851999999999998</v>
      </c>
      <c r="X55" s="6">
        <f t="shared" si="9"/>
        <v>0.4017</v>
      </c>
      <c r="Y55" s="6">
        <f t="shared" si="10"/>
        <v>0.4869</v>
      </c>
    </row>
    <row r="56" spans="1:25">
      <c r="A56" s="2">
        <v>202001</v>
      </c>
      <c r="B56" s="2" t="s">
        <v>49</v>
      </c>
      <c r="C56" s="2" t="s">
        <v>26</v>
      </c>
      <c r="D56" s="2" t="s">
        <v>27</v>
      </c>
      <c r="E56" s="2">
        <v>265.67</v>
      </c>
      <c r="F56" s="2">
        <v>275.21</v>
      </c>
      <c r="G56" s="2">
        <v>277.02</v>
      </c>
      <c r="H56" s="2">
        <v>271.09</v>
      </c>
      <c r="I56" s="2">
        <v>268.92</v>
      </c>
      <c r="J56" s="2">
        <v>139.71</v>
      </c>
      <c r="K56" s="2">
        <f t="shared" ref="K56:O56" si="64">E56-102.36</f>
        <v>163.31</v>
      </c>
      <c r="L56" s="2">
        <f t="shared" si="64"/>
        <v>172.85</v>
      </c>
      <c r="M56" s="2">
        <f t="shared" si="64"/>
        <v>174.66</v>
      </c>
      <c r="N56" s="2">
        <f t="shared" si="64"/>
        <v>168.73</v>
      </c>
      <c r="O56" s="2">
        <f t="shared" si="64"/>
        <v>166.56</v>
      </c>
      <c r="P56" s="2">
        <f t="shared" si="1"/>
        <v>128.71</v>
      </c>
      <c r="Q56" s="6">
        <f t="shared" si="2"/>
        <v>0.788132998591636</v>
      </c>
      <c r="R56" s="6">
        <f t="shared" si="3"/>
        <v>0.268821381400047</v>
      </c>
      <c r="S56" s="4">
        <f t="shared" si="4"/>
        <v>1.2871</v>
      </c>
      <c r="T56" s="6">
        <f t="shared" si="5"/>
        <v>0.357004117784166</v>
      </c>
      <c r="U56" s="6">
        <f t="shared" si="6"/>
        <v>0.310931551549996</v>
      </c>
      <c r="V56" s="6">
        <f t="shared" si="7"/>
        <v>0.294071944681843</v>
      </c>
      <c r="W56" s="6">
        <f t="shared" si="8"/>
        <v>0.0593000000000001</v>
      </c>
      <c r="X56" s="6">
        <f t="shared" si="9"/>
        <v>0.4002</v>
      </c>
      <c r="Y56" s="6">
        <f t="shared" si="10"/>
        <v>0.4595</v>
      </c>
    </row>
    <row r="57" spans="1:25">
      <c r="A57" s="2">
        <v>202001</v>
      </c>
      <c r="B57" s="2"/>
      <c r="C57" s="2" t="s">
        <v>28</v>
      </c>
      <c r="D57" s="2" t="s">
        <v>29</v>
      </c>
      <c r="E57" s="2">
        <v>273.53</v>
      </c>
      <c r="F57" s="2">
        <v>277.13</v>
      </c>
      <c r="G57" s="2">
        <v>280.52</v>
      </c>
      <c r="H57" s="4">
        <v>277.8</v>
      </c>
      <c r="I57" s="2">
        <v>275.89</v>
      </c>
      <c r="J57" s="2">
        <v>141.87</v>
      </c>
      <c r="K57" s="2">
        <f t="shared" ref="K57:O57" si="65">E57-102.36</f>
        <v>171.17</v>
      </c>
      <c r="L57" s="2">
        <f t="shared" si="65"/>
        <v>174.77</v>
      </c>
      <c r="M57" s="2">
        <f t="shared" si="65"/>
        <v>178.16</v>
      </c>
      <c r="N57" s="2">
        <f t="shared" si="65"/>
        <v>175.44</v>
      </c>
      <c r="O57" s="2">
        <f t="shared" si="65"/>
        <v>173.53</v>
      </c>
      <c r="P57" s="2">
        <f t="shared" si="1"/>
        <v>130.87</v>
      </c>
      <c r="Q57" s="6">
        <f t="shared" si="2"/>
        <v>0.764561547000059</v>
      </c>
      <c r="R57" s="6">
        <f t="shared" si="3"/>
        <v>0.307939176281806</v>
      </c>
      <c r="S57" s="4">
        <f t="shared" si="4"/>
        <v>1.3087</v>
      </c>
      <c r="T57" s="6">
        <f t="shared" si="5"/>
        <v>0.361350958966913</v>
      </c>
      <c r="U57" s="6">
        <f t="shared" si="6"/>
        <v>0.340566974860549</v>
      </c>
      <c r="V57" s="6">
        <f t="shared" si="7"/>
        <v>0.325972338962329</v>
      </c>
      <c r="W57" s="6">
        <f t="shared" si="8"/>
        <v>0.0271999999999997</v>
      </c>
      <c r="X57" s="6">
        <f t="shared" si="9"/>
        <v>0.4457</v>
      </c>
      <c r="Y57" s="6">
        <f t="shared" si="10"/>
        <v>0.4729</v>
      </c>
    </row>
    <row r="58" spans="1:25">
      <c r="A58" s="2">
        <v>202001</v>
      </c>
      <c r="B58" s="2"/>
      <c r="C58" s="2" t="s">
        <v>30</v>
      </c>
      <c r="D58" s="2" t="s">
        <v>31</v>
      </c>
      <c r="E58" s="2">
        <v>269.47</v>
      </c>
      <c r="F58" s="4">
        <v>278.7</v>
      </c>
      <c r="G58" s="2">
        <v>278.89</v>
      </c>
      <c r="H58" s="2">
        <v>278.83</v>
      </c>
      <c r="I58" s="2">
        <v>272.74</v>
      </c>
      <c r="J58" s="2">
        <v>137.55</v>
      </c>
      <c r="K58" s="2">
        <f t="shared" ref="K58:O58" si="66">E58-102.36</f>
        <v>167.11</v>
      </c>
      <c r="L58" s="2">
        <f t="shared" si="66"/>
        <v>176.34</v>
      </c>
      <c r="M58" s="2">
        <f t="shared" si="66"/>
        <v>176.53</v>
      </c>
      <c r="N58" s="2">
        <f t="shared" si="66"/>
        <v>176.47</v>
      </c>
      <c r="O58" s="2">
        <f t="shared" si="66"/>
        <v>170.38</v>
      </c>
      <c r="P58" s="2">
        <f t="shared" si="1"/>
        <v>126.55</v>
      </c>
      <c r="Q58" s="6">
        <f t="shared" si="2"/>
        <v>0.757285620250135</v>
      </c>
      <c r="R58" s="6">
        <f t="shared" si="3"/>
        <v>0.320505728960885</v>
      </c>
      <c r="S58" s="4">
        <f t="shared" si="4"/>
        <v>1.2655</v>
      </c>
      <c r="T58" s="6">
        <f t="shared" si="5"/>
        <v>0.394942710391149</v>
      </c>
      <c r="U58" s="6">
        <f t="shared" si="6"/>
        <v>0.39446858949032</v>
      </c>
      <c r="V58" s="6">
        <f t="shared" si="7"/>
        <v>0.346345318056104</v>
      </c>
      <c r="W58" s="6">
        <f t="shared" si="8"/>
        <v>0.000600000000000069</v>
      </c>
      <c r="X58" s="6">
        <f t="shared" si="9"/>
        <v>0.4992</v>
      </c>
      <c r="Y58" s="6">
        <f t="shared" si="10"/>
        <v>0.4998</v>
      </c>
    </row>
    <row r="59" spans="1:25">
      <c r="A59" s="2">
        <v>202001</v>
      </c>
      <c r="B59" s="2" t="s">
        <v>50</v>
      </c>
      <c r="C59" s="2" t="s">
        <v>26</v>
      </c>
      <c r="D59" s="2" t="s">
        <v>27</v>
      </c>
      <c r="E59" s="2">
        <v>271.62</v>
      </c>
      <c r="F59" s="2">
        <v>273.81</v>
      </c>
      <c r="G59" s="2">
        <v>275.56</v>
      </c>
      <c r="H59" s="2">
        <v>275.26</v>
      </c>
      <c r="I59" s="2">
        <v>273.86</v>
      </c>
      <c r="J59" s="2">
        <v>141.91</v>
      </c>
      <c r="K59" s="2">
        <f t="shared" ref="K59:O59" si="67">E59-102.36</f>
        <v>169.26</v>
      </c>
      <c r="L59" s="2">
        <f t="shared" si="67"/>
        <v>171.45</v>
      </c>
      <c r="M59" s="2">
        <f t="shared" si="67"/>
        <v>173.2</v>
      </c>
      <c r="N59" s="2">
        <f t="shared" si="67"/>
        <v>172.9</v>
      </c>
      <c r="O59" s="2">
        <f t="shared" si="67"/>
        <v>171.5</v>
      </c>
      <c r="P59" s="2">
        <f t="shared" si="1"/>
        <v>130.91</v>
      </c>
      <c r="Q59" s="6">
        <f t="shared" si="2"/>
        <v>0.773425499231951</v>
      </c>
      <c r="R59" s="6">
        <f t="shared" si="3"/>
        <v>0.292949354518371</v>
      </c>
      <c r="S59" s="4">
        <f t="shared" si="4"/>
        <v>1.3091</v>
      </c>
      <c r="T59" s="6">
        <f t="shared" si="5"/>
        <v>0.323046367733557</v>
      </c>
      <c r="U59" s="6">
        <f t="shared" si="6"/>
        <v>0.320754716981132</v>
      </c>
      <c r="V59" s="6">
        <f t="shared" si="7"/>
        <v>0.310060346803147</v>
      </c>
      <c r="W59" s="6">
        <f t="shared" si="8"/>
        <v>0.00300000000000006</v>
      </c>
      <c r="X59" s="6">
        <f t="shared" si="9"/>
        <v>0.4199</v>
      </c>
      <c r="Y59" s="6">
        <f t="shared" si="10"/>
        <v>0.4229</v>
      </c>
    </row>
    <row r="60" spans="1:25">
      <c r="A60" s="2">
        <v>202001</v>
      </c>
      <c r="B60" s="2"/>
      <c r="C60" s="2" t="s">
        <v>28</v>
      </c>
      <c r="D60" s="2" t="s">
        <v>29</v>
      </c>
      <c r="E60" s="2">
        <v>273.47</v>
      </c>
      <c r="F60" s="2">
        <v>275.57</v>
      </c>
      <c r="G60" s="2">
        <v>277.84</v>
      </c>
      <c r="H60" s="2">
        <v>277.69</v>
      </c>
      <c r="I60" s="2">
        <v>276.07</v>
      </c>
      <c r="J60" s="2">
        <v>139.53</v>
      </c>
      <c r="K60" s="2">
        <f t="shared" ref="K60:O60" si="68">E60-102.36</f>
        <v>171.11</v>
      </c>
      <c r="L60" s="2">
        <f t="shared" si="68"/>
        <v>173.21</v>
      </c>
      <c r="M60" s="2">
        <f t="shared" si="68"/>
        <v>175.48</v>
      </c>
      <c r="N60" s="2">
        <f t="shared" si="68"/>
        <v>175.33</v>
      </c>
      <c r="O60" s="2">
        <f t="shared" si="68"/>
        <v>173.71</v>
      </c>
      <c r="P60" s="2">
        <f t="shared" si="1"/>
        <v>128.53</v>
      </c>
      <c r="Q60" s="6">
        <f t="shared" si="2"/>
        <v>0.75115422827421</v>
      </c>
      <c r="R60" s="6">
        <f t="shared" si="3"/>
        <v>0.331284525013616</v>
      </c>
      <c r="S60" s="4">
        <f t="shared" si="4"/>
        <v>1.2853</v>
      </c>
      <c r="T60" s="6">
        <f t="shared" si="5"/>
        <v>0.36528436940792</v>
      </c>
      <c r="U60" s="6">
        <f t="shared" si="6"/>
        <v>0.364117326694157</v>
      </c>
      <c r="V60" s="6">
        <f t="shared" si="7"/>
        <v>0.351513265385513</v>
      </c>
      <c r="W60" s="6">
        <f t="shared" si="8"/>
        <v>0.0014999999999998</v>
      </c>
      <c r="X60" s="6">
        <f t="shared" si="9"/>
        <v>0.468</v>
      </c>
      <c r="Y60" s="6">
        <f t="shared" si="10"/>
        <v>0.4695</v>
      </c>
    </row>
    <row r="61" spans="1:25">
      <c r="A61" s="2">
        <v>202001</v>
      </c>
      <c r="B61" s="2"/>
      <c r="C61" s="2" t="s">
        <v>30</v>
      </c>
      <c r="D61" s="2" t="s">
        <v>31</v>
      </c>
      <c r="E61" s="2">
        <v>251.39</v>
      </c>
      <c r="F61" s="4">
        <v>261.4</v>
      </c>
      <c r="G61" s="2">
        <v>260.72</v>
      </c>
      <c r="H61" s="2">
        <v>253.27</v>
      </c>
      <c r="I61" s="2">
        <v>252.88</v>
      </c>
      <c r="J61" s="2">
        <v>126.52</v>
      </c>
      <c r="K61" s="2">
        <f t="shared" ref="K61:O61" si="69">E61-102.36</f>
        <v>149.03</v>
      </c>
      <c r="L61" s="2">
        <f t="shared" si="69"/>
        <v>159.04</v>
      </c>
      <c r="M61" s="2">
        <f t="shared" si="69"/>
        <v>158.36</v>
      </c>
      <c r="N61" s="2">
        <f t="shared" si="69"/>
        <v>150.91</v>
      </c>
      <c r="O61" s="2">
        <f t="shared" si="69"/>
        <v>150.52</v>
      </c>
      <c r="P61" s="2">
        <f t="shared" si="1"/>
        <v>115.52</v>
      </c>
      <c r="Q61" s="6">
        <f t="shared" si="2"/>
        <v>0.775145943769711</v>
      </c>
      <c r="R61" s="6">
        <f t="shared" si="3"/>
        <v>0.290079639889196</v>
      </c>
      <c r="S61" s="4">
        <f t="shared" si="4"/>
        <v>1.1552</v>
      </c>
      <c r="T61" s="6">
        <f t="shared" si="5"/>
        <v>0.370844875346261</v>
      </c>
      <c r="U61" s="6">
        <f t="shared" si="6"/>
        <v>0.306353878116344</v>
      </c>
      <c r="V61" s="6">
        <f t="shared" si="7"/>
        <v>0.30297783933518</v>
      </c>
      <c r="W61" s="6">
        <f t="shared" si="8"/>
        <v>0.0744999999999999</v>
      </c>
      <c r="X61" s="6">
        <f t="shared" si="9"/>
        <v>0.3539</v>
      </c>
      <c r="Y61" s="6">
        <f t="shared" si="10"/>
        <v>0.4284</v>
      </c>
    </row>
    <row r="62" spans="1:25">
      <c r="A62" s="2">
        <v>202001</v>
      </c>
      <c r="B62" s="2" t="s">
        <v>51</v>
      </c>
      <c r="C62" s="2" t="s">
        <v>26</v>
      </c>
      <c r="D62" s="2" t="s">
        <v>27</v>
      </c>
      <c r="E62" s="2">
        <v>275.16</v>
      </c>
      <c r="F62" s="2">
        <v>283.21</v>
      </c>
      <c r="G62" s="2">
        <v>282.73</v>
      </c>
      <c r="H62" s="4">
        <v>278.8</v>
      </c>
      <c r="I62" s="2">
        <v>276.95</v>
      </c>
      <c r="J62" s="2">
        <v>151.91</v>
      </c>
      <c r="K62" s="2">
        <f t="shared" ref="K62:O62" si="70">E62-102.36</f>
        <v>172.8</v>
      </c>
      <c r="L62" s="2">
        <f t="shared" si="70"/>
        <v>180.85</v>
      </c>
      <c r="M62" s="2">
        <f t="shared" si="70"/>
        <v>180.37</v>
      </c>
      <c r="N62" s="2">
        <f t="shared" si="70"/>
        <v>176.44</v>
      </c>
      <c r="O62" s="2">
        <f t="shared" si="70"/>
        <v>174.59</v>
      </c>
      <c r="P62" s="2">
        <f t="shared" si="1"/>
        <v>140.91</v>
      </c>
      <c r="Q62" s="6">
        <f t="shared" si="2"/>
        <v>0.815451388888889</v>
      </c>
      <c r="R62" s="6">
        <f t="shared" si="3"/>
        <v>0.22631466893762</v>
      </c>
      <c r="S62" s="4">
        <f t="shared" si="4"/>
        <v>1.4091</v>
      </c>
      <c r="T62" s="6">
        <f t="shared" si="5"/>
        <v>0.280036902987723</v>
      </c>
      <c r="U62" s="6">
        <f t="shared" si="6"/>
        <v>0.252146760343482</v>
      </c>
      <c r="V62" s="6">
        <f t="shared" si="7"/>
        <v>0.239017812788304</v>
      </c>
      <c r="W62" s="6">
        <f t="shared" si="8"/>
        <v>0.0393000000000001</v>
      </c>
      <c r="X62" s="6">
        <f t="shared" si="9"/>
        <v>0.3553</v>
      </c>
      <c r="Y62" s="6">
        <f t="shared" si="10"/>
        <v>0.3946</v>
      </c>
    </row>
    <row r="63" spans="1:25">
      <c r="A63" s="2">
        <v>202001</v>
      </c>
      <c r="B63" s="2"/>
      <c r="C63" s="2" t="s">
        <v>28</v>
      </c>
      <c r="D63" s="2" t="s">
        <v>29</v>
      </c>
      <c r="E63" s="2">
        <v>305.76</v>
      </c>
      <c r="F63" s="2">
        <v>308</v>
      </c>
      <c r="G63" s="2">
        <v>308.68</v>
      </c>
      <c r="H63" s="2">
        <v>305.04</v>
      </c>
      <c r="I63" s="2">
        <v>304.09</v>
      </c>
      <c r="J63" s="2">
        <v>168.56</v>
      </c>
      <c r="K63" s="2">
        <f t="shared" ref="K63:O63" si="71">E63-102.36</f>
        <v>203.4</v>
      </c>
      <c r="L63" s="2">
        <f t="shared" si="71"/>
        <v>205.64</v>
      </c>
      <c r="M63" s="2">
        <f t="shared" si="71"/>
        <v>206.32</v>
      </c>
      <c r="N63" s="2">
        <f t="shared" si="71"/>
        <v>202.68</v>
      </c>
      <c r="O63" s="2">
        <f t="shared" si="71"/>
        <v>201.73</v>
      </c>
      <c r="P63" s="2">
        <f t="shared" si="1"/>
        <v>157.56</v>
      </c>
      <c r="Q63" s="6">
        <f t="shared" si="2"/>
        <v>0.774631268436578</v>
      </c>
      <c r="R63" s="6">
        <f t="shared" si="3"/>
        <v>0.290936785986291</v>
      </c>
      <c r="S63" s="4">
        <f t="shared" si="4"/>
        <v>1.5756</v>
      </c>
      <c r="T63" s="6">
        <f t="shared" si="5"/>
        <v>0.309469408479309</v>
      </c>
      <c r="U63" s="6">
        <f t="shared" si="6"/>
        <v>0.286367098248286</v>
      </c>
      <c r="V63" s="6">
        <f t="shared" si="7"/>
        <v>0.28033764914953</v>
      </c>
      <c r="W63" s="6">
        <f t="shared" si="8"/>
        <v>0.0363999999999999</v>
      </c>
      <c r="X63" s="6">
        <f t="shared" si="9"/>
        <v>0.4512</v>
      </c>
      <c r="Y63" s="6">
        <f t="shared" si="10"/>
        <v>0.4876</v>
      </c>
    </row>
    <row r="64" spans="1:25">
      <c r="A64" s="2">
        <v>202001</v>
      </c>
      <c r="B64" s="2"/>
      <c r="C64" s="2" t="s">
        <v>30</v>
      </c>
      <c r="D64" s="2" t="s">
        <v>31</v>
      </c>
      <c r="E64" s="2">
        <v>248.66</v>
      </c>
      <c r="F64" s="2">
        <v>256.12</v>
      </c>
      <c r="G64" s="4">
        <v>262.7</v>
      </c>
      <c r="H64" s="2">
        <v>252.22</v>
      </c>
      <c r="I64" s="2">
        <v>250.36</v>
      </c>
      <c r="J64" s="2">
        <v>125.75</v>
      </c>
      <c r="K64" s="2">
        <f t="shared" ref="K64:O64" si="72">E64-102.36</f>
        <v>146.3</v>
      </c>
      <c r="L64" s="2">
        <f t="shared" si="72"/>
        <v>153.76</v>
      </c>
      <c r="M64" s="2">
        <f t="shared" si="72"/>
        <v>160.34</v>
      </c>
      <c r="N64" s="2">
        <f t="shared" si="72"/>
        <v>149.86</v>
      </c>
      <c r="O64" s="2">
        <f t="shared" si="72"/>
        <v>148</v>
      </c>
      <c r="P64" s="2">
        <f t="shared" si="1"/>
        <v>114.75</v>
      </c>
      <c r="Q64" s="6">
        <f t="shared" si="2"/>
        <v>0.784347231715653</v>
      </c>
      <c r="R64" s="6">
        <f t="shared" si="3"/>
        <v>0.274945533769063</v>
      </c>
      <c r="S64" s="4">
        <f t="shared" si="4"/>
        <v>1.1475</v>
      </c>
      <c r="T64" s="6">
        <f t="shared" si="5"/>
        <v>0.397298474945534</v>
      </c>
      <c r="U64" s="6">
        <f t="shared" si="6"/>
        <v>0.305969498910675</v>
      </c>
      <c r="V64" s="6">
        <f t="shared" si="7"/>
        <v>0.289760348583878</v>
      </c>
      <c r="W64" s="6">
        <f t="shared" si="8"/>
        <v>0.1048</v>
      </c>
      <c r="X64" s="6">
        <f t="shared" si="9"/>
        <v>0.3511</v>
      </c>
      <c r="Y64" s="6">
        <f t="shared" si="10"/>
        <v>0.4559</v>
      </c>
    </row>
    <row r="65" spans="1:25">
      <c r="A65" s="2">
        <v>202001</v>
      </c>
      <c r="B65" s="2" t="s">
        <v>52</v>
      </c>
      <c r="C65" s="2" t="s">
        <v>26</v>
      </c>
      <c r="D65" s="2" t="s">
        <v>27</v>
      </c>
      <c r="E65" s="2">
        <v>254.74</v>
      </c>
      <c r="F65" s="2">
        <v>262.19</v>
      </c>
      <c r="G65" s="2">
        <v>263.76</v>
      </c>
      <c r="H65" s="2">
        <v>256.72</v>
      </c>
      <c r="I65" s="2">
        <v>252.35</v>
      </c>
      <c r="J65" s="2">
        <v>154.35</v>
      </c>
      <c r="K65" s="2">
        <f t="shared" ref="K65:O65" si="73">E65-102.36</f>
        <v>152.38</v>
      </c>
      <c r="L65" s="2">
        <f t="shared" si="73"/>
        <v>159.83</v>
      </c>
      <c r="M65" s="2">
        <f t="shared" si="73"/>
        <v>161.4</v>
      </c>
      <c r="N65" s="2">
        <f t="shared" si="73"/>
        <v>154.36</v>
      </c>
      <c r="O65" s="2">
        <f t="shared" si="73"/>
        <v>149.99</v>
      </c>
      <c r="P65" s="2">
        <f t="shared" si="1"/>
        <v>143.35</v>
      </c>
      <c r="Q65" s="6">
        <f t="shared" si="2"/>
        <v>0.940740254626591</v>
      </c>
      <c r="R65" s="6">
        <f t="shared" si="3"/>
        <v>0.0629926752703174</v>
      </c>
      <c r="S65" s="4">
        <f t="shared" si="4"/>
        <v>1.4335</v>
      </c>
      <c r="T65" s="6">
        <f t="shared" si="5"/>
        <v>0.125915591210324</v>
      </c>
      <c r="U65" s="6">
        <f t="shared" si="6"/>
        <v>0.0768050226717825</v>
      </c>
      <c r="V65" s="6">
        <f t="shared" si="7"/>
        <v>0.046320195326125</v>
      </c>
      <c r="W65" s="6">
        <f t="shared" si="8"/>
        <v>0.0703999999999997</v>
      </c>
      <c r="X65" s="6">
        <f t="shared" si="9"/>
        <v>0.1101</v>
      </c>
      <c r="Y65" s="6">
        <f t="shared" si="10"/>
        <v>0.1805</v>
      </c>
    </row>
    <row r="66" spans="1:25">
      <c r="A66" s="2">
        <v>202001</v>
      </c>
      <c r="B66" s="2"/>
      <c r="C66" s="2" t="s">
        <v>28</v>
      </c>
      <c r="D66" s="2" t="s">
        <v>29</v>
      </c>
      <c r="E66" s="2">
        <v>240.82</v>
      </c>
      <c r="F66" s="2">
        <v>252.52</v>
      </c>
      <c r="G66" s="4">
        <v>254.9</v>
      </c>
      <c r="H66" s="2">
        <v>245.94</v>
      </c>
      <c r="I66" s="2">
        <v>241.37</v>
      </c>
      <c r="J66" s="2">
        <v>146.85</v>
      </c>
      <c r="K66" s="2">
        <f t="shared" ref="K66:O66" si="74">E66-102.36</f>
        <v>138.46</v>
      </c>
      <c r="L66" s="2">
        <f t="shared" si="74"/>
        <v>150.16</v>
      </c>
      <c r="M66" s="2">
        <f t="shared" si="74"/>
        <v>152.54</v>
      </c>
      <c r="N66" s="2">
        <f t="shared" si="74"/>
        <v>143.58</v>
      </c>
      <c r="O66" s="2">
        <f t="shared" si="74"/>
        <v>139.01</v>
      </c>
      <c r="P66" s="2">
        <f t="shared" ref="P66:P129" si="75">J66-11</f>
        <v>135.85</v>
      </c>
      <c r="Q66" s="6">
        <f t="shared" ref="Q66:Q129" si="76">P66/K66</f>
        <v>0.981149790553228</v>
      </c>
      <c r="R66" s="6">
        <f t="shared" ref="R66:R129" si="77">(K66-P66)/P66</f>
        <v>0.0192123665807875</v>
      </c>
      <c r="S66" s="4">
        <f t="shared" ref="S66:S129" si="78">P66/100</f>
        <v>1.3585</v>
      </c>
      <c r="T66" s="6">
        <f t="shared" ref="T66:T129" si="79">(M66-P66)/P66</f>
        <v>0.122856091277144</v>
      </c>
      <c r="U66" s="6">
        <f t="shared" ref="U66:U129" si="80">(N66-P66)/P66</f>
        <v>0.0569009937430989</v>
      </c>
      <c r="V66" s="6">
        <f t="shared" ref="V66:V129" si="81">(O66-P66)/P66</f>
        <v>0.023260949576739</v>
      </c>
      <c r="W66" s="6">
        <f t="shared" ref="W66:W129" si="82">(T66-U66)*S66</f>
        <v>0.0896000000000003</v>
      </c>
      <c r="X66" s="6">
        <f t="shared" ref="X66:X129" si="83">U66*S66</f>
        <v>0.0772999999999999</v>
      </c>
      <c r="Y66" s="6">
        <f t="shared" ref="Y66:Y129" si="84">W66+X66</f>
        <v>0.1669</v>
      </c>
    </row>
    <row r="67" spans="1:25">
      <c r="A67" s="2">
        <v>202001</v>
      </c>
      <c r="B67" s="2"/>
      <c r="C67" s="2" t="s">
        <v>30</v>
      </c>
      <c r="D67" s="2" t="s">
        <v>31</v>
      </c>
      <c r="E67" s="2">
        <v>238.74</v>
      </c>
      <c r="F67" s="2">
        <v>250.23</v>
      </c>
      <c r="G67" s="2">
        <v>249.27</v>
      </c>
      <c r="H67" s="2">
        <v>244.29</v>
      </c>
      <c r="I67" s="2">
        <v>240.92</v>
      </c>
      <c r="J67" s="2">
        <v>130.31</v>
      </c>
      <c r="K67" s="2">
        <f t="shared" ref="K67:O67" si="85">E67-102.36</f>
        <v>136.38</v>
      </c>
      <c r="L67" s="2">
        <f t="shared" si="85"/>
        <v>147.87</v>
      </c>
      <c r="M67" s="2">
        <f t="shared" si="85"/>
        <v>146.91</v>
      </c>
      <c r="N67" s="2">
        <f t="shared" si="85"/>
        <v>141.93</v>
      </c>
      <c r="O67" s="2">
        <f t="shared" si="85"/>
        <v>138.56</v>
      </c>
      <c r="P67" s="2">
        <f t="shared" si="75"/>
        <v>119.31</v>
      </c>
      <c r="Q67" s="6">
        <f t="shared" si="76"/>
        <v>0.874835019797624</v>
      </c>
      <c r="R67" s="6">
        <f t="shared" si="77"/>
        <v>0.14307266784008</v>
      </c>
      <c r="S67" s="4">
        <f t="shared" si="78"/>
        <v>1.1931</v>
      </c>
      <c r="T67" s="6">
        <f t="shared" si="79"/>
        <v>0.23133014835303</v>
      </c>
      <c r="U67" s="6">
        <f t="shared" si="80"/>
        <v>0.189590143324114</v>
      </c>
      <c r="V67" s="6">
        <f t="shared" si="81"/>
        <v>0.161344396949124</v>
      </c>
      <c r="W67" s="6">
        <f t="shared" si="82"/>
        <v>0.0498000000000002</v>
      </c>
      <c r="X67" s="6">
        <f t="shared" si="83"/>
        <v>0.2262</v>
      </c>
      <c r="Y67" s="6">
        <f t="shared" si="84"/>
        <v>0.276</v>
      </c>
    </row>
    <row r="68" spans="1:25">
      <c r="A68" s="2">
        <v>202001</v>
      </c>
      <c r="B68" s="2" t="s">
        <v>53</v>
      </c>
      <c r="C68" s="2" t="s">
        <v>26</v>
      </c>
      <c r="D68" s="2" t="s">
        <v>27</v>
      </c>
      <c r="E68" s="2">
        <v>274.74</v>
      </c>
      <c r="F68" s="2">
        <v>281.12</v>
      </c>
      <c r="G68" s="2">
        <v>285.12</v>
      </c>
      <c r="H68" s="2">
        <v>273.08</v>
      </c>
      <c r="I68" s="2">
        <v>270</v>
      </c>
      <c r="J68" s="2">
        <v>143.54</v>
      </c>
      <c r="K68" s="2">
        <f t="shared" ref="K68:O68" si="86">E68-102.36</f>
        <v>172.38</v>
      </c>
      <c r="L68" s="2">
        <f t="shared" si="86"/>
        <v>178.76</v>
      </c>
      <c r="M68" s="2">
        <f t="shared" si="86"/>
        <v>182.76</v>
      </c>
      <c r="N68" s="2">
        <f t="shared" si="86"/>
        <v>170.72</v>
      </c>
      <c r="O68" s="2">
        <f t="shared" si="86"/>
        <v>167.64</v>
      </c>
      <c r="P68" s="2">
        <f t="shared" si="75"/>
        <v>132.54</v>
      </c>
      <c r="Q68" s="6">
        <f t="shared" si="76"/>
        <v>0.768882701009398</v>
      </c>
      <c r="R68" s="6">
        <f t="shared" si="77"/>
        <v>0.300588501584427</v>
      </c>
      <c r="S68" s="4">
        <f t="shared" si="78"/>
        <v>1.3254</v>
      </c>
      <c r="T68" s="6">
        <f t="shared" si="79"/>
        <v>0.378904481665912</v>
      </c>
      <c r="U68" s="6">
        <f t="shared" si="80"/>
        <v>0.288063980685076</v>
      </c>
      <c r="V68" s="6">
        <f t="shared" si="81"/>
        <v>0.264825712992304</v>
      </c>
      <c r="W68" s="6">
        <f t="shared" si="82"/>
        <v>0.1204</v>
      </c>
      <c r="X68" s="6">
        <f t="shared" si="83"/>
        <v>0.3818</v>
      </c>
      <c r="Y68" s="6">
        <f t="shared" si="84"/>
        <v>0.5022</v>
      </c>
    </row>
    <row r="69" spans="1:25">
      <c r="A69" s="2">
        <v>202001</v>
      </c>
      <c r="B69" s="2"/>
      <c r="C69" s="2" t="s">
        <v>28</v>
      </c>
      <c r="D69" s="2" t="s">
        <v>29</v>
      </c>
      <c r="E69" s="2">
        <v>266.31</v>
      </c>
      <c r="F69" s="2">
        <v>273.76</v>
      </c>
      <c r="G69" s="2">
        <v>277.28</v>
      </c>
      <c r="H69" s="2">
        <v>281.85</v>
      </c>
      <c r="I69" s="2">
        <v>279.52</v>
      </c>
      <c r="J69" s="2">
        <v>149.27</v>
      </c>
      <c r="K69" s="2">
        <f t="shared" ref="K69:O69" si="87">E69-102.36</f>
        <v>163.95</v>
      </c>
      <c r="L69" s="2">
        <f t="shared" si="87"/>
        <v>171.4</v>
      </c>
      <c r="M69" s="2">
        <f t="shared" si="87"/>
        <v>174.92</v>
      </c>
      <c r="N69" s="2">
        <f t="shared" si="87"/>
        <v>179.49</v>
      </c>
      <c r="O69" s="2">
        <f t="shared" si="87"/>
        <v>177.16</v>
      </c>
      <c r="P69" s="2">
        <f t="shared" si="75"/>
        <v>138.27</v>
      </c>
      <c r="Q69" s="6">
        <f t="shared" si="76"/>
        <v>0.843366880146386</v>
      </c>
      <c r="R69" s="6">
        <f t="shared" si="77"/>
        <v>0.185723584291603</v>
      </c>
      <c r="S69" s="4">
        <f t="shared" si="78"/>
        <v>1.3827</v>
      </c>
      <c r="T69" s="6">
        <f t="shared" si="79"/>
        <v>0.265061112316482</v>
      </c>
      <c r="U69" s="6">
        <f t="shared" si="80"/>
        <v>0.298112388804513</v>
      </c>
      <c r="V69" s="6">
        <f t="shared" si="81"/>
        <v>0.281261300354379</v>
      </c>
      <c r="W69" s="6">
        <f t="shared" si="82"/>
        <v>-0.0457000000000006</v>
      </c>
      <c r="X69" s="6">
        <f t="shared" si="83"/>
        <v>0.4122</v>
      </c>
      <c r="Y69" s="6">
        <f t="shared" si="84"/>
        <v>0.366499999999999</v>
      </c>
    </row>
    <row r="70" spans="1:25">
      <c r="A70" s="2">
        <v>202001</v>
      </c>
      <c r="B70" s="2"/>
      <c r="C70" s="2" t="s">
        <v>30</v>
      </c>
      <c r="D70" s="2" t="s">
        <v>31</v>
      </c>
      <c r="E70" s="2">
        <v>250.16</v>
      </c>
      <c r="F70" s="2">
        <v>264.59</v>
      </c>
      <c r="G70" s="2">
        <v>266.73</v>
      </c>
      <c r="H70" s="2">
        <v>259.43</v>
      </c>
      <c r="I70" s="2">
        <v>256.02</v>
      </c>
      <c r="J70" s="2">
        <v>127.99</v>
      </c>
      <c r="K70" s="2">
        <f t="shared" ref="K70:O70" si="88">E70-102.36</f>
        <v>147.8</v>
      </c>
      <c r="L70" s="2">
        <f t="shared" si="88"/>
        <v>162.23</v>
      </c>
      <c r="M70" s="2">
        <f t="shared" si="88"/>
        <v>164.37</v>
      </c>
      <c r="N70" s="2">
        <f t="shared" si="88"/>
        <v>157.07</v>
      </c>
      <c r="O70" s="2">
        <f t="shared" si="88"/>
        <v>153.66</v>
      </c>
      <c r="P70" s="2">
        <f t="shared" si="75"/>
        <v>116.99</v>
      </c>
      <c r="Q70" s="6">
        <f t="shared" si="76"/>
        <v>0.791542625169147</v>
      </c>
      <c r="R70" s="6">
        <f t="shared" si="77"/>
        <v>0.263355842379691</v>
      </c>
      <c r="S70" s="4">
        <f t="shared" si="78"/>
        <v>1.1699</v>
      </c>
      <c r="T70" s="6">
        <f t="shared" si="79"/>
        <v>0.404991879647833</v>
      </c>
      <c r="U70" s="6">
        <f t="shared" si="80"/>
        <v>0.342593384049919</v>
      </c>
      <c r="V70" s="6">
        <f t="shared" si="81"/>
        <v>0.313445593640482</v>
      </c>
      <c r="W70" s="6">
        <f t="shared" si="82"/>
        <v>0.0730000000000001</v>
      </c>
      <c r="X70" s="6">
        <f t="shared" si="83"/>
        <v>0.4008</v>
      </c>
      <c r="Y70" s="6">
        <f t="shared" si="84"/>
        <v>0.4738</v>
      </c>
    </row>
    <row r="71" spans="1:25">
      <c r="A71" s="2">
        <v>202001</v>
      </c>
      <c r="B71" s="2" t="s">
        <v>54</v>
      </c>
      <c r="C71" s="2" t="s">
        <v>26</v>
      </c>
      <c r="D71" s="2" t="s">
        <v>27</v>
      </c>
      <c r="E71" s="2">
        <v>285.8</v>
      </c>
      <c r="F71" s="2">
        <v>288.97</v>
      </c>
      <c r="G71" s="2">
        <v>291.5</v>
      </c>
      <c r="H71" s="2">
        <v>281.92</v>
      </c>
      <c r="I71" s="2">
        <v>287.48</v>
      </c>
      <c r="J71" s="2">
        <v>160.44</v>
      </c>
      <c r="K71" s="2">
        <f t="shared" ref="K71:O71" si="89">E71-102.36</f>
        <v>183.44</v>
      </c>
      <c r="L71" s="2">
        <f t="shared" si="89"/>
        <v>186.61</v>
      </c>
      <c r="M71" s="2">
        <f t="shared" si="89"/>
        <v>189.14</v>
      </c>
      <c r="N71" s="2">
        <f t="shared" si="89"/>
        <v>179.56</v>
      </c>
      <c r="O71" s="2">
        <f t="shared" si="89"/>
        <v>185.12</v>
      </c>
      <c r="P71" s="2">
        <f t="shared" si="75"/>
        <v>149.44</v>
      </c>
      <c r="Q71" s="6">
        <f t="shared" si="76"/>
        <v>0.814653292629743</v>
      </c>
      <c r="R71" s="6">
        <f t="shared" si="77"/>
        <v>0.227516059957173</v>
      </c>
      <c r="S71" s="4">
        <f t="shared" si="78"/>
        <v>1.4944</v>
      </c>
      <c r="T71" s="6">
        <f t="shared" si="79"/>
        <v>0.265658458244111</v>
      </c>
      <c r="U71" s="6">
        <f t="shared" si="80"/>
        <v>0.201552462526767</v>
      </c>
      <c r="V71" s="6">
        <f t="shared" si="81"/>
        <v>0.238758029978587</v>
      </c>
      <c r="W71" s="6">
        <f t="shared" si="82"/>
        <v>0.0957999999999998</v>
      </c>
      <c r="X71" s="6">
        <f t="shared" si="83"/>
        <v>0.3012</v>
      </c>
      <c r="Y71" s="6">
        <f t="shared" si="84"/>
        <v>0.397</v>
      </c>
    </row>
    <row r="72" spans="1:25">
      <c r="A72" s="2">
        <v>202001</v>
      </c>
      <c r="B72" s="2"/>
      <c r="C72" s="2" t="s">
        <v>28</v>
      </c>
      <c r="D72" s="2" t="s">
        <v>29</v>
      </c>
      <c r="E72" s="2">
        <v>258.37</v>
      </c>
      <c r="F72" s="2">
        <v>269.71</v>
      </c>
      <c r="G72" s="2">
        <v>270.56</v>
      </c>
      <c r="H72" s="2">
        <v>266.39</v>
      </c>
      <c r="I72" s="2">
        <v>262.76</v>
      </c>
      <c r="J72" s="2">
        <v>140.03</v>
      </c>
      <c r="K72" s="2">
        <f t="shared" ref="K72:O72" si="90">E72-102.36</f>
        <v>156.01</v>
      </c>
      <c r="L72" s="2">
        <f t="shared" si="90"/>
        <v>167.35</v>
      </c>
      <c r="M72" s="2">
        <f t="shared" si="90"/>
        <v>168.2</v>
      </c>
      <c r="N72" s="2">
        <f t="shared" si="90"/>
        <v>164.03</v>
      </c>
      <c r="O72" s="2">
        <f t="shared" si="90"/>
        <v>160.4</v>
      </c>
      <c r="P72" s="2">
        <f t="shared" si="75"/>
        <v>129.03</v>
      </c>
      <c r="Q72" s="6">
        <f t="shared" si="76"/>
        <v>0.827062367796936</v>
      </c>
      <c r="R72" s="6">
        <f t="shared" si="77"/>
        <v>0.209098659226536</v>
      </c>
      <c r="S72" s="4">
        <f t="shared" si="78"/>
        <v>1.2903</v>
      </c>
      <c r="T72" s="6">
        <f t="shared" si="79"/>
        <v>0.303572812524219</v>
      </c>
      <c r="U72" s="6">
        <f t="shared" si="80"/>
        <v>0.271254746958072</v>
      </c>
      <c r="V72" s="6">
        <f t="shared" si="81"/>
        <v>0.243121754630706</v>
      </c>
      <c r="W72" s="6">
        <f t="shared" si="82"/>
        <v>0.0417000000000002</v>
      </c>
      <c r="X72" s="6">
        <f t="shared" si="83"/>
        <v>0.35</v>
      </c>
      <c r="Y72" s="6">
        <f t="shared" si="84"/>
        <v>0.3917</v>
      </c>
    </row>
    <row r="73" spans="1:25">
      <c r="A73" s="2">
        <v>202001</v>
      </c>
      <c r="B73" s="2"/>
      <c r="C73" s="2" t="s">
        <v>30</v>
      </c>
      <c r="D73" s="2" t="s">
        <v>31</v>
      </c>
      <c r="E73" s="2">
        <v>235.78</v>
      </c>
      <c r="F73" s="2">
        <v>246.77</v>
      </c>
      <c r="G73" s="2">
        <v>250.39</v>
      </c>
      <c r="H73" s="2">
        <v>241.58</v>
      </c>
      <c r="I73" s="4">
        <v>239.2</v>
      </c>
      <c r="J73" s="2">
        <v>124.1</v>
      </c>
      <c r="K73" s="2">
        <f t="shared" ref="K73:O73" si="91">E73-102.36</f>
        <v>133.42</v>
      </c>
      <c r="L73" s="2">
        <f t="shared" si="91"/>
        <v>144.41</v>
      </c>
      <c r="M73" s="2">
        <f t="shared" si="91"/>
        <v>148.03</v>
      </c>
      <c r="N73" s="2">
        <f t="shared" si="91"/>
        <v>139.22</v>
      </c>
      <c r="O73" s="2">
        <f t="shared" si="91"/>
        <v>136.84</v>
      </c>
      <c r="P73" s="2">
        <f t="shared" si="75"/>
        <v>113.1</v>
      </c>
      <c r="Q73" s="6">
        <f t="shared" si="76"/>
        <v>0.847698995652825</v>
      </c>
      <c r="R73" s="6">
        <f t="shared" si="77"/>
        <v>0.179664014146773</v>
      </c>
      <c r="S73" s="4">
        <f t="shared" si="78"/>
        <v>1.131</v>
      </c>
      <c r="T73" s="6">
        <f t="shared" si="79"/>
        <v>0.308841732979664</v>
      </c>
      <c r="U73" s="6">
        <f t="shared" si="80"/>
        <v>0.230946065428824</v>
      </c>
      <c r="V73" s="6">
        <f t="shared" si="81"/>
        <v>0.209902740937224</v>
      </c>
      <c r="W73" s="6">
        <f t="shared" si="82"/>
        <v>0.0880999999999995</v>
      </c>
      <c r="X73" s="6">
        <f t="shared" si="83"/>
        <v>0.2612</v>
      </c>
      <c r="Y73" s="6">
        <f t="shared" si="84"/>
        <v>0.3493</v>
      </c>
    </row>
    <row r="74" spans="1:25">
      <c r="A74" s="2">
        <v>202001</v>
      </c>
      <c r="B74" s="2" t="s">
        <v>55</v>
      </c>
      <c r="C74" s="2" t="s">
        <v>26</v>
      </c>
      <c r="D74" s="2" t="s">
        <v>27</v>
      </c>
      <c r="E74" s="2">
        <v>261.31</v>
      </c>
      <c r="F74" s="2">
        <v>270.14</v>
      </c>
      <c r="G74" s="2">
        <v>271.84</v>
      </c>
      <c r="H74" s="2">
        <v>267.97</v>
      </c>
      <c r="I74" s="2">
        <v>265.98</v>
      </c>
      <c r="J74" s="2">
        <v>134.4</v>
      </c>
      <c r="K74" s="2">
        <f t="shared" ref="K74:O74" si="92">E74-102.36</f>
        <v>158.95</v>
      </c>
      <c r="L74" s="2">
        <f t="shared" si="92"/>
        <v>167.78</v>
      </c>
      <c r="M74" s="2">
        <f t="shared" si="92"/>
        <v>169.48</v>
      </c>
      <c r="N74" s="2">
        <f t="shared" si="92"/>
        <v>165.61</v>
      </c>
      <c r="O74" s="2">
        <f t="shared" si="92"/>
        <v>163.62</v>
      </c>
      <c r="P74" s="2">
        <f t="shared" si="75"/>
        <v>123.4</v>
      </c>
      <c r="Q74" s="6">
        <f t="shared" si="76"/>
        <v>0.776344762503932</v>
      </c>
      <c r="R74" s="6">
        <f t="shared" si="77"/>
        <v>0.288087520259319</v>
      </c>
      <c r="S74" s="4">
        <f t="shared" si="78"/>
        <v>1.234</v>
      </c>
      <c r="T74" s="6">
        <f t="shared" si="79"/>
        <v>0.373419773095624</v>
      </c>
      <c r="U74" s="6">
        <f t="shared" si="80"/>
        <v>0.342058346839546</v>
      </c>
      <c r="V74" s="6">
        <f t="shared" si="81"/>
        <v>0.325931928687196</v>
      </c>
      <c r="W74" s="6">
        <f t="shared" si="82"/>
        <v>0.0386999999999995</v>
      </c>
      <c r="X74" s="6">
        <f t="shared" si="83"/>
        <v>0.4221</v>
      </c>
      <c r="Y74" s="6">
        <f t="shared" si="84"/>
        <v>0.4608</v>
      </c>
    </row>
    <row r="75" spans="1:25">
      <c r="A75" s="2">
        <v>202001</v>
      </c>
      <c r="B75" s="2"/>
      <c r="C75" s="2" t="s">
        <v>28</v>
      </c>
      <c r="D75" s="2" t="s">
        <v>29</v>
      </c>
      <c r="E75" s="2">
        <v>285.76</v>
      </c>
      <c r="F75" s="2">
        <v>264.42</v>
      </c>
      <c r="G75" s="2">
        <v>268.63</v>
      </c>
      <c r="H75" s="2">
        <v>265.28</v>
      </c>
      <c r="I75" s="2">
        <v>262.26</v>
      </c>
      <c r="J75" s="2">
        <v>130.21</v>
      </c>
      <c r="K75" s="2">
        <f t="shared" ref="K75:O75" si="93">E75-102.36</f>
        <v>183.4</v>
      </c>
      <c r="L75" s="2">
        <f t="shared" si="93"/>
        <v>162.06</v>
      </c>
      <c r="M75" s="2">
        <f t="shared" si="93"/>
        <v>166.27</v>
      </c>
      <c r="N75" s="2">
        <f t="shared" si="93"/>
        <v>162.92</v>
      </c>
      <c r="O75" s="2">
        <f t="shared" si="93"/>
        <v>159.9</v>
      </c>
      <c r="P75" s="2">
        <f t="shared" si="75"/>
        <v>119.21</v>
      </c>
      <c r="Q75" s="6">
        <f t="shared" si="76"/>
        <v>0.65</v>
      </c>
      <c r="R75" s="6">
        <f t="shared" si="77"/>
        <v>0.538461538461538</v>
      </c>
      <c r="S75" s="4">
        <f t="shared" si="78"/>
        <v>1.1921</v>
      </c>
      <c r="T75" s="6">
        <f t="shared" si="79"/>
        <v>0.394765539803707</v>
      </c>
      <c r="U75" s="6">
        <f t="shared" si="80"/>
        <v>0.366663870480664</v>
      </c>
      <c r="V75" s="6">
        <f t="shared" si="81"/>
        <v>0.341330425299891</v>
      </c>
      <c r="W75" s="6">
        <f t="shared" si="82"/>
        <v>0.0335000000000002</v>
      </c>
      <c r="X75" s="6">
        <f t="shared" si="83"/>
        <v>0.4371</v>
      </c>
      <c r="Y75" s="6">
        <f t="shared" si="84"/>
        <v>0.4706</v>
      </c>
    </row>
    <row r="76" spans="1:25">
      <c r="A76" s="2">
        <v>202001</v>
      </c>
      <c r="B76" s="2"/>
      <c r="C76" s="2" t="s">
        <v>30</v>
      </c>
      <c r="D76" s="2" t="s">
        <v>31</v>
      </c>
      <c r="E76" s="2">
        <v>271.27</v>
      </c>
      <c r="F76" s="2">
        <v>278.05</v>
      </c>
      <c r="G76" s="2">
        <v>281.81</v>
      </c>
      <c r="H76" s="2">
        <v>278.24</v>
      </c>
      <c r="I76" s="2">
        <v>276.37</v>
      </c>
      <c r="J76" s="2">
        <v>142.15</v>
      </c>
      <c r="K76" s="2">
        <f t="shared" ref="K76:O76" si="94">E76-102.36</f>
        <v>168.91</v>
      </c>
      <c r="L76" s="2">
        <f t="shared" si="94"/>
        <v>175.69</v>
      </c>
      <c r="M76" s="2">
        <f t="shared" si="94"/>
        <v>179.45</v>
      </c>
      <c r="N76" s="2">
        <f t="shared" si="94"/>
        <v>175.88</v>
      </c>
      <c r="O76" s="2">
        <f t="shared" si="94"/>
        <v>174.01</v>
      </c>
      <c r="P76" s="2">
        <f t="shared" si="75"/>
        <v>131.15</v>
      </c>
      <c r="Q76" s="6">
        <f t="shared" si="76"/>
        <v>0.776448996507016</v>
      </c>
      <c r="R76" s="6">
        <f t="shared" si="77"/>
        <v>0.28791460160122</v>
      </c>
      <c r="S76" s="4">
        <f t="shared" si="78"/>
        <v>1.3115</v>
      </c>
      <c r="T76" s="6">
        <f t="shared" si="79"/>
        <v>0.368280594738848</v>
      </c>
      <c r="U76" s="6">
        <f t="shared" si="80"/>
        <v>0.341059855127716</v>
      </c>
      <c r="V76" s="6">
        <f t="shared" si="81"/>
        <v>0.326801372474266</v>
      </c>
      <c r="W76" s="6">
        <f t="shared" si="82"/>
        <v>0.0356999999999999</v>
      </c>
      <c r="X76" s="6">
        <f t="shared" si="83"/>
        <v>0.4473</v>
      </c>
      <c r="Y76" s="6">
        <f t="shared" si="84"/>
        <v>0.483</v>
      </c>
    </row>
    <row r="77" spans="1:25">
      <c r="A77" s="2">
        <v>202001</v>
      </c>
      <c r="B77" s="2" t="s">
        <v>56</v>
      </c>
      <c r="C77" s="2" t="s">
        <v>26</v>
      </c>
      <c r="D77" s="2" t="s">
        <v>27</v>
      </c>
      <c r="E77" s="2">
        <v>272.79</v>
      </c>
      <c r="F77" s="2">
        <v>276.83</v>
      </c>
      <c r="G77" s="2">
        <v>279.53</v>
      </c>
      <c r="H77" s="2">
        <v>277.41</v>
      </c>
      <c r="I77" s="2">
        <v>275.53</v>
      </c>
      <c r="J77" s="2">
        <v>142.87</v>
      </c>
      <c r="K77" s="2">
        <f t="shared" ref="K77:O77" si="95">E77-102.36</f>
        <v>170.43</v>
      </c>
      <c r="L77" s="2">
        <f t="shared" si="95"/>
        <v>174.47</v>
      </c>
      <c r="M77" s="2">
        <f t="shared" si="95"/>
        <v>177.17</v>
      </c>
      <c r="N77" s="2">
        <f t="shared" si="95"/>
        <v>175.05</v>
      </c>
      <c r="O77" s="2">
        <f t="shared" si="95"/>
        <v>173.17</v>
      </c>
      <c r="P77" s="2">
        <f t="shared" si="75"/>
        <v>131.87</v>
      </c>
      <c r="Q77" s="6">
        <f t="shared" si="76"/>
        <v>0.773748753153787</v>
      </c>
      <c r="R77" s="6">
        <f t="shared" si="77"/>
        <v>0.292409190869796</v>
      </c>
      <c r="S77" s="4">
        <f t="shared" si="78"/>
        <v>1.3187</v>
      </c>
      <c r="T77" s="6">
        <f t="shared" si="79"/>
        <v>0.343520133464776</v>
      </c>
      <c r="U77" s="6">
        <f t="shared" si="80"/>
        <v>0.327443694547661</v>
      </c>
      <c r="V77" s="6">
        <f t="shared" si="81"/>
        <v>0.313187229847577</v>
      </c>
      <c r="W77" s="6">
        <f t="shared" si="82"/>
        <v>0.0211999999999995</v>
      </c>
      <c r="X77" s="6">
        <f t="shared" si="83"/>
        <v>0.4318</v>
      </c>
      <c r="Y77" s="6">
        <f t="shared" si="84"/>
        <v>0.453</v>
      </c>
    </row>
    <row r="78" spans="1:25">
      <c r="A78" s="2">
        <v>202001</v>
      </c>
      <c r="B78" s="2"/>
      <c r="C78" s="2" t="s">
        <v>28</v>
      </c>
      <c r="D78" s="2" t="s">
        <v>29</v>
      </c>
      <c r="E78" s="2">
        <v>297.19</v>
      </c>
      <c r="F78" s="2">
        <v>298.73</v>
      </c>
      <c r="G78" s="2">
        <v>299.95</v>
      </c>
      <c r="H78" s="2">
        <v>295.05</v>
      </c>
      <c r="I78" s="2">
        <v>293.41</v>
      </c>
      <c r="J78" s="2">
        <v>177.22</v>
      </c>
      <c r="K78" s="2">
        <f t="shared" ref="K78:O78" si="96">E78-102.36</f>
        <v>194.83</v>
      </c>
      <c r="L78" s="2">
        <f t="shared" si="96"/>
        <v>196.37</v>
      </c>
      <c r="M78" s="2">
        <f t="shared" si="96"/>
        <v>197.59</v>
      </c>
      <c r="N78" s="2">
        <f t="shared" si="96"/>
        <v>192.69</v>
      </c>
      <c r="O78" s="2">
        <f t="shared" si="96"/>
        <v>191.05</v>
      </c>
      <c r="P78" s="2">
        <f t="shared" si="75"/>
        <v>166.22</v>
      </c>
      <c r="Q78" s="6">
        <f t="shared" si="76"/>
        <v>0.853154031719961</v>
      </c>
      <c r="R78" s="6">
        <f t="shared" si="77"/>
        <v>0.172121285043918</v>
      </c>
      <c r="S78" s="4">
        <f t="shared" si="78"/>
        <v>1.6622</v>
      </c>
      <c r="T78" s="6">
        <f t="shared" si="79"/>
        <v>0.188725785104079</v>
      </c>
      <c r="U78" s="6">
        <f t="shared" si="80"/>
        <v>0.159246781374083</v>
      </c>
      <c r="V78" s="6">
        <f t="shared" si="81"/>
        <v>0.149380339309349</v>
      </c>
      <c r="W78" s="6">
        <f t="shared" si="82"/>
        <v>0.0489999999999997</v>
      </c>
      <c r="X78" s="6">
        <f t="shared" si="83"/>
        <v>0.2647</v>
      </c>
      <c r="Y78" s="6">
        <f t="shared" si="84"/>
        <v>0.3137</v>
      </c>
    </row>
    <row r="79" spans="1:25">
      <c r="A79" s="2">
        <v>202001</v>
      </c>
      <c r="B79" s="2"/>
      <c r="C79" s="2" t="s">
        <v>30</v>
      </c>
      <c r="D79" s="2" t="s">
        <v>31</v>
      </c>
      <c r="E79" s="2">
        <v>256.35</v>
      </c>
      <c r="F79" s="2">
        <v>267.25</v>
      </c>
      <c r="G79" s="2">
        <v>266.25</v>
      </c>
      <c r="H79" s="2">
        <v>262.14</v>
      </c>
      <c r="I79" s="4">
        <v>258.5</v>
      </c>
      <c r="J79" s="2">
        <v>137.64</v>
      </c>
      <c r="K79" s="2">
        <f t="shared" ref="K79:O79" si="97">E79-102.36</f>
        <v>153.99</v>
      </c>
      <c r="L79" s="2">
        <f t="shared" si="97"/>
        <v>164.89</v>
      </c>
      <c r="M79" s="2">
        <f t="shared" si="97"/>
        <v>163.89</v>
      </c>
      <c r="N79" s="2">
        <f t="shared" si="97"/>
        <v>159.78</v>
      </c>
      <c r="O79" s="2">
        <f t="shared" si="97"/>
        <v>156.14</v>
      </c>
      <c r="P79" s="2">
        <f t="shared" si="75"/>
        <v>126.64</v>
      </c>
      <c r="Q79" s="6">
        <f t="shared" si="76"/>
        <v>0.822391064354828</v>
      </c>
      <c r="R79" s="6">
        <f t="shared" si="77"/>
        <v>0.215966519267214</v>
      </c>
      <c r="S79" s="4">
        <f t="shared" si="78"/>
        <v>1.2664</v>
      </c>
      <c r="T79" s="6">
        <f t="shared" si="79"/>
        <v>0.294140871762476</v>
      </c>
      <c r="U79" s="6">
        <f t="shared" si="80"/>
        <v>0.26168667087808</v>
      </c>
      <c r="V79" s="6">
        <f t="shared" si="81"/>
        <v>0.232943777637397</v>
      </c>
      <c r="W79" s="6">
        <f t="shared" si="82"/>
        <v>0.0411000000000001</v>
      </c>
      <c r="X79" s="6">
        <f t="shared" si="83"/>
        <v>0.3314</v>
      </c>
      <c r="Y79" s="6">
        <f t="shared" si="84"/>
        <v>0.3725</v>
      </c>
    </row>
    <row r="80" spans="1:25">
      <c r="A80" s="2">
        <v>202001</v>
      </c>
      <c r="B80" s="2" t="s">
        <v>57</v>
      </c>
      <c r="C80" s="2" t="s">
        <v>26</v>
      </c>
      <c r="D80" s="2" t="s">
        <v>27</v>
      </c>
      <c r="E80" s="2">
        <v>237.19</v>
      </c>
      <c r="F80" s="2">
        <v>252.83</v>
      </c>
      <c r="G80" s="2">
        <v>256.61</v>
      </c>
      <c r="H80" s="2">
        <v>243.27</v>
      </c>
      <c r="I80" s="2">
        <v>241.43</v>
      </c>
      <c r="J80" s="2">
        <v>119.52</v>
      </c>
      <c r="K80" s="2">
        <f t="shared" ref="K80:O80" si="98">E80-102.36</f>
        <v>134.83</v>
      </c>
      <c r="L80" s="2">
        <f t="shared" si="98"/>
        <v>150.47</v>
      </c>
      <c r="M80" s="2">
        <f t="shared" si="98"/>
        <v>154.25</v>
      </c>
      <c r="N80" s="2">
        <f t="shared" si="98"/>
        <v>140.91</v>
      </c>
      <c r="O80" s="2">
        <f t="shared" si="98"/>
        <v>139.07</v>
      </c>
      <c r="P80" s="2">
        <f t="shared" si="75"/>
        <v>108.52</v>
      </c>
      <c r="Q80" s="6">
        <f t="shared" si="76"/>
        <v>0.804865386041682</v>
      </c>
      <c r="R80" s="6">
        <f t="shared" si="77"/>
        <v>0.242443789163288</v>
      </c>
      <c r="S80" s="4">
        <f t="shared" si="78"/>
        <v>1.0852</v>
      </c>
      <c r="T80" s="6">
        <f t="shared" si="79"/>
        <v>0.421396977515665</v>
      </c>
      <c r="U80" s="6">
        <f t="shared" si="80"/>
        <v>0.298470328050129</v>
      </c>
      <c r="V80" s="6">
        <f t="shared" si="81"/>
        <v>0.281514928123848</v>
      </c>
      <c r="W80" s="6">
        <f t="shared" si="82"/>
        <v>0.1334</v>
      </c>
      <c r="X80" s="6">
        <f t="shared" si="83"/>
        <v>0.3239</v>
      </c>
      <c r="Y80" s="6">
        <f t="shared" si="84"/>
        <v>0.4573</v>
      </c>
    </row>
    <row r="81" spans="1:25">
      <c r="A81" s="2">
        <v>202001</v>
      </c>
      <c r="B81" s="2"/>
      <c r="C81" s="2" t="s">
        <v>28</v>
      </c>
      <c r="D81" s="2" t="s">
        <v>29</v>
      </c>
      <c r="E81" s="2">
        <v>233.45</v>
      </c>
      <c r="F81" s="2">
        <v>244</v>
      </c>
      <c r="G81" s="2">
        <v>251.25</v>
      </c>
      <c r="H81" s="2">
        <v>238.16</v>
      </c>
      <c r="I81" s="2">
        <v>235.69</v>
      </c>
      <c r="J81" s="2">
        <v>120.62</v>
      </c>
      <c r="K81" s="2">
        <f t="shared" ref="K81:O81" si="99">E81-102.36</f>
        <v>131.09</v>
      </c>
      <c r="L81" s="2">
        <f t="shared" si="99"/>
        <v>141.64</v>
      </c>
      <c r="M81" s="2">
        <f t="shared" si="99"/>
        <v>148.89</v>
      </c>
      <c r="N81" s="2">
        <f t="shared" si="99"/>
        <v>135.8</v>
      </c>
      <c r="O81" s="2">
        <f t="shared" si="99"/>
        <v>133.33</v>
      </c>
      <c r="P81" s="2">
        <f t="shared" si="75"/>
        <v>109.62</v>
      </c>
      <c r="Q81" s="6">
        <f t="shared" si="76"/>
        <v>0.836219391257915</v>
      </c>
      <c r="R81" s="6">
        <f t="shared" si="77"/>
        <v>0.195858419996351</v>
      </c>
      <c r="S81" s="4">
        <f t="shared" si="78"/>
        <v>1.0962</v>
      </c>
      <c r="T81" s="6">
        <f t="shared" si="79"/>
        <v>0.35823754789272</v>
      </c>
      <c r="U81" s="6">
        <f t="shared" si="80"/>
        <v>0.23882503192848</v>
      </c>
      <c r="V81" s="6">
        <f t="shared" si="81"/>
        <v>0.21629264732713</v>
      </c>
      <c r="W81" s="6">
        <f t="shared" si="82"/>
        <v>0.1309</v>
      </c>
      <c r="X81" s="6">
        <f t="shared" si="83"/>
        <v>0.2618</v>
      </c>
      <c r="Y81" s="6">
        <f t="shared" si="84"/>
        <v>0.3927</v>
      </c>
    </row>
    <row r="82" spans="1:25">
      <c r="A82" s="2">
        <v>202001</v>
      </c>
      <c r="B82" s="2"/>
      <c r="C82" s="2" t="s">
        <v>30</v>
      </c>
      <c r="D82" s="2" t="s">
        <v>31</v>
      </c>
      <c r="E82" s="2">
        <v>253.38</v>
      </c>
      <c r="F82" s="2">
        <v>262.97</v>
      </c>
      <c r="G82" s="4">
        <v>267.1</v>
      </c>
      <c r="H82" s="2">
        <v>258.78</v>
      </c>
      <c r="I82" s="2">
        <v>255.61</v>
      </c>
      <c r="J82" s="2">
        <v>133.87</v>
      </c>
      <c r="K82" s="2">
        <f t="shared" ref="K82:O82" si="100">E82-102.36</f>
        <v>151.02</v>
      </c>
      <c r="L82" s="2">
        <f t="shared" si="100"/>
        <v>160.61</v>
      </c>
      <c r="M82" s="2">
        <f t="shared" si="100"/>
        <v>164.74</v>
      </c>
      <c r="N82" s="2">
        <f t="shared" si="100"/>
        <v>156.42</v>
      </c>
      <c r="O82" s="2">
        <f t="shared" si="100"/>
        <v>153.25</v>
      </c>
      <c r="P82" s="2">
        <f t="shared" si="75"/>
        <v>122.87</v>
      </c>
      <c r="Q82" s="6">
        <f t="shared" si="76"/>
        <v>0.813600847569858</v>
      </c>
      <c r="R82" s="6">
        <f t="shared" si="77"/>
        <v>0.229103930983967</v>
      </c>
      <c r="S82" s="4">
        <f t="shared" si="78"/>
        <v>1.2287</v>
      </c>
      <c r="T82" s="6">
        <f t="shared" si="79"/>
        <v>0.340766663953772</v>
      </c>
      <c r="U82" s="6">
        <f t="shared" si="80"/>
        <v>0.273052820053715</v>
      </c>
      <c r="V82" s="6">
        <f t="shared" si="81"/>
        <v>0.247253194433141</v>
      </c>
      <c r="W82" s="6">
        <f t="shared" si="82"/>
        <v>0.0832000000000005</v>
      </c>
      <c r="X82" s="6">
        <f t="shared" si="83"/>
        <v>0.3355</v>
      </c>
      <c r="Y82" s="6">
        <f t="shared" si="84"/>
        <v>0.4187</v>
      </c>
    </row>
    <row r="83" spans="1:25">
      <c r="A83" s="2">
        <v>202001</v>
      </c>
      <c r="B83" s="2" t="s">
        <v>58</v>
      </c>
      <c r="C83" s="2" t="s">
        <v>26</v>
      </c>
      <c r="D83" s="2" t="s">
        <v>27</v>
      </c>
      <c r="E83" s="2">
        <v>244.23</v>
      </c>
      <c r="F83" s="2">
        <v>255.97</v>
      </c>
      <c r="G83" s="2">
        <v>256.88</v>
      </c>
      <c r="H83" s="2">
        <v>252.17</v>
      </c>
      <c r="I83" s="2">
        <v>250.17</v>
      </c>
      <c r="J83" s="2">
        <v>127.33</v>
      </c>
      <c r="K83" s="2">
        <f t="shared" ref="K83:O83" si="101">E83-102.36</f>
        <v>141.87</v>
      </c>
      <c r="L83" s="2">
        <f t="shared" si="101"/>
        <v>153.61</v>
      </c>
      <c r="M83" s="2">
        <f t="shared" si="101"/>
        <v>154.52</v>
      </c>
      <c r="N83" s="2">
        <f t="shared" si="101"/>
        <v>149.81</v>
      </c>
      <c r="O83" s="2">
        <f t="shared" si="101"/>
        <v>147.81</v>
      </c>
      <c r="P83" s="2">
        <f t="shared" si="75"/>
        <v>116.33</v>
      </c>
      <c r="Q83" s="6">
        <f t="shared" si="76"/>
        <v>0.819976034397688</v>
      </c>
      <c r="R83" s="6">
        <f t="shared" si="77"/>
        <v>0.219547838046936</v>
      </c>
      <c r="S83" s="4">
        <f t="shared" si="78"/>
        <v>1.1633</v>
      </c>
      <c r="T83" s="6">
        <f t="shared" si="79"/>
        <v>0.328290208888507</v>
      </c>
      <c r="U83" s="6">
        <f t="shared" si="80"/>
        <v>0.287801942749076</v>
      </c>
      <c r="V83" s="6">
        <f t="shared" si="81"/>
        <v>0.270609473050804</v>
      </c>
      <c r="W83" s="6">
        <f t="shared" si="82"/>
        <v>0.0470999999999998</v>
      </c>
      <c r="X83" s="6">
        <f t="shared" si="83"/>
        <v>0.3348</v>
      </c>
      <c r="Y83" s="6">
        <f t="shared" si="84"/>
        <v>0.3819</v>
      </c>
    </row>
    <row r="84" spans="1:25">
      <c r="A84" s="2">
        <v>202001</v>
      </c>
      <c r="B84" s="2"/>
      <c r="C84" s="2" t="s">
        <v>28</v>
      </c>
      <c r="D84" s="2" t="s">
        <v>29</v>
      </c>
      <c r="E84" s="2">
        <v>255.42</v>
      </c>
      <c r="F84" s="2">
        <v>264.65</v>
      </c>
      <c r="G84" s="4">
        <v>265.2</v>
      </c>
      <c r="H84" s="2">
        <v>261.42</v>
      </c>
      <c r="I84" s="2">
        <v>260.21</v>
      </c>
      <c r="J84" s="2">
        <v>123.06</v>
      </c>
      <c r="K84" s="2">
        <f t="shared" ref="K84:O84" si="102">E84-102.36</f>
        <v>153.06</v>
      </c>
      <c r="L84" s="2">
        <f t="shared" si="102"/>
        <v>162.29</v>
      </c>
      <c r="M84" s="2">
        <f t="shared" si="102"/>
        <v>162.84</v>
      </c>
      <c r="N84" s="2">
        <f t="shared" si="102"/>
        <v>159.06</v>
      </c>
      <c r="O84" s="2">
        <f t="shared" si="102"/>
        <v>157.85</v>
      </c>
      <c r="P84" s="2">
        <f t="shared" si="75"/>
        <v>112.06</v>
      </c>
      <c r="Q84" s="6">
        <f t="shared" si="76"/>
        <v>0.732131190382856</v>
      </c>
      <c r="R84" s="6">
        <f t="shared" si="77"/>
        <v>0.365875423880064</v>
      </c>
      <c r="S84" s="4">
        <f t="shared" si="78"/>
        <v>1.1206</v>
      </c>
      <c r="T84" s="6">
        <f t="shared" si="79"/>
        <v>0.453150098161699</v>
      </c>
      <c r="U84" s="6">
        <f t="shared" si="80"/>
        <v>0.419418168838122</v>
      </c>
      <c r="V84" s="6">
        <f t="shared" si="81"/>
        <v>0.408620381938247</v>
      </c>
      <c r="W84" s="6">
        <f t="shared" si="82"/>
        <v>0.0377999999999997</v>
      </c>
      <c r="X84" s="6">
        <f t="shared" si="83"/>
        <v>0.47</v>
      </c>
      <c r="Y84" s="6">
        <f t="shared" si="84"/>
        <v>0.5078</v>
      </c>
    </row>
    <row r="85" spans="1:25">
      <c r="A85" s="2">
        <v>202001</v>
      </c>
      <c r="B85" s="2"/>
      <c r="C85" s="2" t="s">
        <v>30</v>
      </c>
      <c r="D85" s="2" t="s">
        <v>31</v>
      </c>
      <c r="E85" s="2">
        <v>255.52</v>
      </c>
      <c r="F85" s="2">
        <v>258.15</v>
      </c>
      <c r="G85" s="2">
        <v>260.48</v>
      </c>
      <c r="H85" s="2">
        <v>257.87</v>
      </c>
      <c r="I85" s="2">
        <v>256.69</v>
      </c>
      <c r="J85" s="4">
        <v>120.4</v>
      </c>
      <c r="K85" s="2">
        <f t="shared" ref="K85:O85" si="103">E85-102.36</f>
        <v>153.16</v>
      </c>
      <c r="L85" s="2">
        <f t="shared" si="103"/>
        <v>155.79</v>
      </c>
      <c r="M85" s="2">
        <f t="shared" si="103"/>
        <v>158.12</v>
      </c>
      <c r="N85" s="2">
        <f t="shared" si="103"/>
        <v>155.51</v>
      </c>
      <c r="O85" s="2">
        <f t="shared" si="103"/>
        <v>154.33</v>
      </c>
      <c r="P85" s="2">
        <f t="shared" si="75"/>
        <v>109.4</v>
      </c>
      <c r="Q85" s="6">
        <f t="shared" si="76"/>
        <v>0.714285714285714</v>
      </c>
      <c r="R85" s="6">
        <f t="shared" si="77"/>
        <v>0.4</v>
      </c>
      <c r="S85" s="4">
        <f t="shared" si="78"/>
        <v>1.094</v>
      </c>
      <c r="T85" s="6">
        <f t="shared" si="79"/>
        <v>0.445338208409506</v>
      </c>
      <c r="U85" s="6">
        <f t="shared" si="80"/>
        <v>0.421480804387568</v>
      </c>
      <c r="V85" s="6">
        <f t="shared" si="81"/>
        <v>0.410694698354662</v>
      </c>
      <c r="W85" s="6">
        <f t="shared" si="82"/>
        <v>0.0261000000000002</v>
      </c>
      <c r="X85" s="6">
        <f t="shared" si="83"/>
        <v>0.4611</v>
      </c>
      <c r="Y85" s="6">
        <f t="shared" si="84"/>
        <v>0.4872</v>
      </c>
    </row>
    <row r="86" spans="1:25">
      <c r="A86" s="2">
        <v>202001</v>
      </c>
      <c r="B86" s="2" t="s">
        <v>59</v>
      </c>
      <c r="C86" s="2" t="s">
        <v>26</v>
      </c>
      <c r="D86" s="2" t="s">
        <v>27</v>
      </c>
      <c r="E86" s="2">
        <v>273.69</v>
      </c>
      <c r="F86" s="2">
        <v>281.59</v>
      </c>
      <c r="G86" s="2">
        <v>281.84</v>
      </c>
      <c r="H86" s="2">
        <v>278.08</v>
      </c>
      <c r="I86" s="4">
        <v>277.3</v>
      </c>
      <c r="J86" s="2">
        <v>142.9</v>
      </c>
      <c r="K86" s="2">
        <f t="shared" ref="K86:O86" si="104">E86-102.36</f>
        <v>171.33</v>
      </c>
      <c r="L86" s="2">
        <f t="shared" si="104"/>
        <v>179.23</v>
      </c>
      <c r="M86" s="2">
        <f t="shared" si="104"/>
        <v>179.48</v>
      </c>
      <c r="N86" s="2">
        <f t="shared" si="104"/>
        <v>175.72</v>
      </c>
      <c r="O86" s="2">
        <f t="shared" si="104"/>
        <v>174.94</v>
      </c>
      <c r="P86" s="2">
        <f t="shared" si="75"/>
        <v>131.9</v>
      </c>
      <c r="Q86" s="6">
        <f t="shared" si="76"/>
        <v>0.769859335784743</v>
      </c>
      <c r="R86" s="6">
        <f t="shared" si="77"/>
        <v>0.298938589840788</v>
      </c>
      <c r="S86" s="4">
        <f t="shared" si="78"/>
        <v>1.319</v>
      </c>
      <c r="T86" s="6">
        <f t="shared" si="79"/>
        <v>0.360727824109173</v>
      </c>
      <c r="U86" s="6">
        <f t="shared" si="80"/>
        <v>0.332221379833207</v>
      </c>
      <c r="V86" s="6">
        <f t="shared" si="81"/>
        <v>0.326307808946171</v>
      </c>
      <c r="W86" s="6">
        <f t="shared" si="82"/>
        <v>0.0375999999999999</v>
      </c>
      <c r="X86" s="6">
        <f t="shared" si="83"/>
        <v>0.4382</v>
      </c>
      <c r="Y86" s="6">
        <f t="shared" si="84"/>
        <v>0.4758</v>
      </c>
    </row>
    <row r="87" spans="1:25">
      <c r="A87" s="2">
        <v>202001</v>
      </c>
      <c r="B87" s="2"/>
      <c r="C87" s="2" t="s">
        <v>28</v>
      </c>
      <c r="D87" s="2" t="s">
        <v>29</v>
      </c>
      <c r="E87" s="2">
        <v>262.16</v>
      </c>
      <c r="F87" s="2">
        <v>270.34</v>
      </c>
      <c r="G87" s="2">
        <v>269.76</v>
      </c>
      <c r="H87" s="2">
        <v>265.96</v>
      </c>
      <c r="I87" s="2">
        <v>263.97</v>
      </c>
      <c r="J87" s="2">
        <v>129.59</v>
      </c>
      <c r="K87" s="2">
        <f t="shared" ref="K87:O87" si="105">E87-102.36</f>
        <v>159.8</v>
      </c>
      <c r="L87" s="2">
        <f t="shared" si="105"/>
        <v>167.98</v>
      </c>
      <c r="M87" s="2">
        <f t="shared" si="105"/>
        <v>167.4</v>
      </c>
      <c r="N87" s="2">
        <f t="shared" si="105"/>
        <v>163.6</v>
      </c>
      <c r="O87" s="2">
        <f t="shared" si="105"/>
        <v>161.61</v>
      </c>
      <c r="P87" s="2">
        <f t="shared" si="75"/>
        <v>118.59</v>
      </c>
      <c r="Q87" s="6">
        <f t="shared" si="76"/>
        <v>0.742115143929912</v>
      </c>
      <c r="R87" s="6">
        <f t="shared" si="77"/>
        <v>0.347499789189645</v>
      </c>
      <c r="S87" s="4">
        <f t="shared" si="78"/>
        <v>1.1859</v>
      </c>
      <c r="T87" s="6">
        <f t="shared" si="79"/>
        <v>0.411586137111055</v>
      </c>
      <c r="U87" s="6">
        <f t="shared" si="80"/>
        <v>0.37954296315035</v>
      </c>
      <c r="V87" s="6">
        <f t="shared" si="81"/>
        <v>0.362762458891981</v>
      </c>
      <c r="W87" s="6">
        <f t="shared" si="82"/>
        <v>0.0380000000000001</v>
      </c>
      <c r="X87" s="6">
        <f t="shared" si="83"/>
        <v>0.4501</v>
      </c>
      <c r="Y87" s="6">
        <f t="shared" si="84"/>
        <v>0.4881</v>
      </c>
    </row>
    <row r="88" spans="1:25">
      <c r="A88" s="2">
        <v>202001</v>
      </c>
      <c r="B88" s="2"/>
      <c r="C88" s="2" t="s">
        <v>30</v>
      </c>
      <c r="D88" s="2" t="s">
        <v>31</v>
      </c>
      <c r="E88" s="2">
        <v>224.67</v>
      </c>
      <c r="F88" s="2">
        <v>237.57</v>
      </c>
      <c r="G88" s="2">
        <v>241.63</v>
      </c>
      <c r="H88" s="2">
        <v>231.39</v>
      </c>
      <c r="I88" s="2">
        <v>227.98</v>
      </c>
      <c r="J88" s="2">
        <v>98.34</v>
      </c>
      <c r="K88" s="2">
        <f t="shared" ref="K88:O88" si="106">E88-102.36</f>
        <v>122.31</v>
      </c>
      <c r="L88" s="2">
        <f t="shared" si="106"/>
        <v>135.21</v>
      </c>
      <c r="M88" s="2">
        <f t="shared" si="106"/>
        <v>139.27</v>
      </c>
      <c r="N88" s="2">
        <f t="shared" si="106"/>
        <v>129.03</v>
      </c>
      <c r="O88" s="2">
        <f t="shared" si="106"/>
        <v>125.62</v>
      </c>
      <c r="P88" s="2">
        <f t="shared" si="75"/>
        <v>87.34</v>
      </c>
      <c r="Q88" s="6">
        <f t="shared" si="76"/>
        <v>0.714087155588259</v>
      </c>
      <c r="R88" s="6">
        <f t="shared" si="77"/>
        <v>0.40038928326082</v>
      </c>
      <c r="S88" s="4">
        <f t="shared" si="78"/>
        <v>0.8734</v>
      </c>
      <c r="T88" s="6">
        <f t="shared" si="79"/>
        <v>0.594572933363865</v>
      </c>
      <c r="U88" s="6">
        <f t="shared" si="80"/>
        <v>0.477329974811083</v>
      </c>
      <c r="V88" s="6">
        <f t="shared" si="81"/>
        <v>0.438287153652393</v>
      </c>
      <c r="W88" s="6">
        <f t="shared" si="82"/>
        <v>0.1024</v>
      </c>
      <c r="X88" s="6">
        <f t="shared" si="83"/>
        <v>0.4169</v>
      </c>
      <c r="Y88" s="6">
        <f t="shared" si="84"/>
        <v>0.5193</v>
      </c>
    </row>
    <row r="89" spans="1:25">
      <c r="A89" s="2">
        <v>202001</v>
      </c>
      <c r="B89" s="2" t="s">
        <v>60</v>
      </c>
      <c r="C89" s="2" t="s">
        <v>26</v>
      </c>
      <c r="D89" s="2" t="s">
        <v>27</v>
      </c>
      <c r="E89" s="2">
        <v>272.36</v>
      </c>
      <c r="F89" s="2">
        <v>274.14</v>
      </c>
      <c r="G89" s="4">
        <v>276.3</v>
      </c>
      <c r="H89" s="2">
        <v>275.64</v>
      </c>
      <c r="I89" s="2">
        <v>274.15</v>
      </c>
      <c r="J89" s="2">
        <v>143.14</v>
      </c>
      <c r="K89" s="2">
        <f t="shared" ref="K89:O89" si="107">E89-102.36</f>
        <v>170</v>
      </c>
      <c r="L89" s="2">
        <f t="shared" si="107"/>
        <v>171.78</v>
      </c>
      <c r="M89" s="2">
        <f t="shared" si="107"/>
        <v>173.94</v>
      </c>
      <c r="N89" s="2">
        <f t="shared" si="107"/>
        <v>173.28</v>
      </c>
      <c r="O89" s="2">
        <f t="shared" si="107"/>
        <v>171.79</v>
      </c>
      <c r="P89" s="2">
        <f t="shared" si="75"/>
        <v>132.14</v>
      </c>
      <c r="Q89" s="6">
        <f t="shared" si="76"/>
        <v>0.777294117647059</v>
      </c>
      <c r="R89" s="6">
        <f t="shared" si="77"/>
        <v>0.286514303011957</v>
      </c>
      <c r="S89" s="4">
        <f t="shared" si="78"/>
        <v>1.3214</v>
      </c>
      <c r="T89" s="6">
        <f t="shared" si="79"/>
        <v>0.316331163917058</v>
      </c>
      <c r="U89" s="6">
        <f t="shared" si="80"/>
        <v>0.311336461328894</v>
      </c>
      <c r="V89" s="6">
        <f t="shared" si="81"/>
        <v>0.300060541849553</v>
      </c>
      <c r="W89" s="6">
        <f t="shared" si="82"/>
        <v>0.00660000000000025</v>
      </c>
      <c r="X89" s="6">
        <f t="shared" si="83"/>
        <v>0.4114</v>
      </c>
      <c r="Y89" s="6">
        <f t="shared" si="84"/>
        <v>0.418</v>
      </c>
    </row>
    <row r="90" spans="1:25">
      <c r="A90" s="2">
        <v>202001</v>
      </c>
      <c r="B90" s="2"/>
      <c r="C90" s="2" t="s">
        <v>28</v>
      </c>
      <c r="D90" s="2" t="s">
        <v>29</v>
      </c>
      <c r="E90" s="2">
        <v>259.82</v>
      </c>
      <c r="F90" s="2">
        <v>270.03</v>
      </c>
      <c r="G90" s="2">
        <v>271.14</v>
      </c>
      <c r="H90" s="2">
        <v>265.55</v>
      </c>
      <c r="I90" s="2">
        <v>263.23</v>
      </c>
      <c r="J90" s="2">
        <v>129.1</v>
      </c>
      <c r="K90" s="2">
        <f t="shared" ref="K90:O90" si="108">E90-102.36</f>
        <v>157.46</v>
      </c>
      <c r="L90" s="2">
        <f t="shared" si="108"/>
        <v>167.67</v>
      </c>
      <c r="M90" s="2">
        <f t="shared" si="108"/>
        <v>168.78</v>
      </c>
      <c r="N90" s="2">
        <f t="shared" si="108"/>
        <v>163.19</v>
      </c>
      <c r="O90" s="2">
        <f t="shared" si="108"/>
        <v>160.87</v>
      </c>
      <c r="P90" s="2">
        <f t="shared" si="75"/>
        <v>118.1</v>
      </c>
      <c r="Q90" s="6">
        <f t="shared" si="76"/>
        <v>0.750031754096279</v>
      </c>
      <c r="R90" s="6">
        <f t="shared" si="77"/>
        <v>0.333276883996613</v>
      </c>
      <c r="S90" s="4">
        <f t="shared" si="78"/>
        <v>1.181</v>
      </c>
      <c r="T90" s="6">
        <f t="shared" si="79"/>
        <v>0.429127857747671</v>
      </c>
      <c r="U90" s="6">
        <f t="shared" si="80"/>
        <v>0.381795088907705</v>
      </c>
      <c r="V90" s="6">
        <f t="shared" si="81"/>
        <v>0.362150719729043</v>
      </c>
      <c r="W90" s="6">
        <f t="shared" si="82"/>
        <v>0.0558999999999998</v>
      </c>
      <c r="X90" s="6">
        <f t="shared" si="83"/>
        <v>0.4509</v>
      </c>
      <c r="Y90" s="6">
        <f t="shared" si="84"/>
        <v>0.5068</v>
      </c>
    </row>
    <row r="91" spans="1:25">
      <c r="A91" s="2">
        <v>202001</v>
      </c>
      <c r="B91" s="2"/>
      <c r="C91" s="2" t="s">
        <v>30</v>
      </c>
      <c r="D91" s="2" t="s">
        <v>31</v>
      </c>
      <c r="E91" s="2">
        <v>241.75</v>
      </c>
      <c r="F91" s="2">
        <v>259.76</v>
      </c>
      <c r="G91" s="2">
        <v>256.57</v>
      </c>
      <c r="H91" s="2">
        <v>247.33</v>
      </c>
      <c r="I91" s="2">
        <v>243.28</v>
      </c>
      <c r="J91" s="2">
        <v>117.95</v>
      </c>
      <c r="K91" s="2">
        <f t="shared" ref="K91:O91" si="109">E91-102.36</f>
        <v>139.39</v>
      </c>
      <c r="L91" s="2">
        <f t="shared" si="109"/>
        <v>157.4</v>
      </c>
      <c r="M91" s="2">
        <f t="shared" si="109"/>
        <v>154.21</v>
      </c>
      <c r="N91" s="2">
        <f t="shared" si="109"/>
        <v>144.97</v>
      </c>
      <c r="O91" s="2">
        <f t="shared" si="109"/>
        <v>140.92</v>
      </c>
      <c r="P91" s="2">
        <f t="shared" si="75"/>
        <v>106.95</v>
      </c>
      <c r="Q91" s="6">
        <f t="shared" si="76"/>
        <v>0.767271683764976</v>
      </c>
      <c r="R91" s="6">
        <f t="shared" si="77"/>
        <v>0.303319308087891</v>
      </c>
      <c r="S91" s="4">
        <f t="shared" si="78"/>
        <v>1.0695</v>
      </c>
      <c r="T91" s="6">
        <f t="shared" si="79"/>
        <v>0.441888733052828</v>
      </c>
      <c r="U91" s="6">
        <f t="shared" si="80"/>
        <v>0.35549322113137</v>
      </c>
      <c r="V91" s="6">
        <f t="shared" si="81"/>
        <v>0.317625058438523</v>
      </c>
      <c r="W91" s="6">
        <f t="shared" si="82"/>
        <v>0.0923999999999996</v>
      </c>
      <c r="X91" s="6">
        <f t="shared" si="83"/>
        <v>0.3802</v>
      </c>
      <c r="Y91" s="6">
        <f t="shared" si="84"/>
        <v>0.4726</v>
      </c>
    </row>
    <row r="92" spans="1:25">
      <c r="A92" s="2">
        <v>202001</v>
      </c>
      <c r="B92" s="2" t="s">
        <v>61</v>
      </c>
      <c r="C92" s="2" t="s">
        <v>26</v>
      </c>
      <c r="D92" s="2" t="s">
        <v>27</v>
      </c>
      <c r="E92" s="2">
        <v>271.91</v>
      </c>
      <c r="F92" s="2">
        <v>275.86</v>
      </c>
      <c r="G92" s="4">
        <v>280.7</v>
      </c>
      <c r="H92" s="2">
        <v>277.04</v>
      </c>
      <c r="I92" s="2">
        <v>274.44</v>
      </c>
      <c r="J92" s="2">
        <v>149.57</v>
      </c>
      <c r="K92" s="2">
        <f t="shared" ref="K92:O92" si="110">E92-102.36</f>
        <v>169.55</v>
      </c>
      <c r="L92" s="2">
        <f t="shared" si="110"/>
        <v>173.5</v>
      </c>
      <c r="M92" s="2">
        <f t="shared" si="110"/>
        <v>178.34</v>
      </c>
      <c r="N92" s="2">
        <f t="shared" si="110"/>
        <v>174.68</v>
      </c>
      <c r="O92" s="2">
        <f t="shared" si="110"/>
        <v>172.08</v>
      </c>
      <c r="P92" s="2">
        <f t="shared" si="75"/>
        <v>138.57</v>
      </c>
      <c r="Q92" s="6">
        <f t="shared" si="76"/>
        <v>0.817281038041875</v>
      </c>
      <c r="R92" s="6">
        <f t="shared" si="77"/>
        <v>0.223569315147579</v>
      </c>
      <c r="S92" s="4">
        <f t="shared" si="78"/>
        <v>1.3857</v>
      </c>
      <c r="T92" s="6">
        <f t="shared" si="79"/>
        <v>0.287002958793389</v>
      </c>
      <c r="U92" s="6">
        <f t="shared" si="80"/>
        <v>0.260590315364076</v>
      </c>
      <c r="V92" s="6">
        <f t="shared" si="81"/>
        <v>0.241827235332323</v>
      </c>
      <c r="W92" s="6">
        <f t="shared" si="82"/>
        <v>0.0365999999999997</v>
      </c>
      <c r="X92" s="6">
        <f t="shared" si="83"/>
        <v>0.3611</v>
      </c>
      <c r="Y92" s="6">
        <f t="shared" si="84"/>
        <v>0.3977</v>
      </c>
    </row>
    <row r="93" spans="1:25">
      <c r="A93" s="2">
        <v>202001</v>
      </c>
      <c r="B93" s="2"/>
      <c r="C93" s="2" t="s">
        <v>28</v>
      </c>
      <c r="D93" s="2" t="s">
        <v>29</v>
      </c>
      <c r="E93" s="2">
        <v>274.26</v>
      </c>
      <c r="F93" s="2">
        <v>274.26</v>
      </c>
      <c r="G93" s="2">
        <v>278.45</v>
      </c>
      <c r="H93" s="2">
        <v>277.17</v>
      </c>
      <c r="I93" s="4">
        <v>275.9</v>
      </c>
      <c r="J93" s="2">
        <v>151.15</v>
      </c>
      <c r="K93" s="2">
        <f t="shared" ref="K93:O93" si="111">E93-102.36</f>
        <v>171.9</v>
      </c>
      <c r="L93" s="2">
        <f t="shared" si="111"/>
        <v>171.9</v>
      </c>
      <c r="M93" s="2">
        <f t="shared" si="111"/>
        <v>176.09</v>
      </c>
      <c r="N93" s="2">
        <f t="shared" si="111"/>
        <v>174.81</v>
      </c>
      <c r="O93" s="2">
        <f t="shared" si="111"/>
        <v>173.54</v>
      </c>
      <c r="P93" s="2">
        <f t="shared" si="75"/>
        <v>140.15</v>
      </c>
      <c r="Q93" s="6">
        <f t="shared" si="76"/>
        <v>0.815299592786504</v>
      </c>
      <c r="R93" s="6">
        <f t="shared" si="77"/>
        <v>0.226542989653942</v>
      </c>
      <c r="S93" s="4">
        <f t="shared" si="78"/>
        <v>1.4015</v>
      </c>
      <c r="T93" s="6">
        <f t="shared" si="79"/>
        <v>0.25643952907599</v>
      </c>
      <c r="U93" s="6">
        <f t="shared" si="80"/>
        <v>0.247306457367107</v>
      </c>
      <c r="V93" s="6">
        <f t="shared" si="81"/>
        <v>0.238244737780949</v>
      </c>
      <c r="W93" s="6">
        <f t="shared" si="82"/>
        <v>0.0127999999999997</v>
      </c>
      <c r="X93" s="6">
        <f t="shared" si="83"/>
        <v>0.3466</v>
      </c>
      <c r="Y93" s="6">
        <f t="shared" si="84"/>
        <v>0.3594</v>
      </c>
    </row>
    <row r="94" spans="1:25">
      <c r="A94" s="2">
        <v>202001</v>
      </c>
      <c r="B94" s="2"/>
      <c r="C94" s="2" t="s">
        <v>30</v>
      </c>
      <c r="D94" s="2" t="s">
        <v>31</v>
      </c>
      <c r="E94" s="2">
        <v>250.32</v>
      </c>
      <c r="F94" s="2">
        <v>250.32</v>
      </c>
      <c r="G94" s="2">
        <v>255.33</v>
      </c>
      <c r="H94" s="2">
        <v>249.71</v>
      </c>
      <c r="I94" s="2">
        <v>247.97</v>
      </c>
      <c r="J94" s="2">
        <v>117.38</v>
      </c>
      <c r="K94" s="2">
        <f t="shared" ref="K94:O94" si="112">E94-102.36</f>
        <v>147.96</v>
      </c>
      <c r="L94" s="2">
        <f t="shared" si="112"/>
        <v>147.96</v>
      </c>
      <c r="M94" s="2">
        <f t="shared" si="112"/>
        <v>152.97</v>
      </c>
      <c r="N94" s="2">
        <f t="shared" si="112"/>
        <v>147.35</v>
      </c>
      <c r="O94" s="2">
        <f t="shared" si="112"/>
        <v>145.61</v>
      </c>
      <c r="P94" s="2">
        <f t="shared" si="75"/>
        <v>106.38</v>
      </c>
      <c r="Q94" s="6">
        <f t="shared" si="76"/>
        <v>0.718978102189781</v>
      </c>
      <c r="R94" s="6">
        <f t="shared" si="77"/>
        <v>0.390862944162436</v>
      </c>
      <c r="S94" s="4">
        <f t="shared" si="78"/>
        <v>1.0638</v>
      </c>
      <c r="T94" s="6">
        <f t="shared" si="79"/>
        <v>0.43795826283136</v>
      </c>
      <c r="U94" s="6">
        <f t="shared" si="80"/>
        <v>0.385128783605941</v>
      </c>
      <c r="V94" s="6">
        <f t="shared" si="81"/>
        <v>0.368772325625118</v>
      </c>
      <c r="W94" s="6">
        <f t="shared" si="82"/>
        <v>0.0562</v>
      </c>
      <c r="X94" s="6">
        <f t="shared" si="83"/>
        <v>0.4097</v>
      </c>
      <c r="Y94" s="6">
        <f t="shared" si="84"/>
        <v>0.4659</v>
      </c>
    </row>
    <row r="95" spans="1:25">
      <c r="A95" s="2">
        <v>202001</v>
      </c>
      <c r="B95" s="2" t="s">
        <v>62</v>
      </c>
      <c r="C95" s="2" t="s">
        <v>26</v>
      </c>
      <c r="D95" s="2" t="s">
        <v>27</v>
      </c>
      <c r="E95" s="2">
        <v>234.78</v>
      </c>
      <c r="F95" s="2">
        <v>247.51</v>
      </c>
      <c r="G95" s="2">
        <v>248.31</v>
      </c>
      <c r="H95" s="2">
        <v>240.65</v>
      </c>
      <c r="I95" s="2">
        <v>236.04</v>
      </c>
      <c r="J95" s="2">
        <v>130.43</v>
      </c>
      <c r="K95" s="2">
        <f t="shared" ref="K95:O95" si="113">E95-102.36</f>
        <v>132.42</v>
      </c>
      <c r="L95" s="2">
        <f t="shared" si="113"/>
        <v>145.15</v>
      </c>
      <c r="M95" s="2">
        <f t="shared" si="113"/>
        <v>145.95</v>
      </c>
      <c r="N95" s="2">
        <f t="shared" si="113"/>
        <v>138.29</v>
      </c>
      <c r="O95" s="2">
        <f t="shared" si="113"/>
        <v>133.68</v>
      </c>
      <c r="P95" s="2">
        <f t="shared" si="75"/>
        <v>119.43</v>
      </c>
      <c r="Q95" s="6">
        <f t="shared" si="76"/>
        <v>0.901903035795197</v>
      </c>
      <c r="R95" s="6">
        <f t="shared" si="77"/>
        <v>0.10876664154735</v>
      </c>
      <c r="S95" s="4">
        <f t="shared" si="78"/>
        <v>1.1943</v>
      </c>
      <c r="T95" s="6">
        <f t="shared" si="79"/>
        <v>0.222054760110525</v>
      </c>
      <c r="U95" s="6">
        <f t="shared" si="80"/>
        <v>0.157916771330487</v>
      </c>
      <c r="V95" s="6">
        <f t="shared" si="81"/>
        <v>0.119316754584275</v>
      </c>
      <c r="W95" s="6">
        <f t="shared" si="82"/>
        <v>0.0765999999999997</v>
      </c>
      <c r="X95" s="6">
        <f t="shared" si="83"/>
        <v>0.1886</v>
      </c>
      <c r="Y95" s="6">
        <f t="shared" si="84"/>
        <v>0.2652</v>
      </c>
    </row>
    <row r="96" spans="1:25">
      <c r="A96" s="2">
        <v>202001</v>
      </c>
      <c r="B96" s="2"/>
      <c r="C96" s="2" t="s">
        <v>28</v>
      </c>
      <c r="D96" s="2" t="s">
        <v>29</v>
      </c>
      <c r="E96" s="2">
        <v>249.83</v>
      </c>
      <c r="F96" s="2">
        <v>263.72</v>
      </c>
      <c r="G96" s="2">
        <v>262.45</v>
      </c>
      <c r="H96" s="2">
        <v>256.05</v>
      </c>
      <c r="I96" s="2">
        <v>251.37</v>
      </c>
      <c r="J96" s="2">
        <v>126.87</v>
      </c>
      <c r="K96" s="2">
        <f t="shared" ref="K96:O96" si="114">E96-102.36</f>
        <v>147.47</v>
      </c>
      <c r="L96" s="2">
        <f t="shared" si="114"/>
        <v>161.36</v>
      </c>
      <c r="M96" s="2">
        <f t="shared" si="114"/>
        <v>160.09</v>
      </c>
      <c r="N96" s="2">
        <f t="shared" si="114"/>
        <v>153.69</v>
      </c>
      <c r="O96" s="2">
        <f t="shared" si="114"/>
        <v>149.01</v>
      </c>
      <c r="P96" s="2">
        <f t="shared" si="75"/>
        <v>115.87</v>
      </c>
      <c r="Q96" s="6">
        <f t="shared" si="76"/>
        <v>0.785719129314437</v>
      </c>
      <c r="R96" s="6">
        <f t="shared" si="77"/>
        <v>0.272719426943989</v>
      </c>
      <c r="S96" s="4">
        <f t="shared" si="78"/>
        <v>1.1587</v>
      </c>
      <c r="T96" s="6">
        <f t="shared" si="79"/>
        <v>0.381634590489341</v>
      </c>
      <c r="U96" s="6">
        <f t="shared" si="80"/>
        <v>0.326400276171572</v>
      </c>
      <c r="V96" s="6">
        <f t="shared" si="81"/>
        <v>0.286010183826702</v>
      </c>
      <c r="W96" s="6">
        <f t="shared" si="82"/>
        <v>0.0639999999999998</v>
      </c>
      <c r="X96" s="6">
        <f t="shared" si="83"/>
        <v>0.3782</v>
      </c>
      <c r="Y96" s="6">
        <f t="shared" si="84"/>
        <v>0.4422</v>
      </c>
    </row>
    <row r="97" spans="1:25">
      <c r="A97" s="2">
        <v>202001</v>
      </c>
      <c r="B97" s="2"/>
      <c r="C97" s="2" t="s">
        <v>30</v>
      </c>
      <c r="D97" s="2" t="s">
        <v>31</v>
      </c>
      <c r="E97" s="2">
        <v>216.36</v>
      </c>
      <c r="F97" s="2">
        <v>230.63</v>
      </c>
      <c r="G97" s="2">
        <v>228.29</v>
      </c>
      <c r="H97" s="2">
        <v>220.02</v>
      </c>
      <c r="I97" s="2">
        <v>218.78</v>
      </c>
      <c r="J97" s="2">
        <v>102.12</v>
      </c>
      <c r="K97" s="2">
        <f t="shared" ref="K97:O97" si="115">E97-102.36</f>
        <v>114</v>
      </c>
      <c r="L97" s="2">
        <f t="shared" si="115"/>
        <v>128.27</v>
      </c>
      <c r="M97" s="2">
        <f t="shared" si="115"/>
        <v>125.93</v>
      </c>
      <c r="N97" s="2">
        <f t="shared" si="115"/>
        <v>117.66</v>
      </c>
      <c r="O97" s="2">
        <f t="shared" si="115"/>
        <v>116.42</v>
      </c>
      <c r="P97" s="2">
        <f t="shared" si="75"/>
        <v>91.12</v>
      </c>
      <c r="Q97" s="6">
        <f t="shared" si="76"/>
        <v>0.799298245614035</v>
      </c>
      <c r="R97" s="6">
        <f t="shared" si="77"/>
        <v>0.251097453906936</v>
      </c>
      <c r="S97" s="4">
        <f t="shared" si="78"/>
        <v>0.9112</v>
      </c>
      <c r="T97" s="6">
        <f t="shared" si="79"/>
        <v>0.38202370500439</v>
      </c>
      <c r="U97" s="6">
        <f t="shared" si="80"/>
        <v>0.29126426690079</v>
      </c>
      <c r="V97" s="6">
        <f t="shared" si="81"/>
        <v>0.277655838454785</v>
      </c>
      <c r="W97" s="6">
        <f t="shared" si="82"/>
        <v>0.0826999999999998</v>
      </c>
      <c r="X97" s="6">
        <f t="shared" si="83"/>
        <v>0.2654</v>
      </c>
      <c r="Y97" s="6">
        <f t="shared" si="84"/>
        <v>0.3481</v>
      </c>
    </row>
    <row r="98" spans="1:25">
      <c r="A98" s="2">
        <v>202001</v>
      </c>
      <c r="B98" s="2" t="s">
        <v>63</v>
      </c>
      <c r="C98" s="2" t="s">
        <v>26</v>
      </c>
      <c r="D98" s="2" t="s">
        <v>27</v>
      </c>
      <c r="E98" s="2">
        <v>251.05</v>
      </c>
      <c r="F98" s="2">
        <v>262.15</v>
      </c>
      <c r="G98" s="2">
        <v>262.75</v>
      </c>
      <c r="H98" s="2">
        <v>255.63</v>
      </c>
      <c r="I98" s="2">
        <v>253.09</v>
      </c>
      <c r="J98" s="2">
        <v>124.18</v>
      </c>
      <c r="K98" s="2">
        <f t="shared" ref="K98:O98" si="116">E98-102.36</f>
        <v>148.69</v>
      </c>
      <c r="L98" s="2">
        <f t="shared" si="116"/>
        <v>159.79</v>
      </c>
      <c r="M98" s="2">
        <f t="shared" si="116"/>
        <v>160.39</v>
      </c>
      <c r="N98" s="2">
        <f t="shared" si="116"/>
        <v>153.27</v>
      </c>
      <c r="O98" s="2">
        <f t="shared" si="116"/>
        <v>150.73</v>
      </c>
      <c r="P98" s="2">
        <f t="shared" si="75"/>
        <v>113.18</v>
      </c>
      <c r="Q98" s="6">
        <f t="shared" si="76"/>
        <v>0.761180980563589</v>
      </c>
      <c r="R98" s="6">
        <f t="shared" si="77"/>
        <v>0.313748012016257</v>
      </c>
      <c r="S98" s="4">
        <f t="shared" si="78"/>
        <v>1.1318</v>
      </c>
      <c r="T98" s="6">
        <f t="shared" si="79"/>
        <v>0.417123166637215</v>
      </c>
      <c r="U98" s="6">
        <f t="shared" si="80"/>
        <v>0.354214525534547</v>
      </c>
      <c r="V98" s="6">
        <f t="shared" si="81"/>
        <v>0.331772397950168</v>
      </c>
      <c r="W98" s="6">
        <f t="shared" si="82"/>
        <v>0.0712</v>
      </c>
      <c r="X98" s="6">
        <f t="shared" si="83"/>
        <v>0.4009</v>
      </c>
      <c r="Y98" s="6">
        <f t="shared" si="84"/>
        <v>0.4721</v>
      </c>
    </row>
    <row r="99" spans="1:25">
      <c r="A99" s="2">
        <v>202001</v>
      </c>
      <c r="B99" s="2"/>
      <c r="C99" s="2" t="s">
        <v>28</v>
      </c>
      <c r="D99" s="2" t="s">
        <v>29</v>
      </c>
      <c r="E99" s="2">
        <v>250.19</v>
      </c>
      <c r="F99" s="2">
        <v>259.15</v>
      </c>
      <c r="G99" s="2">
        <v>264.41</v>
      </c>
      <c r="H99" s="2">
        <v>259.56</v>
      </c>
      <c r="I99" s="2">
        <v>254.92</v>
      </c>
      <c r="J99" s="2">
        <v>133.31</v>
      </c>
      <c r="K99" s="2">
        <f t="shared" ref="K99:O99" si="117">E99-102.36</f>
        <v>147.83</v>
      </c>
      <c r="L99" s="2">
        <f t="shared" si="117"/>
        <v>156.79</v>
      </c>
      <c r="M99" s="2">
        <f t="shared" si="117"/>
        <v>162.05</v>
      </c>
      <c r="N99" s="2">
        <f t="shared" si="117"/>
        <v>157.2</v>
      </c>
      <c r="O99" s="2">
        <f t="shared" si="117"/>
        <v>152.56</v>
      </c>
      <c r="P99" s="2">
        <f t="shared" si="75"/>
        <v>122.31</v>
      </c>
      <c r="Q99" s="6">
        <f t="shared" si="76"/>
        <v>0.827369275519177</v>
      </c>
      <c r="R99" s="6">
        <f t="shared" si="77"/>
        <v>0.208650151255008</v>
      </c>
      <c r="S99" s="4">
        <f t="shared" si="78"/>
        <v>1.2231</v>
      </c>
      <c r="T99" s="6">
        <f t="shared" si="79"/>
        <v>0.324912108576568</v>
      </c>
      <c r="U99" s="6">
        <f t="shared" si="80"/>
        <v>0.285258768702477</v>
      </c>
      <c r="V99" s="6">
        <f t="shared" si="81"/>
        <v>0.247322377565203</v>
      </c>
      <c r="W99" s="6">
        <f t="shared" si="82"/>
        <v>0.0485000000000003</v>
      </c>
      <c r="X99" s="6">
        <f t="shared" si="83"/>
        <v>0.3489</v>
      </c>
      <c r="Y99" s="6">
        <f t="shared" si="84"/>
        <v>0.3974</v>
      </c>
    </row>
    <row r="100" spans="1:25">
      <c r="A100" s="2">
        <v>202001</v>
      </c>
      <c r="B100" s="2"/>
      <c r="C100" s="2" t="s">
        <v>30</v>
      </c>
      <c r="D100" s="2" t="s">
        <v>31</v>
      </c>
      <c r="E100" s="2">
        <v>268.84</v>
      </c>
      <c r="F100" s="2">
        <v>275.18</v>
      </c>
      <c r="G100" s="2">
        <v>277.94</v>
      </c>
      <c r="H100" s="2">
        <v>273.14</v>
      </c>
      <c r="I100" s="2">
        <v>271.5</v>
      </c>
      <c r="J100" s="2">
        <v>152.73</v>
      </c>
      <c r="K100" s="2">
        <f t="shared" ref="K100:O100" si="118">E100-102.36</f>
        <v>166.48</v>
      </c>
      <c r="L100" s="2">
        <f t="shared" si="118"/>
        <v>172.82</v>
      </c>
      <c r="M100" s="2">
        <f t="shared" si="118"/>
        <v>175.58</v>
      </c>
      <c r="N100" s="2">
        <f t="shared" si="118"/>
        <v>170.78</v>
      </c>
      <c r="O100" s="2">
        <f t="shared" si="118"/>
        <v>169.14</v>
      </c>
      <c r="P100" s="2">
        <f t="shared" si="75"/>
        <v>141.73</v>
      </c>
      <c r="Q100" s="6">
        <f t="shared" si="76"/>
        <v>0.851333493512734</v>
      </c>
      <c r="R100" s="6">
        <f t="shared" si="77"/>
        <v>0.174627813448105</v>
      </c>
      <c r="S100" s="4">
        <f t="shared" si="78"/>
        <v>1.4173</v>
      </c>
      <c r="T100" s="6">
        <f t="shared" si="79"/>
        <v>0.238834403443167</v>
      </c>
      <c r="U100" s="6">
        <f t="shared" si="80"/>
        <v>0.204967191138079</v>
      </c>
      <c r="V100" s="6">
        <f t="shared" si="81"/>
        <v>0.193395893600508</v>
      </c>
      <c r="W100" s="6">
        <f t="shared" si="82"/>
        <v>0.0480000000000001</v>
      </c>
      <c r="X100" s="6">
        <f t="shared" si="83"/>
        <v>0.2905</v>
      </c>
      <c r="Y100" s="6">
        <f t="shared" si="84"/>
        <v>0.3385</v>
      </c>
    </row>
    <row r="101" spans="1:25">
      <c r="A101" s="2">
        <v>202001</v>
      </c>
      <c r="B101" s="2" t="s">
        <v>64</v>
      </c>
      <c r="C101" s="2" t="s">
        <v>26</v>
      </c>
      <c r="D101" s="2" t="s">
        <v>27</v>
      </c>
      <c r="E101" s="2">
        <v>288.1</v>
      </c>
      <c r="F101" s="2">
        <v>289.3</v>
      </c>
      <c r="G101" s="2">
        <v>290.42</v>
      </c>
      <c r="H101" s="2">
        <v>288.39</v>
      </c>
      <c r="I101" s="2">
        <v>287.62</v>
      </c>
      <c r="J101" s="2">
        <v>158.79</v>
      </c>
      <c r="K101" s="2">
        <f t="shared" ref="K101:O101" si="119">E101-102.36</f>
        <v>185.74</v>
      </c>
      <c r="L101" s="2">
        <f t="shared" si="119"/>
        <v>186.94</v>
      </c>
      <c r="M101" s="2">
        <f t="shared" si="119"/>
        <v>188.06</v>
      </c>
      <c r="N101" s="2">
        <f t="shared" si="119"/>
        <v>186.03</v>
      </c>
      <c r="O101" s="2">
        <f t="shared" si="119"/>
        <v>185.26</v>
      </c>
      <c r="P101" s="2">
        <f t="shared" si="75"/>
        <v>147.79</v>
      </c>
      <c r="Q101" s="6">
        <f t="shared" si="76"/>
        <v>0.795682136319586</v>
      </c>
      <c r="R101" s="6">
        <f t="shared" si="77"/>
        <v>0.256783273563841</v>
      </c>
      <c r="S101" s="4">
        <f t="shared" si="78"/>
        <v>1.4779</v>
      </c>
      <c r="T101" s="6">
        <f t="shared" si="79"/>
        <v>0.272481223357467</v>
      </c>
      <c r="U101" s="6">
        <f t="shared" si="80"/>
        <v>0.258745517288044</v>
      </c>
      <c r="V101" s="6">
        <f t="shared" si="81"/>
        <v>0.253535421882401</v>
      </c>
      <c r="W101" s="6">
        <f t="shared" si="82"/>
        <v>0.0203000000000003</v>
      </c>
      <c r="X101" s="6">
        <f t="shared" si="83"/>
        <v>0.3824</v>
      </c>
      <c r="Y101" s="6">
        <f t="shared" si="84"/>
        <v>0.4027</v>
      </c>
    </row>
    <row r="102" spans="1:25">
      <c r="A102" s="2">
        <v>202001</v>
      </c>
      <c r="B102" s="2"/>
      <c r="C102" s="2" t="s">
        <v>28</v>
      </c>
      <c r="D102" s="2" t="s">
        <v>29</v>
      </c>
      <c r="E102" s="2">
        <v>259.16</v>
      </c>
      <c r="F102" s="2">
        <v>261.02</v>
      </c>
      <c r="G102" s="2">
        <v>262.42</v>
      </c>
      <c r="H102" s="2">
        <v>261.91</v>
      </c>
      <c r="I102" s="2">
        <v>260.91</v>
      </c>
      <c r="J102" s="2">
        <v>132.22</v>
      </c>
      <c r="K102" s="2">
        <f t="shared" ref="K102:O102" si="120">E102-102.36</f>
        <v>156.8</v>
      </c>
      <c r="L102" s="2">
        <f t="shared" si="120"/>
        <v>158.66</v>
      </c>
      <c r="M102" s="2">
        <f t="shared" si="120"/>
        <v>160.06</v>
      </c>
      <c r="N102" s="2">
        <f t="shared" si="120"/>
        <v>159.55</v>
      </c>
      <c r="O102" s="2">
        <f t="shared" si="120"/>
        <v>158.55</v>
      </c>
      <c r="P102" s="2">
        <f t="shared" si="75"/>
        <v>121.22</v>
      </c>
      <c r="Q102" s="6">
        <f t="shared" si="76"/>
        <v>0.773086734693877</v>
      </c>
      <c r="R102" s="6">
        <f t="shared" si="77"/>
        <v>0.293515921465105</v>
      </c>
      <c r="S102" s="4">
        <f t="shared" si="78"/>
        <v>1.2122</v>
      </c>
      <c r="T102" s="6">
        <f t="shared" si="79"/>
        <v>0.320409173403729</v>
      </c>
      <c r="U102" s="6">
        <f t="shared" si="80"/>
        <v>0.316201946873453</v>
      </c>
      <c r="V102" s="6">
        <f t="shared" si="81"/>
        <v>0.307952483088599</v>
      </c>
      <c r="W102" s="6">
        <f t="shared" si="82"/>
        <v>0.00509999999999989</v>
      </c>
      <c r="X102" s="6">
        <f t="shared" si="83"/>
        <v>0.3833</v>
      </c>
      <c r="Y102" s="6">
        <f t="shared" si="84"/>
        <v>0.3884</v>
      </c>
    </row>
    <row r="103" spans="1:25">
      <c r="A103" s="2">
        <v>202001</v>
      </c>
      <c r="B103" s="2"/>
      <c r="C103" s="2" t="s">
        <v>30</v>
      </c>
      <c r="D103" s="2" t="s">
        <v>31</v>
      </c>
      <c r="E103" s="2">
        <v>267.43</v>
      </c>
      <c r="F103" s="2">
        <v>277.6</v>
      </c>
      <c r="G103" s="2">
        <v>277.68</v>
      </c>
      <c r="H103" s="2">
        <v>273.96</v>
      </c>
      <c r="I103" s="2">
        <v>272.09</v>
      </c>
      <c r="J103" s="2">
        <v>134.33</v>
      </c>
      <c r="K103" s="2">
        <f t="shared" ref="K103:O103" si="121">E103-102.36</f>
        <v>165.07</v>
      </c>
      <c r="L103" s="2">
        <f t="shared" si="121"/>
        <v>175.24</v>
      </c>
      <c r="M103" s="2">
        <f t="shared" si="121"/>
        <v>175.32</v>
      </c>
      <c r="N103" s="2">
        <f t="shared" si="121"/>
        <v>171.6</v>
      </c>
      <c r="O103" s="2">
        <f t="shared" si="121"/>
        <v>169.73</v>
      </c>
      <c r="P103" s="2">
        <f t="shared" si="75"/>
        <v>123.33</v>
      </c>
      <c r="Q103" s="6">
        <f t="shared" si="76"/>
        <v>0.747137577997213</v>
      </c>
      <c r="R103" s="6">
        <f t="shared" si="77"/>
        <v>0.338441579502149</v>
      </c>
      <c r="S103" s="4">
        <f t="shared" si="78"/>
        <v>1.2333</v>
      </c>
      <c r="T103" s="6">
        <f t="shared" si="79"/>
        <v>0.421551933836049</v>
      </c>
      <c r="U103" s="6">
        <f t="shared" si="80"/>
        <v>0.391388956458282</v>
      </c>
      <c r="V103" s="6">
        <f t="shared" si="81"/>
        <v>0.376226384496878</v>
      </c>
      <c r="W103" s="6">
        <f t="shared" si="82"/>
        <v>0.0372000000000003</v>
      </c>
      <c r="X103" s="6">
        <f t="shared" si="83"/>
        <v>0.4827</v>
      </c>
      <c r="Y103" s="6">
        <f t="shared" si="84"/>
        <v>0.5199</v>
      </c>
    </row>
    <row r="104" spans="1:25">
      <c r="A104" s="2">
        <v>202001</v>
      </c>
      <c r="B104" s="2" t="s">
        <v>65</v>
      </c>
      <c r="C104" s="2" t="s">
        <v>26</v>
      </c>
      <c r="D104" s="2" t="s">
        <v>27</v>
      </c>
      <c r="E104" s="2">
        <v>261.39</v>
      </c>
      <c r="F104" s="2">
        <v>262.53</v>
      </c>
      <c r="G104" s="2">
        <v>264.17</v>
      </c>
      <c r="H104" s="2">
        <v>262.91</v>
      </c>
      <c r="I104" s="2">
        <v>261.65</v>
      </c>
      <c r="J104" s="2">
        <v>138.81</v>
      </c>
      <c r="K104" s="2">
        <f t="shared" ref="K104:O104" si="122">E104-102.36</f>
        <v>159.03</v>
      </c>
      <c r="L104" s="2">
        <f t="shared" si="122"/>
        <v>160.17</v>
      </c>
      <c r="M104" s="2">
        <f t="shared" si="122"/>
        <v>161.81</v>
      </c>
      <c r="N104" s="2">
        <f t="shared" si="122"/>
        <v>160.55</v>
      </c>
      <c r="O104" s="2">
        <f t="shared" si="122"/>
        <v>159.29</v>
      </c>
      <c r="P104" s="2">
        <f t="shared" si="75"/>
        <v>127.81</v>
      </c>
      <c r="Q104" s="6">
        <f t="shared" si="76"/>
        <v>0.80368483933849</v>
      </c>
      <c r="R104" s="6">
        <f t="shared" si="77"/>
        <v>0.24426883655426</v>
      </c>
      <c r="S104" s="4">
        <f t="shared" si="78"/>
        <v>1.2781</v>
      </c>
      <c r="T104" s="6">
        <f t="shared" si="79"/>
        <v>0.266019873249354</v>
      </c>
      <c r="U104" s="6">
        <f t="shared" si="80"/>
        <v>0.25616148971129</v>
      </c>
      <c r="V104" s="6">
        <f t="shared" si="81"/>
        <v>0.246303106173226</v>
      </c>
      <c r="W104" s="6">
        <f t="shared" si="82"/>
        <v>0.0125999999999999</v>
      </c>
      <c r="X104" s="6">
        <f t="shared" si="83"/>
        <v>0.3274</v>
      </c>
      <c r="Y104" s="6">
        <f t="shared" si="84"/>
        <v>0.34</v>
      </c>
    </row>
    <row r="105" spans="1:25">
      <c r="A105" s="2">
        <v>202001</v>
      </c>
      <c r="B105" s="2"/>
      <c r="C105" s="2" t="s">
        <v>28</v>
      </c>
      <c r="D105" s="2" t="s">
        <v>29</v>
      </c>
      <c r="E105" s="2">
        <v>259.64</v>
      </c>
      <c r="F105" s="2">
        <v>264.68</v>
      </c>
      <c r="G105" s="2">
        <v>270.95</v>
      </c>
      <c r="H105" s="2">
        <v>267.81</v>
      </c>
      <c r="I105" s="2">
        <v>265.21</v>
      </c>
      <c r="J105" s="2">
        <v>121.76</v>
      </c>
      <c r="K105" s="2">
        <f t="shared" ref="K105:O105" si="123">E105-102.36</f>
        <v>157.28</v>
      </c>
      <c r="L105" s="2">
        <f t="shared" si="123"/>
        <v>162.32</v>
      </c>
      <c r="M105" s="2">
        <f t="shared" si="123"/>
        <v>168.59</v>
      </c>
      <c r="N105" s="2">
        <f t="shared" si="123"/>
        <v>165.45</v>
      </c>
      <c r="O105" s="2">
        <f t="shared" si="123"/>
        <v>162.85</v>
      </c>
      <c r="P105" s="2">
        <f t="shared" si="75"/>
        <v>110.76</v>
      </c>
      <c r="Q105" s="6">
        <f t="shared" si="76"/>
        <v>0.704221770091557</v>
      </c>
      <c r="R105" s="6">
        <f t="shared" si="77"/>
        <v>0.420007222824124</v>
      </c>
      <c r="S105" s="4">
        <f t="shared" si="78"/>
        <v>1.1076</v>
      </c>
      <c r="T105" s="6">
        <f t="shared" si="79"/>
        <v>0.522119898880462</v>
      </c>
      <c r="U105" s="6">
        <f t="shared" si="80"/>
        <v>0.493770314192849</v>
      </c>
      <c r="V105" s="6">
        <f t="shared" si="81"/>
        <v>0.470296135789093</v>
      </c>
      <c r="W105" s="6">
        <f t="shared" si="82"/>
        <v>0.0313999999999999</v>
      </c>
      <c r="X105" s="6">
        <f t="shared" si="83"/>
        <v>0.5469</v>
      </c>
      <c r="Y105" s="6">
        <f t="shared" si="84"/>
        <v>0.5783</v>
      </c>
    </row>
    <row r="106" spans="1:25">
      <c r="A106" s="2">
        <v>202001</v>
      </c>
      <c r="B106" s="2"/>
      <c r="C106" s="2" t="s">
        <v>30</v>
      </c>
      <c r="D106" s="2" t="s">
        <v>31</v>
      </c>
      <c r="E106" s="2">
        <v>260</v>
      </c>
      <c r="F106" s="2">
        <v>269.91</v>
      </c>
      <c r="G106" s="2">
        <v>270.17</v>
      </c>
      <c r="H106" s="2">
        <v>266.84</v>
      </c>
      <c r="I106" s="4">
        <v>264.8</v>
      </c>
      <c r="J106" s="2">
        <v>130.96</v>
      </c>
      <c r="K106" s="2">
        <f t="shared" ref="K106:O106" si="124">E106-102.36</f>
        <v>157.64</v>
      </c>
      <c r="L106" s="2">
        <f t="shared" si="124"/>
        <v>167.55</v>
      </c>
      <c r="M106" s="2">
        <f t="shared" si="124"/>
        <v>167.81</v>
      </c>
      <c r="N106" s="2">
        <f t="shared" si="124"/>
        <v>164.48</v>
      </c>
      <c r="O106" s="2">
        <f t="shared" si="124"/>
        <v>162.44</v>
      </c>
      <c r="P106" s="2">
        <f t="shared" si="75"/>
        <v>119.96</v>
      </c>
      <c r="Q106" s="6">
        <f t="shared" si="76"/>
        <v>0.760974371986806</v>
      </c>
      <c r="R106" s="6">
        <f t="shared" si="77"/>
        <v>0.314104701567189</v>
      </c>
      <c r="S106" s="4">
        <f t="shared" si="78"/>
        <v>1.1996</v>
      </c>
      <c r="T106" s="6">
        <f t="shared" si="79"/>
        <v>0.398882960986996</v>
      </c>
      <c r="U106" s="6">
        <f t="shared" si="80"/>
        <v>0.371123707902634</v>
      </c>
      <c r="V106" s="6">
        <f t="shared" si="81"/>
        <v>0.354118039346449</v>
      </c>
      <c r="W106" s="6">
        <f t="shared" si="82"/>
        <v>0.0333000000000004</v>
      </c>
      <c r="X106" s="6">
        <f t="shared" si="83"/>
        <v>0.4452</v>
      </c>
      <c r="Y106" s="6">
        <f t="shared" si="84"/>
        <v>0.4785</v>
      </c>
    </row>
    <row r="107" spans="1:25">
      <c r="A107" s="2">
        <v>202001</v>
      </c>
      <c r="B107" s="2" t="s">
        <v>66</v>
      </c>
      <c r="C107" s="2" t="s">
        <v>26</v>
      </c>
      <c r="D107" s="2" t="s">
        <v>27</v>
      </c>
      <c r="E107" s="2">
        <v>258.16</v>
      </c>
      <c r="F107" s="2">
        <v>267.26</v>
      </c>
      <c r="G107" s="4">
        <v>272.3</v>
      </c>
      <c r="H107" s="2">
        <v>265.87</v>
      </c>
      <c r="I107" s="4">
        <v>263.8</v>
      </c>
      <c r="J107" s="2">
        <v>130.45</v>
      </c>
      <c r="K107" s="2">
        <f t="shared" ref="K107:O107" si="125">E107-102.36</f>
        <v>155.8</v>
      </c>
      <c r="L107" s="2">
        <f t="shared" si="125"/>
        <v>164.9</v>
      </c>
      <c r="M107" s="2">
        <f t="shared" si="125"/>
        <v>169.94</v>
      </c>
      <c r="N107" s="2">
        <f t="shared" si="125"/>
        <v>163.51</v>
      </c>
      <c r="O107" s="2">
        <f t="shared" si="125"/>
        <v>161.44</v>
      </c>
      <c r="P107" s="2">
        <f t="shared" si="75"/>
        <v>119.45</v>
      </c>
      <c r="Q107" s="6">
        <f t="shared" si="76"/>
        <v>0.766688061617458</v>
      </c>
      <c r="R107" s="6">
        <f t="shared" si="77"/>
        <v>0.304311427375471</v>
      </c>
      <c r="S107" s="4">
        <f t="shared" si="78"/>
        <v>1.1945</v>
      </c>
      <c r="T107" s="6">
        <f t="shared" si="79"/>
        <v>0.422687316868983</v>
      </c>
      <c r="U107" s="6">
        <f t="shared" si="80"/>
        <v>0.368857262452909</v>
      </c>
      <c r="V107" s="6">
        <f t="shared" si="81"/>
        <v>0.351527835914609</v>
      </c>
      <c r="W107" s="6">
        <f t="shared" si="82"/>
        <v>0.0643000000000001</v>
      </c>
      <c r="X107" s="6">
        <f t="shared" si="83"/>
        <v>0.4406</v>
      </c>
      <c r="Y107" s="6">
        <f t="shared" si="84"/>
        <v>0.5049</v>
      </c>
    </row>
    <row r="108" spans="1:25">
      <c r="A108" s="2">
        <v>202001</v>
      </c>
      <c r="B108" s="2"/>
      <c r="C108" s="2" t="s">
        <v>28</v>
      </c>
      <c r="D108" s="2" t="s">
        <v>29</v>
      </c>
      <c r="E108" s="2">
        <v>262.69</v>
      </c>
      <c r="F108" s="2">
        <v>274.32</v>
      </c>
      <c r="G108" s="2">
        <v>277.32</v>
      </c>
      <c r="H108" s="2">
        <v>272.42</v>
      </c>
      <c r="I108" s="2">
        <v>268.74</v>
      </c>
      <c r="J108" s="4">
        <v>133.9</v>
      </c>
      <c r="K108" s="2">
        <f t="shared" ref="K108:O108" si="126">E108-102.36</f>
        <v>160.33</v>
      </c>
      <c r="L108" s="2">
        <f t="shared" si="126"/>
        <v>171.96</v>
      </c>
      <c r="M108" s="2">
        <f t="shared" si="126"/>
        <v>174.96</v>
      </c>
      <c r="N108" s="2">
        <f t="shared" si="126"/>
        <v>170.06</v>
      </c>
      <c r="O108" s="2">
        <f t="shared" si="126"/>
        <v>166.38</v>
      </c>
      <c r="P108" s="2">
        <f t="shared" si="75"/>
        <v>122.9</v>
      </c>
      <c r="Q108" s="6">
        <f t="shared" si="76"/>
        <v>0.766544002993825</v>
      </c>
      <c r="R108" s="6">
        <f t="shared" si="77"/>
        <v>0.304556550040683</v>
      </c>
      <c r="S108" s="4">
        <f t="shared" si="78"/>
        <v>1.229</v>
      </c>
      <c r="T108" s="6">
        <f t="shared" si="79"/>
        <v>0.423596419853539</v>
      </c>
      <c r="U108" s="6">
        <f t="shared" si="80"/>
        <v>0.383726606997559</v>
      </c>
      <c r="V108" s="6">
        <f t="shared" si="81"/>
        <v>0.353783563873067</v>
      </c>
      <c r="W108" s="6">
        <f t="shared" si="82"/>
        <v>0.0489999999999998</v>
      </c>
      <c r="X108" s="6">
        <f t="shared" si="83"/>
        <v>0.4716</v>
      </c>
      <c r="Y108" s="6">
        <f t="shared" si="84"/>
        <v>0.5206</v>
      </c>
    </row>
    <row r="109" spans="1:25">
      <c r="A109" s="2">
        <v>202001</v>
      </c>
      <c r="B109" s="2"/>
      <c r="C109" s="2" t="s">
        <v>30</v>
      </c>
      <c r="D109" s="2" t="s">
        <v>31</v>
      </c>
      <c r="E109" s="2">
        <v>251.98</v>
      </c>
      <c r="F109" s="2">
        <v>263.58</v>
      </c>
      <c r="G109" s="2">
        <v>264.17</v>
      </c>
      <c r="H109" s="2">
        <v>259.24</v>
      </c>
      <c r="I109" s="2">
        <v>257.25</v>
      </c>
      <c r="J109" s="2">
        <v>124.02</v>
      </c>
      <c r="K109" s="2">
        <f t="shared" ref="K109:O109" si="127">E109-102.36</f>
        <v>149.62</v>
      </c>
      <c r="L109" s="2">
        <f t="shared" si="127"/>
        <v>161.22</v>
      </c>
      <c r="M109" s="2">
        <f t="shared" si="127"/>
        <v>161.81</v>
      </c>
      <c r="N109" s="2">
        <f t="shared" si="127"/>
        <v>156.88</v>
      </c>
      <c r="O109" s="2">
        <f t="shared" si="127"/>
        <v>154.89</v>
      </c>
      <c r="P109" s="2">
        <f t="shared" si="75"/>
        <v>113.02</v>
      </c>
      <c r="Q109" s="6">
        <f t="shared" si="76"/>
        <v>0.755380296751771</v>
      </c>
      <c r="R109" s="6">
        <f t="shared" si="77"/>
        <v>0.323836489116971</v>
      </c>
      <c r="S109" s="4">
        <f t="shared" si="78"/>
        <v>1.1302</v>
      </c>
      <c r="T109" s="6">
        <f t="shared" si="79"/>
        <v>0.431693505574235</v>
      </c>
      <c r="U109" s="6">
        <f t="shared" si="80"/>
        <v>0.388072907450009</v>
      </c>
      <c r="V109" s="6">
        <f t="shared" si="81"/>
        <v>0.370465404353212</v>
      </c>
      <c r="W109" s="6">
        <f t="shared" si="82"/>
        <v>0.0493000000000001</v>
      </c>
      <c r="X109" s="6">
        <f t="shared" si="83"/>
        <v>0.4386</v>
      </c>
      <c r="Y109" s="6">
        <f t="shared" si="84"/>
        <v>0.4879</v>
      </c>
    </row>
    <row r="110" spans="1:25">
      <c r="A110" s="2">
        <v>202001</v>
      </c>
      <c r="B110" s="2" t="s">
        <v>67</v>
      </c>
      <c r="C110" s="2" t="s">
        <v>26</v>
      </c>
      <c r="D110" s="2" t="s">
        <v>27</v>
      </c>
      <c r="E110" s="2">
        <v>264.77</v>
      </c>
      <c r="F110" s="4">
        <v>272.3</v>
      </c>
      <c r="G110" s="2">
        <v>274.31</v>
      </c>
      <c r="H110" s="2">
        <v>269.18</v>
      </c>
      <c r="I110" s="2">
        <v>267.09</v>
      </c>
      <c r="J110" s="2">
        <v>136.94</v>
      </c>
      <c r="K110" s="2">
        <f t="shared" ref="K110:O110" si="128">E110-102.36</f>
        <v>162.41</v>
      </c>
      <c r="L110" s="2">
        <f t="shared" si="128"/>
        <v>169.94</v>
      </c>
      <c r="M110" s="2">
        <f t="shared" si="128"/>
        <v>171.95</v>
      </c>
      <c r="N110" s="2">
        <f t="shared" si="128"/>
        <v>166.82</v>
      </c>
      <c r="O110" s="2">
        <f t="shared" si="128"/>
        <v>164.73</v>
      </c>
      <c r="P110" s="2">
        <f t="shared" si="75"/>
        <v>125.94</v>
      </c>
      <c r="Q110" s="6">
        <f t="shared" si="76"/>
        <v>0.775444861769596</v>
      </c>
      <c r="R110" s="6">
        <f t="shared" si="77"/>
        <v>0.289582340797205</v>
      </c>
      <c r="S110" s="4">
        <f t="shared" si="78"/>
        <v>1.2594</v>
      </c>
      <c r="T110" s="6">
        <f t="shared" si="79"/>
        <v>0.365332698110211</v>
      </c>
      <c r="U110" s="6">
        <f t="shared" si="80"/>
        <v>0.324599015404161</v>
      </c>
      <c r="V110" s="6">
        <f t="shared" si="81"/>
        <v>0.308003811338732</v>
      </c>
      <c r="W110" s="6">
        <f t="shared" si="82"/>
        <v>0.0512999999999999</v>
      </c>
      <c r="X110" s="6">
        <f t="shared" si="83"/>
        <v>0.4088</v>
      </c>
      <c r="Y110" s="6">
        <f t="shared" si="84"/>
        <v>0.4601</v>
      </c>
    </row>
    <row r="111" spans="1:25">
      <c r="A111" s="2">
        <v>202001</v>
      </c>
      <c r="B111" s="2"/>
      <c r="C111" s="2" t="s">
        <v>28</v>
      </c>
      <c r="D111" s="2" t="s">
        <v>29</v>
      </c>
      <c r="E111" s="2">
        <v>269.71</v>
      </c>
      <c r="F111" s="2">
        <v>273.36</v>
      </c>
      <c r="G111" s="4">
        <v>275.1</v>
      </c>
      <c r="H111" s="2">
        <v>270.19</v>
      </c>
      <c r="I111" s="2">
        <v>266.03</v>
      </c>
      <c r="J111" s="2">
        <v>138.53</v>
      </c>
      <c r="K111" s="2">
        <f t="shared" ref="K111:O111" si="129">E111-102.36</f>
        <v>167.35</v>
      </c>
      <c r="L111" s="2">
        <f t="shared" si="129"/>
        <v>171</v>
      </c>
      <c r="M111" s="2">
        <f t="shared" si="129"/>
        <v>172.74</v>
      </c>
      <c r="N111" s="2">
        <f t="shared" si="129"/>
        <v>167.83</v>
      </c>
      <c r="O111" s="2">
        <f t="shared" si="129"/>
        <v>163.67</v>
      </c>
      <c r="P111" s="2">
        <f t="shared" si="75"/>
        <v>127.53</v>
      </c>
      <c r="Q111" s="6">
        <f t="shared" si="76"/>
        <v>0.762055572154168</v>
      </c>
      <c r="R111" s="6">
        <f t="shared" si="77"/>
        <v>0.312240257194385</v>
      </c>
      <c r="S111" s="4">
        <f t="shared" si="78"/>
        <v>1.2753</v>
      </c>
      <c r="T111" s="6">
        <f t="shared" si="79"/>
        <v>0.354504822394731</v>
      </c>
      <c r="U111" s="6">
        <f t="shared" si="80"/>
        <v>0.316004077471967</v>
      </c>
      <c r="V111" s="6">
        <f t="shared" si="81"/>
        <v>0.283384301732925</v>
      </c>
      <c r="W111" s="6">
        <f t="shared" si="82"/>
        <v>0.0491000000000002</v>
      </c>
      <c r="X111" s="6">
        <f t="shared" si="83"/>
        <v>0.403</v>
      </c>
      <c r="Y111" s="6">
        <f t="shared" si="84"/>
        <v>0.4521</v>
      </c>
    </row>
    <row r="112" spans="1:25">
      <c r="A112" s="2">
        <v>202001</v>
      </c>
      <c r="B112" s="2"/>
      <c r="C112" s="2" t="s">
        <v>30</v>
      </c>
      <c r="D112" s="2" t="s">
        <v>31</v>
      </c>
      <c r="E112" s="2">
        <v>251.56</v>
      </c>
      <c r="F112" s="2">
        <v>264.54</v>
      </c>
      <c r="G112" s="2">
        <v>266.53</v>
      </c>
      <c r="H112" s="2">
        <v>260.01</v>
      </c>
      <c r="I112" s="2">
        <v>257.54</v>
      </c>
      <c r="J112" s="2">
        <v>121.68</v>
      </c>
      <c r="K112" s="2">
        <f t="shared" ref="K112:O112" si="130">E112-102.36</f>
        <v>149.2</v>
      </c>
      <c r="L112" s="2">
        <f t="shared" si="130"/>
        <v>162.18</v>
      </c>
      <c r="M112" s="2">
        <f t="shared" si="130"/>
        <v>164.17</v>
      </c>
      <c r="N112" s="2">
        <f t="shared" si="130"/>
        <v>157.65</v>
      </c>
      <c r="O112" s="2">
        <f t="shared" si="130"/>
        <v>155.18</v>
      </c>
      <c r="P112" s="2">
        <f t="shared" si="75"/>
        <v>110.68</v>
      </c>
      <c r="Q112" s="6">
        <f t="shared" si="76"/>
        <v>0.741823056300268</v>
      </c>
      <c r="R112" s="6">
        <f t="shared" si="77"/>
        <v>0.348030357788218</v>
      </c>
      <c r="S112" s="4">
        <f t="shared" si="78"/>
        <v>1.1068</v>
      </c>
      <c r="T112" s="6">
        <f t="shared" si="79"/>
        <v>0.483285146367907</v>
      </c>
      <c r="U112" s="6">
        <f t="shared" si="80"/>
        <v>0.424376581134803</v>
      </c>
      <c r="V112" s="6">
        <f t="shared" si="81"/>
        <v>0.402059992771955</v>
      </c>
      <c r="W112" s="6">
        <f t="shared" si="82"/>
        <v>0.0651999999999998</v>
      </c>
      <c r="X112" s="6">
        <f t="shared" si="83"/>
        <v>0.4697</v>
      </c>
      <c r="Y112" s="6">
        <f t="shared" si="84"/>
        <v>0.534899999999999</v>
      </c>
    </row>
    <row r="113" spans="1:25">
      <c r="A113" s="2">
        <v>202001</v>
      </c>
      <c r="B113" s="2" t="s">
        <v>68</v>
      </c>
      <c r="C113" s="2" t="s">
        <v>26</v>
      </c>
      <c r="D113" s="2" t="s">
        <v>27</v>
      </c>
      <c r="E113" s="2">
        <v>275.03</v>
      </c>
      <c r="F113" s="2">
        <v>276.47</v>
      </c>
      <c r="G113" s="2">
        <v>277.52</v>
      </c>
      <c r="H113" s="4">
        <v>277.4</v>
      </c>
      <c r="I113" s="2">
        <v>276.14</v>
      </c>
      <c r="J113" s="2">
        <v>144.58</v>
      </c>
      <c r="K113" s="2">
        <f t="shared" ref="K113:O113" si="131">E113-102.36</f>
        <v>172.67</v>
      </c>
      <c r="L113" s="2">
        <f t="shared" si="131"/>
        <v>174.11</v>
      </c>
      <c r="M113" s="2">
        <f t="shared" si="131"/>
        <v>175.16</v>
      </c>
      <c r="N113" s="2">
        <f t="shared" si="131"/>
        <v>175.04</v>
      </c>
      <c r="O113" s="2">
        <f t="shared" si="131"/>
        <v>173.78</v>
      </c>
      <c r="P113" s="2">
        <f t="shared" si="75"/>
        <v>133.58</v>
      </c>
      <c r="Q113" s="6">
        <f t="shared" si="76"/>
        <v>0.773614408988244</v>
      </c>
      <c r="R113" s="6">
        <f t="shared" si="77"/>
        <v>0.292633627788591</v>
      </c>
      <c r="S113" s="4">
        <f t="shared" si="78"/>
        <v>1.3358</v>
      </c>
      <c r="T113" s="6">
        <f t="shared" si="79"/>
        <v>0.311274142835753</v>
      </c>
      <c r="U113" s="6">
        <f t="shared" si="80"/>
        <v>0.310375804761191</v>
      </c>
      <c r="V113" s="6">
        <f t="shared" si="81"/>
        <v>0.30094325497829</v>
      </c>
      <c r="W113" s="6">
        <f t="shared" si="82"/>
        <v>0.00120000000000002</v>
      </c>
      <c r="X113" s="6">
        <f t="shared" si="83"/>
        <v>0.4146</v>
      </c>
      <c r="Y113" s="6">
        <f t="shared" si="84"/>
        <v>0.4158</v>
      </c>
    </row>
    <row r="114" spans="1:25">
      <c r="A114" s="2">
        <v>202001</v>
      </c>
      <c r="B114" s="2"/>
      <c r="C114" s="2" t="s">
        <v>28</v>
      </c>
      <c r="D114" s="2" t="s">
        <v>29</v>
      </c>
      <c r="E114" s="4">
        <v>235.3</v>
      </c>
      <c r="F114" s="2">
        <v>249.93</v>
      </c>
      <c r="G114" s="2">
        <v>252.97</v>
      </c>
      <c r="H114" s="4">
        <v>245.4</v>
      </c>
      <c r="I114" s="2">
        <v>242.37</v>
      </c>
      <c r="J114" s="2">
        <v>118.05</v>
      </c>
      <c r="K114" s="2">
        <f t="shared" ref="K114:O114" si="132">E114-102.36</f>
        <v>132.94</v>
      </c>
      <c r="L114" s="2">
        <f t="shared" si="132"/>
        <v>147.57</v>
      </c>
      <c r="M114" s="2">
        <f t="shared" si="132"/>
        <v>150.61</v>
      </c>
      <c r="N114" s="2">
        <f t="shared" si="132"/>
        <v>143.04</v>
      </c>
      <c r="O114" s="2">
        <f t="shared" si="132"/>
        <v>140.01</v>
      </c>
      <c r="P114" s="2">
        <f t="shared" si="75"/>
        <v>107.05</v>
      </c>
      <c r="Q114" s="6">
        <f t="shared" si="76"/>
        <v>0.80525048894238</v>
      </c>
      <c r="R114" s="6">
        <f t="shared" si="77"/>
        <v>0.241849602989257</v>
      </c>
      <c r="S114" s="4">
        <f t="shared" si="78"/>
        <v>1.0705</v>
      </c>
      <c r="T114" s="6">
        <f t="shared" si="79"/>
        <v>0.406912657636619</v>
      </c>
      <c r="U114" s="6">
        <f t="shared" si="80"/>
        <v>0.33619803829986</v>
      </c>
      <c r="V114" s="6">
        <f t="shared" si="81"/>
        <v>0.307893507706679</v>
      </c>
      <c r="W114" s="6">
        <f t="shared" si="82"/>
        <v>0.0756999999999999</v>
      </c>
      <c r="X114" s="6">
        <f t="shared" si="83"/>
        <v>0.3599</v>
      </c>
      <c r="Y114" s="6">
        <f t="shared" si="84"/>
        <v>0.4356</v>
      </c>
    </row>
    <row r="115" spans="1:25">
      <c r="A115" s="2">
        <v>202001</v>
      </c>
      <c r="B115" s="2"/>
      <c r="C115" s="2" t="s">
        <v>30</v>
      </c>
      <c r="D115" s="2" t="s">
        <v>31</v>
      </c>
      <c r="E115" s="2">
        <v>252.74</v>
      </c>
      <c r="F115" s="2">
        <v>264.06</v>
      </c>
      <c r="G115" s="2">
        <v>264.77</v>
      </c>
      <c r="H115" s="2">
        <v>258.37</v>
      </c>
      <c r="I115" s="2">
        <v>256.69</v>
      </c>
      <c r="J115" s="2">
        <v>121.42</v>
      </c>
      <c r="K115" s="2">
        <f t="shared" ref="K115:O115" si="133">E115-102.36</f>
        <v>150.38</v>
      </c>
      <c r="L115" s="2">
        <f t="shared" si="133"/>
        <v>161.7</v>
      </c>
      <c r="M115" s="2">
        <f t="shared" si="133"/>
        <v>162.41</v>
      </c>
      <c r="N115" s="2">
        <f t="shared" si="133"/>
        <v>156.01</v>
      </c>
      <c r="O115" s="2">
        <f t="shared" si="133"/>
        <v>154.33</v>
      </c>
      <c r="P115" s="2">
        <f t="shared" si="75"/>
        <v>110.42</v>
      </c>
      <c r="Q115" s="6">
        <f t="shared" si="76"/>
        <v>0.734273174624285</v>
      </c>
      <c r="R115" s="6">
        <f t="shared" si="77"/>
        <v>0.361890961782286</v>
      </c>
      <c r="S115" s="4">
        <f t="shared" si="78"/>
        <v>1.1042</v>
      </c>
      <c r="T115" s="6">
        <f t="shared" si="79"/>
        <v>0.470838616192718</v>
      </c>
      <c r="U115" s="6">
        <f t="shared" si="80"/>
        <v>0.412878101793153</v>
      </c>
      <c r="V115" s="6">
        <f t="shared" si="81"/>
        <v>0.397663466763267</v>
      </c>
      <c r="W115" s="6">
        <f t="shared" si="82"/>
        <v>0.0639999999999998</v>
      </c>
      <c r="X115" s="6">
        <f t="shared" si="83"/>
        <v>0.4559</v>
      </c>
      <c r="Y115" s="6">
        <f t="shared" si="84"/>
        <v>0.5199</v>
      </c>
    </row>
    <row r="116" spans="1:25">
      <c r="A116" s="2">
        <v>202001</v>
      </c>
      <c r="B116" s="2" t="s">
        <v>69</v>
      </c>
      <c r="C116" s="2" t="s">
        <v>26</v>
      </c>
      <c r="D116" s="2" t="s">
        <v>27</v>
      </c>
      <c r="E116" s="4">
        <v>271.4</v>
      </c>
      <c r="F116" s="4">
        <v>274.4</v>
      </c>
      <c r="G116" s="2">
        <v>277.89</v>
      </c>
      <c r="H116" s="2">
        <v>275.04</v>
      </c>
      <c r="I116" s="2">
        <v>273.59</v>
      </c>
      <c r="J116" s="2">
        <v>138.08</v>
      </c>
      <c r="K116" s="2">
        <f t="shared" ref="K116:O116" si="134">E116-102.36</f>
        <v>169.04</v>
      </c>
      <c r="L116" s="2">
        <f t="shared" si="134"/>
        <v>172.04</v>
      </c>
      <c r="M116" s="2">
        <f t="shared" si="134"/>
        <v>175.53</v>
      </c>
      <c r="N116" s="2">
        <f t="shared" si="134"/>
        <v>172.68</v>
      </c>
      <c r="O116" s="2">
        <f t="shared" si="134"/>
        <v>171.23</v>
      </c>
      <c r="P116" s="2">
        <f t="shared" si="75"/>
        <v>127.08</v>
      </c>
      <c r="Q116" s="6">
        <f t="shared" si="76"/>
        <v>0.751774727875059</v>
      </c>
      <c r="R116" s="6">
        <f t="shared" si="77"/>
        <v>0.330185709789109</v>
      </c>
      <c r="S116" s="4">
        <f t="shared" si="78"/>
        <v>1.2708</v>
      </c>
      <c r="T116" s="6">
        <f t="shared" si="79"/>
        <v>0.381255901794145</v>
      </c>
      <c r="U116" s="6">
        <f t="shared" si="80"/>
        <v>0.358829084041549</v>
      </c>
      <c r="V116" s="6">
        <f t="shared" si="81"/>
        <v>0.347418948693736</v>
      </c>
      <c r="W116" s="6">
        <f t="shared" si="82"/>
        <v>0.0284999999999997</v>
      </c>
      <c r="X116" s="6">
        <f t="shared" si="83"/>
        <v>0.456</v>
      </c>
      <c r="Y116" s="6">
        <f t="shared" si="84"/>
        <v>0.4845</v>
      </c>
    </row>
    <row r="117" spans="1:25">
      <c r="A117" s="2">
        <v>202001</v>
      </c>
      <c r="B117" s="2"/>
      <c r="C117" s="2" t="s">
        <v>28</v>
      </c>
      <c r="D117" s="2" t="s">
        <v>29</v>
      </c>
      <c r="E117" s="4">
        <v>258.7</v>
      </c>
      <c r="F117" s="2">
        <v>270.83</v>
      </c>
      <c r="G117" s="2">
        <v>273.57</v>
      </c>
      <c r="H117" s="2">
        <v>267.56</v>
      </c>
      <c r="I117" s="4">
        <v>263.8</v>
      </c>
      <c r="J117" s="2">
        <v>126.69</v>
      </c>
      <c r="K117" s="2">
        <f t="shared" ref="K117:O117" si="135">E117-102.36</f>
        <v>156.34</v>
      </c>
      <c r="L117" s="2">
        <f t="shared" si="135"/>
        <v>168.47</v>
      </c>
      <c r="M117" s="2">
        <f t="shared" si="135"/>
        <v>171.21</v>
      </c>
      <c r="N117" s="2">
        <f t="shared" si="135"/>
        <v>165.2</v>
      </c>
      <c r="O117" s="2">
        <f t="shared" si="135"/>
        <v>161.44</v>
      </c>
      <c r="P117" s="2">
        <f t="shared" si="75"/>
        <v>115.69</v>
      </c>
      <c r="Q117" s="6">
        <f t="shared" si="76"/>
        <v>0.739989765894845</v>
      </c>
      <c r="R117" s="6">
        <f t="shared" si="77"/>
        <v>0.35137004062581</v>
      </c>
      <c r="S117" s="4">
        <f t="shared" si="78"/>
        <v>1.1569</v>
      </c>
      <c r="T117" s="6">
        <f t="shared" si="79"/>
        <v>0.479903189558302</v>
      </c>
      <c r="U117" s="6">
        <f t="shared" si="80"/>
        <v>0.427954015040194</v>
      </c>
      <c r="V117" s="6">
        <f t="shared" si="81"/>
        <v>0.395453366755986</v>
      </c>
      <c r="W117" s="6">
        <f t="shared" si="82"/>
        <v>0.0600999999999999</v>
      </c>
      <c r="X117" s="6">
        <f t="shared" si="83"/>
        <v>0.4951</v>
      </c>
      <c r="Y117" s="6">
        <f t="shared" si="84"/>
        <v>0.5552</v>
      </c>
    </row>
    <row r="118" spans="1:25">
      <c r="A118" s="2">
        <v>202001</v>
      </c>
      <c r="B118" s="2"/>
      <c r="C118" s="2" t="s">
        <v>30</v>
      </c>
      <c r="D118" s="2" t="s">
        <v>31</v>
      </c>
      <c r="E118" s="2">
        <v>265.13</v>
      </c>
      <c r="F118" s="2">
        <v>276.56</v>
      </c>
      <c r="G118" s="2">
        <v>275.74</v>
      </c>
      <c r="H118" s="2">
        <v>272.08</v>
      </c>
      <c r="I118" s="2">
        <v>269.99</v>
      </c>
      <c r="J118" s="2">
        <v>131.79</v>
      </c>
      <c r="K118" s="2">
        <f t="shared" ref="K118:O118" si="136">E118-102.36</f>
        <v>162.77</v>
      </c>
      <c r="L118" s="2">
        <f t="shared" si="136"/>
        <v>174.2</v>
      </c>
      <c r="M118" s="2">
        <f t="shared" si="136"/>
        <v>173.38</v>
      </c>
      <c r="N118" s="2">
        <f t="shared" si="136"/>
        <v>169.72</v>
      </c>
      <c r="O118" s="2">
        <f t="shared" si="136"/>
        <v>167.63</v>
      </c>
      <c r="P118" s="2">
        <f t="shared" si="75"/>
        <v>120.79</v>
      </c>
      <c r="Q118" s="6">
        <f t="shared" si="76"/>
        <v>0.742090065736929</v>
      </c>
      <c r="R118" s="6">
        <f t="shared" si="77"/>
        <v>0.347545326599884</v>
      </c>
      <c r="S118" s="4">
        <f t="shared" si="78"/>
        <v>1.2079</v>
      </c>
      <c r="T118" s="6">
        <f t="shared" si="79"/>
        <v>0.435383723818197</v>
      </c>
      <c r="U118" s="6">
        <f t="shared" si="80"/>
        <v>0.405083202251842</v>
      </c>
      <c r="V118" s="6">
        <f t="shared" si="81"/>
        <v>0.387780445401109</v>
      </c>
      <c r="W118" s="6">
        <f t="shared" si="82"/>
        <v>0.0366000000000003</v>
      </c>
      <c r="X118" s="6">
        <f t="shared" si="83"/>
        <v>0.4893</v>
      </c>
      <c r="Y118" s="6">
        <f t="shared" si="84"/>
        <v>0.5259</v>
      </c>
    </row>
    <row r="119" spans="1:25">
      <c r="A119" s="2">
        <v>202001</v>
      </c>
      <c r="B119" s="2" t="s">
        <v>70</v>
      </c>
      <c r="C119" s="2" t="s">
        <v>26</v>
      </c>
      <c r="D119" s="2" t="s">
        <v>27</v>
      </c>
      <c r="E119" s="2">
        <v>281.12</v>
      </c>
      <c r="F119" s="2">
        <v>285.59</v>
      </c>
      <c r="G119" s="2">
        <v>283.29</v>
      </c>
      <c r="H119" s="2">
        <v>280.89</v>
      </c>
      <c r="I119" s="2">
        <v>280.24</v>
      </c>
      <c r="J119" s="2">
        <v>154.29</v>
      </c>
      <c r="K119" s="2">
        <f t="shared" ref="K119:O119" si="137">E119-102.36</f>
        <v>178.76</v>
      </c>
      <c r="L119" s="2">
        <f t="shared" si="137"/>
        <v>183.23</v>
      </c>
      <c r="M119" s="2">
        <f t="shared" si="137"/>
        <v>180.93</v>
      </c>
      <c r="N119" s="2">
        <f t="shared" si="137"/>
        <v>178.53</v>
      </c>
      <c r="O119" s="2">
        <f t="shared" si="137"/>
        <v>177.88</v>
      </c>
      <c r="P119" s="2">
        <f t="shared" si="75"/>
        <v>143.29</v>
      </c>
      <c r="Q119" s="6">
        <f t="shared" si="76"/>
        <v>0.801577534123965</v>
      </c>
      <c r="R119" s="6">
        <f t="shared" si="77"/>
        <v>0.247539953939563</v>
      </c>
      <c r="S119" s="4">
        <f t="shared" si="78"/>
        <v>1.4329</v>
      </c>
      <c r="T119" s="6">
        <f t="shared" si="79"/>
        <v>0.262684067276153</v>
      </c>
      <c r="U119" s="6">
        <f t="shared" si="80"/>
        <v>0.245934817502966</v>
      </c>
      <c r="V119" s="6">
        <f t="shared" si="81"/>
        <v>0.241398562356061</v>
      </c>
      <c r="W119" s="6">
        <f t="shared" si="82"/>
        <v>0.0240000000000004</v>
      </c>
      <c r="X119" s="6">
        <f t="shared" si="83"/>
        <v>0.3524</v>
      </c>
      <c r="Y119" s="6">
        <f t="shared" si="84"/>
        <v>0.3764</v>
      </c>
    </row>
    <row r="120" spans="1:25">
      <c r="A120" s="2">
        <v>202001</v>
      </c>
      <c r="B120" s="2"/>
      <c r="C120" s="2" t="s">
        <v>28</v>
      </c>
      <c r="D120" s="2" t="s">
        <v>29</v>
      </c>
      <c r="E120" s="2">
        <v>249.64</v>
      </c>
      <c r="F120" s="2">
        <v>263.92</v>
      </c>
      <c r="G120" s="2">
        <v>265.99</v>
      </c>
      <c r="H120" s="2">
        <v>260.28</v>
      </c>
      <c r="I120" s="2">
        <v>258.37</v>
      </c>
      <c r="J120" s="2">
        <v>123.31</v>
      </c>
      <c r="K120" s="2">
        <f t="shared" ref="K120:O120" si="138">E120-102.36</f>
        <v>147.28</v>
      </c>
      <c r="L120" s="2">
        <f t="shared" si="138"/>
        <v>161.56</v>
      </c>
      <c r="M120" s="2">
        <f t="shared" si="138"/>
        <v>163.63</v>
      </c>
      <c r="N120" s="2">
        <f t="shared" si="138"/>
        <v>157.92</v>
      </c>
      <c r="O120" s="2">
        <f t="shared" si="138"/>
        <v>156.01</v>
      </c>
      <c r="P120" s="2">
        <f t="shared" si="75"/>
        <v>112.31</v>
      </c>
      <c r="Q120" s="6">
        <f t="shared" si="76"/>
        <v>0.762561108093428</v>
      </c>
      <c r="R120" s="6">
        <f t="shared" si="77"/>
        <v>0.31137031430861</v>
      </c>
      <c r="S120" s="4">
        <f t="shared" si="78"/>
        <v>1.1231</v>
      </c>
      <c r="T120" s="6">
        <f t="shared" si="79"/>
        <v>0.456949514735998</v>
      </c>
      <c r="U120" s="6">
        <f t="shared" si="80"/>
        <v>0.406108093669308</v>
      </c>
      <c r="V120" s="6">
        <f t="shared" si="81"/>
        <v>0.389101593802867</v>
      </c>
      <c r="W120" s="6">
        <f t="shared" si="82"/>
        <v>0.0571000000000003</v>
      </c>
      <c r="X120" s="6">
        <f t="shared" si="83"/>
        <v>0.4561</v>
      </c>
      <c r="Y120" s="6">
        <f t="shared" si="84"/>
        <v>0.5132</v>
      </c>
    </row>
    <row r="121" spans="1:25">
      <c r="A121" s="2">
        <v>202001</v>
      </c>
      <c r="B121" s="2"/>
      <c r="C121" s="2" t="s">
        <v>30</v>
      </c>
      <c r="D121" s="2" t="s">
        <v>31</v>
      </c>
      <c r="E121" s="2">
        <v>261.09</v>
      </c>
      <c r="F121" s="2">
        <v>272.98</v>
      </c>
      <c r="G121" s="2">
        <v>274.99</v>
      </c>
      <c r="H121" s="2">
        <v>267.28</v>
      </c>
      <c r="I121" s="2">
        <v>265.59</v>
      </c>
      <c r="J121" s="2">
        <v>133.16</v>
      </c>
      <c r="K121" s="2">
        <f t="shared" ref="K121:O121" si="139">E121-102.36</f>
        <v>158.73</v>
      </c>
      <c r="L121" s="2">
        <f t="shared" si="139"/>
        <v>170.62</v>
      </c>
      <c r="M121" s="2">
        <f t="shared" si="139"/>
        <v>172.63</v>
      </c>
      <c r="N121" s="2">
        <f t="shared" si="139"/>
        <v>164.92</v>
      </c>
      <c r="O121" s="2">
        <f t="shared" si="139"/>
        <v>163.23</v>
      </c>
      <c r="P121" s="2">
        <f t="shared" si="75"/>
        <v>122.16</v>
      </c>
      <c r="Q121" s="6">
        <f t="shared" si="76"/>
        <v>0.76960876960877</v>
      </c>
      <c r="R121" s="6">
        <f t="shared" si="77"/>
        <v>0.299361493123772</v>
      </c>
      <c r="S121" s="4">
        <f t="shared" si="78"/>
        <v>1.2216</v>
      </c>
      <c r="T121" s="6">
        <f t="shared" si="79"/>
        <v>0.413146692861821</v>
      </c>
      <c r="U121" s="6">
        <f t="shared" si="80"/>
        <v>0.35003274394237</v>
      </c>
      <c r="V121" s="6">
        <f t="shared" si="81"/>
        <v>0.336198428290766</v>
      </c>
      <c r="W121" s="6">
        <f t="shared" si="82"/>
        <v>0.0771000000000003</v>
      </c>
      <c r="X121" s="6">
        <f t="shared" si="83"/>
        <v>0.4276</v>
      </c>
      <c r="Y121" s="6">
        <f t="shared" si="84"/>
        <v>0.5047</v>
      </c>
    </row>
    <row r="122" spans="1:25">
      <c r="A122" s="2">
        <v>202001</v>
      </c>
      <c r="B122" s="2" t="s">
        <v>71</v>
      </c>
      <c r="C122" s="2" t="s">
        <v>26</v>
      </c>
      <c r="D122" s="2" t="s">
        <v>27</v>
      </c>
      <c r="E122" s="2">
        <v>258.74</v>
      </c>
      <c r="F122" s="2">
        <v>268.34</v>
      </c>
      <c r="G122" s="2">
        <v>268.75</v>
      </c>
      <c r="H122" s="2">
        <v>263.09</v>
      </c>
      <c r="I122" s="2">
        <v>261.51</v>
      </c>
      <c r="J122" s="2">
        <v>130.6</v>
      </c>
      <c r="K122" s="2">
        <f t="shared" ref="K122:O122" si="140">E122-102.36</f>
        <v>156.38</v>
      </c>
      <c r="L122" s="2">
        <f t="shared" si="140"/>
        <v>165.98</v>
      </c>
      <c r="M122" s="2">
        <f t="shared" si="140"/>
        <v>166.39</v>
      </c>
      <c r="N122" s="2">
        <f t="shared" si="140"/>
        <v>160.73</v>
      </c>
      <c r="O122" s="2">
        <f t="shared" si="140"/>
        <v>159.15</v>
      </c>
      <c r="P122" s="2">
        <f t="shared" si="75"/>
        <v>119.6</v>
      </c>
      <c r="Q122" s="6">
        <f t="shared" si="76"/>
        <v>0.764803683335465</v>
      </c>
      <c r="R122" s="6">
        <f t="shared" si="77"/>
        <v>0.30752508361204</v>
      </c>
      <c r="S122" s="4">
        <f t="shared" si="78"/>
        <v>1.196</v>
      </c>
      <c r="T122" s="6">
        <f t="shared" si="79"/>
        <v>0.391220735785953</v>
      </c>
      <c r="U122" s="6">
        <f t="shared" si="80"/>
        <v>0.343896321070234</v>
      </c>
      <c r="V122" s="6">
        <f t="shared" si="81"/>
        <v>0.330685618729097</v>
      </c>
      <c r="W122" s="6">
        <f t="shared" si="82"/>
        <v>0.0566000000000002</v>
      </c>
      <c r="X122" s="6">
        <f t="shared" si="83"/>
        <v>0.4113</v>
      </c>
      <c r="Y122" s="6">
        <f t="shared" si="84"/>
        <v>0.4679</v>
      </c>
    </row>
    <row r="123" spans="1:25">
      <c r="A123" s="2">
        <v>202001</v>
      </c>
      <c r="B123" s="2"/>
      <c r="C123" s="2" t="s">
        <v>28</v>
      </c>
      <c r="D123" s="2" t="s">
        <v>29</v>
      </c>
      <c r="E123" s="2">
        <v>255.04</v>
      </c>
      <c r="F123" s="2">
        <v>266.96</v>
      </c>
      <c r="G123" s="2">
        <v>269.57</v>
      </c>
      <c r="H123" s="2">
        <v>260.91</v>
      </c>
      <c r="I123" s="2">
        <v>258.37</v>
      </c>
      <c r="J123" s="2">
        <v>129.63</v>
      </c>
      <c r="K123" s="2">
        <f t="shared" ref="K123:O123" si="141">E123-102.36</f>
        <v>152.68</v>
      </c>
      <c r="L123" s="2">
        <f t="shared" si="141"/>
        <v>164.6</v>
      </c>
      <c r="M123" s="2">
        <f t="shared" si="141"/>
        <v>167.21</v>
      </c>
      <c r="N123" s="2">
        <f t="shared" si="141"/>
        <v>158.55</v>
      </c>
      <c r="O123" s="2">
        <f t="shared" si="141"/>
        <v>156.01</v>
      </c>
      <c r="P123" s="2">
        <f t="shared" si="75"/>
        <v>118.63</v>
      </c>
      <c r="Q123" s="6">
        <f t="shared" si="76"/>
        <v>0.776984542834687</v>
      </c>
      <c r="R123" s="6">
        <f t="shared" si="77"/>
        <v>0.287026890331282</v>
      </c>
      <c r="S123" s="4">
        <f t="shared" si="78"/>
        <v>1.1863</v>
      </c>
      <c r="T123" s="6">
        <f t="shared" si="79"/>
        <v>0.409508556014499</v>
      </c>
      <c r="U123" s="6">
        <f t="shared" si="80"/>
        <v>0.33650847171879</v>
      </c>
      <c r="V123" s="6">
        <f t="shared" si="81"/>
        <v>0.315097361544297</v>
      </c>
      <c r="W123" s="6">
        <f t="shared" si="82"/>
        <v>0.0865999999999997</v>
      </c>
      <c r="X123" s="6">
        <f t="shared" si="83"/>
        <v>0.3992</v>
      </c>
      <c r="Y123" s="6">
        <f t="shared" si="84"/>
        <v>0.4858</v>
      </c>
    </row>
    <row r="124" spans="1:25">
      <c r="A124" s="2">
        <v>202001</v>
      </c>
      <c r="B124" s="2"/>
      <c r="C124" s="2" t="s">
        <v>30</v>
      </c>
      <c r="D124" s="2" t="s">
        <v>31</v>
      </c>
      <c r="E124" s="2">
        <v>264.22</v>
      </c>
      <c r="F124" s="2">
        <v>273.96</v>
      </c>
      <c r="G124" s="2">
        <v>273.37</v>
      </c>
      <c r="H124" s="2">
        <v>268.29</v>
      </c>
      <c r="I124" s="2">
        <v>267.18</v>
      </c>
      <c r="J124" s="2">
        <v>135.8</v>
      </c>
      <c r="K124" s="2">
        <f t="shared" ref="K124:O124" si="142">E124-102.36</f>
        <v>161.86</v>
      </c>
      <c r="L124" s="2">
        <f t="shared" si="142"/>
        <v>171.6</v>
      </c>
      <c r="M124" s="2">
        <f t="shared" si="142"/>
        <v>171.01</v>
      </c>
      <c r="N124" s="2">
        <f t="shared" si="142"/>
        <v>165.93</v>
      </c>
      <c r="O124" s="2">
        <f t="shared" si="142"/>
        <v>164.82</v>
      </c>
      <c r="P124" s="2">
        <f t="shared" si="75"/>
        <v>124.8</v>
      </c>
      <c r="Q124" s="6">
        <f t="shared" si="76"/>
        <v>0.771036698381317</v>
      </c>
      <c r="R124" s="6">
        <f t="shared" si="77"/>
        <v>0.296955128205128</v>
      </c>
      <c r="S124" s="4">
        <f t="shared" si="78"/>
        <v>1.248</v>
      </c>
      <c r="T124" s="6">
        <f t="shared" si="79"/>
        <v>0.370272435897436</v>
      </c>
      <c r="U124" s="6">
        <f t="shared" si="80"/>
        <v>0.329567307692308</v>
      </c>
      <c r="V124" s="6">
        <f t="shared" si="81"/>
        <v>0.320673076923077</v>
      </c>
      <c r="W124" s="6">
        <f t="shared" si="82"/>
        <v>0.0507999999999998</v>
      </c>
      <c r="X124" s="6">
        <f t="shared" si="83"/>
        <v>0.4113</v>
      </c>
      <c r="Y124" s="6">
        <f t="shared" si="84"/>
        <v>0.4621</v>
      </c>
    </row>
    <row r="125" spans="1:25">
      <c r="A125" s="2">
        <v>202001</v>
      </c>
      <c r="B125" s="2" t="s">
        <v>72</v>
      </c>
      <c r="C125" s="2" t="s">
        <v>26</v>
      </c>
      <c r="D125" s="2" t="s">
        <v>27</v>
      </c>
      <c r="E125" s="2">
        <v>253.11</v>
      </c>
      <c r="F125" s="2">
        <v>262.02</v>
      </c>
      <c r="G125" s="2">
        <v>261.12</v>
      </c>
      <c r="H125" s="4">
        <v>255.6</v>
      </c>
      <c r="I125" s="2">
        <v>251.26</v>
      </c>
      <c r="J125" s="2">
        <v>139.73</v>
      </c>
      <c r="K125" s="2">
        <f t="shared" ref="K125:O125" si="143">E125-102.36</f>
        <v>150.75</v>
      </c>
      <c r="L125" s="2">
        <f t="shared" si="143"/>
        <v>159.66</v>
      </c>
      <c r="M125" s="2">
        <f t="shared" si="143"/>
        <v>158.76</v>
      </c>
      <c r="N125" s="2">
        <f t="shared" si="143"/>
        <v>153.24</v>
      </c>
      <c r="O125" s="2">
        <f t="shared" si="143"/>
        <v>148.9</v>
      </c>
      <c r="P125" s="2">
        <f t="shared" si="75"/>
        <v>128.73</v>
      </c>
      <c r="Q125" s="6">
        <f t="shared" si="76"/>
        <v>0.853930348258706</v>
      </c>
      <c r="R125" s="6">
        <f t="shared" si="77"/>
        <v>0.171055697972501</v>
      </c>
      <c r="S125" s="4">
        <f t="shared" si="78"/>
        <v>1.2873</v>
      </c>
      <c r="T125" s="6">
        <f t="shared" si="79"/>
        <v>0.233278955954323</v>
      </c>
      <c r="U125" s="6">
        <f t="shared" si="80"/>
        <v>0.190398508506176</v>
      </c>
      <c r="V125" s="6">
        <f t="shared" si="81"/>
        <v>0.15668453351977</v>
      </c>
      <c r="W125" s="6">
        <f t="shared" si="82"/>
        <v>0.0551999999999998</v>
      </c>
      <c r="X125" s="6">
        <f t="shared" si="83"/>
        <v>0.2451</v>
      </c>
      <c r="Y125" s="6">
        <f t="shared" si="84"/>
        <v>0.3003</v>
      </c>
    </row>
    <row r="126" spans="1:25">
      <c r="A126" s="2">
        <v>202001</v>
      </c>
      <c r="B126" s="2"/>
      <c r="C126" s="2" t="s">
        <v>28</v>
      </c>
      <c r="D126" s="2" t="s">
        <v>29</v>
      </c>
      <c r="E126" s="2">
        <v>241.39</v>
      </c>
      <c r="F126" s="2">
        <v>253.53</v>
      </c>
      <c r="G126" s="2">
        <v>254.41</v>
      </c>
      <c r="H126" s="2">
        <v>246.94</v>
      </c>
      <c r="I126" s="2">
        <v>242.98</v>
      </c>
      <c r="J126" s="2">
        <v>124.55</v>
      </c>
      <c r="K126" s="2">
        <f t="shared" ref="K126:O126" si="144">E126-102.36</f>
        <v>139.03</v>
      </c>
      <c r="L126" s="2">
        <f t="shared" si="144"/>
        <v>151.17</v>
      </c>
      <c r="M126" s="2">
        <f t="shared" si="144"/>
        <v>152.05</v>
      </c>
      <c r="N126" s="2">
        <f t="shared" si="144"/>
        <v>144.58</v>
      </c>
      <c r="O126" s="2">
        <f t="shared" si="144"/>
        <v>140.62</v>
      </c>
      <c r="P126" s="2">
        <f t="shared" si="75"/>
        <v>113.55</v>
      </c>
      <c r="Q126" s="6">
        <f t="shared" si="76"/>
        <v>0.816730202114652</v>
      </c>
      <c r="R126" s="6">
        <f t="shared" si="77"/>
        <v>0.224394539850286</v>
      </c>
      <c r="S126" s="4">
        <f t="shared" si="78"/>
        <v>1.1355</v>
      </c>
      <c r="T126" s="6">
        <f t="shared" si="79"/>
        <v>0.339057683839718</v>
      </c>
      <c r="U126" s="6">
        <f t="shared" si="80"/>
        <v>0.273271686481726</v>
      </c>
      <c r="V126" s="6">
        <f t="shared" si="81"/>
        <v>0.238397181858212</v>
      </c>
      <c r="W126" s="6">
        <f t="shared" si="82"/>
        <v>0.0747000000000002</v>
      </c>
      <c r="X126" s="6">
        <f t="shared" si="83"/>
        <v>0.3103</v>
      </c>
      <c r="Y126" s="6">
        <f t="shared" si="84"/>
        <v>0.385</v>
      </c>
    </row>
    <row r="127" spans="1:25">
      <c r="A127" s="2">
        <v>202001</v>
      </c>
      <c r="B127" s="2"/>
      <c r="C127" s="2" t="s">
        <v>30</v>
      </c>
      <c r="D127" s="2" t="s">
        <v>31</v>
      </c>
      <c r="E127" s="2">
        <v>235.08</v>
      </c>
      <c r="F127" s="2">
        <v>250.56</v>
      </c>
      <c r="G127" s="2">
        <v>250.75</v>
      </c>
      <c r="H127" s="2">
        <v>243.53</v>
      </c>
      <c r="I127" s="2">
        <v>239.43</v>
      </c>
      <c r="J127" s="2">
        <v>131.03</v>
      </c>
      <c r="K127" s="2">
        <f t="shared" ref="K127:O127" si="145">E127-102.36</f>
        <v>132.72</v>
      </c>
      <c r="L127" s="2">
        <f t="shared" si="145"/>
        <v>148.2</v>
      </c>
      <c r="M127" s="2">
        <f t="shared" si="145"/>
        <v>148.39</v>
      </c>
      <c r="N127" s="2">
        <f t="shared" si="145"/>
        <v>141.17</v>
      </c>
      <c r="O127" s="2">
        <f t="shared" si="145"/>
        <v>137.07</v>
      </c>
      <c r="P127" s="2">
        <f t="shared" si="75"/>
        <v>120.03</v>
      </c>
      <c r="Q127" s="6">
        <f t="shared" si="76"/>
        <v>0.904385171790235</v>
      </c>
      <c r="R127" s="6">
        <f t="shared" si="77"/>
        <v>0.105723569107723</v>
      </c>
      <c r="S127" s="4">
        <f t="shared" si="78"/>
        <v>1.2003</v>
      </c>
      <c r="T127" s="6">
        <f t="shared" si="79"/>
        <v>0.236274264767141</v>
      </c>
      <c r="U127" s="6">
        <f t="shared" si="80"/>
        <v>0.176122636007665</v>
      </c>
      <c r="V127" s="6">
        <f t="shared" si="81"/>
        <v>0.141964508872782</v>
      </c>
      <c r="W127" s="6">
        <f t="shared" si="82"/>
        <v>0.0721999999999997</v>
      </c>
      <c r="X127" s="6">
        <f t="shared" si="83"/>
        <v>0.2114</v>
      </c>
      <c r="Y127" s="6">
        <f t="shared" si="84"/>
        <v>0.2836</v>
      </c>
    </row>
    <row r="128" spans="1:25">
      <c r="A128" s="2">
        <v>202001</v>
      </c>
      <c r="B128" s="2" t="s">
        <v>73</v>
      </c>
      <c r="C128" s="2" t="s">
        <v>26</v>
      </c>
      <c r="D128" s="2" t="s">
        <v>27</v>
      </c>
      <c r="E128" s="2">
        <v>269.16</v>
      </c>
      <c r="F128" s="2">
        <v>270.64</v>
      </c>
      <c r="G128" s="2">
        <v>271.56</v>
      </c>
      <c r="H128" s="2">
        <v>268.92</v>
      </c>
      <c r="I128" s="2">
        <v>267.98</v>
      </c>
      <c r="J128" s="2">
        <v>143.28</v>
      </c>
      <c r="K128" s="2">
        <f t="shared" ref="K128:O128" si="146">E128-102.36</f>
        <v>166.8</v>
      </c>
      <c r="L128" s="2">
        <f t="shared" si="146"/>
        <v>168.28</v>
      </c>
      <c r="M128" s="2">
        <f t="shared" si="146"/>
        <v>169.2</v>
      </c>
      <c r="N128" s="2">
        <f t="shared" si="146"/>
        <v>166.56</v>
      </c>
      <c r="O128" s="2">
        <f t="shared" si="146"/>
        <v>165.62</v>
      </c>
      <c r="P128" s="2">
        <f t="shared" si="75"/>
        <v>132.28</v>
      </c>
      <c r="Q128" s="6">
        <f t="shared" si="76"/>
        <v>0.793045563549161</v>
      </c>
      <c r="R128" s="6">
        <f t="shared" si="77"/>
        <v>0.260961596613245</v>
      </c>
      <c r="S128" s="4">
        <f t="shared" si="78"/>
        <v>1.3228</v>
      </c>
      <c r="T128" s="6">
        <f t="shared" si="79"/>
        <v>0.279104928938615</v>
      </c>
      <c r="U128" s="6">
        <f t="shared" si="80"/>
        <v>0.259147263380708</v>
      </c>
      <c r="V128" s="6">
        <f t="shared" si="81"/>
        <v>0.252041124886604</v>
      </c>
      <c r="W128" s="6">
        <f t="shared" si="82"/>
        <v>0.0263999999999998</v>
      </c>
      <c r="X128" s="6">
        <f t="shared" si="83"/>
        <v>0.3428</v>
      </c>
      <c r="Y128" s="6">
        <f t="shared" si="84"/>
        <v>0.3692</v>
      </c>
    </row>
    <row r="129" spans="1:25">
      <c r="A129" s="2">
        <v>202001</v>
      </c>
      <c r="B129" s="2"/>
      <c r="C129" s="2" t="s">
        <v>28</v>
      </c>
      <c r="D129" s="2" t="s">
        <v>29</v>
      </c>
      <c r="E129" s="2">
        <v>270.72</v>
      </c>
      <c r="F129" s="2">
        <v>277.97</v>
      </c>
      <c r="G129" s="2">
        <v>279.31</v>
      </c>
      <c r="H129" s="2">
        <v>275.24</v>
      </c>
      <c r="I129" s="2">
        <v>271.83</v>
      </c>
      <c r="J129" s="2">
        <v>138.84</v>
      </c>
      <c r="K129" s="2">
        <f t="shared" ref="K129:O129" si="147">E129-102.36</f>
        <v>168.36</v>
      </c>
      <c r="L129" s="2">
        <f t="shared" si="147"/>
        <v>175.61</v>
      </c>
      <c r="M129" s="2">
        <f t="shared" si="147"/>
        <v>176.95</v>
      </c>
      <c r="N129" s="2">
        <f t="shared" si="147"/>
        <v>172.88</v>
      </c>
      <c r="O129" s="2">
        <f t="shared" si="147"/>
        <v>169.47</v>
      </c>
      <c r="P129" s="2">
        <f t="shared" si="75"/>
        <v>127.84</v>
      </c>
      <c r="Q129" s="6">
        <f t="shared" si="76"/>
        <v>0.759325255405084</v>
      </c>
      <c r="R129" s="6">
        <f t="shared" si="77"/>
        <v>0.316958698372966</v>
      </c>
      <c r="S129" s="4">
        <f t="shared" si="78"/>
        <v>1.2784</v>
      </c>
      <c r="T129" s="6">
        <f t="shared" si="79"/>
        <v>0.384152065081352</v>
      </c>
      <c r="U129" s="6">
        <f t="shared" si="80"/>
        <v>0.352315394242803</v>
      </c>
      <c r="V129" s="6">
        <f t="shared" si="81"/>
        <v>0.325641426783479</v>
      </c>
      <c r="W129" s="6">
        <f t="shared" si="82"/>
        <v>0.0406999999999999</v>
      </c>
      <c r="X129" s="6">
        <f t="shared" si="83"/>
        <v>0.4504</v>
      </c>
      <c r="Y129" s="6">
        <f t="shared" si="84"/>
        <v>0.4911</v>
      </c>
    </row>
    <row r="130" spans="1:25">
      <c r="A130" s="2">
        <v>202001</v>
      </c>
      <c r="B130" s="2"/>
      <c r="C130" s="2" t="s">
        <v>30</v>
      </c>
      <c r="D130" s="2" t="s">
        <v>31</v>
      </c>
      <c r="E130" s="2">
        <v>261.06</v>
      </c>
      <c r="F130" s="2">
        <v>269.49</v>
      </c>
      <c r="G130" s="2">
        <v>270.11</v>
      </c>
      <c r="H130" s="2">
        <v>261.2</v>
      </c>
      <c r="I130" s="2">
        <v>259.77</v>
      </c>
      <c r="J130" s="2">
        <v>126.43</v>
      </c>
      <c r="K130" s="2">
        <f t="shared" ref="K130:O130" si="148">E130-102.36</f>
        <v>158.7</v>
      </c>
      <c r="L130" s="2">
        <f t="shared" si="148"/>
        <v>167.13</v>
      </c>
      <c r="M130" s="2">
        <f t="shared" si="148"/>
        <v>167.75</v>
      </c>
      <c r="N130" s="2">
        <f t="shared" si="148"/>
        <v>158.84</v>
      </c>
      <c r="O130" s="2">
        <f t="shared" si="148"/>
        <v>157.41</v>
      </c>
      <c r="P130" s="2">
        <f t="shared" ref="P130:P168" si="149">J130-11</f>
        <v>115.43</v>
      </c>
      <c r="Q130" s="6">
        <f t="shared" ref="Q130:Q168" si="150">P130/K130</f>
        <v>0.727347195967234</v>
      </c>
      <c r="R130" s="6">
        <f t="shared" ref="R130:R168" si="151">(K130-P130)/P130</f>
        <v>0.374859222039331</v>
      </c>
      <c r="S130" s="4">
        <f t="shared" ref="S130:S168" si="152">P130/100</f>
        <v>1.1543</v>
      </c>
      <c r="T130" s="6">
        <f t="shared" ref="T130:T168" si="153">(M130-P130)/P130</f>
        <v>0.453261717057957</v>
      </c>
      <c r="U130" s="6">
        <f t="shared" ref="U130:U168" si="154">(N130-P130)/P130</f>
        <v>0.376072078315862</v>
      </c>
      <c r="V130" s="6">
        <f t="shared" ref="V130:V168" si="155">(O130-P130)/P130</f>
        <v>0.363683617777007</v>
      </c>
      <c r="W130" s="6">
        <f t="shared" ref="W130:W168" si="156">(T130-U130)*S130</f>
        <v>0.0891000000000002</v>
      </c>
      <c r="X130" s="6">
        <f t="shared" ref="X130:X168" si="157">U130*S130</f>
        <v>0.4341</v>
      </c>
      <c r="Y130" s="6">
        <f t="shared" ref="Y130:Y168" si="158">W130+X130</f>
        <v>0.5232</v>
      </c>
    </row>
    <row r="131" spans="1:25">
      <c r="A131" s="2">
        <v>202001</v>
      </c>
      <c r="B131" s="2" t="s">
        <v>74</v>
      </c>
      <c r="C131" s="2" t="s">
        <v>26</v>
      </c>
      <c r="D131" s="2" t="s">
        <v>27</v>
      </c>
      <c r="E131" s="2">
        <v>268.18</v>
      </c>
      <c r="F131" s="2">
        <v>276.62</v>
      </c>
      <c r="G131" s="2">
        <v>278.89</v>
      </c>
      <c r="H131" s="2">
        <v>273.02</v>
      </c>
      <c r="I131" s="2">
        <v>270.7</v>
      </c>
      <c r="J131" s="2">
        <v>139.25</v>
      </c>
      <c r="K131" s="2">
        <f t="shared" ref="K131:O131" si="159">E131-102.36</f>
        <v>165.82</v>
      </c>
      <c r="L131" s="2">
        <f t="shared" si="159"/>
        <v>174.26</v>
      </c>
      <c r="M131" s="2">
        <f t="shared" si="159"/>
        <v>176.53</v>
      </c>
      <c r="N131" s="2">
        <f t="shared" si="159"/>
        <v>170.66</v>
      </c>
      <c r="O131" s="2">
        <f t="shared" si="159"/>
        <v>168.34</v>
      </c>
      <c r="P131" s="2">
        <f t="shared" si="149"/>
        <v>128.25</v>
      </c>
      <c r="Q131" s="6">
        <f t="shared" si="150"/>
        <v>0.773429019418647</v>
      </c>
      <c r="R131" s="6">
        <f t="shared" si="151"/>
        <v>0.292943469785575</v>
      </c>
      <c r="S131" s="4">
        <f t="shared" si="152"/>
        <v>1.2825</v>
      </c>
      <c r="T131" s="6">
        <f t="shared" si="153"/>
        <v>0.376452241715399</v>
      </c>
      <c r="U131" s="6">
        <f t="shared" si="154"/>
        <v>0.330682261208577</v>
      </c>
      <c r="V131" s="6">
        <f t="shared" si="155"/>
        <v>0.312592592592592</v>
      </c>
      <c r="W131" s="6">
        <f t="shared" si="156"/>
        <v>0.0587</v>
      </c>
      <c r="X131" s="6">
        <f t="shared" si="157"/>
        <v>0.4241</v>
      </c>
      <c r="Y131" s="6">
        <f t="shared" si="158"/>
        <v>0.4828</v>
      </c>
    </row>
    <row r="132" spans="1:25">
      <c r="A132" s="2">
        <v>202001</v>
      </c>
      <c r="B132" s="2"/>
      <c r="C132" s="2" t="s">
        <v>28</v>
      </c>
      <c r="D132" s="2" t="s">
        <v>29</v>
      </c>
      <c r="E132" s="4">
        <v>252.8</v>
      </c>
      <c r="F132" s="2">
        <v>265.71</v>
      </c>
      <c r="G132" s="2">
        <v>264.66</v>
      </c>
      <c r="H132" s="2">
        <v>261.54</v>
      </c>
      <c r="I132" s="2">
        <v>259.07</v>
      </c>
      <c r="J132" s="2">
        <v>127.04</v>
      </c>
      <c r="K132" s="2">
        <f t="shared" ref="K132:O132" si="160">E132-102.36</f>
        <v>150.44</v>
      </c>
      <c r="L132" s="2">
        <f t="shared" si="160"/>
        <v>163.35</v>
      </c>
      <c r="M132" s="2">
        <f t="shared" si="160"/>
        <v>162.3</v>
      </c>
      <c r="N132" s="2">
        <f t="shared" si="160"/>
        <v>159.18</v>
      </c>
      <c r="O132" s="2">
        <f t="shared" si="160"/>
        <v>156.71</v>
      </c>
      <c r="P132" s="2">
        <f t="shared" si="149"/>
        <v>116.04</v>
      </c>
      <c r="Q132" s="6">
        <f t="shared" si="150"/>
        <v>0.771337410263228</v>
      </c>
      <c r="R132" s="6">
        <f t="shared" si="151"/>
        <v>0.296449500172354</v>
      </c>
      <c r="S132" s="4">
        <f t="shared" si="152"/>
        <v>1.1604</v>
      </c>
      <c r="T132" s="6">
        <f t="shared" si="153"/>
        <v>0.398655635987591</v>
      </c>
      <c r="U132" s="6">
        <f t="shared" si="154"/>
        <v>0.3717683557394</v>
      </c>
      <c r="V132" s="6">
        <f t="shared" si="155"/>
        <v>0.350482592209583</v>
      </c>
      <c r="W132" s="6">
        <f t="shared" si="156"/>
        <v>0.0312</v>
      </c>
      <c r="X132" s="6">
        <f t="shared" si="157"/>
        <v>0.4314</v>
      </c>
      <c r="Y132" s="6">
        <f t="shared" si="158"/>
        <v>0.4626</v>
      </c>
    </row>
    <row r="133" spans="1:25">
      <c r="A133" s="2">
        <v>202001</v>
      </c>
      <c r="B133" s="2"/>
      <c r="C133" s="2" t="s">
        <v>30</v>
      </c>
      <c r="D133" s="2" t="s">
        <v>31</v>
      </c>
      <c r="E133" s="2">
        <v>272.56</v>
      </c>
      <c r="F133" s="2">
        <v>275.62</v>
      </c>
      <c r="G133" s="2">
        <v>278.23</v>
      </c>
      <c r="H133" s="2">
        <v>275.22</v>
      </c>
      <c r="I133" s="2">
        <v>277.08</v>
      </c>
      <c r="J133" s="2">
        <v>138.24</v>
      </c>
      <c r="K133" s="2">
        <f t="shared" ref="K133:O133" si="161">E133-102.36</f>
        <v>170.2</v>
      </c>
      <c r="L133" s="2">
        <f t="shared" si="161"/>
        <v>173.26</v>
      </c>
      <c r="M133" s="2">
        <f t="shared" si="161"/>
        <v>175.87</v>
      </c>
      <c r="N133" s="2">
        <f t="shared" si="161"/>
        <v>172.86</v>
      </c>
      <c r="O133" s="2">
        <f t="shared" si="161"/>
        <v>174.72</v>
      </c>
      <c r="P133" s="2">
        <f t="shared" si="149"/>
        <v>127.24</v>
      </c>
      <c r="Q133" s="6">
        <f t="shared" si="150"/>
        <v>0.7475910693302</v>
      </c>
      <c r="R133" s="6">
        <f t="shared" si="151"/>
        <v>0.337629676202452</v>
      </c>
      <c r="S133" s="4">
        <f t="shared" si="152"/>
        <v>1.2724</v>
      </c>
      <c r="T133" s="6">
        <f t="shared" si="153"/>
        <v>0.382191134863251</v>
      </c>
      <c r="U133" s="6">
        <f t="shared" si="154"/>
        <v>0.358535051870481</v>
      </c>
      <c r="V133" s="6">
        <f t="shared" si="155"/>
        <v>0.373153096510531</v>
      </c>
      <c r="W133" s="6">
        <f t="shared" si="156"/>
        <v>0.0300999999999999</v>
      </c>
      <c r="X133" s="6">
        <f t="shared" si="157"/>
        <v>0.4562</v>
      </c>
      <c r="Y133" s="6">
        <f t="shared" si="158"/>
        <v>0.4863</v>
      </c>
    </row>
    <row r="134" spans="1:25">
      <c r="A134" s="2">
        <v>202001</v>
      </c>
      <c r="B134" s="2" t="s">
        <v>75</v>
      </c>
      <c r="C134" s="2" t="s">
        <v>26</v>
      </c>
      <c r="D134" s="2" t="s">
        <v>27</v>
      </c>
      <c r="E134" s="2">
        <v>273.07</v>
      </c>
      <c r="F134" s="2">
        <v>280.53</v>
      </c>
      <c r="G134" s="2">
        <v>283.77</v>
      </c>
      <c r="H134" s="2">
        <v>279.89</v>
      </c>
      <c r="I134" s="2">
        <v>242.62</v>
      </c>
      <c r="J134" s="2">
        <v>150.51</v>
      </c>
      <c r="K134" s="2">
        <f t="shared" ref="K134:O134" si="162">E134-102.36</f>
        <v>170.71</v>
      </c>
      <c r="L134" s="2">
        <f t="shared" si="162"/>
        <v>178.17</v>
      </c>
      <c r="M134" s="2">
        <f t="shared" si="162"/>
        <v>181.41</v>
      </c>
      <c r="N134" s="2">
        <f t="shared" si="162"/>
        <v>177.53</v>
      </c>
      <c r="O134" s="2">
        <f t="shared" si="162"/>
        <v>140.26</v>
      </c>
      <c r="P134" s="2">
        <f t="shared" si="149"/>
        <v>139.51</v>
      </c>
      <c r="Q134" s="6">
        <f t="shared" si="150"/>
        <v>0.817233905453693</v>
      </c>
      <c r="R134" s="6">
        <f t="shared" si="151"/>
        <v>0.223639882445703</v>
      </c>
      <c r="S134" s="4">
        <f t="shared" si="152"/>
        <v>1.3951</v>
      </c>
      <c r="T134" s="6">
        <f t="shared" si="153"/>
        <v>0.300336893412658</v>
      </c>
      <c r="U134" s="6">
        <f t="shared" si="154"/>
        <v>0.272525267005949</v>
      </c>
      <c r="V134" s="6">
        <f t="shared" si="155"/>
        <v>0.00537595871263709</v>
      </c>
      <c r="W134" s="6">
        <f t="shared" si="156"/>
        <v>0.0388</v>
      </c>
      <c r="X134" s="6">
        <f t="shared" si="157"/>
        <v>0.3802</v>
      </c>
      <c r="Y134" s="6">
        <f t="shared" si="158"/>
        <v>0.419</v>
      </c>
    </row>
    <row r="135" spans="1:25">
      <c r="A135" s="2">
        <v>202001</v>
      </c>
      <c r="B135" s="2"/>
      <c r="C135" s="2" t="s">
        <v>28</v>
      </c>
      <c r="D135" s="2" t="s">
        <v>29</v>
      </c>
      <c r="E135" s="4">
        <v>239.4</v>
      </c>
      <c r="F135" s="2">
        <v>259.37</v>
      </c>
      <c r="G135" s="2">
        <v>258.79</v>
      </c>
      <c r="H135" s="2">
        <v>245.09</v>
      </c>
      <c r="I135" s="2">
        <v>237.56</v>
      </c>
      <c r="J135" s="2">
        <v>122.34</v>
      </c>
      <c r="K135" s="2">
        <f t="shared" ref="K135:O135" si="163">E135-102.36</f>
        <v>137.04</v>
      </c>
      <c r="L135" s="2">
        <f t="shared" si="163"/>
        <v>157.01</v>
      </c>
      <c r="M135" s="2">
        <f t="shared" si="163"/>
        <v>156.43</v>
      </c>
      <c r="N135" s="2">
        <f t="shared" si="163"/>
        <v>142.73</v>
      </c>
      <c r="O135" s="2">
        <f t="shared" si="163"/>
        <v>135.2</v>
      </c>
      <c r="P135" s="2">
        <f t="shared" si="149"/>
        <v>111.34</v>
      </c>
      <c r="Q135" s="6">
        <f t="shared" si="150"/>
        <v>0.812463514302393</v>
      </c>
      <c r="R135" s="6">
        <f t="shared" si="151"/>
        <v>0.230824501526855</v>
      </c>
      <c r="S135" s="4">
        <f t="shared" si="152"/>
        <v>1.1134</v>
      </c>
      <c r="T135" s="6">
        <f t="shared" si="153"/>
        <v>0.404975749955093</v>
      </c>
      <c r="U135" s="6">
        <f t="shared" si="154"/>
        <v>0.281929225794863</v>
      </c>
      <c r="V135" s="6">
        <f t="shared" si="155"/>
        <v>0.214298544997305</v>
      </c>
      <c r="W135" s="6">
        <f t="shared" si="156"/>
        <v>0.137</v>
      </c>
      <c r="X135" s="6">
        <f t="shared" si="157"/>
        <v>0.3139</v>
      </c>
      <c r="Y135" s="6">
        <f t="shared" si="158"/>
        <v>0.4509</v>
      </c>
    </row>
    <row r="136" spans="1:25">
      <c r="A136" s="2">
        <v>202001</v>
      </c>
      <c r="B136" s="2"/>
      <c r="C136" s="2" t="s">
        <v>30</v>
      </c>
      <c r="D136" s="2" t="s">
        <v>31</v>
      </c>
      <c r="E136" s="4">
        <v>233.2</v>
      </c>
      <c r="F136" s="2">
        <v>253.56</v>
      </c>
      <c r="G136" s="2">
        <v>251.69</v>
      </c>
      <c r="H136" s="2">
        <v>243.53</v>
      </c>
      <c r="I136" s="2">
        <v>269.82</v>
      </c>
      <c r="J136" s="2">
        <v>117.23</v>
      </c>
      <c r="K136" s="2">
        <f t="shared" ref="K136:O136" si="164">E136-102.36</f>
        <v>130.84</v>
      </c>
      <c r="L136" s="2">
        <f t="shared" si="164"/>
        <v>151.2</v>
      </c>
      <c r="M136" s="2">
        <f t="shared" si="164"/>
        <v>149.33</v>
      </c>
      <c r="N136" s="2">
        <f t="shared" si="164"/>
        <v>141.17</v>
      </c>
      <c r="O136" s="2">
        <f t="shared" si="164"/>
        <v>167.46</v>
      </c>
      <c r="P136" s="2">
        <f t="shared" si="149"/>
        <v>106.23</v>
      </c>
      <c r="Q136" s="6">
        <f t="shared" si="150"/>
        <v>0.811907673494344</v>
      </c>
      <c r="R136" s="6">
        <f t="shared" si="151"/>
        <v>0.2316671373435</v>
      </c>
      <c r="S136" s="4">
        <f t="shared" si="152"/>
        <v>1.0623</v>
      </c>
      <c r="T136" s="6">
        <f t="shared" si="153"/>
        <v>0.405723430292761</v>
      </c>
      <c r="U136" s="6">
        <f t="shared" si="154"/>
        <v>0.328908971100443</v>
      </c>
      <c r="V136" s="6">
        <f t="shared" si="155"/>
        <v>0.576390850042361</v>
      </c>
      <c r="W136" s="6">
        <f t="shared" si="156"/>
        <v>0.0815999999999997</v>
      </c>
      <c r="X136" s="6">
        <f t="shared" si="157"/>
        <v>0.3494</v>
      </c>
      <c r="Y136" s="6">
        <f t="shared" si="158"/>
        <v>0.431</v>
      </c>
    </row>
    <row r="137" spans="1:25">
      <c r="A137" s="2">
        <v>202001</v>
      </c>
      <c r="B137" s="2" t="s">
        <v>76</v>
      </c>
      <c r="C137" s="2" t="s">
        <v>26</v>
      </c>
      <c r="D137" s="2" t="s">
        <v>27</v>
      </c>
      <c r="E137" s="2">
        <v>267.84</v>
      </c>
      <c r="F137" s="2">
        <v>275.28</v>
      </c>
      <c r="G137" s="2">
        <v>277.21</v>
      </c>
      <c r="H137" s="2">
        <v>273.16</v>
      </c>
      <c r="I137" s="2">
        <v>258.39</v>
      </c>
      <c r="J137" s="2">
        <v>141.46</v>
      </c>
      <c r="K137" s="2">
        <f t="shared" ref="K137:O137" si="165">E137-102.36</f>
        <v>165.48</v>
      </c>
      <c r="L137" s="2">
        <f t="shared" si="165"/>
        <v>172.92</v>
      </c>
      <c r="M137" s="2">
        <f t="shared" si="165"/>
        <v>174.85</v>
      </c>
      <c r="N137" s="2">
        <f t="shared" si="165"/>
        <v>170.8</v>
      </c>
      <c r="O137" s="2">
        <f t="shared" si="165"/>
        <v>156.03</v>
      </c>
      <c r="P137" s="2">
        <f t="shared" si="149"/>
        <v>130.46</v>
      </c>
      <c r="Q137" s="6">
        <f t="shared" si="150"/>
        <v>0.788373217307228</v>
      </c>
      <c r="R137" s="6">
        <f t="shared" si="151"/>
        <v>0.268434769277939</v>
      </c>
      <c r="S137" s="4">
        <f t="shared" si="152"/>
        <v>1.3046</v>
      </c>
      <c r="T137" s="6">
        <f t="shared" si="153"/>
        <v>0.34025755020696</v>
      </c>
      <c r="U137" s="6">
        <f t="shared" si="154"/>
        <v>0.309213552046604</v>
      </c>
      <c r="V137" s="6">
        <f t="shared" si="155"/>
        <v>0.195998773570443</v>
      </c>
      <c r="W137" s="6">
        <f t="shared" si="156"/>
        <v>0.0404999999999995</v>
      </c>
      <c r="X137" s="6">
        <f t="shared" si="157"/>
        <v>0.4034</v>
      </c>
      <c r="Y137" s="6">
        <f t="shared" si="158"/>
        <v>0.4439</v>
      </c>
    </row>
    <row r="138" spans="1:25">
      <c r="A138" s="2">
        <v>202001</v>
      </c>
      <c r="B138" s="2"/>
      <c r="C138" s="2" t="s">
        <v>28</v>
      </c>
      <c r="D138" s="2" t="s">
        <v>29</v>
      </c>
      <c r="E138" s="2">
        <v>253.84</v>
      </c>
      <c r="F138" s="2">
        <v>266.53</v>
      </c>
      <c r="G138" s="2">
        <v>267.76</v>
      </c>
      <c r="H138" s="2">
        <v>260.26</v>
      </c>
      <c r="I138" s="2">
        <v>253.53</v>
      </c>
      <c r="J138" s="2">
        <v>125.11</v>
      </c>
      <c r="K138" s="2">
        <f t="shared" ref="K138:O138" si="166">E138-102.36</f>
        <v>151.48</v>
      </c>
      <c r="L138" s="2">
        <f t="shared" si="166"/>
        <v>164.17</v>
      </c>
      <c r="M138" s="2">
        <f t="shared" si="166"/>
        <v>165.4</v>
      </c>
      <c r="N138" s="2">
        <f t="shared" si="166"/>
        <v>157.9</v>
      </c>
      <c r="O138" s="2">
        <f t="shared" si="166"/>
        <v>151.17</v>
      </c>
      <c r="P138" s="2">
        <f t="shared" si="149"/>
        <v>114.11</v>
      </c>
      <c r="Q138" s="6">
        <f t="shared" si="150"/>
        <v>0.75330076577766</v>
      </c>
      <c r="R138" s="6">
        <f t="shared" si="151"/>
        <v>0.327491017439313</v>
      </c>
      <c r="S138" s="4">
        <f t="shared" si="152"/>
        <v>1.1411</v>
      </c>
      <c r="T138" s="6">
        <f t="shared" si="153"/>
        <v>0.449478573306458</v>
      </c>
      <c r="U138" s="6">
        <f t="shared" si="154"/>
        <v>0.383752519498729</v>
      </c>
      <c r="V138" s="6">
        <f t="shared" si="155"/>
        <v>0.324774340548594</v>
      </c>
      <c r="W138" s="6">
        <f t="shared" si="156"/>
        <v>0.0749999999999999</v>
      </c>
      <c r="X138" s="6">
        <f t="shared" si="157"/>
        <v>0.4379</v>
      </c>
      <c r="Y138" s="6">
        <f t="shared" si="158"/>
        <v>0.5129</v>
      </c>
    </row>
    <row r="139" spans="1:25">
      <c r="A139" s="2">
        <v>202001</v>
      </c>
      <c r="B139" s="2"/>
      <c r="C139" s="2" t="s">
        <v>30</v>
      </c>
      <c r="D139" s="2" t="s">
        <v>31</v>
      </c>
      <c r="E139" s="2">
        <v>249.84</v>
      </c>
      <c r="F139" s="2">
        <v>264.78</v>
      </c>
      <c r="G139" s="2">
        <v>264.92</v>
      </c>
      <c r="H139" s="2">
        <v>256.32</v>
      </c>
      <c r="I139" s="2">
        <v>245.89</v>
      </c>
      <c r="J139" s="2">
        <v>124.42</v>
      </c>
      <c r="K139" s="2">
        <f t="shared" ref="K139:O139" si="167">E139-102.36</f>
        <v>147.48</v>
      </c>
      <c r="L139" s="2">
        <f t="shared" si="167"/>
        <v>162.42</v>
      </c>
      <c r="M139" s="2">
        <f t="shared" si="167"/>
        <v>162.56</v>
      </c>
      <c r="N139" s="2">
        <f t="shared" si="167"/>
        <v>153.96</v>
      </c>
      <c r="O139" s="2">
        <f t="shared" si="167"/>
        <v>143.53</v>
      </c>
      <c r="P139" s="2">
        <f t="shared" si="149"/>
        <v>113.42</v>
      </c>
      <c r="Q139" s="6">
        <f t="shared" si="150"/>
        <v>0.769053430973691</v>
      </c>
      <c r="R139" s="6">
        <f t="shared" si="151"/>
        <v>0.300299770763534</v>
      </c>
      <c r="S139" s="4">
        <f t="shared" si="152"/>
        <v>1.1342</v>
      </c>
      <c r="T139" s="6">
        <f t="shared" si="153"/>
        <v>0.433256921177923</v>
      </c>
      <c r="U139" s="6">
        <f t="shared" si="154"/>
        <v>0.357432551578205</v>
      </c>
      <c r="V139" s="6">
        <f t="shared" si="155"/>
        <v>0.26547346147064</v>
      </c>
      <c r="W139" s="6">
        <f t="shared" si="156"/>
        <v>0.0860000000000002</v>
      </c>
      <c r="X139" s="6">
        <f t="shared" si="157"/>
        <v>0.4054</v>
      </c>
      <c r="Y139" s="6">
        <f t="shared" si="158"/>
        <v>0.4914</v>
      </c>
    </row>
    <row r="140" spans="1:25">
      <c r="A140" s="2">
        <v>202001</v>
      </c>
      <c r="B140" s="2" t="s">
        <v>77</v>
      </c>
      <c r="C140" s="2" t="s">
        <v>26</v>
      </c>
      <c r="D140" s="2" t="s">
        <v>27</v>
      </c>
      <c r="E140" s="2">
        <v>240.89</v>
      </c>
      <c r="F140" s="2">
        <v>256.42</v>
      </c>
      <c r="G140" s="2">
        <v>255.78</v>
      </c>
      <c r="H140" s="4">
        <v>247.6</v>
      </c>
      <c r="I140" s="2">
        <v>244.85</v>
      </c>
      <c r="J140" s="2">
        <v>116.68</v>
      </c>
      <c r="K140" s="2">
        <f t="shared" ref="K140:O140" si="168">E140-102.36</f>
        <v>138.53</v>
      </c>
      <c r="L140" s="2">
        <f t="shared" si="168"/>
        <v>154.06</v>
      </c>
      <c r="M140" s="2">
        <f t="shared" si="168"/>
        <v>153.42</v>
      </c>
      <c r="N140" s="2">
        <f t="shared" si="168"/>
        <v>145.24</v>
      </c>
      <c r="O140" s="2">
        <f t="shared" si="168"/>
        <v>142.49</v>
      </c>
      <c r="P140" s="2">
        <f t="shared" si="149"/>
        <v>105.68</v>
      </c>
      <c r="Q140" s="6">
        <f t="shared" si="150"/>
        <v>0.762867248971342</v>
      </c>
      <c r="R140" s="6">
        <f t="shared" si="151"/>
        <v>0.310844057532172</v>
      </c>
      <c r="S140" s="4">
        <f t="shared" si="152"/>
        <v>1.0568</v>
      </c>
      <c r="T140" s="6">
        <f t="shared" si="153"/>
        <v>0.451741105223316</v>
      </c>
      <c r="U140" s="6">
        <f t="shared" si="154"/>
        <v>0.374337623012869</v>
      </c>
      <c r="V140" s="6">
        <f t="shared" si="155"/>
        <v>0.34831566994701</v>
      </c>
      <c r="W140" s="6">
        <f t="shared" si="156"/>
        <v>0.0818000000000001</v>
      </c>
      <c r="X140" s="6">
        <f t="shared" si="157"/>
        <v>0.3956</v>
      </c>
      <c r="Y140" s="6">
        <f t="shared" si="158"/>
        <v>0.4774</v>
      </c>
    </row>
    <row r="141" spans="1:25">
      <c r="A141" s="2">
        <v>202001</v>
      </c>
      <c r="B141" s="2"/>
      <c r="C141" s="2" t="s">
        <v>28</v>
      </c>
      <c r="D141" s="2" t="s">
        <v>29</v>
      </c>
      <c r="E141" s="2">
        <v>241.79</v>
      </c>
      <c r="F141" s="2">
        <v>258.06</v>
      </c>
      <c r="G141" s="2">
        <v>258.13</v>
      </c>
      <c r="H141" s="2">
        <v>249.75</v>
      </c>
      <c r="I141" s="2">
        <v>254.38</v>
      </c>
      <c r="J141" s="2">
        <v>116.49</v>
      </c>
      <c r="K141" s="2">
        <f t="shared" ref="K141:O141" si="169">E141-102.36</f>
        <v>139.43</v>
      </c>
      <c r="L141" s="2">
        <f t="shared" si="169"/>
        <v>155.7</v>
      </c>
      <c r="M141" s="2">
        <f t="shared" si="169"/>
        <v>155.77</v>
      </c>
      <c r="N141" s="2">
        <f t="shared" si="169"/>
        <v>147.39</v>
      </c>
      <c r="O141" s="2">
        <f t="shared" si="169"/>
        <v>152.02</v>
      </c>
      <c r="P141" s="2">
        <f t="shared" si="149"/>
        <v>105.49</v>
      </c>
      <c r="Q141" s="6">
        <f t="shared" si="150"/>
        <v>0.756580362906118</v>
      </c>
      <c r="R141" s="6">
        <f t="shared" si="151"/>
        <v>0.321736657503081</v>
      </c>
      <c r="S141" s="4">
        <f t="shared" si="152"/>
        <v>1.0549</v>
      </c>
      <c r="T141" s="6">
        <f t="shared" si="153"/>
        <v>0.4766328561949</v>
      </c>
      <c r="U141" s="6">
        <f t="shared" si="154"/>
        <v>0.397194046829083</v>
      </c>
      <c r="V141" s="6">
        <f t="shared" si="155"/>
        <v>0.441084462982273</v>
      </c>
      <c r="W141" s="6">
        <f t="shared" si="156"/>
        <v>0.0837999999999999</v>
      </c>
      <c r="X141" s="6">
        <f t="shared" si="157"/>
        <v>0.419</v>
      </c>
      <c r="Y141" s="6">
        <f t="shared" si="158"/>
        <v>0.5028</v>
      </c>
    </row>
    <row r="142" spans="1:25">
      <c r="A142" s="2">
        <v>202001</v>
      </c>
      <c r="B142" s="2"/>
      <c r="C142" s="2" t="s">
        <v>30</v>
      </c>
      <c r="D142" s="2" t="s">
        <v>31</v>
      </c>
      <c r="E142" s="2">
        <v>249.73</v>
      </c>
      <c r="F142" s="2">
        <v>264.11</v>
      </c>
      <c r="G142" s="2">
        <v>265.81</v>
      </c>
      <c r="H142" s="4">
        <v>255.9</v>
      </c>
      <c r="I142" s="2">
        <v>273.36</v>
      </c>
      <c r="J142" s="2">
        <v>124.2</v>
      </c>
      <c r="K142" s="2">
        <f t="shared" ref="K142:O142" si="170">E142-102.36</f>
        <v>147.37</v>
      </c>
      <c r="L142" s="2">
        <f t="shared" si="170"/>
        <v>161.75</v>
      </c>
      <c r="M142" s="2">
        <f t="shared" si="170"/>
        <v>163.45</v>
      </c>
      <c r="N142" s="2">
        <f t="shared" si="170"/>
        <v>153.54</v>
      </c>
      <c r="O142" s="2">
        <f t="shared" si="170"/>
        <v>171</v>
      </c>
      <c r="P142" s="2">
        <f t="shared" si="149"/>
        <v>113.2</v>
      </c>
      <c r="Q142" s="6">
        <f t="shared" si="150"/>
        <v>0.768134627128995</v>
      </c>
      <c r="R142" s="6">
        <f t="shared" si="151"/>
        <v>0.301855123674912</v>
      </c>
      <c r="S142" s="4">
        <f t="shared" si="152"/>
        <v>1.132</v>
      </c>
      <c r="T142" s="6">
        <f t="shared" si="153"/>
        <v>0.443904593639576</v>
      </c>
      <c r="U142" s="6">
        <f t="shared" si="154"/>
        <v>0.356360424028269</v>
      </c>
      <c r="V142" s="6">
        <f t="shared" si="155"/>
        <v>0.510600706713781</v>
      </c>
      <c r="W142" s="6">
        <f t="shared" si="156"/>
        <v>0.0990999999999997</v>
      </c>
      <c r="X142" s="6">
        <f t="shared" si="157"/>
        <v>0.4034</v>
      </c>
      <c r="Y142" s="6">
        <f t="shared" si="158"/>
        <v>0.5025</v>
      </c>
    </row>
    <row r="143" spans="1:25">
      <c r="A143" s="2">
        <v>202001</v>
      </c>
      <c r="B143" s="2" t="s">
        <v>78</v>
      </c>
      <c r="C143" s="2" t="s">
        <v>26</v>
      </c>
      <c r="D143" s="2" t="s">
        <v>27</v>
      </c>
      <c r="E143" s="2">
        <v>263.89</v>
      </c>
      <c r="F143" s="2">
        <v>273.12</v>
      </c>
      <c r="G143" s="2">
        <v>276.91</v>
      </c>
      <c r="H143" s="2">
        <v>272.54</v>
      </c>
      <c r="I143" s="2">
        <v>270.09</v>
      </c>
      <c r="J143" s="2">
        <v>133.51</v>
      </c>
      <c r="K143" s="2">
        <f t="shared" ref="K143:O143" si="171">E143-102.36</f>
        <v>161.53</v>
      </c>
      <c r="L143" s="2">
        <f t="shared" si="171"/>
        <v>170.76</v>
      </c>
      <c r="M143" s="2">
        <f t="shared" si="171"/>
        <v>174.55</v>
      </c>
      <c r="N143" s="2">
        <f t="shared" si="171"/>
        <v>170.18</v>
      </c>
      <c r="O143" s="2">
        <f t="shared" si="171"/>
        <v>167.73</v>
      </c>
      <c r="P143" s="2">
        <f t="shared" si="149"/>
        <v>122.51</v>
      </c>
      <c r="Q143" s="6">
        <f t="shared" si="150"/>
        <v>0.758434965641058</v>
      </c>
      <c r="R143" s="6">
        <f t="shared" si="151"/>
        <v>0.318504611868419</v>
      </c>
      <c r="S143" s="4">
        <f t="shared" si="152"/>
        <v>1.2251</v>
      </c>
      <c r="T143" s="6">
        <f t="shared" si="153"/>
        <v>0.424781650477512</v>
      </c>
      <c r="U143" s="6">
        <f t="shared" si="154"/>
        <v>0.389111092972002</v>
      </c>
      <c r="V143" s="6">
        <f t="shared" si="155"/>
        <v>0.369112725491796</v>
      </c>
      <c r="W143" s="6">
        <f t="shared" si="156"/>
        <v>0.0437</v>
      </c>
      <c r="X143" s="6">
        <f t="shared" si="157"/>
        <v>0.4767</v>
      </c>
      <c r="Y143" s="6">
        <f t="shared" si="158"/>
        <v>0.5204</v>
      </c>
    </row>
    <row r="144" spans="1:25">
      <c r="A144" s="2">
        <v>202001</v>
      </c>
      <c r="B144" s="2"/>
      <c r="C144" s="2" t="s">
        <v>28</v>
      </c>
      <c r="D144" s="2" t="s">
        <v>29</v>
      </c>
      <c r="E144" s="2">
        <v>244.06</v>
      </c>
      <c r="F144" s="2">
        <v>259.46</v>
      </c>
      <c r="G144" s="2">
        <v>260.24</v>
      </c>
      <c r="H144" s="2">
        <v>252.75</v>
      </c>
      <c r="I144" s="2">
        <v>249.44</v>
      </c>
      <c r="J144" s="2">
        <v>122.9</v>
      </c>
      <c r="K144" s="2">
        <f t="shared" ref="K144:O144" si="172">E144-102.36</f>
        <v>141.7</v>
      </c>
      <c r="L144" s="2">
        <f t="shared" si="172"/>
        <v>157.1</v>
      </c>
      <c r="M144" s="2">
        <f t="shared" si="172"/>
        <v>157.88</v>
      </c>
      <c r="N144" s="2">
        <f t="shared" si="172"/>
        <v>150.39</v>
      </c>
      <c r="O144" s="2">
        <f t="shared" si="172"/>
        <v>147.08</v>
      </c>
      <c r="P144" s="2">
        <f t="shared" si="149"/>
        <v>111.9</v>
      </c>
      <c r="Q144" s="6">
        <f t="shared" si="150"/>
        <v>0.78969654199012</v>
      </c>
      <c r="R144" s="6">
        <f t="shared" si="151"/>
        <v>0.266309204647006</v>
      </c>
      <c r="S144" s="4">
        <f t="shared" si="152"/>
        <v>1.119</v>
      </c>
      <c r="T144" s="6">
        <f t="shared" si="153"/>
        <v>0.410902591599642</v>
      </c>
      <c r="U144" s="6">
        <f t="shared" si="154"/>
        <v>0.34396782841823</v>
      </c>
      <c r="V144" s="6">
        <f t="shared" si="155"/>
        <v>0.314387846291331</v>
      </c>
      <c r="W144" s="6">
        <f t="shared" si="156"/>
        <v>0.0749000000000001</v>
      </c>
      <c r="X144" s="6">
        <f t="shared" si="157"/>
        <v>0.3849</v>
      </c>
      <c r="Y144" s="6">
        <f t="shared" si="158"/>
        <v>0.4598</v>
      </c>
    </row>
    <row r="145" spans="1:25">
      <c r="A145" s="2">
        <v>202001</v>
      </c>
      <c r="B145" s="2"/>
      <c r="C145" s="2" t="s">
        <v>30</v>
      </c>
      <c r="D145" s="2" t="s">
        <v>31</v>
      </c>
      <c r="E145" s="4">
        <v>248.1</v>
      </c>
      <c r="F145" s="2">
        <v>262.39</v>
      </c>
      <c r="G145" s="2">
        <v>262.85</v>
      </c>
      <c r="H145" s="2">
        <v>252.53</v>
      </c>
      <c r="I145" s="2">
        <v>250.41</v>
      </c>
      <c r="J145" s="2">
        <v>125.39</v>
      </c>
      <c r="K145" s="2">
        <f t="shared" ref="K145:O145" si="173">E145-102.36</f>
        <v>145.74</v>
      </c>
      <c r="L145" s="2">
        <f t="shared" si="173"/>
        <v>160.03</v>
      </c>
      <c r="M145" s="2">
        <f t="shared" si="173"/>
        <v>160.49</v>
      </c>
      <c r="N145" s="2">
        <f t="shared" si="173"/>
        <v>150.17</v>
      </c>
      <c r="O145" s="2">
        <f t="shared" si="173"/>
        <v>148.05</v>
      </c>
      <c r="P145" s="2">
        <f t="shared" si="149"/>
        <v>114.39</v>
      </c>
      <c r="Q145" s="6">
        <f t="shared" si="150"/>
        <v>0.784890901605599</v>
      </c>
      <c r="R145" s="6">
        <f t="shared" si="151"/>
        <v>0.274062418043535</v>
      </c>
      <c r="S145" s="4">
        <f t="shared" si="152"/>
        <v>1.1439</v>
      </c>
      <c r="T145" s="6">
        <f t="shared" si="153"/>
        <v>0.40300725587901</v>
      </c>
      <c r="U145" s="6">
        <f t="shared" si="154"/>
        <v>0.312789579508698</v>
      </c>
      <c r="V145" s="6">
        <f t="shared" si="155"/>
        <v>0.294256490952006</v>
      </c>
      <c r="W145" s="6">
        <f t="shared" si="156"/>
        <v>0.1032</v>
      </c>
      <c r="X145" s="6">
        <f t="shared" si="157"/>
        <v>0.3578</v>
      </c>
      <c r="Y145" s="6">
        <f t="shared" si="158"/>
        <v>0.461</v>
      </c>
    </row>
    <row r="146" spans="1:25">
      <c r="A146" s="2">
        <v>202001</v>
      </c>
      <c r="B146" s="2" t="s">
        <v>79</v>
      </c>
      <c r="C146" s="2" t="s">
        <v>26</v>
      </c>
      <c r="D146" s="2" t="s">
        <v>27</v>
      </c>
      <c r="E146" s="2">
        <v>261.68</v>
      </c>
      <c r="F146" s="2">
        <v>271.63</v>
      </c>
      <c r="G146" s="2">
        <v>273.41</v>
      </c>
      <c r="H146" s="2">
        <v>269.24</v>
      </c>
      <c r="I146" s="2">
        <v>265.23</v>
      </c>
      <c r="J146" s="2">
        <v>133.05</v>
      </c>
      <c r="K146" s="2">
        <f t="shared" ref="K146:O146" si="174">E146-102.36</f>
        <v>159.32</v>
      </c>
      <c r="L146" s="2">
        <f t="shared" si="174"/>
        <v>169.27</v>
      </c>
      <c r="M146" s="2">
        <f t="shared" si="174"/>
        <v>171.05</v>
      </c>
      <c r="N146" s="2">
        <f t="shared" si="174"/>
        <v>166.88</v>
      </c>
      <c r="O146" s="2">
        <f t="shared" si="174"/>
        <v>162.87</v>
      </c>
      <c r="P146" s="2">
        <f t="shared" si="149"/>
        <v>122.05</v>
      </c>
      <c r="Q146" s="6">
        <f t="shared" si="150"/>
        <v>0.766068290233492</v>
      </c>
      <c r="R146" s="6">
        <f t="shared" si="151"/>
        <v>0.305366653011061</v>
      </c>
      <c r="S146" s="4">
        <f t="shared" si="152"/>
        <v>1.2205</v>
      </c>
      <c r="T146" s="6">
        <f t="shared" si="153"/>
        <v>0.40147480540762</v>
      </c>
      <c r="U146" s="6">
        <f t="shared" si="154"/>
        <v>0.367308480131094</v>
      </c>
      <c r="V146" s="6">
        <f t="shared" si="155"/>
        <v>0.334453092994674</v>
      </c>
      <c r="W146" s="6">
        <f t="shared" si="156"/>
        <v>0.0417000000000002</v>
      </c>
      <c r="X146" s="6">
        <f t="shared" si="157"/>
        <v>0.4483</v>
      </c>
      <c r="Y146" s="6">
        <f t="shared" si="158"/>
        <v>0.49</v>
      </c>
    </row>
    <row r="147" spans="1:25">
      <c r="A147" s="2">
        <v>202001</v>
      </c>
      <c r="B147" s="2"/>
      <c r="C147" s="2" t="s">
        <v>28</v>
      </c>
      <c r="D147" s="2" t="s">
        <v>29</v>
      </c>
      <c r="E147" s="2">
        <v>259.68</v>
      </c>
      <c r="F147" s="2">
        <v>272.27</v>
      </c>
      <c r="G147" s="2">
        <v>272.37</v>
      </c>
      <c r="H147" s="4">
        <v>268.1</v>
      </c>
      <c r="I147" s="2">
        <v>265.37</v>
      </c>
      <c r="J147" s="2">
        <v>141.68</v>
      </c>
      <c r="K147" s="2">
        <f t="shared" ref="K147:O147" si="175">E147-102.36</f>
        <v>157.32</v>
      </c>
      <c r="L147" s="2">
        <f t="shared" si="175"/>
        <v>169.91</v>
      </c>
      <c r="M147" s="2">
        <f t="shared" si="175"/>
        <v>170.01</v>
      </c>
      <c r="N147" s="2">
        <f t="shared" si="175"/>
        <v>165.74</v>
      </c>
      <c r="O147" s="2">
        <f t="shared" si="175"/>
        <v>163.01</v>
      </c>
      <c r="P147" s="2">
        <f t="shared" si="149"/>
        <v>130.68</v>
      </c>
      <c r="Q147" s="6">
        <f t="shared" si="150"/>
        <v>0.830663615560641</v>
      </c>
      <c r="R147" s="6">
        <f t="shared" si="151"/>
        <v>0.203856749311295</v>
      </c>
      <c r="S147" s="4">
        <f t="shared" si="152"/>
        <v>1.3068</v>
      </c>
      <c r="T147" s="6">
        <f t="shared" si="153"/>
        <v>0.300964187327824</v>
      </c>
      <c r="U147" s="6">
        <f t="shared" si="154"/>
        <v>0.268288950107132</v>
      </c>
      <c r="V147" s="6">
        <f t="shared" si="155"/>
        <v>0.247398224670952</v>
      </c>
      <c r="W147" s="6">
        <f t="shared" si="156"/>
        <v>0.0426999999999998</v>
      </c>
      <c r="X147" s="6">
        <f t="shared" si="157"/>
        <v>0.3506</v>
      </c>
      <c r="Y147" s="6">
        <f t="shared" si="158"/>
        <v>0.3933</v>
      </c>
    </row>
    <row r="148" spans="1:25">
      <c r="A148" s="2">
        <v>202001</v>
      </c>
      <c r="B148" s="2"/>
      <c r="C148" s="2" t="s">
        <v>30</v>
      </c>
      <c r="D148" s="2" t="s">
        <v>31</v>
      </c>
      <c r="E148" s="2">
        <v>253.13</v>
      </c>
      <c r="F148" s="2">
        <v>262.08</v>
      </c>
      <c r="G148" s="2">
        <v>262.83</v>
      </c>
      <c r="H148" s="2">
        <v>255.51</v>
      </c>
      <c r="I148" s="2">
        <v>254.37</v>
      </c>
      <c r="J148" s="2">
        <v>128.08</v>
      </c>
      <c r="K148" s="2">
        <f t="shared" ref="K148:O148" si="176">E148-102.36</f>
        <v>150.77</v>
      </c>
      <c r="L148" s="2">
        <f t="shared" si="176"/>
        <v>159.72</v>
      </c>
      <c r="M148" s="2">
        <f t="shared" si="176"/>
        <v>160.47</v>
      </c>
      <c r="N148" s="2">
        <f t="shared" si="176"/>
        <v>153.15</v>
      </c>
      <c r="O148" s="2">
        <f t="shared" si="176"/>
        <v>152.01</v>
      </c>
      <c r="P148" s="2">
        <f t="shared" si="149"/>
        <v>117.08</v>
      </c>
      <c r="Q148" s="6">
        <f t="shared" si="150"/>
        <v>0.776547058433376</v>
      </c>
      <c r="R148" s="6">
        <f t="shared" si="151"/>
        <v>0.287751964468739</v>
      </c>
      <c r="S148" s="4">
        <f t="shared" si="152"/>
        <v>1.1708</v>
      </c>
      <c r="T148" s="6">
        <f t="shared" si="153"/>
        <v>0.370601298257601</v>
      </c>
      <c r="U148" s="6">
        <f t="shared" si="154"/>
        <v>0.308079945336522</v>
      </c>
      <c r="V148" s="6">
        <f t="shared" si="155"/>
        <v>0.298343013324223</v>
      </c>
      <c r="W148" s="6">
        <f t="shared" si="156"/>
        <v>0.0731999999999999</v>
      </c>
      <c r="X148" s="6">
        <f t="shared" si="157"/>
        <v>0.3607</v>
      </c>
      <c r="Y148" s="6">
        <f t="shared" si="158"/>
        <v>0.4339</v>
      </c>
    </row>
    <row r="149" spans="1:25">
      <c r="A149" s="2">
        <v>202001</v>
      </c>
      <c r="B149" s="2" t="s">
        <v>80</v>
      </c>
      <c r="C149" s="2" t="s">
        <v>26</v>
      </c>
      <c r="D149" s="2" t="s">
        <v>27</v>
      </c>
      <c r="E149" s="2">
        <v>257.46</v>
      </c>
      <c r="F149" s="2">
        <v>263.72</v>
      </c>
      <c r="G149" s="2">
        <v>269.67</v>
      </c>
      <c r="H149" s="2">
        <v>266.39</v>
      </c>
      <c r="I149" s="2">
        <v>262.45</v>
      </c>
      <c r="J149" s="2">
        <v>137.51</v>
      </c>
      <c r="K149" s="2">
        <f t="shared" ref="K149:O149" si="177">E149-102.36</f>
        <v>155.1</v>
      </c>
      <c r="L149" s="2">
        <f t="shared" si="177"/>
        <v>161.36</v>
      </c>
      <c r="M149" s="2">
        <f t="shared" si="177"/>
        <v>167.31</v>
      </c>
      <c r="N149" s="2">
        <f t="shared" si="177"/>
        <v>164.03</v>
      </c>
      <c r="O149" s="2">
        <f t="shared" si="177"/>
        <v>160.09</v>
      </c>
      <c r="P149" s="2">
        <f t="shared" si="149"/>
        <v>126.51</v>
      </c>
      <c r="Q149" s="6">
        <f t="shared" si="150"/>
        <v>0.815667311411992</v>
      </c>
      <c r="R149" s="6">
        <f t="shared" si="151"/>
        <v>0.225990040313019</v>
      </c>
      <c r="S149" s="4">
        <f t="shared" si="152"/>
        <v>1.2651</v>
      </c>
      <c r="T149" s="6">
        <f t="shared" si="153"/>
        <v>0.322504149869576</v>
      </c>
      <c r="U149" s="6">
        <f t="shared" si="154"/>
        <v>0.296577345664374</v>
      </c>
      <c r="V149" s="6">
        <f t="shared" si="155"/>
        <v>0.265433562564224</v>
      </c>
      <c r="W149" s="6">
        <f t="shared" si="156"/>
        <v>0.0328000000000003</v>
      </c>
      <c r="X149" s="6">
        <f t="shared" si="157"/>
        <v>0.3752</v>
      </c>
      <c r="Y149" s="6">
        <f t="shared" si="158"/>
        <v>0.408</v>
      </c>
    </row>
    <row r="150" spans="1:25">
      <c r="A150" s="2">
        <v>202001</v>
      </c>
      <c r="B150" s="2"/>
      <c r="C150" s="2" t="s">
        <v>28</v>
      </c>
      <c r="D150" s="2" t="s">
        <v>29</v>
      </c>
      <c r="E150" s="2">
        <v>254.79</v>
      </c>
      <c r="F150" s="2">
        <v>264.64</v>
      </c>
      <c r="G150" s="2">
        <v>266.17</v>
      </c>
      <c r="H150" s="2">
        <v>261.54</v>
      </c>
      <c r="I150" s="2">
        <v>258.27</v>
      </c>
      <c r="J150" s="2">
        <v>132.71</v>
      </c>
      <c r="K150" s="2">
        <f t="shared" ref="K150:O150" si="178">E150-102.36</f>
        <v>152.43</v>
      </c>
      <c r="L150" s="2">
        <f t="shared" si="178"/>
        <v>162.28</v>
      </c>
      <c r="M150" s="2">
        <f t="shared" si="178"/>
        <v>163.81</v>
      </c>
      <c r="N150" s="2">
        <f t="shared" si="178"/>
        <v>159.18</v>
      </c>
      <c r="O150" s="2">
        <f t="shared" si="178"/>
        <v>155.91</v>
      </c>
      <c r="P150" s="2">
        <f t="shared" si="149"/>
        <v>121.71</v>
      </c>
      <c r="Q150" s="6">
        <f t="shared" si="150"/>
        <v>0.798464869120252</v>
      </c>
      <c r="R150" s="6">
        <f t="shared" si="151"/>
        <v>0.252403253635691</v>
      </c>
      <c r="S150" s="4">
        <f t="shared" si="152"/>
        <v>1.2171</v>
      </c>
      <c r="T150" s="6">
        <f t="shared" si="153"/>
        <v>0.345904198504642</v>
      </c>
      <c r="U150" s="6">
        <f t="shared" si="154"/>
        <v>0.307862952920877</v>
      </c>
      <c r="V150" s="6">
        <f t="shared" si="155"/>
        <v>0.280995809711609</v>
      </c>
      <c r="W150" s="6">
        <f t="shared" si="156"/>
        <v>0.0463</v>
      </c>
      <c r="X150" s="6">
        <f t="shared" si="157"/>
        <v>0.3747</v>
      </c>
      <c r="Y150" s="6">
        <f t="shared" si="158"/>
        <v>0.421</v>
      </c>
    </row>
    <row r="151" spans="1:25">
      <c r="A151" s="2">
        <v>202001</v>
      </c>
      <c r="B151" s="2"/>
      <c r="C151" s="2" t="s">
        <v>30</v>
      </c>
      <c r="D151" s="2" t="s">
        <v>31</v>
      </c>
      <c r="E151" s="2">
        <v>247.39</v>
      </c>
      <c r="F151" s="2">
        <v>259.99</v>
      </c>
      <c r="G151" s="2">
        <v>263.17</v>
      </c>
      <c r="H151" s="2">
        <v>256.17</v>
      </c>
      <c r="I151" s="2">
        <v>252.56</v>
      </c>
      <c r="J151" s="2">
        <v>122.48</v>
      </c>
      <c r="K151" s="2">
        <f t="shared" ref="K151:O151" si="179">E151-102.36</f>
        <v>145.03</v>
      </c>
      <c r="L151" s="2">
        <f t="shared" si="179"/>
        <v>157.63</v>
      </c>
      <c r="M151" s="2">
        <f t="shared" si="179"/>
        <v>160.81</v>
      </c>
      <c r="N151" s="2">
        <f t="shared" si="179"/>
        <v>153.81</v>
      </c>
      <c r="O151" s="2">
        <f t="shared" si="179"/>
        <v>150.2</v>
      </c>
      <c r="P151" s="2">
        <f t="shared" si="149"/>
        <v>111.48</v>
      </c>
      <c r="Q151" s="6">
        <f t="shared" si="150"/>
        <v>0.768668551334207</v>
      </c>
      <c r="R151" s="6">
        <f t="shared" si="151"/>
        <v>0.300950843200574</v>
      </c>
      <c r="S151" s="4">
        <f t="shared" si="152"/>
        <v>1.1148</v>
      </c>
      <c r="T151" s="6">
        <f t="shared" si="153"/>
        <v>0.442500897021887</v>
      </c>
      <c r="U151" s="6">
        <f t="shared" si="154"/>
        <v>0.379709364908504</v>
      </c>
      <c r="V151" s="6">
        <f t="shared" si="155"/>
        <v>0.347326874775744</v>
      </c>
      <c r="W151" s="6">
        <f t="shared" si="156"/>
        <v>0.07</v>
      </c>
      <c r="X151" s="6">
        <f t="shared" si="157"/>
        <v>0.4233</v>
      </c>
      <c r="Y151" s="6">
        <f t="shared" si="158"/>
        <v>0.4933</v>
      </c>
    </row>
    <row r="152" spans="1:25">
      <c r="A152" s="2">
        <v>202001</v>
      </c>
      <c r="B152" s="2" t="s">
        <v>81</v>
      </c>
      <c r="C152" s="2" t="s">
        <v>26</v>
      </c>
      <c r="D152" s="2" t="s">
        <v>27</v>
      </c>
      <c r="E152" s="2">
        <v>251.75</v>
      </c>
      <c r="F152" s="2">
        <v>258.76</v>
      </c>
      <c r="G152" s="2">
        <v>258.76</v>
      </c>
      <c r="H152" s="2">
        <v>254.91</v>
      </c>
      <c r="I152" s="2">
        <v>252.25</v>
      </c>
      <c r="J152" s="2">
        <v>128.73</v>
      </c>
      <c r="K152" s="2">
        <f t="shared" ref="K152:O152" si="180">E152-102.36</f>
        <v>149.39</v>
      </c>
      <c r="L152" s="2">
        <f t="shared" si="180"/>
        <v>156.4</v>
      </c>
      <c r="M152" s="2">
        <f t="shared" si="180"/>
        <v>156.4</v>
      </c>
      <c r="N152" s="2">
        <f t="shared" si="180"/>
        <v>152.55</v>
      </c>
      <c r="O152" s="2">
        <f t="shared" si="180"/>
        <v>149.89</v>
      </c>
      <c r="P152" s="2">
        <f t="shared" si="149"/>
        <v>117.73</v>
      </c>
      <c r="Q152" s="6">
        <f t="shared" si="150"/>
        <v>0.788071490728964</v>
      </c>
      <c r="R152" s="6">
        <f t="shared" si="151"/>
        <v>0.268920411110167</v>
      </c>
      <c r="S152" s="4">
        <f t="shared" si="152"/>
        <v>1.1773</v>
      </c>
      <c r="T152" s="6">
        <f t="shared" si="153"/>
        <v>0.328463433279538</v>
      </c>
      <c r="U152" s="6">
        <f t="shared" si="154"/>
        <v>0.295761488150854</v>
      </c>
      <c r="V152" s="6">
        <f t="shared" si="155"/>
        <v>0.273167416971035</v>
      </c>
      <c r="W152" s="6">
        <f t="shared" si="156"/>
        <v>0.0384999999999997</v>
      </c>
      <c r="X152" s="6">
        <f t="shared" si="157"/>
        <v>0.3482</v>
      </c>
      <c r="Y152" s="6">
        <f t="shared" si="158"/>
        <v>0.3867</v>
      </c>
    </row>
    <row r="153" spans="1:25">
      <c r="A153" s="2">
        <v>202001</v>
      </c>
      <c r="B153" s="2"/>
      <c r="C153" s="2" t="s">
        <v>28</v>
      </c>
      <c r="D153" s="2" t="s">
        <v>29</v>
      </c>
      <c r="E153" s="4">
        <v>245.5</v>
      </c>
      <c r="F153" s="2">
        <v>259.11</v>
      </c>
      <c r="G153" s="2">
        <v>263.38</v>
      </c>
      <c r="H153" s="2">
        <v>254.68</v>
      </c>
      <c r="I153" s="2">
        <v>251.39</v>
      </c>
      <c r="J153" s="2">
        <v>124.69</v>
      </c>
      <c r="K153" s="2">
        <f t="shared" ref="K153:O153" si="181">E153-102.36</f>
        <v>143.14</v>
      </c>
      <c r="L153" s="2">
        <f t="shared" si="181"/>
        <v>156.75</v>
      </c>
      <c r="M153" s="2">
        <f t="shared" si="181"/>
        <v>161.02</v>
      </c>
      <c r="N153" s="2">
        <f t="shared" si="181"/>
        <v>152.32</v>
      </c>
      <c r="O153" s="2">
        <f t="shared" si="181"/>
        <v>149.03</v>
      </c>
      <c r="P153" s="2">
        <f t="shared" si="149"/>
        <v>113.69</v>
      </c>
      <c r="Q153" s="6">
        <f t="shared" si="150"/>
        <v>0.794257370406595</v>
      </c>
      <c r="R153" s="6">
        <f t="shared" si="151"/>
        <v>0.259037734189462</v>
      </c>
      <c r="S153" s="4">
        <f t="shared" si="152"/>
        <v>1.1369</v>
      </c>
      <c r="T153" s="6">
        <f t="shared" si="153"/>
        <v>0.416307502858651</v>
      </c>
      <c r="U153" s="6">
        <f t="shared" si="154"/>
        <v>0.339783622130354</v>
      </c>
      <c r="V153" s="6">
        <f t="shared" si="155"/>
        <v>0.310845281027355</v>
      </c>
      <c r="W153" s="6">
        <f t="shared" si="156"/>
        <v>0.0869999999999999</v>
      </c>
      <c r="X153" s="6">
        <f t="shared" si="157"/>
        <v>0.3863</v>
      </c>
      <c r="Y153" s="6">
        <f t="shared" si="158"/>
        <v>0.4733</v>
      </c>
    </row>
    <row r="154" spans="1:25">
      <c r="A154" s="2">
        <v>202001</v>
      </c>
      <c r="B154" s="2"/>
      <c r="C154" s="2" t="s">
        <v>30</v>
      </c>
      <c r="D154" s="2" t="s">
        <v>31</v>
      </c>
      <c r="E154" s="2">
        <v>241.62</v>
      </c>
      <c r="F154" s="2">
        <v>259.96</v>
      </c>
      <c r="G154" s="4">
        <v>259.4</v>
      </c>
      <c r="H154" s="2">
        <v>250.19</v>
      </c>
      <c r="I154" s="2">
        <v>248.37</v>
      </c>
      <c r="J154" s="2">
        <v>129.61</v>
      </c>
      <c r="K154" s="2">
        <f t="shared" ref="K154:O154" si="182">E154-102.36</f>
        <v>139.26</v>
      </c>
      <c r="L154" s="2">
        <f t="shared" si="182"/>
        <v>157.6</v>
      </c>
      <c r="M154" s="2">
        <f t="shared" si="182"/>
        <v>157.04</v>
      </c>
      <c r="N154" s="2">
        <f t="shared" si="182"/>
        <v>147.83</v>
      </c>
      <c r="O154" s="2">
        <f t="shared" si="182"/>
        <v>146.01</v>
      </c>
      <c r="P154" s="2">
        <f t="shared" si="149"/>
        <v>118.61</v>
      </c>
      <c r="Q154" s="6">
        <f t="shared" si="150"/>
        <v>0.851716214275456</v>
      </c>
      <c r="R154" s="6">
        <f t="shared" si="151"/>
        <v>0.174099991569007</v>
      </c>
      <c r="S154" s="4">
        <f t="shared" si="152"/>
        <v>1.1861</v>
      </c>
      <c r="T154" s="6">
        <f t="shared" si="153"/>
        <v>0.324003035157238</v>
      </c>
      <c r="U154" s="6">
        <f t="shared" si="154"/>
        <v>0.246353595818228</v>
      </c>
      <c r="V154" s="6">
        <f t="shared" si="155"/>
        <v>0.231009189781637</v>
      </c>
      <c r="W154" s="6">
        <f t="shared" si="156"/>
        <v>0.0920999999999998</v>
      </c>
      <c r="X154" s="6">
        <f t="shared" si="157"/>
        <v>0.2922</v>
      </c>
      <c r="Y154" s="6">
        <f t="shared" si="158"/>
        <v>0.384299999999999</v>
      </c>
    </row>
    <row r="155" spans="1:25">
      <c r="A155" s="2">
        <v>202001</v>
      </c>
      <c r="B155" s="2" t="s">
        <v>82</v>
      </c>
      <c r="C155" s="2" t="s">
        <v>26</v>
      </c>
      <c r="D155" s="2" t="s">
        <v>27</v>
      </c>
      <c r="E155" s="2">
        <v>226.02</v>
      </c>
      <c r="F155" s="2">
        <v>235.77</v>
      </c>
      <c r="G155" s="2">
        <v>236.13</v>
      </c>
      <c r="H155" s="2">
        <v>230.47</v>
      </c>
      <c r="I155" s="2">
        <v>226.02</v>
      </c>
      <c r="J155" s="2">
        <v>113.61</v>
      </c>
      <c r="K155" s="2">
        <f t="shared" ref="K155:O155" si="183">E155-102.36</f>
        <v>123.66</v>
      </c>
      <c r="L155" s="2">
        <f t="shared" si="183"/>
        <v>133.41</v>
      </c>
      <c r="M155" s="2">
        <f t="shared" si="183"/>
        <v>133.77</v>
      </c>
      <c r="N155" s="2">
        <f t="shared" si="183"/>
        <v>128.11</v>
      </c>
      <c r="O155" s="2">
        <f t="shared" si="183"/>
        <v>123.66</v>
      </c>
      <c r="P155" s="2">
        <f t="shared" si="149"/>
        <v>102.61</v>
      </c>
      <c r="Q155" s="6">
        <f t="shared" si="150"/>
        <v>0.829775190037199</v>
      </c>
      <c r="R155" s="6">
        <f t="shared" si="151"/>
        <v>0.205145697300458</v>
      </c>
      <c r="S155" s="4">
        <f t="shared" si="152"/>
        <v>1.0261</v>
      </c>
      <c r="T155" s="6">
        <f t="shared" si="153"/>
        <v>0.303674105837637</v>
      </c>
      <c r="U155" s="6">
        <f t="shared" si="154"/>
        <v>0.24851379007894</v>
      </c>
      <c r="V155" s="6">
        <f t="shared" si="155"/>
        <v>0.205145697300458</v>
      </c>
      <c r="W155" s="6">
        <f t="shared" si="156"/>
        <v>0.0565999999999997</v>
      </c>
      <c r="X155" s="6">
        <f t="shared" si="157"/>
        <v>0.255</v>
      </c>
      <c r="Y155" s="6">
        <f t="shared" si="158"/>
        <v>0.3116</v>
      </c>
    </row>
    <row r="156" spans="1:25">
      <c r="A156" s="2">
        <v>202001</v>
      </c>
      <c r="B156" s="2"/>
      <c r="C156" s="2" t="s">
        <v>28</v>
      </c>
      <c r="D156" s="2" t="s">
        <v>29</v>
      </c>
      <c r="E156" s="2">
        <v>231.88</v>
      </c>
      <c r="F156" s="2">
        <v>248.42</v>
      </c>
      <c r="G156" s="2">
        <v>243.84</v>
      </c>
      <c r="H156" s="2">
        <v>237.52</v>
      </c>
      <c r="I156" s="2">
        <v>232.53</v>
      </c>
      <c r="J156" s="2">
        <v>134.24</v>
      </c>
      <c r="K156" s="2">
        <f t="shared" ref="K156:O156" si="184">E156-102.36</f>
        <v>129.52</v>
      </c>
      <c r="L156" s="2">
        <f t="shared" si="184"/>
        <v>146.06</v>
      </c>
      <c r="M156" s="2">
        <f t="shared" si="184"/>
        <v>141.48</v>
      </c>
      <c r="N156" s="2">
        <f t="shared" si="184"/>
        <v>135.16</v>
      </c>
      <c r="O156" s="2">
        <f t="shared" si="184"/>
        <v>130.17</v>
      </c>
      <c r="P156" s="2">
        <f t="shared" si="149"/>
        <v>123.24</v>
      </c>
      <c r="Q156" s="6">
        <f t="shared" si="150"/>
        <v>0.951513279802347</v>
      </c>
      <c r="R156" s="6">
        <f t="shared" si="151"/>
        <v>0.0509574813372279</v>
      </c>
      <c r="S156" s="4">
        <f t="shared" si="152"/>
        <v>1.2324</v>
      </c>
      <c r="T156" s="6">
        <f t="shared" si="153"/>
        <v>0.148003894839338</v>
      </c>
      <c r="U156" s="6">
        <f t="shared" si="154"/>
        <v>0.0967218435572867</v>
      </c>
      <c r="V156" s="6">
        <f t="shared" si="155"/>
        <v>0.0562317429406037</v>
      </c>
      <c r="W156" s="6">
        <f t="shared" si="156"/>
        <v>0.0631999999999999</v>
      </c>
      <c r="X156" s="6">
        <f t="shared" si="157"/>
        <v>0.1192</v>
      </c>
      <c r="Y156" s="6">
        <f t="shared" si="158"/>
        <v>0.1824</v>
      </c>
    </row>
    <row r="157" spans="1:25">
      <c r="A157" s="2">
        <v>202001</v>
      </c>
      <c r="B157" s="2"/>
      <c r="C157" s="2" t="s">
        <v>30</v>
      </c>
      <c r="D157" s="2" t="s">
        <v>31</v>
      </c>
      <c r="E157" s="2">
        <v>243.53</v>
      </c>
      <c r="F157" s="2">
        <v>256.91</v>
      </c>
      <c r="G157" s="2">
        <v>256.83</v>
      </c>
      <c r="H157" s="2">
        <v>250.19</v>
      </c>
      <c r="I157" s="2">
        <v>246.68</v>
      </c>
      <c r="J157" s="2">
        <v>134.15</v>
      </c>
      <c r="K157" s="2">
        <f t="shared" ref="K157:O157" si="185">E157-102.36</f>
        <v>141.17</v>
      </c>
      <c r="L157" s="2">
        <f t="shared" si="185"/>
        <v>154.55</v>
      </c>
      <c r="M157" s="2">
        <f t="shared" si="185"/>
        <v>154.47</v>
      </c>
      <c r="N157" s="2">
        <f t="shared" si="185"/>
        <v>147.83</v>
      </c>
      <c r="O157" s="2">
        <f t="shared" si="185"/>
        <v>144.32</v>
      </c>
      <c r="P157" s="2">
        <f t="shared" si="149"/>
        <v>123.15</v>
      </c>
      <c r="Q157" s="6">
        <f t="shared" si="150"/>
        <v>0.872352482822129</v>
      </c>
      <c r="R157" s="6">
        <f t="shared" si="151"/>
        <v>0.146325619163622</v>
      </c>
      <c r="S157" s="4">
        <f t="shared" si="152"/>
        <v>1.2315</v>
      </c>
      <c r="T157" s="6">
        <f t="shared" si="153"/>
        <v>0.254323995127892</v>
      </c>
      <c r="U157" s="6">
        <f t="shared" si="154"/>
        <v>0.200406008932196</v>
      </c>
      <c r="V157" s="6">
        <f t="shared" si="155"/>
        <v>0.171904181892002</v>
      </c>
      <c r="W157" s="6">
        <f t="shared" si="156"/>
        <v>0.0663999999999998</v>
      </c>
      <c r="X157" s="6">
        <f t="shared" si="157"/>
        <v>0.2468</v>
      </c>
      <c r="Y157" s="6">
        <f t="shared" si="158"/>
        <v>0.3132</v>
      </c>
    </row>
    <row r="158" spans="1:25">
      <c r="A158" s="2">
        <v>202001</v>
      </c>
      <c r="B158" s="2" t="s">
        <v>83</v>
      </c>
      <c r="C158" s="2" t="s">
        <v>26</v>
      </c>
      <c r="D158" s="2" t="s">
        <v>27</v>
      </c>
      <c r="E158" s="2">
        <v>250.88</v>
      </c>
      <c r="F158" s="2">
        <v>258.97</v>
      </c>
      <c r="G158" s="2">
        <v>262.39</v>
      </c>
      <c r="H158" s="2">
        <v>254.25</v>
      </c>
      <c r="I158" s="2">
        <v>251.19</v>
      </c>
      <c r="J158" s="2">
        <v>128.58</v>
      </c>
      <c r="K158" s="2">
        <f t="shared" ref="K158:O158" si="186">E158-102.36</f>
        <v>148.52</v>
      </c>
      <c r="L158" s="2">
        <f t="shared" si="186"/>
        <v>156.61</v>
      </c>
      <c r="M158" s="2">
        <f t="shared" si="186"/>
        <v>160.03</v>
      </c>
      <c r="N158" s="2">
        <f t="shared" si="186"/>
        <v>151.89</v>
      </c>
      <c r="O158" s="2">
        <f t="shared" si="186"/>
        <v>148.83</v>
      </c>
      <c r="P158" s="2">
        <f t="shared" si="149"/>
        <v>117.58</v>
      </c>
      <c r="Q158" s="6">
        <f t="shared" si="150"/>
        <v>0.791677888499866</v>
      </c>
      <c r="R158" s="6">
        <f t="shared" si="151"/>
        <v>0.263139989794182</v>
      </c>
      <c r="S158" s="4">
        <f t="shared" si="152"/>
        <v>1.1758</v>
      </c>
      <c r="T158" s="6">
        <f t="shared" si="153"/>
        <v>0.361030787548902</v>
      </c>
      <c r="U158" s="6">
        <f t="shared" si="154"/>
        <v>0.291801326756251</v>
      </c>
      <c r="V158" s="6">
        <f t="shared" si="155"/>
        <v>0.265776492600782</v>
      </c>
      <c r="W158" s="6">
        <f t="shared" si="156"/>
        <v>0.0813999999999999</v>
      </c>
      <c r="X158" s="6">
        <f t="shared" si="157"/>
        <v>0.3431</v>
      </c>
      <c r="Y158" s="6">
        <f t="shared" si="158"/>
        <v>0.4245</v>
      </c>
    </row>
    <row r="159" spans="1:25">
      <c r="A159" s="2">
        <v>202001</v>
      </c>
      <c r="B159" s="2"/>
      <c r="C159" s="2" t="s">
        <v>28</v>
      </c>
      <c r="D159" s="2" t="s">
        <v>29</v>
      </c>
      <c r="E159" s="2">
        <v>228.19</v>
      </c>
      <c r="F159" s="2">
        <v>240.37</v>
      </c>
      <c r="G159" s="2">
        <v>243.74</v>
      </c>
      <c r="H159" s="2">
        <v>234.65</v>
      </c>
      <c r="I159" s="2">
        <v>233.07</v>
      </c>
      <c r="J159" s="2">
        <v>113.02</v>
      </c>
      <c r="K159" s="2">
        <f t="shared" ref="K159:O159" si="187">E159-102.36</f>
        <v>125.83</v>
      </c>
      <c r="L159" s="2">
        <f t="shared" si="187"/>
        <v>138.01</v>
      </c>
      <c r="M159" s="2">
        <f t="shared" si="187"/>
        <v>141.38</v>
      </c>
      <c r="N159" s="2">
        <f t="shared" si="187"/>
        <v>132.29</v>
      </c>
      <c r="O159" s="2">
        <f t="shared" si="187"/>
        <v>130.71</v>
      </c>
      <c r="P159" s="2">
        <f t="shared" si="149"/>
        <v>102.02</v>
      </c>
      <c r="Q159" s="6">
        <f t="shared" si="150"/>
        <v>0.810776444409123</v>
      </c>
      <c r="R159" s="6">
        <f t="shared" si="151"/>
        <v>0.233385610664576</v>
      </c>
      <c r="S159" s="4">
        <f t="shared" si="152"/>
        <v>1.0202</v>
      </c>
      <c r="T159" s="6">
        <f t="shared" si="153"/>
        <v>0.385806704567732</v>
      </c>
      <c r="U159" s="6">
        <f t="shared" si="154"/>
        <v>0.296706528131739</v>
      </c>
      <c r="V159" s="6">
        <f t="shared" si="155"/>
        <v>0.281219368751225</v>
      </c>
      <c r="W159" s="6">
        <f t="shared" si="156"/>
        <v>0.0908999999999997</v>
      </c>
      <c r="X159" s="6">
        <f t="shared" si="157"/>
        <v>0.3027</v>
      </c>
      <c r="Y159" s="6">
        <f t="shared" si="158"/>
        <v>0.3936</v>
      </c>
    </row>
    <row r="160" spans="1:25">
      <c r="A160" s="2">
        <v>202001</v>
      </c>
      <c r="B160" s="2"/>
      <c r="C160" s="2" t="s">
        <v>30</v>
      </c>
      <c r="D160" s="2" t="s">
        <v>31</v>
      </c>
      <c r="E160" s="2">
        <v>251.39</v>
      </c>
      <c r="F160" s="2">
        <v>262.6</v>
      </c>
      <c r="G160" s="2">
        <v>264.94</v>
      </c>
      <c r="H160" s="2">
        <v>258.93</v>
      </c>
      <c r="I160" s="2">
        <v>257.14</v>
      </c>
      <c r="J160" s="2">
        <v>134.56</v>
      </c>
      <c r="K160" s="2">
        <f t="shared" ref="K160:O160" si="188">E160-102.36</f>
        <v>149.03</v>
      </c>
      <c r="L160" s="2">
        <f t="shared" si="188"/>
        <v>160.24</v>
      </c>
      <c r="M160" s="2">
        <f t="shared" si="188"/>
        <v>162.58</v>
      </c>
      <c r="N160" s="2">
        <f t="shared" si="188"/>
        <v>156.57</v>
      </c>
      <c r="O160" s="2">
        <f t="shared" si="188"/>
        <v>154.78</v>
      </c>
      <c r="P160" s="2">
        <f t="shared" si="149"/>
        <v>123.56</v>
      </c>
      <c r="Q160" s="6">
        <f t="shared" si="150"/>
        <v>0.829094813124874</v>
      </c>
      <c r="R160" s="6">
        <f t="shared" si="151"/>
        <v>0.206134671414697</v>
      </c>
      <c r="S160" s="4">
        <f t="shared" si="152"/>
        <v>1.2356</v>
      </c>
      <c r="T160" s="6">
        <f t="shared" si="153"/>
        <v>0.315797992877954</v>
      </c>
      <c r="U160" s="6">
        <f t="shared" si="154"/>
        <v>0.267157656199417</v>
      </c>
      <c r="V160" s="6">
        <f t="shared" si="155"/>
        <v>0.252670767238588</v>
      </c>
      <c r="W160" s="6">
        <f t="shared" si="156"/>
        <v>0.0600999999999999</v>
      </c>
      <c r="X160" s="6">
        <f t="shared" si="157"/>
        <v>0.3301</v>
      </c>
      <c r="Y160" s="6">
        <f t="shared" si="158"/>
        <v>0.3902</v>
      </c>
    </row>
    <row r="161" spans="1:25">
      <c r="A161" s="2">
        <v>202001</v>
      </c>
      <c r="B161" s="2" t="s">
        <v>84</v>
      </c>
      <c r="C161" s="2" t="s">
        <v>26</v>
      </c>
      <c r="D161" s="2" t="s">
        <v>27</v>
      </c>
      <c r="E161" s="2">
        <v>253.09</v>
      </c>
      <c r="F161" s="2">
        <v>258.82</v>
      </c>
      <c r="G161" s="2">
        <v>257.41</v>
      </c>
      <c r="H161" s="2">
        <v>256.71</v>
      </c>
      <c r="I161" s="2">
        <v>255.39</v>
      </c>
      <c r="J161" s="2">
        <v>136.18</v>
      </c>
      <c r="K161" s="2">
        <f t="shared" ref="K161:O161" si="189">E161-102.36</f>
        <v>150.73</v>
      </c>
      <c r="L161" s="2">
        <f t="shared" si="189"/>
        <v>156.46</v>
      </c>
      <c r="M161" s="2">
        <f t="shared" si="189"/>
        <v>155.05</v>
      </c>
      <c r="N161" s="2">
        <f t="shared" si="189"/>
        <v>154.35</v>
      </c>
      <c r="O161" s="2">
        <f t="shared" si="189"/>
        <v>153.03</v>
      </c>
      <c r="P161" s="2">
        <f t="shared" si="149"/>
        <v>125.18</v>
      </c>
      <c r="Q161" s="6">
        <f t="shared" si="150"/>
        <v>0.830491607510117</v>
      </c>
      <c r="R161" s="6">
        <f t="shared" si="151"/>
        <v>0.204106087234383</v>
      </c>
      <c r="S161" s="4">
        <f t="shared" si="152"/>
        <v>1.2518</v>
      </c>
      <c r="T161" s="6">
        <f t="shared" si="153"/>
        <v>0.238616392394951</v>
      </c>
      <c r="U161" s="6">
        <f t="shared" si="154"/>
        <v>0.233024444799488</v>
      </c>
      <c r="V161" s="6">
        <f t="shared" si="155"/>
        <v>0.222479629333759</v>
      </c>
      <c r="W161" s="6">
        <f t="shared" si="156"/>
        <v>0.00700000000000048</v>
      </c>
      <c r="X161" s="6">
        <f t="shared" si="157"/>
        <v>0.2917</v>
      </c>
      <c r="Y161" s="6">
        <f t="shared" si="158"/>
        <v>0.2987</v>
      </c>
    </row>
    <row r="162" spans="1:25">
      <c r="A162" s="2">
        <v>202001</v>
      </c>
      <c r="B162" s="2"/>
      <c r="C162" s="2" t="s">
        <v>28</v>
      </c>
      <c r="D162" s="2" t="s">
        <v>29</v>
      </c>
      <c r="E162" s="2">
        <v>242.04</v>
      </c>
      <c r="F162" s="2">
        <v>258.89</v>
      </c>
      <c r="G162" s="2">
        <v>256.75</v>
      </c>
      <c r="H162" s="2">
        <v>249.53</v>
      </c>
      <c r="I162" s="2">
        <v>247.28</v>
      </c>
      <c r="J162" s="2">
        <v>130.73</v>
      </c>
      <c r="K162" s="2">
        <f t="shared" ref="K162:O162" si="190">E162-102.36</f>
        <v>139.68</v>
      </c>
      <c r="L162" s="2">
        <f t="shared" si="190"/>
        <v>156.53</v>
      </c>
      <c r="M162" s="2">
        <f t="shared" si="190"/>
        <v>154.39</v>
      </c>
      <c r="N162" s="2">
        <f t="shared" si="190"/>
        <v>147.17</v>
      </c>
      <c r="O162" s="2">
        <f t="shared" si="190"/>
        <v>144.92</v>
      </c>
      <c r="P162" s="2">
        <f t="shared" si="149"/>
        <v>119.73</v>
      </c>
      <c r="Q162" s="6">
        <f t="shared" si="150"/>
        <v>0.8571735395189</v>
      </c>
      <c r="R162" s="6">
        <f t="shared" si="151"/>
        <v>0.166624906038587</v>
      </c>
      <c r="S162" s="4">
        <f t="shared" si="152"/>
        <v>1.1973</v>
      </c>
      <c r="T162" s="6">
        <f t="shared" si="153"/>
        <v>0.289484673849495</v>
      </c>
      <c r="U162" s="6">
        <f t="shared" si="154"/>
        <v>0.229182326902197</v>
      </c>
      <c r="V162" s="6">
        <f t="shared" si="155"/>
        <v>0.210390044266266</v>
      </c>
      <c r="W162" s="6">
        <f t="shared" si="156"/>
        <v>0.0721999999999997</v>
      </c>
      <c r="X162" s="6">
        <f t="shared" si="157"/>
        <v>0.2744</v>
      </c>
      <c r="Y162" s="6">
        <f t="shared" si="158"/>
        <v>0.3466</v>
      </c>
    </row>
    <row r="163" spans="1:25">
      <c r="A163" s="2">
        <v>202001</v>
      </c>
      <c r="B163" s="2"/>
      <c r="C163" s="2" t="s">
        <v>30</v>
      </c>
      <c r="D163" s="2" t="s">
        <v>31</v>
      </c>
      <c r="E163" s="2">
        <v>241.63</v>
      </c>
      <c r="F163" s="2">
        <v>254.59</v>
      </c>
      <c r="G163" s="2">
        <v>258.21</v>
      </c>
      <c r="H163" s="4">
        <v>251.4</v>
      </c>
      <c r="I163" s="2">
        <v>250.1</v>
      </c>
      <c r="J163" s="2">
        <v>125.43</v>
      </c>
      <c r="K163" s="2">
        <f t="shared" ref="K163:O163" si="191">E163-102.36</f>
        <v>139.27</v>
      </c>
      <c r="L163" s="2">
        <f t="shared" si="191"/>
        <v>152.23</v>
      </c>
      <c r="M163" s="2">
        <f t="shared" si="191"/>
        <v>155.85</v>
      </c>
      <c r="N163" s="2">
        <f t="shared" si="191"/>
        <v>149.04</v>
      </c>
      <c r="O163" s="2">
        <f t="shared" si="191"/>
        <v>147.74</v>
      </c>
      <c r="P163" s="2">
        <f t="shared" si="149"/>
        <v>114.43</v>
      </c>
      <c r="Q163" s="6">
        <f t="shared" si="150"/>
        <v>0.821641415954621</v>
      </c>
      <c r="R163" s="6">
        <f t="shared" si="151"/>
        <v>0.2170759416237</v>
      </c>
      <c r="S163" s="4">
        <f t="shared" si="152"/>
        <v>1.1443</v>
      </c>
      <c r="T163" s="6">
        <f t="shared" si="153"/>
        <v>0.361968015380582</v>
      </c>
      <c r="U163" s="6">
        <f t="shared" si="154"/>
        <v>0.302455649742201</v>
      </c>
      <c r="V163" s="6">
        <f t="shared" si="155"/>
        <v>0.291094992571878</v>
      </c>
      <c r="W163" s="6">
        <f t="shared" si="156"/>
        <v>0.0680999999999995</v>
      </c>
      <c r="X163" s="6">
        <f t="shared" si="157"/>
        <v>0.3461</v>
      </c>
      <c r="Y163" s="6">
        <f t="shared" si="158"/>
        <v>0.4142</v>
      </c>
    </row>
    <row r="164" spans="1:25">
      <c r="A164" s="2">
        <v>202001</v>
      </c>
      <c r="B164" s="2" t="s">
        <v>85</v>
      </c>
      <c r="C164" s="2" t="s">
        <v>26</v>
      </c>
      <c r="D164" s="2" t="s">
        <v>27</v>
      </c>
      <c r="E164" s="4">
        <v>244.7</v>
      </c>
      <c r="F164" s="2">
        <v>253.81</v>
      </c>
      <c r="G164" s="2">
        <v>255.43</v>
      </c>
      <c r="H164" s="2">
        <v>250.36</v>
      </c>
      <c r="I164" s="2">
        <v>248.34</v>
      </c>
      <c r="J164" s="2">
        <v>127.88</v>
      </c>
      <c r="K164" s="2">
        <f t="shared" ref="K164:O164" si="192">E164-102.36</f>
        <v>142.34</v>
      </c>
      <c r="L164" s="2">
        <f t="shared" si="192"/>
        <v>151.45</v>
      </c>
      <c r="M164" s="2">
        <f t="shared" si="192"/>
        <v>153.07</v>
      </c>
      <c r="N164" s="2">
        <f t="shared" si="192"/>
        <v>148</v>
      </c>
      <c r="O164" s="2">
        <f t="shared" si="192"/>
        <v>145.98</v>
      </c>
      <c r="P164" s="2">
        <f t="shared" si="149"/>
        <v>116.88</v>
      </c>
      <c r="Q164" s="6">
        <f t="shared" si="150"/>
        <v>0.821132499648728</v>
      </c>
      <c r="R164" s="6">
        <f t="shared" si="151"/>
        <v>0.217830253251198</v>
      </c>
      <c r="S164" s="4">
        <f t="shared" si="152"/>
        <v>1.1688</v>
      </c>
      <c r="T164" s="6">
        <f t="shared" si="153"/>
        <v>0.309633812457221</v>
      </c>
      <c r="U164" s="6">
        <f t="shared" si="154"/>
        <v>0.266255989048597</v>
      </c>
      <c r="V164" s="6">
        <f t="shared" si="155"/>
        <v>0.248973305954826</v>
      </c>
      <c r="W164" s="6">
        <f t="shared" si="156"/>
        <v>0.0506999999999999</v>
      </c>
      <c r="X164" s="6">
        <f t="shared" si="157"/>
        <v>0.3112</v>
      </c>
      <c r="Y164" s="6">
        <f t="shared" si="158"/>
        <v>0.3619</v>
      </c>
    </row>
    <row r="165" spans="1:25">
      <c r="A165" s="2">
        <v>202001</v>
      </c>
      <c r="B165" s="2"/>
      <c r="C165" s="2" t="s">
        <v>28</v>
      </c>
      <c r="D165" s="2" t="s">
        <v>29</v>
      </c>
      <c r="E165" s="2">
        <v>235.93</v>
      </c>
      <c r="F165" s="2">
        <v>247.54</v>
      </c>
      <c r="G165" s="2">
        <v>254.17</v>
      </c>
      <c r="H165" s="2">
        <v>243.03</v>
      </c>
      <c r="I165" s="2">
        <v>241.17</v>
      </c>
      <c r="J165" s="2">
        <v>116.43</v>
      </c>
      <c r="K165" s="2">
        <f t="shared" ref="K165:O165" si="193">E165-102.36</f>
        <v>133.57</v>
      </c>
      <c r="L165" s="2">
        <f t="shared" si="193"/>
        <v>145.18</v>
      </c>
      <c r="M165" s="2">
        <f t="shared" si="193"/>
        <v>151.81</v>
      </c>
      <c r="N165" s="2">
        <f t="shared" si="193"/>
        <v>140.67</v>
      </c>
      <c r="O165" s="2">
        <f t="shared" si="193"/>
        <v>138.81</v>
      </c>
      <c r="P165" s="2">
        <f t="shared" si="149"/>
        <v>105.43</v>
      </c>
      <c r="Q165" s="6">
        <f t="shared" si="150"/>
        <v>0.78932394998877</v>
      </c>
      <c r="R165" s="6">
        <f t="shared" si="151"/>
        <v>0.266906952480319</v>
      </c>
      <c r="S165" s="4">
        <f t="shared" si="152"/>
        <v>1.0543</v>
      </c>
      <c r="T165" s="6">
        <f t="shared" si="153"/>
        <v>0.439912738309779</v>
      </c>
      <c r="U165" s="6">
        <f t="shared" si="154"/>
        <v>0.334250213411742</v>
      </c>
      <c r="V165" s="6">
        <f t="shared" si="155"/>
        <v>0.316608176040975</v>
      </c>
      <c r="W165" s="6">
        <f t="shared" si="156"/>
        <v>0.1114</v>
      </c>
      <c r="X165" s="6">
        <f t="shared" si="157"/>
        <v>0.3524</v>
      </c>
      <c r="Y165" s="6">
        <f t="shared" si="158"/>
        <v>0.4638</v>
      </c>
    </row>
    <row r="166" spans="1:25">
      <c r="A166" s="2">
        <v>202001</v>
      </c>
      <c r="B166" s="2"/>
      <c r="C166" s="2" t="s">
        <v>30</v>
      </c>
      <c r="D166" s="2" t="s">
        <v>31</v>
      </c>
      <c r="E166" s="2">
        <v>289.95</v>
      </c>
      <c r="F166" s="2">
        <v>291.34</v>
      </c>
      <c r="G166" s="2">
        <v>291.63</v>
      </c>
      <c r="H166" s="2">
        <v>287.75</v>
      </c>
      <c r="I166" s="2">
        <v>285.29</v>
      </c>
      <c r="J166" s="2">
        <v>164.35</v>
      </c>
      <c r="K166" s="2">
        <f t="shared" ref="K166:O166" si="194">E166-102.36</f>
        <v>187.59</v>
      </c>
      <c r="L166" s="2">
        <f t="shared" si="194"/>
        <v>188.98</v>
      </c>
      <c r="M166" s="2">
        <f t="shared" si="194"/>
        <v>189.27</v>
      </c>
      <c r="N166" s="2">
        <f t="shared" si="194"/>
        <v>185.39</v>
      </c>
      <c r="O166" s="2">
        <f t="shared" si="194"/>
        <v>182.93</v>
      </c>
      <c r="P166" s="2">
        <f t="shared" si="149"/>
        <v>153.35</v>
      </c>
      <c r="Q166" s="6">
        <f t="shared" si="150"/>
        <v>0.817474279012741</v>
      </c>
      <c r="R166" s="6">
        <f t="shared" si="151"/>
        <v>0.223280078252364</v>
      </c>
      <c r="S166" s="4">
        <f t="shared" si="152"/>
        <v>1.5335</v>
      </c>
      <c r="T166" s="6">
        <f t="shared" si="153"/>
        <v>0.234235409194653</v>
      </c>
      <c r="U166" s="6">
        <f t="shared" si="154"/>
        <v>0.208933811542224</v>
      </c>
      <c r="V166" s="6">
        <f t="shared" si="155"/>
        <v>0.192892076948158</v>
      </c>
      <c r="W166" s="6">
        <f t="shared" si="156"/>
        <v>0.0388</v>
      </c>
      <c r="X166" s="6">
        <f t="shared" si="157"/>
        <v>0.3204</v>
      </c>
      <c r="Y166" s="6">
        <f t="shared" si="158"/>
        <v>0.3592</v>
      </c>
    </row>
    <row r="167" spans="1:25">
      <c r="A167" s="2">
        <v>202001</v>
      </c>
      <c r="B167" s="2" t="s">
        <v>86</v>
      </c>
      <c r="C167" s="2" t="s">
        <v>26</v>
      </c>
      <c r="D167" s="2" t="s">
        <v>27</v>
      </c>
      <c r="E167" s="2">
        <v>247.52</v>
      </c>
      <c r="F167" s="2">
        <v>256.71</v>
      </c>
      <c r="G167" s="2">
        <v>257.77</v>
      </c>
      <c r="H167" s="2">
        <v>253.18</v>
      </c>
      <c r="I167" s="2">
        <v>250.91</v>
      </c>
      <c r="J167" s="2">
        <v>131.24</v>
      </c>
      <c r="K167" s="2">
        <f t="shared" ref="K167:O167" si="195">E167-102.36</f>
        <v>145.16</v>
      </c>
      <c r="L167" s="2">
        <f t="shared" si="195"/>
        <v>154.35</v>
      </c>
      <c r="M167" s="2">
        <f t="shared" si="195"/>
        <v>155.41</v>
      </c>
      <c r="N167" s="2">
        <f t="shared" si="195"/>
        <v>150.82</v>
      </c>
      <c r="O167" s="2">
        <f t="shared" si="195"/>
        <v>148.55</v>
      </c>
      <c r="P167" s="2">
        <f t="shared" si="149"/>
        <v>120.24</v>
      </c>
      <c r="Q167" s="6">
        <f t="shared" si="150"/>
        <v>0.828327362909893</v>
      </c>
      <c r="R167" s="6">
        <f t="shared" si="151"/>
        <v>0.207252162341983</v>
      </c>
      <c r="S167" s="4">
        <f t="shared" si="152"/>
        <v>1.2024</v>
      </c>
      <c r="T167" s="6">
        <f t="shared" si="153"/>
        <v>0.292498336660013</v>
      </c>
      <c r="U167" s="6">
        <f t="shared" si="154"/>
        <v>0.254324683965402</v>
      </c>
      <c r="V167" s="6">
        <f t="shared" si="155"/>
        <v>0.235445775116434</v>
      </c>
      <c r="W167" s="6">
        <f t="shared" si="156"/>
        <v>0.0458999999999998</v>
      </c>
      <c r="X167" s="6">
        <f t="shared" si="157"/>
        <v>0.3058</v>
      </c>
      <c r="Y167" s="6">
        <f t="shared" si="158"/>
        <v>0.3517</v>
      </c>
    </row>
    <row r="168" spans="1:25">
      <c r="A168" s="2">
        <v>202001</v>
      </c>
      <c r="B168" s="2"/>
      <c r="C168" s="2" t="s">
        <v>28</v>
      </c>
      <c r="D168" s="2" t="s">
        <v>29</v>
      </c>
      <c r="E168" s="2">
        <v>238.83</v>
      </c>
      <c r="F168" s="2">
        <v>245.35</v>
      </c>
      <c r="G168" s="2">
        <v>249.64</v>
      </c>
      <c r="H168" s="2">
        <v>240.45</v>
      </c>
      <c r="I168" s="2">
        <v>238.16</v>
      </c>
      <c r="J168" s="2">
        <v>117.14</v>
      </c>
      <c r="K168" s="2">
        <f t="shared" ref="K168:O168" si="196">E168-102.36</f>
        <v>136.47</v>
      </c>
      <c r="L168" s="2">
        <f t="shared" si="196"/>
        <v>142.99</v>
      </c>
      <c r="M168" s="2">
        <f t="shared" si="196"/>
        <v>147.28</v>
      </c>
      <c r="N168" s="2">
        <f t="shared" si="196"/>
        <v>138.09</v>
      </c>
      <c r="O168" s="2">
        <f t="shared" si="196"/>
        <v>135.8</v>
      </c>
      <c r="P168" s="2">
        <f t="shared" si="149"/>
        <v>106.14</v>
      </c>
      <c r="Q168" s="6">
        <f t="shared" si="150"/>
        <v>0.777753352385139</v>
      </c>
      <c r="R168" s="6">
        <f t="shared" si="151"/>
        <v>0.285754663651781</v>
      </c>
      <c r="S168" s="4">
        <f t="shared" si="152"/>
        <v>1.0614</v>
      </c>
      <c r="T168" s="6">
        <f t="shared" si="153"/>
        <v>0.38760128132655</v>
      </c>
      <c r="U168" s="6">
        <f t="shared" si="154"/>
        <v>0.301017524024873</v>
      </c>
      <c r="V168" s="6">
        <f t="shared" si="155"/>
        <v>0.27944224609007</v>
      </c>
      <c r="W168" s="6">
        <f t="shared" si="156"/>
        <v>0.0919</v>
      </c>
      <c r="X168" s="6">
        <f t="shared" si="157"/>
        <v>0.3195</v>
      </c>
      <c r="Y168" s="6">
        <f t="shared" si="158"/>
        <v>0.4114</v>
      </c>
    </row>
    <row r="169" spans="1:25">
      <c r="A169" s="2">
        <v>202001</v>
      </c>
      <c r="B169" s="2"/>
      <c r="C169" s="2" t="s">
        <v>30</v>
      </c>
      <c r="D169" s="2" t="s">
        <v>31</v>
      </c>
      <c r="E169" s="2" t="s">
        <v>87</v>
      </c>
      <c r="F169" s="2" t="s">
        <v>87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6"/>
      <c r="R169" s="6"/>
      <c r="S169" s="4"/>
      <c r="T169" s="6"/>
      <c r="U169" s="6"/>
      <c r="V169" s="6"/>
      <c r="W169" s="6"/>
      <c r="X169" s="6"/>
      <c r="Y169" s="6"/>
    </row>
    <row r="170" spans="1:25">
      <c r="A170" s="2">
        <v>202001</v>
      </c>
      <c r="B170" s="2" t="s">
        <v>88</v>
      </c>
      <c r="C170" s="2" t="s">
        <v>26</v>
      </c>
      <c r="D170" s="2" t="s">
        <v>27</v>
      </c>
      <c r="E170" s="2">
        <v>262.11</v>
      </c>
      <c r="F170" s="2">
        <v>265.05</v>
      </c>
      <c r="G170" s="2">
        <v>264.9</v>
      </c>
      <c r="H170" s="2">
        <v>261.5</v>
      </c>
      <c r="I170" s="2">
        <v>260.56</v>
      </c>
      <c r="J170" s="2">
        <v>136.64</v>
      </c>
      <c r="K170" s="2">
        <f t="shared" ref="K170:O170" si="197">E170-102.36</f>
        <v>159.75</v>
      </c>
      <c r="L170" s="2">
        <f t="shared" si="197"/>
        <v>162.69</v>
      </c>
      <c r="M170" s="2">
        <f t="shared" si="197"/>
        <v>162.54</v>
      </c>
      <c r="N170" s="2">
        <f t="shared" si="197"/>
        <v>159.14</v>
      </c>
      <c r="O170" s="2">
        <f t="shared" si="197"/>
        <v>158.2</v>
      </c>
      <c r="P170" s="2">
        <f t="shared" ref="P170:P186" si="198">J170-11</f>
        <v>125.64</v>
      </c>
      <c r="Q170" s="6">
        <f t="shared" ref="Q170:Q186" si="199">P170/K170</f>
        <v>0.786478873239437</v>
      </c>
      <c r="R170" s="6">
        <f t="shared" ref="R170:R186" si="200">(K170-P170)/P170</f>
        <v>0.271489971346705</v>
      </c>
      <c r="S170" s="4">
        <f t="shared" ref="S170:S186" si="201">P170/100</f>
        <v>1.2564</v>
      </c>
      <c r="T170" s="6">
        <f t="shared" ref="T170:T186" si="202">(M170-P170)/P170</f>
        <v>0.293696275071633</v>
      </c>
      <c r="U170" s="6">
        <f t="shared" ref="U170:U186" si="203">(N170-P170)/P170</f>
        <v>0.266634829672079</v>
      </c>
      <c r="V170" s="6">
        <f t="shared" ref="V170:V186" si="204">(O170-P170)/P170</f>
        <v>0.259153135943967</v>
      </c>
      <c r="W170" s="6">
        <f t="shared" ref="W170:W186" si="205">(T170-U170)*S170</f>
        <v>0.0339999999999998</v>
      </c>
      <c r="X170" s="6">
        <f t="shared" ref="X170:X186" si="206">U170*S170</f>
        <v>0.335</v>
      </c>
      <c r="Y170" s="6">
        <f t="shared" ref="Y170:Y186" si="207">W170+X170</f>
        <v>0.369</v>
      </c>
    </row>
    <row r="171" spans="1:25">
      <c r="A171" s="2">
        <v>202001</v>
      </c>
      <c r="B171" s="2"/>
      <c r="C171" s="2" t="s">
        <v>28</v>
      </c>
      <c r="D171" s="2" t="s">
        <v>29</v>
      </c>
      <c r="E171" s="2">
        <v>245.3</v>
      </c>
      <c r="F171" s="2">
        <v>260.83</v>
      </c>
      <c r="G171" s="2">
        <v>264.19</v>
      </c>
      <c r="H171" s="2">
        <v>252.19</v>
      </c>
      <c r="I171" s="2">
        <v>250.12</v>
      </c>
      <c r="J171" s="2">
        <v>131.78</v>
      </c>
      <c r="K171" s="2">
        <f t="shared" ref="K171:O171" si="208">E171-102.36</f>
        <v>142.94</v>
      </c>
      <c r="L171" s="2">
        <f t="shared" si="208"/>
        <v>158.47</v>
      </c>
      <c r="M171" s="2">
        <f t="shared" si="208"/>
        <v>161.83</v>
      </c>
      <c r="N171" s="2">
        <f t="shared" si="208"/>
        <v>149.83</v>
      </c>
      <c r="O171" s="2">
        <f t="shared" si="208"/>
        <v>147.76</v>
      </c>
      <c r="P171" s="2">
        <f t="shared" si="198"/>
        <v>120.78</v>
      </c>
      <c r="Q171" s="6">
        <f t="shared" si="199"/>
        <v>0.84496991744788</v>
      </c>
      <c r="R171" s="6">
        <f t="shared" si="200"/>
        <v>0.183474085113429</v>
      </c>
      <c r="S171" s="4">
        <f t="shared" si="201"/>
        <v>1.2078</v>
      </c>
      <c r="T171" s="6">
        <f t="shared" si="202"/>
        <v>0.339874151349561</v>
      </c>
      <c r="U171" s="6">
        <f t="shared" si="203"/>
        <v>0.240519953634708</v>
      </c>
      <c r="V171" s="6">
        <f t="shared" si="204"/>
        <v>0.223381354528895</v>
      </c>
      <c r="W171" s="6">
        <f t="shared" si="205"/>
        <v>0.12</v>
      </c>
      <c r="X171" s="6">
        <f t="shared" si="206"/>
        <v>0.2905</v>
      </c>
      <c r="Y171" s="6">
        <f t="shared" si="207"/>
        <v>0.4105</v>
      </c>
    </row>
    <row r="172" spans="1:25">
      <c r="A172" s="2">
        <v>202001</v>
      </c>
      <c r="B172" s="2"/>
      <c r="C172" s="2" t="s">
        <v>30</v>
      </c>
      <c r="D172" s="2" t="s">
        <v>31</v>
      </c>
      <c r="E172" s="2">
        <v>265.47</v>
      </c>
      <c r="F172" s="2">
        <v>271.19</v>
      </c>
      <c r="G172" s="2">
        <v>274.64</v>
      </c>
      <c r="H172" s="2">
        <v>267.92</v>
      </c>
      <c r="I172" s="2">
        <v>265.78</v>
      </c>
      <c r="J172" s="2">
        <v>146.51</v>
      </c>
      <c r="K172" s="2">
        <f t="shared" ref="K172:O172" si="209">E172-102.36</f>
        <v>163.11</v>
      </c>
      <c r="L172" s="2">
        <f t="shared" si="209"/>
        <v>168.83</v>
      </c>
      <c r="M172" s="2">
        <f t="shared" si="209"/>
        <v>172.28</v>
      </c>
      <c r="N172" s="2">
        <f t="shared" si="209"/>
        <v>165.56</v>
      </c>
      <c r="O172" s="2">
        <f t="shared" si="209"/>
        <v>163.42</v>
      </c>
      <c r="P172" s="2">
        <f t="shared" si="198"/>
        <v>135.51</v>
      </c>
      <c r="Q172" s="6">
        <f t="shared" si="199"/>
        <v>0.830789038072466</v>
      </c>
      <c r="R172" s="6">
        <f t="shared" si="200"/>
        <v>0.203675005534647</v>
      </c>
      <c r="S172" s="4">
        <f t="shared" si="201"/>
        <v>1.3551</v>
      </c>
      <c r="T172" s="6">
        <f t="shared" si="202"/>
        <v>0.271345288170615</v>
      </c>
      <c r="U172" s="6">
        <f t="shared" si="203"/>
        <v>0.22175485204044</v>
      </c>
      <c r="V172" s="6">
        <f t="shared" si="204"/>
        <v>0.205962659582318</v>
      </c>
      <c r="W172" s="6">
        <f t="shared" si="205"/>
        <v>0.0671999999999997</v>
      </c>
      <c r="X172" s="6">
        <f t="shared" si="206"/>
        <v>0.3005</v>
      </c>
      <c r="Y172" s="6">
        <f t="shared" si="207"/>
        <v>0.3677</v>
      </c>
    </row>
    <row r="173" spans="1:25">
      <c r="A173" s="2">
        <v>202001</v>
      </c>
      <c r="B173" s="2" t="s">
        <v>89</v>
      </c>
      <c r="C173" s="2" t="s">
        <v>26</v>
      </c>
      <c r="D173" s="2" t="s">
        <v>27</v>
      </c>
      <c r="E173" s="2">
        <v>282.26</v>
      </c>
      <c r="F173" s="2">
        <v>286.02</v>
      </c>
      <c r="G173" s="2">
        <v>290.02</v>
      </c>
      <c r="H173" s="2">
        <v>285.4</v>
      </c>
      <c r="I173" s="2">
        <v>283.71</v>
      </c>
      <c r="J173" s="2">
        <v>154.38</v>
      </c>
      <c r="K173" s="2">
        <f t="shared" ref="K173:O173" si="210">E173-102.36</f>
        <v>179.9</v>
      </c>
      <c r="L173" s="2">
        <f t="shared" si="210"/>
        <v>183.66</v>
      </c>
      <c r="M173" s="2">
        <f t="shared" si="210"/>
        <v>187.66</v>
      </c>
      <c r="N173" s="2">
        <f t="shared" si="210"/>
        <v>183.04</v>
      </c>
      <c r="O173" s="2">
        <f t="shared" si="210"/>
        <v>181.35</v>
      </c>
      <c r="P173" s="2">
        <f t="shared" si="198"/>
        <v>143.38</v>
      </c>
      <c r="Q173" s="6">
        <f t="shared" si="199"/>
        <v>0.796998332406893</v>
      </c>
      <c r="R173" s="6">
        <f t="shared" si="200"/>
        <v>0.254707769563398</v>
      </c>
      <c r="S173" s="4">
        <f t="shared" si="201"/>
        <v>1.4338</v>
      </c>
      <c r="T173" s="6">
        <f t="shared" si="202"/>
        <v>0.308829683358906</v>
      </c>
      <c r="U173" s="6">
        <f t="shared" si="203"/>
        <v>0.276607616124982</v>
      </c>
      <c r="V173" s="6">
        <f t="shared" si="204"/>
        <v>0.264820756032919</v>
      </c>
      <c r="W173" s="6">
        <f t="shared" si="205"/>
        <v>0.0462</v>
      </c>
      <c r="X173" s="6">
        <f t="shared" si="206"/>
        <v>0.3966</v>
      </c>
      <c r="Y173" s="6">
        <f t="shared" si="207"/>
        <v>0.4428</v>
      </c>
    </row>
    <row r="174" spans="1:25">
      <c r="A174" s="2">
        <v>202001</v>
      </c>
      <c r="B174" s="2"/>
      <c r="C174" s="2" t="s">
        <v>28</v>
      </c>
      <c r="D174" s="2" t="s">
        <v>29</v>
      </c>
      <c r="E174" s="2">
        <v>230.34</v>
      </c>
      <c r="F174" s="2">
        <v>252.53</v>
      </c>
      <c r="G174" s="2">
        <v>251.63</v>
      </c>
      <c r="H174" s="2">
        <v>241.82</v>
      </c>
      <c r="I174" s="2">
        <v>237.87</v>
      </c>
      <c r="J174" s="4">
        <v>109.5</v>
      </c>
      <c r="K174" s="2">
        <f t="shared" ref="K174:O174" si="211">E174-102.36</f>
        <v>127.98</v>
      </c>
      <c r="L174" s="2">
        <f t="shared" si="211"/>
        <v>150.17</v>
      </c>
      <c r="M174" s="2">
        <f t="shared" si="211"/>
        <v>149.27</v>
      </c>
      <c r="N174" s="2">
        <f t="shared" si="211"/>
        <v>139.46</v>
      </c>
      <c r="O174" s="2">
        <f t="shared" si="211"/>
        <v>135.51</v>
      </c>
      <c r="P174" s="2">
        <f t="shared" si="198"/>
        <v>98.5</v>
      </c>
      <c r="Q174" s="6">
        <f t="shared" si="199"/>
        <v>0.769651508048133</v>
      </c>
      <c r="R174" s="6">
        <f t="shared" si="200"/>
        <v>0.299289340101523</v>
      </c>
      <c r="S174" s="4">
        <f t="shared" si="201"/>
        <v>0.985</v>
      </c>
      <c r="T174" s="6">
        <f t="shared" si="202"/>
        <v>0.515431472081218</v>
      </c>
      <c r="U174" s="6">
        <f t="shared" si="203"/>
        <v>0.415837563451776</v>
      </c>
      <c r="V174" s="6">
        <f t="shared" si="204"/>
        <v>0.375736040609137</v>
      </c>
      <c r="W174" s="6">
        <f t="shared" si="205"/>
        <v>0.0981</v>
      </c>
      <c r="X174" s="6">
        <f t="shared" si="206"/>
        <v>0.4096</v>
      </c>
      <c r="Y174" s="6">
        <f t="shared" si="207"/>
        <v>0.5077</v>
      </c>
    </row>
    <row r="175" spans="1:25">
      <c r="A175" s="2">
        <v>202001</v>
      </c>
      <c r="B175" s="2"/>
      <c r="C175" s="2" t="s">
        <v>30</v>
      </c>
      <c r="D175" s="2" t="s">
        <v>31</v>
      </c>
      <c r="E175" s="2">
        <v>244.32</v>
      </c>
      <c r="F175" s="4">
        <v>260.2</v>
      </c>
      <c r="G175" s="2">
        <v>261.08</v>
      </c>
      <c r="H175" s="2">
        <v>253.81</v>
      </c>
      <c r="I175" s="2">
        <v>256.23</v>
      </c>
      <c r="J175" s="2">
        <v>123.68</v>
      </c>
      <c r="K175" s="2">
        <f t="shared" ref="K175:O175" si="212">E175-102.36</f>
        <v>141.96</v>
      </c>
      <c r="L175" s="2">
        <f t="shared" si="212"/>
        <v>157.84</v>
      </c>
      <c r="M175" s="2">
        <f t="shared" si="212"/>
        <v>158.72</v>
      </c>
      <c r="N175" s="2">
        <f t="shared" si="212"/>
        <v>151.45</v>
      </c>
      <c r="O175" s="2">
        <f t="shared" si="212"/>
        <v>153.87</v>
      </c>
      <c r="P175" s="2">
        <f t="shared" si="198"/>
        <v>112.68</v>
      </c>
      <c r="Q175" s="6">
        <f t="shared" si="199"/>
        <v>0.79374471682164</v>
      </c>
      <c r="R175" s="6">
        <f t="shared" si="200"/>
        <v>0.259850905218317</v>
      </c>
      <c r="S175" s="4">
        <f t="shared" si="201"/>
        <v>1.1268</v>
      </c>
      <c r="T175" s="6">
        <f t="shared" si="202"/>
        <v>0.408590699325523</v>
      </c>
      <c r="U175" s="6">
        <f t="shared" si="203"/>
        <v>0.344071707490238</v>
      </c>
      <c r="V175" s="6">
        <f t="shared" si="204"/>
        <v>0.365548455804047</v>
      </c>
      <c r="W175" s="6">
        <f t="shared" si="205"/>
        <v>0.0726999999999999</v>
      </c>
      <c r="X175" s="6">
        <f t="shared" si="206"/>
        <v>0.3877</v>
      </c>
      <c r="Y175" s="6">
        <f t="shared" si="207"/>
        <v>0.4604</v>
      </c>
    </row>
    <row r="176" spans="1:25">
      <c r="A176" s="2">
        <v>202001</v>
      </c>
      <c r="B176" s="2" t="s">
        <v>90</v>
      </c>
      <c r="C176" s="2" t="s">
        <v>26</v>
      </c>
      <c r="D176" s="2" t="s">
        <v>27</v>
      </c>
      <c r="E176" s="2">
        <v>284.85</v>
      </c>
      <c r="F176" s="2">
        <v>286.58</v>
      </c>
      <c r="G176" s="2">
        <v>288.41</v>
      </c>
      <c r="H176" s="2">
        <v>285.22</v>
      </c>
      <c r="I176" s="2">
        <v>284.42</v>
      </c>
      <c r="J176" s="2">
        <v>135.78</v>
      </c>
      <c r="K176" s="2">
        <f t="shared" ref="K176:O176" si="213">E176-102.36</f>
        <v>182.49</v>
      </c>
      <c r="L176" s="2">
        <f t="shared" si="213"/>
        <v>184.22</v>
      </c>
      <c r="M176" s="2">
        <f t="shared" si="213"/>
        <v>186.05</v>
      </c>
      <c r="N176" s="2">
        <f t="shared" si="213"/>
        <v>182.86</v>
      </c>
      <c r="O176" s="2">
        <f t="shared" si="213"/>
        <v>182.06</v>
      </c>
      <c r="P176" s="2">
        <f t="shared" si="198"/>
        <v>124.78</v>
      </c>
      <c r="Q176" s="6">
        <f t="shared" si="199"/>
        <v>0.683763493890076</v>
      </c>
      <c r="R176" s="6">
        <f t="shared" si="200"/>
        <v>0.462493989421382</v>
      </c>
      <c r="S176" s="4">
        <f t="shared" si="201"/>
        <v>1.2478</v>
      </c>
      <c r="T176" s="6">
        <f t="shared" si="202"/>
        <v>0.49102420259657</v>
      </c>
      <c r="U176" s="6">
        <f t="shared" si="203"/>
        <v>0.465459208206443</v>
      </c>
      <c r="V176" s="6">
        <f t="shared" si="204"/>
        <v>0.45904792434685</v>
      </c>
      <c r="W176" s="6">
        <f t="shared" si="205"/>
        <v>0.0319</v>
      </c>
      <c r="X176" s="6">
        <f t="shared" si="206"/>
        <v>0.5808</v>
      </c>
      <c r="Y176" s="6">
        <f t="shared" si="207"/>
        <v>0.6127</v>
      </c>
    </row>
    <row r="177" spans="1:25">
      <c r="A177" s="2">
        <v>202001</v>
      </c>
      <c r="B177" s="2"/>
      <c r="C177" s="2" t="s">
        <v>28</v>
      </c>
      <c r="D177" s="2" t="s">
        <v>29</v>
      </c>
      <c r="E177" s="2">
        <v>225.23</v>
      </c>
      <c r="F177" s="2">
        <v>241.85</v>
      </c>
      <c r="G177" s="2">
        <v>244.45</v>
      </c>
      <c r="H177" s="2">
        <v>235.33</v>
      </c>
      <c r="I177" s="2">
        <v>230.07</v>
      </c>
      <c r="J177" s="2">
        <v>101.96</v>
      </c>
      <c r="K177" s="2">
        <f t="shared" ref="K177:O177" si="214">E177-102.36</f>
        <v>122.87</v>
      </c>
      <c r="L177" s="2">
        <f t="shared" si="214"/>
        <v>139.49</v>
      </c>
      <c r="M177" s="2">
        <f t="shared" si="214"/>
        <v>142.09</v>
      </c>
      <c r="N177" s="2">
        <f t="shared" si="214"/>
        <v>132.97</v>
      </c>
      <c r="O177" s="2">
        <f t="shared" si="214"/>
        <v>127.71</v>
      </c>
      <c r="P177" s="2">
        <f t="shared" si="198"/>
        <v>90.96</v>
      </c>
      <c r="Q177" s="6">
        <f t="shared" si="199"/>
        <v>0.740294620330431</v>
      </c>
      <c r="R177" s="6">
        <f t="shared" si="200"/>
        <v>0.350813544415128</v>
      </c>
      <c r="S177" s="4">
        <f t="shared" si="201"/>
        <v>0.9096</v>
      </c>
      <c r="T177" s="6">
        <f t="shared" si="202"/>
        <v>0.562115215479331</v>
      </c>
      <c r="U177" s="6">
        <f t="shared" si="203"/>
        <v>0.461851363236588</v>
      </c>
      <c r="V177" s="6">
        <f t="shared" si="204"/>
        <v>0.404023746701847</v>
      </c>
      <c r="W177" s="6">
        <f t="shared" si="205"/>
        <v>0.0911999999999995</v>
      </c>
      <c r="X177" s="6">
        <f t="shared" si="206"/>
        <v>0.4201</v>
      </c>
      <c r="Y177" s="6">
        <f t="shared" si="207"/>
        <v>0.5113</v>
      </c>
    </row>
    <row r="178" spans="1:25">
      <c r="A178" s="2">
        <v>202001</v>
      </c>
      <c r="B178" s="2"/>
      <c r="C178" s="2" t="s">
        <v>30</v>
      </c>
      <c r="D178" s="2" t="s">
        <v>31</v>
      </c>
      <c r="E178" s="2">
        <v>254.64</v>
      </c>
      <c r="F178" s="4">
        <v>269.4</v>
      </c>
      <c r="G178" s="2">
        <v>268.33</v>
      </c>
      <c r="H178" s="2">
        <v>260.64</v>
      </c>
      <c r="I178" s="2">
        <v>259.14</v>
      </c>
      <c r="J178" s="2">
        <v>128.02</v>
      </c>
      <c r="K178" s="2">
        <f t="shared" ref="K178:O178" si="215">E178-102.36</f>
        <v>152.28</v>
      </c>
      <c r="L178" s="2">
        <f t="shared" si="215"/>
        <v>167.04</v>
      </c>
      <c r="M178" s="2">
        <f t="shared" si="215"/>
        <v>165.97</v>
      </c>
      <c r="N178" s="2">
        <f t="shared" si="215"/>
        <v>158.28</v>
      </c>
      <c r="O178" s="2">
        <f t="shared" si="215"/>
        <v>156.78</v>
      </c>
      <c r="P178" s="2">
        <f t="shared" si="198"/>
        <v>117.02</v>
      </c>
      <c r="Q178" s="6">
        <f t="shared" si="199"/>
        <v>0.768452850013134</v>
      </c>
      <c r="R178" s="6">
        <f t="shared" si="200"/>
        <v>0.30131601435652</v>
      </c>
      <c r="S178" s="4">
        <f t="shared" si="201"/>
        <v>1.1702</v>
      </c>
      <c r="T178" s="6">
        <f t="shared" si="202"/>
        <v>0.418304563322509</v>
      </c>
      <c r="U178" s="6">
        <f t="shared" si="203"/>
        <v>0.352589300974192</v>
      </c>
      <c r="V178" s="6">
        <f t="shared" si="204"/>
        <v>0.339770979319774</v>
      </c>
      <c r="W178" s="6">
        <f t="shared" si="205"/>
        <v>0.0769</v>
      </c>
      <c r="X178" s="6">
        <f t="shared" si="206"/>
        <v>0.4126</v>
      </c>
      <c r="Y178" s="6">
        <f t="shared" si="207"/>
        <v>0.4895</v>
      </c>
    </row>
    <row r="179" spans="1:25">
      <c r="A179" s="2">
        <v>202001</v>
      </c>
      <c r="B179" s="2" t="s">
        <v>91</v>
      </c>
      <c r="C179" s="2" t="s">
        <v>26</v>
      </c>
      <c r="D179" s="2" t="s">
        <v>27</v>
      </c>
      <c r="E179" s="2">
        <v>261.38</v>
      </c>
      <c r="F179" s="2">
        <v>265.06</v>
      </c>
      <c r="G179" s="2">
        <v>269.55</v>
      </c>
      <c r="H179" s="2">
        <v>265.48</v>
      </c>
      <c r="I179" s="2">
        <v>262.72</v>
      </c>
      <c r="J179" s="2">
        <v>138.15</v>
      </c>
      <c r="K179" s="2">
        <f t="shared" ref="K179:O179" si="216">E179-102.36</f>
        <v>159.02</v>
      </c>
      <c r="L179" s="2">
        <f t="shared" si="216"/>
        <v>162.7</v>
      </c>
      <c r="M179" s="2">
        <f t="shared" si="216"/>
        <v>167.19</v>
      </c>
      <c r="N179" s="2">
        <f t="shared" si="216"/>
        <v>163.12</v>
      </c>
      <c r="O179" s="2">
        <f t="shared" si="216"/>
        <v>160.36</v>
      </c>
      <c r="P179" s="2">
        <f t="shared" si="198"/>
        <v>127.15</v>
      </c>
      <c r="Q179" s="6">
        <f t="shared" si="199"/>
        <v>0.799584957866935</v>
      </c>
      <c r="R179" s="6">
        <f t="shared" si="200"/>
        <v>0.250648839952811</v>
      </c>
      <c r="S179" s="4">
        <f t="shared" si="201"/>
        <v>1.2715</v>
      </c>
      <c r="T179" s="6">
        <f t="shared" si="202"/>
        <v>0.314903657097916</v>
      </c>
      <c r="U179" s="6">
        <f t="shared" si="203"/>
        <v>0.282894219425875</v>
      </c>
      <c r="V179" s="6">
        <f t="shared" si="204"/>
        <v>0.261187573731813</v>
      </c>
      <c r="W179" s="6">
        <f t="shared" si="205"/>
        <v>0.0406999999999999</v>
      </c>
      <c r="X179" s="6">
        <f t="shared" si="206"/>
        <v>0.3597</v>
      </c>
      <c r="Y179" s="6">
        <f t="shared" si="207"/>
        <v>0.4004</v>
      </c>
    </row>
    <row r="180" spans="1:25">
      <c r="A180" s="2">
        <v>202001</v>
      </c>
      <c r="B180" s="2"/>
      <c r="C180" s="2" t="s">
        <v>28</v>
      </c>
      <c r="D180" s="2" t="s">
        <v>29</v>
      </c>
      <c r="E180" s="2">
        <v>246.62</v>
      </c>
      <c r="F180" s="2">
        <v>264.24</v>
      </c>
      <c r="G180" s="2">
        <v>264.03</v>
      </c>
      <c r="H180" s="2">
        <v>256.64</v>
      </c>
      <c r="I180" s="2">
        <v>253.72</v>
      </c>
      <c r="J180" s="2">
        <v>119.91</v>
      </c>
      <c r="K180" s="2">
        <f t="shared" ref="K180:O180" si="217">E180-102.36</f>
        <v>144.26</v>
      </c>
      <c r="L180" s="2">
        <f t="shared" si="217"/>
        <v>161.88</v>
      </c>
      <c r="M180" s="2">
        <f t="shared" si="217"/>
        <v>161.67</v>
      </c>
      <c r="N180" s="2">
        <f t="shared" si="217"/>
        <v>154.28</v>
      </c>
      <c r="O180" s="2">
        <f t="shared" si="217"/>
        <v>151.36</v>
      </c>
      <c r="P180" s="2">
        <f t="shared" si="198"/>
        <v>108.91</v>
      </c>
      <c r="Q180" s="6">
        <f t="shared" si="199"/>
        <v>0.754956328850686</v>
      </c>
      <c r="R180" s="6">
        <f t="shared" si="200"/>
        <v>0.324579928381232</v>
      </c>
      <c r="S180" s="4">
        <f t="shared" si="201"/>
        <v>1.0891</v>
      </c>
      <c r="T180" s="6">
        <f t="shared" si="202"/>
        <v>0.484436690845652</v>
      </c>
      <c r="U180" s="6">
        <f t="shared" si="203"/>
        <v>0.416582499311358</v>
      </c>
      <c r="V180" s="6">
        <f t="shared" si="204"/>
        <v>0.389771370856671</v>
      </c>
      <c r="W180" s="6">
        <f t="shared" si="205"/>
        <v>0.0738999999999998</v>
      </c>
      <c r="X180" s="6">
        <f t="shared" si="206"/>
        <v>0.4537</v>
      </c>
      <c r="Y180" s="6">
        <f t="shared" si="207"/>
        <v>0.5276</v>
      </c>
    </row>
    <row r="181" spans="1:25">
      <c r="A181" s="2">
        <v>202001</v>
      </c>
      <c r="B181" s="2"/>
      <c r="C181" s="2" t="s">
        <v>30</v>
      </c>
      <c r="D181" s="2" t="s">
        <v>31</v>
      </c>
      <c r="E181" s="2">
        <v>241.51</v>
      </c>
      <c r="F181" s="4">
        <v>259.1</v>
      </c>
      <c r="G181" s="2">
        <v>260.36</v>
      </c>
      <c r="H181" s="2">
        <v>249.08</v>
      </c>
      <c r="I181" s="4">
        <v>247.4</v>
      </c>
      <c r="J181" s="2">
        <v>113.34</v>
      </c>
      <c r="K181" s="2">
        <f t="shared" ref="K181:O181" si="218">E181-102.36</f>
        <v>139.15</v>
      </c>
      <c r="L181" s="2">
        <f t="shared" si="218"/>
        <v>156.74</v>
      </c>
      <c r="M181" s="2">
        <f t="shared" si="218"/>
        <v>158</v>
      </c>
      <c r="N181" s="2">
        <f t="shared" si="218"/>
        <v>146.72</v>
      </c>
      <c r="O181" s="2">
        <f t="shared" si="218"/>
        <v>145.04</v>
      </c>
      <c r="P181" s="2">
        <f t="shared" si="198"/>
        <v>102.34</v>
      </c>
      <c r="Q181" s="6">
        <f t="shared" si="199"/>
        <v>0.735465325188645</v>
      </c>
      <c r="R181" s="6">
        <f t="shared" si="200"/>
        <v>0.359683408247019</v>
      </c>
      <c r="S181" s="4">
        <f t="shared" si="201"/>
        <v>1.0234</v>
      </c>
      <c r="T181" s="6">
        <f t="shared" si="202"/>
        <v>0.543873363298808</v>
      </c>
      <c r="U181" s="6">
        <f t="shared" si="203"/>
        <v>0.433652530779754</v>
      </c>
      <c r="V181" s="6">
        <f t="shared" si="204"/>
        <v>0.417236662106703</v>
      </c>
      <c r="W181" s="6">
        <f t="shared" si="205"/>
        <v>0.1128</v>
      </c>
      <c r="X181" s="6">
        <f t="shared" si="206"/>
        <v>0.4438</v>
      </c>
      <c r="Y181" s="6">
        <f t="shared" si="207"/>
        <v>0.5566</v>
      </c>
    </row>
    <row r="182" spans="1:25">
      <c r="A182" s="2">
        <v>202001</v>
      </c>
      <c r="B182" s="2" t="s">
        <v>92</v>
      </c>
      <c r="C182" s="2" t="s">
        <v>26</v>
      </c>
      <c r="D182" s="2" t="s">
        <v>27</v>
      </c>
      <c r="E182" s="2">
        <v>244.37</v>
      </c>
      <c r="F182" s="2">
        <v>257.69</v>
      </c>
      <c r="G182" s="2">
        <v>258.06</v>
      </c>
      <c r="H182" s="2">
        <v>251.45</v>
      </c>
      <c r="I182" s="2">
        <v>250.23</v>
      </c>
      <c r="J182" s="2">
        <v>129.22</v>
      </c>
      <c r="K182" s="2">
        <f t="shared" ref="K182:O182" si="219">E182-102.36</f>
        <v>142.01</v>
      </c>
      <c r="L182" s="2">
        <f t="shared" si="219"/>
        <v>155.33</v>
      </c>
      <c r="M182" s="2">
        <f t="shared" si="219"/>
        <v>155.7</v>
      </c>
      <c r="N182" s="2">
        <f t="shared" si="219"/>
        <v>149.09</v>
      </c>
      <c r="O182" s="2">
        <f t="shared" si="219"/>
        <v>147.87</v>
      </c>
      <c r="P182" s="2">
        <f t="shared" si="198"/>
        <v>118.22</v>
      </c>
      <c r="Q182" s="6">
        <f t="shared" si="199"/>
        <v>0.832476586155905</v>
      </c>
      <c r="R182" s="6">
        <f t="shared" si="200"/>
        <v>0.20123498562003</v>
      </c>
      <c r="S182" s="4">
        <f t="shared" si="201"/>
        <v>1.1822</v>
      </c>
      <c r="T182" s="6">
        <f t="shared" si="202"/>
        <v>0.317036034511927</v>
      </c>
      <c r="U182" s="6">
        <f t="shared" si="203"/>
        <v>0.261123329385891</v>
      </c>
      <c r="V182" s="6">
        <f t="shared" si="204"/>
        <v>0.250803586533582</v>
      </c>
      <c r="W182" s="6">
        <f t="shared" si="205"/>
        <v>0.0661000000000002</v>
      </c>
      <c r="X182" s="6">
        <f t="shared" si="206"/>
        <v>0.3087</v>
      </c>
      <c r="Y182" s="6">
        <f t="shared" si="207"/>
        <v>0.3748</v>
      </c>
    </row>
    <row r="183" spans="1:25">
      <c r="A183" s="2">
        <v>202001</v>
      </c>
      <c r="B183" s="2"/>
      <c r="C183" s="2" t="s">
        <v>28</v>
      </c>
      <c r="D183" s="2" t="s">
        <v>29</v>
      </c>
      <c r="E183" s="4">
        <v>246.1</v>
      </c>
      <c r="F183" s="2">
        <v>259.43</v>
      </c>
      <c r="G183" s="2">
        <v>258.46</v>
      </c>
      <c r="H183" s="2">
        <v>253.88</v>
      </c>
      <c r="I183" s="2">
        <v>251.34</v>
      </c>
      <c r="J183" s="2">
        <v>127.88</v>
      </c>
      <c r="K183" s="2">
        <f t="shared" ref="K183:O183" si="220">E183-102.36</f>
        <v>143.74</v>
      </c>
      <c r="L183" s="2">
        <f t="shared" si="220"/>
        <v>157.07</v>
      </c>
      <c r="M183" s="2">
        <f t="shared" si="220"/>
        <v>156.1</v>
      </c>
      <c r="N183" s="2">
        <f t="shared" si="220"/>
        <v>151.52</v>
      </c>
      <c r="O183" s="2">
        <f t="shared" si="220"/>
        <v>148.98</v>
      </c>
      <c r="P183" s="2">
        <f t="shared" si="198"/>
        <v>116.88</v>
      </c>
      <c r="Q183" s="6">
        <f t="shared" si="199"/>
        <v>0.813134826770558</v>
      </c>
      <c r="R183" s="6">
        <f t="shared" si="200"/>
        <v>0.229808350444901</v>
      </c>
      <c r="S183" s="4">
        <f t="shared" si="201"/>
        <v>1.1688</v>
      </c>
      <c r="T183" s="6">
        <f t="shared" si="202"/>
        <v>0.335557837097878</v>
      </c>
      <c r="U183" s="6">
        <f t="shared" si="203"/>
        <v>0.29637234770705</v>
      </c>
      <c r="V183" s="6">
        <f t="shared" si="204"/>
        <v>0.274640657084189</v>
      </c>
      <c r="W183" s="6">
        <f t="shared" si="205"/>
        <v>0.0457999999999999</v>
      </c>
      <c r="X183" s="6">
        <f t="shared" si="206"/>
        <v>0.3464</v>
      </c>
      <c r="Y183" s="6">
        <f t="shared" si="207"/>
        <v>0.3922</v>
      </c>
    </row>
    <row r="184" spans="1:25">
      <c r="A184" s="2">
        <v>202001</v>
      </c>
      <c r="B184" s="2"/>
      <c r="C184" s="2" t="s">
        <v>30</v>
      </c>
      <c r="D184" s="2" t="s">
        <v>31</v>
      </c>
      <c r="E184" s="2">
        <v>231.02</v>
      </c>
      <c r="F184" s="2">
        <v>247.59</v>
      </c>
      <c r="G184" s="2">
        <v>248.48</v>
      </c>
      <c r="H184" s="2">
        <v>239.89</v>
      </c>
      <c r="I184" s="2">
        <v>237.15</v>
      </c>
      <c r="J184" s="2">
        <v>124.04</v>
      </c>
      <c r="K184" s="2">
        <f t="shared" ref="K184:O184" si="221">E184-102.36</f>
        <v>128.66</v>
      </c>
      <c r="L184" s="2">
        <f t="shared" si="221"/>
        <v>145.23</v>
      </c>
      <c r="M184" s="2">
        <f t="shared" si="221"/>
        <v>146.12</v>
      </c>
      <c r="N184" s="2">
        <f t="shared" si="221"/>
        <v>137.53</v>
      </c>
      <c r="O184" s="2">
        <f t="shared" si="221"/>
        <v>134.79</v>
      </c>
      <c r="P184" s="2">
        <f t="shared" si="198"/>
        <v>113.04</v>
      </c>
      <c r="Q184" s="6">
        <f t="shared" si="199"/>
        <v>0.878594745841753</v>
      </c>
      <c r="R184" s="6">
        <f t="shared" si="200"/>
        <v>0.138181174805379</v>
      </c>
      <c r="S184" s="4">
        <f t="shared" si="201"/>
        <v>1.1304</v>
      </c>
      <c r="T184" s="6">
        <f t="shared" si="202"/>
        <v>0.292639773531493</v>
      </c>
      <c r="U184" s="6">
        <f t="shared" si="203"/>
        <v>0.216648973814579</v>
      </c>
      <c r="V184" s="6">
        <f t="shared" si="204"/>
        <v>0.192409766454353</v>
      </c>
      <c r="W184" s="6">
        <f t="shared" si="205"/>
        <v>0.0859000000000003</v>
      </c>
      <c r="X184" s="6">
        <f t="shared" si="206"/>
        <v>0.2449</v>
      </c>
      <c r="Y184" s="6">
        <f t="shared" si="207"/>
        <v>0.3308</v>
      </c>
    </row>
    <row r="185" spans="1:25">
      <c r="A185" s="2">
        <v>202001</v>
      </c>
      <c r="B185" s="2" t="s">
        <v>93</v>
      </c>
      <c r="C185" s="2" t="s">
        <v>26</v>
      </c>
      <c r="D185" s="2" t="s">
        <v>27</v>
      </c>
      <c r="E185" s="2">
        <v>252.54</v>
      </c>
      <c r="F185" s="2">
        <v>261.02</v>
      </c>
      <c r="G185" s="2">
        <v>260.45</v>
      </c>
      <c r="H185" s="4">
        <v>255.4</v>
      </c>
      <c r="I185" s="2">
        <v>250.99</v>
      </c>
      <c r="J185" s="2">
        <v>141.19</v>
      </c>
      <c r="K185" s="2">
        <f t="shared" ref="K185:O185" si="222">E185-102.36</f>
        <v>150.18</v>
      </c>
      <c r="L185" s="2">
        <f t="shared" si="222"/>
        <v>158.66</v>
      </c>
      <c r="M185" s="2">
        <f t="shared" si="222"/>
        <v>158.09</v>
      </c>
      <c r="N185" s="2">
        <f t="shared" si="222"/>
        <v>153.04</v>
      </c>
      <c r="O185" s="2">
        <f t="shared" si="222"/>
        <v>148.63</v>
      </c>
      <c r="P185" s="2">
        <f t="shared" si="198"/>
        <v>130.19</v>
      </c>
      <c r="Q185" s="6">
        <f t="shared" si="199"/>
        <v>0.866893061659342</v>
      </c>
      <c r="R185" s="6">
        <f t="shared" si="200"/>
        <v>0.153544819110531</v>
      </c>
      <c r="S185" s="4">
        <f t="shared" si="201"/>
        <v>1.3019</v>
      </c>
      <c r="T185" s="6">
        <f t="shared" si="202"/>
        <v>0.214302173746063</v>
      </c>
      <c r="U185" s="6">
        <f t="shared" si="203"/>
        <v>0.175512712189877</v>
      </c>
      <c r="V185" s="6">
        <f t="shared" si="204"/>
        <v>0.141639142791305</v>
      </c>
      <c r="W185" s="6">
        <f t="shared" si="205"/>
        <v>0.0504999999999995</v>
      </c>
      <c r="X185" s="6">
        <f t="shared" si="206"/>
        <v>0.2285</v>
      </c>
      <c r="Y185" s="6">
        <f t="shared" si="207"/>
        <v>0.279</v>
      </c>
    </row>
    <row r="186" spans="1:25">
      <c r="A186" s="2">
        <v>202001</v>
      </c>
      <c r="B186" s="2"/>
      <c r="C186" s="2" t="s">
        <v>28</v>
      </c>
      <c r="D186" s="2" t="s">
        <v>29</v>
      </c>
      <c r="E186" s="2">
        <v>238.98</v>
      </c>
      <c r="F186" s="2">
        <v>245.61</v>
      </c>
      <c r="G186" s="2">
        <v>246.94</v>
      </c>
      <c r="H186" s="2">
        <v>240.05</v>
      </c>
      <c r="I186" s="2">
        <v>236.44</v>
      </c>
      <c r="J186" s="4">
        <v>135.5</v>
      </c>
      <c r="K186" s="2">
        <f t="shared" ref="K186:O186" si="223">E186-102.36</f>
        <v>136.62</v>
      </c>
      <c r="L186" s="2">
        <f t="shared" si="223"/>
        <v>143.25</v>
      </c>
      <c r="M186" s="2">
        <f t="shared" si="223"/>
        <v>144.58</v>
      </c>
      <c r="N186" s="2">
        <f t="shared" si="223"/>
        <v>137.69</v>
      </c>
      <c r="O186" s="2">
        <f t="shared" si="223"/>
        <v>134.08</v>
      </c>
      <c r="P186" s="2">
        <f t="shared" si="198"/>
        <v>124.5</v>
      </c>
      <c r="Q186" s="6">
        <f t="shared" si="199"/>
        <v>0.911286780851998</v>
      </c>
      <c r="R186" s="6">
        <f t="shared" si="200"/>
        <v>0.0973493975903615</v>
      </c>
      <c r="S186" s="4">
        <f t="shared" si="201"/>
        <v>1.245</v>
      </c>
      <c r="T186" s="6">
        <f t="shared" si="202"/>
        <v>0.161285140562249</v>
      </c>
      <c r="U186" s="6">
        <f t="shared" si="203"/>
        <v>0.105943775100402</v>
      </c>
      <c r="V186" s="6">
        <f t="shared" si="204"/>
        <v>0.0769477911646585</v>
      </c>
      <c r="W186" s="6">
        <f t="shared" si="205"/>
        <v>0.0688999999999999</v>
      </c>
      <c r="X186" s="6">
        <f t="shared" si="206"/>
        <v>0.1319</v>
      </c>
      <c r="Y186" s="6">
        <f t="shared" si="207"/>
        <v>0.2008</v>
      </c>
    </row>
    <row r="187" spans="1:25">
      <c r="A187" s="2">
        <v>202001</v>
      </c>
      <c r="B187" s="2"/>
      <c r="C187" s="2" t="s">
        <v>30</v>
      </c>
      <c r="D187" s="2" t="s">
        <v>31</v>
      </c>
      <c r="E187" s="2" t="s">
        <v>87</v>
      </c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6"/>
      <c r="R187" s="6"/>
      <c r="S187" s="4"/>
      <c r="T187" s="6"/>
      <c r="U187" s="6"/>
      <c r="V187" s="6"/>
      <c r="W187" s="6"/>
      <c r="X187" s="6"/>
      <c r="Y187" s="6"/>
    </row>
    <row r="188" spans="1:25">
      <c r="A188" s="2">
        <v>202001</v>
      </c>
      <c r="B188" s="2" t="s">
        <v>94</v>
      </c>
      <c r="C188" s="2" t="s">
        <v>26</v>
      </c>
      <c r="D188" s="2" t="s">
        <v>27</v>
      </c>
      <c r="E188" s="2">
        <v>258.67</v>
      </c>
      <c r="F188" s="2">
        <v>261.95</v>
      </c>
      <c r="G188" s="2">
        <v>264.72</v>
      </c>
      <c r="H188" s="2">
        <v>260.52</v>
      </c>
      <c r="I188" s="2">
        <v>258.14</v>
      </c>
      <c r="J188" s="2">
        <v>139.42</v>
      </c>
      <c r="K188" s="2">
        <f t="shared" ref="K188:O188" si="224">E188-102.36</f>
        <v>156.31</v>
      </c>
      <c r="L188" s="2">
        <f t="shared" si="224"/>
        <v>159.59</v>
      </c>
      <c r="M188" s="2">
        <f t="shared" si="224"/>
        <v>162.36</v>
      </c>
      <c r="N188" s="2">
        <f t="shared" si="224"/>
        <v>158.16</v>
      </c>
      <c r="O188" s="2">
        <f t="shared" si="224"/>
        <v>155.78</v>
      </c>
      <c r="P188" s="2">
        <f t="shared" ref="P188:P207" si="225">J188-11</f>
        <v>128.42</v>
      </c>
      <c r="Q188" s="6">
        <f t="shared" ref="Q188:Q207" si="226">P188/K188</f>
        <v>0.821572516153797</v>
      </c>
      <c r="R188" s="6">
        <f t="shared" ref="R188:R207" si="227">(K188-P188)/P188</f>
        <v>0.217178009655817</v>
      </c>
      <c r="S188" s="4">
        <f t="shared" ref="S188:S207" si="228">P188/100</f>
        <v>1.2842</v>
      </c>
      <c r="T188" s="6">
        <f t="shared" ref="T188:T207" si="229">(M188-P188)/P188</f>
        <v>0.264289051549603</v>
      </c>
      <c r="U188" s="6">
        <f t="shared" ref="U188:U207" si="230">(N188-P188)/P188</f>
        <v>0.23158386544152</v>
      </c>
      <c r="V188" s="6">
        <f t="shared" ref="V188:V207" si="231">(O188-P188)/P188</f>
        <v>0.21305092664694</v>
      </c>
      <c r="W188" s="6">
        <f t="shared" ref="W188:W207" si="232">(T188-U188)*S188</f>
        <v>0.0420000000000004</v>
      </c>
      <c r="X188" s="6">
        <f t="shared" ref="X188:X207" si="233">U188*S188</f>
        <v>0.2974</v>
      </c>
      <c r="Y188" s="6">
        <f t="shared" ref="Y188:Y207" si="234">W188+X188</f>
        <v>0.3394</v>
      </c>
    </row>
    <row r="189" spans="1:25">
      <c r="A189" s="2">
        <v>202001</v>
      </c>
      <c r="B189" s="2"/>
      <c r="C189" s="2" t="s">
        <v>28</v>
      </c>
      <c r="D189" s="2" t="s">
        <v>29</v>
      </c>
      <c r="E189" s="2">
        <v>232.62</v>
      </c>
      <c r="F189" s="2">
        <v>246.55</v>
      </c>
      <c r="G189" s="2">
        <v>250.02</v>
      </c>
      <c r="H189" s="2">
        <v>243.16</v>
      </c>
      <c r="I189" s="2">
        <v>241.26</v>
      </c>
      <c r="J189" s="2">
        <v>114.61</v>
      </c>
      <c r="K189" s="2">
        <f t="shared" ref="K189:O189" si="235">E189-102.36</f>
        <v>130.26</v>
      </c>
      <c r="L189" s="2">
        <f t="shared" si="235"/>
        <v>144.19</v>
      </c>
      <c r="M189" s="2">
        <f t="shared" si="235"/>
        <v>147.66</v>
      </c>
      <c r="N189" s="2">
        <f t="shared" si="235"/>
        <v>140.8</v>
      </c>
      <c r="O189" s="2">
        <f t="shared" si="235"/>
        <v>138.9</v>
      </c>
      <c r="P189" s="2">
        <f t="shared" si="225"/>
        <v>103.61</v>
      </c>
      <c r="Q189" s="6">
        <f t="shared" si="226"/>
        <v>0.795409181636727</v>
      </c>
      <c r="R189" s="6">
        <f t="shared" si="227"/>
        <v>0.257214554579674</v>
      </c>
      <c r="S189" s="4">
        <f t="shared" si="228"/>
        <v>1.0361</v>
      </c>
      <c r="T189" s="6">
        <f t="shared" si="229"/>
        <v>0.42515201235402</v>
      </c>
      <c r="U189" s="6">
        <f t="shared" si="230"/>
        <v>0.358942187047582</v>
      </c>
      <c r="V189" s="6">
        <f t="shared" si="231"/>
        <v>0.340604188784866</v>
      </c>
      <c r="W189" s="6">
        <f t="shared" si="232"/>
        <v>0.0686000000000001</v>
      </c>
      <c r="X189" s="6">
        <f t="shared" si="233"/>
        <v>0.3719</v>
      </c>
      <c r="Y189" s="6">
        <f t="shared" si="234"/>
        <v>0.4405</v>
      </c>
    </row>
    <row r="190" spans="1:25">
      <c r="A190" s="2">
        <v>202001</v>
      </c>
      <c r="B190" s="2"/>
      <c r="C190" s="2" t="s">
        <v>30</v>
      </c>
      <c r="D190" s="2" t="s">
        <v>31</v>
      </c>
      <c r="E190" s="2">
        <v>256.07</v>
      </c>
      <c r="F190" s="2">
        <v>266.07</v>
      </c>
      <c r="G190" s="2">
        <v>266.27</v>
      </c>
      <c r="H190" s="2">
        <v>261.87</v>
      </c>
      <c r="I190" s="2">
        <v>260</v>
      </c>
      <c r="J190" s="2">
        <v>137.98</v>
      </c>
      <c r="K190" s="2">
        <f t="shared" ref="K190:O190" si="236">E190-102.36</f>
        <v>153.71</v>
      </c>
      <c r="L190" s="2">
        <f t="shared" si="236"/>
        <v>163.71</v>
      </c>
      <c r="M190" s="2">
        <f t="shared" si="236"/>
        <v>163.91</v>
      </c>
      <c r="N190" s="2">
        <f t="shared" si="236"/>
        <v>159.51</v>
      </c>
      <c r="O190" s="2">
        <f t="shared" si="236"/>
        <v>157.64</v>
      </c>
      <c r="P190" s="2">
        <f t="shared" si="225"/>
        <v>126.98</v>
      </c>
      <c r="Q190" s="6">
        <f t="shared" si="226"/>
        <v>0.826101099473034</v>
      </c>
      <c r="R190" s="6">
        <f t="shared" si="227"/>
        <v>0.210505591431721</v>
      </c>
      <c r="S190" s="4">
        <f t="shared" si="228"/>
        <v>1.2698</v>
      </c>
      <c r="T190" s="6">
        <f t="shared" si="229"/>
        <v>0.290833202079067</v>
      </c>
      <c r="U190" s="6">
        <f t="shared" si="230"/>
        <v>0.256182075917467</v>
      </c>
      <c r="V190" s="6">
        <f t="shared" si="231"/>
        <v>0.241455347298787</v>
      </c>
      <c r="W190" s="6">
        <f t="shared" si="232"/>
        <v>0.0439999999999998</v>
      </c>
      <c r="X190" s="6">
        <f t="shared" si="233"/>
        <v>0.3253</v>
      </c>
      <c r="Y190" s="6">
        <f t="shared" si="234"/>
        <v>0.3693</v>
      </c>
    </row>
    <row r="191" spans="1:25">
      <c r="A191" s="2">
        <v>202001</v>
      </c>
      <c r="B191" s="2" t="s">
        <v>95</v>
      </c>
      <c r="C191" s="2" t="s">
        <v>26</v>
      </c>
      <c r="D191" s="2" t="s">
        <v>27</v>
      </c>
      <c r="E191" s="2">
        <v>239.09</v>
      </c>
      <c r="F191" s="2">
        <v>247.77</v>
      </c>
      <c r="G191" s="2">
        <v>252.35</v>
      </c>
      <c r="H191" s="2">
        <v>242.72</v>
      </c>
      <c r="I191" s="2">
        <v>240.08</v>
      </c>
      <c r="J191" s="2">
        <v>122.11</v>
      </c>
      <c r="K191" s="2">
        <f t="shared" ref="K191:O191" si="237">E191-102.36</f>
        <v>136.73</v>
      </c>
      <c r="L191" s="2">
        <f t="shared" si="237"/>
        <v>145.41</v>
      </c>
      <c r="M191" s="2">
        <f t="shared" si="237"/>
        <v>149.99</v>
      </c>
      <c r="N191" s="2">
        <f t="shared" si="237"/>
        <v>140.36</v>
      </c>
      <c r="O191" s="2">
        <f t="shared" si="237"/>
        <v>137.72</v>
      </c>
      <c r="P191" s="2">
        <f t="shared" si="225"/>
        <v>111.11</v>
      </c>
      <c r="Q191" s="6">
        <f t="shared" si="226"/>
        <v>0.812623418415856</v>
      </c>
      <c r="R191" s="6">
        <f t="shared" si="227"/>
        <v>0.230582305823058</v>
      </c>
      <c r="S191" s="4">
        <f t="shared" si="228"/>
        <v>1.1111</v>
      </c>
      <c r="T191" s="6">
        <f t="shared" si="229"/>
        <v>0.349923499234992</v>
      </c>
      <c r="U191" s="6">
        <f t="shared" si="230"/>
        <v>0.263252632526325</v>
      </c>
      <c r="V191" s="6">
        <f t="shared" si="231"/>
        <v>0.239492394923949</v>
      </c>
      <c r="W191" s="6">
        <f t="shared" si="232"/>
        <v>0.0962999999999999</v>
      </c>
      <c r="X191" s="6">
        <f t="shared" si="233"/>
        <v>0.2925</v>
      </c>
      <c r="Y191" s="6">
        <f t="shared" si="234"/>
        <v>0.3888</v>
      </c>
    </row>
    <row r="192" spans="1:25">
      <c r="A192" s="2">
        <v>202001</v>
      </c>
      <c r="B192" s="2"/>
      <c r="C192" s="2" t="s">
        <v>28</v>
      </c>
      <c r="D192" s="2" t="s">
        <v>29</v>
      </c>
      <c r="E192" s="2">
        <v>252.01</v>
      </c>
      <c r="F192" s="2">
        <v>266.69</v>
      </c>
      <c r="G192" s="2">
        <v>264.93</v>
      </c>
      <c r="H192" s="2">
        <v>257.69</v>
      </c>
      <c r="I192" s="2">
        <v>255.13</v>
      </c>
      <c r="J192" s="2">
        <v>136.62</v>
      </c>
      <c r="K192" s="2">
        <f t="shared" ref="K192:O192" si="238">E192-102.36</f>
        <v>149.65</v>
      </c>
      <c r="L192" s="2">
        <f t="shared" si="238"/>
        <v>164.33</v>
      </c>
      <c r="M192" s="2">
        <f t="shared" si="238"/>
        <v>162.57</v>
      </c>
      <c r="N192" s="2">
        <f t="shared" si="238"/>
        <v>155.33</v>
      </c>
      <c r="O192" s="2">
        <f t="shared" si="238"/>
        <v>152.77</v>
      </c>
      <c r="P192" s="2">
        <f t="shared" si="225"/>
        <v>125.62</v>
      </c>
      <c r="Q192" s="6">
        <f t="shared" si="226"/>
        <v>0.839425325760107</v>
      </c>
      <c r="R192" s="6">
        <f t="shared" si="227"/>
        <v>0.191291195669479</v>
      </c>
      <c r="S192" s="4">
        <f t="shared" si="228"/>
        <v>1.2562</v>
      </c>
      <c r="T192" s="6">
        <f t="shared" si="229"/>
        <v>0.29414106034071</v>
      </c>
      <c r="U192" s="6">
        <f t="shared" si="230"/>
        <v>0.236506925648782</v>
      </c>
      <c r="V192" s="6">
        <f t="shared" si="231"/>
        <v>0.21612800509473</v>
      </c>
      <c r="W192" s="6">
        <f t="shared" si="232"/>
        <v>0.0724000000000001</v>
      </c>
      <c r="X192" s="6">
        <f t="shared" si="233"/>
        <v>0.2971</v>
      </c>
      <c r="Y192" s="6">
        <f t="shared" si="234"/>
        <v>0.3695</v>
      </c>
    </row>
    <row r="193" spans="1:25">
      <c r="A193" s="2">
        <v>202001</v>
      </c>
      <c r="B193" s="2"/>
      <c r="C193" s="2" t="s">
        <v>30</v>
      </c>
      <c r="D193" s="2" t="s">
        <v>31</v>
      </c>
      <c r="E193" s="2">
        <v>270.98</v>
      </c>
      <c r="F193" s="2">
        <v>274.74</v>
      </c>
      <c r="G193" s="2">
        <v>278.61</v>
      </c>
      <c r="H193" s="2">
        <v>274.33</v>
      </c>
      <c r="I193" s="2">
        <v>272.15</v>
      </c>
      <c r="J193" s="2">
        <v>152.02</v>
      </c>
      <c r="K193" s="2">
        <f t="shared" ref="K193:O193" si="239">E193-102.36</f>
        <v>168.62</v>
      </c>
      <c r="L193" s="2">
        <f t="shared" si="239"/>
        <v>172.38</v>
      </c>
      <c r="M193" s="2">
        <f t="shared" si="239"/>
        <v>176.25</v>
      </c>
      <c r="N193" s="2">
        <f t="shared" si="239"/>
        <v>171.97</v>
      </c>
      <c r="O193" s="2">
        <f t="shared" si="239"/>
        <v>169.79</v>
      </c>
      <c r="P193" s="2">
        <f t="shared" si="225"/>
        <v>141.02</v>
      </c>
      <c r="Q193" s="6">
        <f t="shared" si="226"/>
        <v>0.836318348950303</v>
      </c>
      <c r="R193" s="6">
        <f t="shared" si="227"/>
        <v>0.195716919585874</v>
      </c>
      <c r="S193" s="4">
        <f t="shared" si="228"/>
        <v>1.4102</v>
      </c>
      <c r="T193" s="6">
        <f t="shared" si="229"/>
        <v>0.249822720181534</v>
      </c>
      <c r="U193" s="6">
        <f t="shared" si="230"/>
        <v>0.219472415260246</v>
      </c>
      <c r="V193" s="6">
        <f t="shared" si="231"/>
        <v>0.204013615090058</v>
      </c>
      <c r="W193" s="6">
        <f t="shared" si="232"/>
        <v>0.0428000000000003</v>
      </c>
      <c r="X193" s="6">
        <f t="shared" si="233"/>
        <v>0.3095</v>
      </c>
      <c r="Y193" s="6">
        <f t="shared" si="234"/>
        <v>0.3523</v>
      </c>
    </row>
    <row r="194" spans="1:25">
      <c r="A194" s="2">
        <v>202001</v>
      </c>
      <c r="B194" s="2" t="s">
        <v>96</v>
      </c>
      <c r="C194" s="2" t="s">
        <v>26</v>
      </c>
      <c r="D194" s="2" t="s">
        <v>27</v>
      </c>
      <c r="E194" s="2">
        <v>243.82</v>
      </c>
      <c r="F194" s="2">
        <v>263.22</v>
      </c>
      <c r="G194" s="2">
        <v>262.85</v>
      </c>
      <c r="H194" s="2">
        <v>253.53</v>
      </c>
      <c r="I194" s="2">
        <v>250.88</v>
      </c>
      <c r="J194" s="2">
        <v>128.22</v>
      </c>
      <c r="K194" s="2">
        <f t="shared" ref="K194:O194" si="240">E194-102.36</f>
        <v>141.46</v>
      </c>
      <c r="L194" s="2">
        <f t="shared" si="240"/>
        <v>160.86</v>
      </c>
      <c r="M194" s="2">
        <f t="shared" si="240"/>
        <v>160.49</v>
      </c>
      <c r="N194" s="2">
        <f t="shared" si="240"/>
        <v>151.17</v>
      </c>
      <c r="O194" s="2">
        <f t="shared" si="240"/>
        <v>148.52</v>
      </c>
      <c r="P194" s="2">
        <f t="shared" si="225"/>
        <v>117.22</v>
      </c>
      <c r="Q194" s="6">
        <f t="shared" si="226"/>
        <v>0.82864413968613</v>
      </c>
      <c r="R194" s="6">
        <f t="shared" si="227"/>
        <v>0.206790650059717</v>
      </c>
      <c r="S194" s="4">
        <f t="shared" si="228"/>
        <v>1.1722</v>
      </c>
      <c r="T194" s="6">
        <f t="shared" si="229"/>
        <v>0.369134959904453</v>
      </c>
      <c r="U194" s="6">
        <f t="shared" si="230"/>
        <v>0.289626343627367</v>
      </c>
      <c r="V194" s="6">
        <f t="shared" si="231"/>
        <v>0.26701927998635</v>
      </c>
      <c r="W194" s="6">
        <f t="shared" si="232"/>
        <v>0.0931999999999999</v>
      </c>
      <c r="X194" s="6">
        <f t="shared" si="233"/>
        <v>0.3395</v>
      </c>
      <c r="Y194" s="6">
        <f t="shared" si="234"/>
        <v>0.4327</v>
      </c>
    </row>
    <row r="195" spans="1:25">
      <c r="A195" s="2">
        <v>202001</v>
      </c>
      <c r="B195" s="2"/>
      <c r="C195" s="2" t="s">
        <v>28</v>
      </c>
      <c r="D195" s="2" t="s">
        <v>29</v>
      </c>
      <c r="E195" s="2">
        <v>237.23</v>
      </c>
      <c r="F195" s="2">
        <v>254.34</v>
      </c>
      <c r="G195" s="2">
        <v>255.06</v>
      </c>
      <c r="H195" s="2">
        <v>245.7</v>
      </c>
      <c r="I195" s="2">
        <v>243.15</v>
      </c>
      <c r="J195" s="2">
        <v>126.91</v>
      </c>
      <c r="K195" s="2">
        <f t="shared" ref="K195:O195" si="241">E195-102.36</f>
        <v>134.87</v>
      </c>
      <c r="L195" s="2">
        <f t="shared" si="241"/>
        <v>151.98</v>
      </c>
      <c r="M195" s="2">
        <f t="shared" si="241"/>
        <v>152.7</v>
      </c>
      <c r="N195" s="2">
        <f t="shared" si="241"/>
        <v>143.34</v>
      </c>
      <c r="O195" s="2">
        <f t="shared" si="241"/>
        <v>140.79</v>
      </c>
      <c r="P195" s="2">
        <f t="shared" si="225"/>
        <v>115.91</v>
      </c>
      <c r="Q195" s="6">
        <f t="shared" si="226"/>
        <v>0.859420182397865</v>
      </c>
      <c r="R195" s="6">
        <f t="shared" si="227"/>
        <v>0.163575187645587</v>
      </c>
      <c r="S195" s="4">
        <f t="shared" si="228"/>
        <v>1.1591</v>
      </c>
      <c r="T195" s="6">
        <f t="shared" si="229"/>
        <v>0.31740143214563</v>
      </c>
      <c r="U195" s="6">
        <f t="shared" si="230"/>
        <v>0.236649124320593</v>
      </c>
      <c r="V195" s="6">
        <f t="shared" si="231"/>
        <v>0.21464929686826</v>
      </c>
      <c r="W195" s="6">
        <f t="shared" si="232"/>
        <v>0.0936000000000001</v>
      </c>
      <c r="X195" s="6">
        <f t="shared" si="233"/>
        <v>0.2743</v>
      </c>
      <c r="Y195" s="6">
        <f t="shared" si="234"/>
        <v>0.3679</v>
      </c>
    </row>
    <row r="196" spans="1:25">
      <c r="A196" s="2">
        <v>202001</v>
      </c>
      <c r="B196" s="2"/>
      <c r="C196" s="2" t="s">
        <v>30</v>
      </c>
      <c r="D196" s="2" t="s">
        <v>31</v>
      </c>
      <c r="E196" s="2">
        <v>224.14</v>
      </c>
      <c r="F196" s="2">
        <v>242.63</v>
      </c>
      <c r="G196" s="2">
        <v>239.21</v>
      </c>
      <c r="H196" s="2">
        <v>233.01</v>
      </c>
      <c r="I196" s="2">
        <v>231.25</v>
      </c>
      <c r="J196" s="2">
        <v>115.44</v>
      </c>
      <c r="K196" s="2">
        <f t="shared" ref="K196:O196" si="242">E196-102.36</f>
        <v>121.78</v>
      </c>
      <c r="L196" s="2">
        <f t="shared" si="242"/>
        <v>140.27</v>
      </c>
      <c r="M196" s="2">
        <f t="shared" si="242"/>
        <v>136.85</v>
      </c>
      <c r="N196" s="2">
        <f t="shared" si="242"/>
        <v>130.65</v>
      </c>
      <c r="O196" s="2">
        <f t="shared" si="242"/>
        <v>128.89</v>
      </c>
      <c r="P196" s="2">
        <f t="shared" si="225"/>
        <v>104.44</v>
      </c>
      <c r="Q196" s="6">
        <f t="shared" si="226"/>
        <v>0.857612087370669</v>
      </c>
      <c r="R196" s="6">
        <f t="shared" si="227"/>
        <v>0.166028341631559</v>
      </c>
      <c r="S196" s="4">
        <f t="shared" si="228"/>
        <v>1.0444</v>
      </c>
      <c r="T196" s="6">
        <f t="shared" si="229"/>
        <v>0.310321715817695</v>
      </c>
      <c r="U196" s="6">
        <f t="shared" si="230"/>
        <v>0.250957487552662</v>
      </c>
      <c r="V196" s="6">
        <f t="shared" si="231"/>
        <v>0.234105706625814</v>
      </c>
      <c r="W196" s="6">
        <f t="shared" si="232"/>
        <v>0.0620000000000005</v>
      </c>
      <c r="X196" s="6">
        <f t="shared" si="233"/>
        <v>0.2621</v>
      </c>
      <c r="Y196" s="6">
        <f t="shared" si="234"/>
        <v>0.3241</v>
      </c>
    </row>
    <row r="197" spans="1:25">
      <c r="A197" s="2">
        <v>202001</v>
      </c>
      <c r="B197" s="2" t="s">
        <v>97</v>
      </c>
      <c r="C197" s="2" t="s">
        <v>26</v>
      </c>
      <c r="D197" s="2" t="s">
        <v>27</v>
      </c>
      <c r="E197" s="4">
        <v>250.2</v>
      </c>
      <c r="F197" s="2">
        <v>264.13</v>
      </c>
      <c r="G197" s="4">
        <v>260.8</v>
      </c>
      <c r="H197" s="2">
        <v>255.27</v>
      </c>
      <c r="I197" s="2">
        <v>252.56</v>
      </c>
      <c r="J197" s="2">
        <v>134.25</v>
      </c>
      <c r="K197" s="2">
        <f t="shared" ref="K197:O197" si="243">E197-102.36</f>
        <v>147.84</v>
      </c>
      <c r="L197" s="2">
        <f t="shared" si="243"/>
        <v>161.77</v>
      </c>
      <c r="M197" s="2">
        <f t="shared" si="243"/>
        <v>158.44</v>
      </c>
      <c r="N197" s="2">
        <f t="shared" si="243"/>
        <v>152.91</v>
      </c>
      <c r="O197" s="2">
        <f t="shared" si="243"/>
        <v>150.2</v>
      </c>
      <c r="P197" s="2">
        <f t="shared" si="225"/>
        <v>123.25</v>
      </c>
      <c r="Q197" s="6">
        <f t="shared" si="226"/>
        <v>0.833671536796537</v>
      </c>
      <c r="R197" s="6">
        <f t="shared" si="227"/>
        <v>0.199513184584178</v>
      </c>
      <c r="S197" s="4">
        <f t="shared" si="228"/>
        <v>1.2325</v>
      </c>
      <c r="T197" s="6">
        <f t="shared" si="229"/>
        <v>0.28551724137931</v>
      </c>
      <c r="U197" s="6">
        <f t="shared" si="230"/>
        <v>0.240649087221096</v>
      </c>
      <c r="V197" s="6">
        <f t="shared" si="231"/>
        <v>0.218661257606491</v>
      </c>
      <c r="W197" s="6">
        <f t="shared" si="232"/>
        <v>0.0552999999999997</v>
      </c>
      <c r="X197" s="6">
        <f t="shared" si="233"/>
        <v>0.2966</v>
      </c>
      <c r="Y197" s="6">
        <f t="shared" si="234"/>
        <v>0.3519</v>
      </c>
    </row>
    <row r="198" spans="1:25">
      <c r="A198" s="2">
        <v>202001</v>
      </c>
      <c r="B198" s="2"/>
      <c r="C198" s="2" t="s">
        <v>28</v>
      </c>
      <c r="D198" s="2" t="s">
        <v>29</v>
      </c>
      <c r="E198" s="2">
        <v>228.14</v>
      </c>
      <c r="F198" s="2">
        <v>239.53</v>
      </c>
      <c r="G198" s="2">
        <v>240.55</v>
      </c>
      <c r="H198" s="2">
        <v>235.28</v>
      </c>
      <c r="I198" s="2">
        <v>233.15</v>
      </c>
      <c r="J198" s="2">
        <v>118.17</v>
      </c>
      <c r="K198" s="2">
        <f t="shared" ref="K198:O198" si="244">E198-102.36</f>
        <v>125.78</v>
      </c>
      <c r="L198" s="2">
        <f t="shared" si="244"/>
        <v>137.17</v>
      </c>
      <c r="M198" s="2">
        <f t="shared" si="244"/>
        <v>138.19</v>
      </c>
      <c r="N198" s="2">
        <f t="shared" si="244"/>
        <v>132.92</v>
      </c>
      <c r="O198" s="2">
        <f t="shared" si="244"/>
        <v>130.79</v>
      </c>
      <c r="P198" s="2">
        <f t="shared" si="225"/>
        <v>107.17</v>
      </c>
      <c r="Q198" s="6">
        <f t="shared" si="226"/>
        <v>0.852043250119256</v>
      </c>
      <c r="R198" s="6">
        <f t="shared" si="227"/>
        <v>0.173649342166651</v>
      </c>
      <c r="S198" s="4">
        <f t="shared" si="228"/>
        <v>1.0717</v>
      </c>
      <c r="T198" s="6">
        <f t="shared" si="229"/>
        <v>0.289446673509378</v>
      </c>
      <c r="U198" s="6">
        <f t="shared" si="230"/>
        <v>0.240272464309042</v>
      </c>
      <c r="V198" s="6">
        <f t="shared" si="231"/>
        <v>0.220397499300177</v>
      </c>
      <c r="W198" s="6">
        <f t="shared" si="232"/>
        <v>0.0526999999999998</v>
      </c>
      <c r="X198" s="6">
        <f t="shared" si="233"/>
        <v>0.2575</v>
      </c>
      <c r="Y198" s="6">
        <f t="shared" si="234"/>
        <v>0.3102</v>
      </c>
    </row>
    <row r="199" spans="1:25">
      <c r="A199" s="2">
        <v>202001</v>
      </c>
      <c r="B199" s="2"/>
      <c r="C199" s="2" t="s">
        <v>30</v>
      </c>
      <c r="D199" s="2" t="s">
        <v>31</v>
      </c>
      <c r="E199" s="2">
        <v>235.67</v>
      </c>
      <c r="F199" s="2">
        <v>254.28</v>
      </c>
      <c r="G199" s="2">
        <v>252.81</v>
      </c>
      <c r="H199" s="2">
        <v>246.17</v>
      </c>
      <c r="I199" s="4">
        <v>244.2</v>
      </c>
      <c r="J199" s="2">
        <v>141.57</v>
      </c>
      <c r="K199" s="2">
        <f t="shared" ref="K199:O199" si="245">E199-102.36</f>
        <v>133.31</v>
      </c>
      <c r="L199" s="2">
        <f t="shared" si="245"/>
        <v>151.92</v>
      </c>
      <c r="M199" s="2">
        <f t="shared" si="245"/>
        <v>150.45</v>
      </c>
      <c r="N199" s="2">
        <f t="shared" si="245"/>
        <v>143.81</v>
      </c>
      <c r="O199" s="2">
        <f t="shared" si="245"/>
        <v>141.84</v>
      </c>
      <c r="P199" s="2">
        <f t="shared" si="225"/>
        <v>130.57</v>
      </c>
      <c r="Q199" s="6">
        <f t="shared" si="226"/>
        <v>0.979446403120546</v>
      </c>
      <c r="R199" s="6">
        <f t="shared" si="227"/>
        <v>0.0209849123075746</v>
      </c>
      <c r="S199" s="4">
        <f t="shared" si="228"/>
        <v>1.3057</v>
      </c>
      <c r="T199" s="6">
        <f t="shared" si="229"/>
        <v>0.152255495136708</v>
      </c>
      <c r="U199" s="6">
        <f t="shared" si="230"/>
        <v>0.101401547062878</v>
      </c>
      <c r="V199" s="6">
        <f t="shared" si="231"/>
        <v>0.0863138546373591</v>
      </c>
      <c r="W199" s="6">
        <f t="shared" si="232"/>
        <v>0.0663999999999998</v>
      </c>
      <c r="X199" s="6">
        <f t="shared" si="233"/>
        <v>0.1324</v>
      </c>
      <c r="Y199" s="6">
        <f t="shared" si="234"/>
        <v>0.1988</v>
      </c>
    </row>
    <row r="200" spans="1:25">
      <c r="A200" s="2">
        <v>202001</v>
      </c>
      <c r="B200" s="2" t="s">
        <v>98</v>
      </c>
      <c r="C200" s="2" t="s">
        <v>26</v>
      </c>
      <c r="D200" s="2" t="s">
        <v>27</v>
      </c>
      <c r="E200" s="2">
        <v>276.89</v>
      </c>
      <c r="F200" s="2">
        <v>283.09</v>
      </c>
      <c r="G200" s="2">
        <v>286.52</v>
      </c>
      <c r="H200" s="2">
        <v>280.06</v>
      </c>
      <c r="I200" s="2">
        <v>278.36</v>
      </c>
      <c r="J200" s="2">
        <v>160.83</v>
      </c>
      <c r="K200" s="2">
        <f t="shared" ref="K200:O200" si="246">E200-102.36</f>
        <v>174.53</v>
      </c>
      <c r="L200" s="2">
        <f t="shared" si="246"/>
        <v>180.73</v>
      </c>
      <c r="M200" s="2">
        <f t="shared" si="246"/>
        <v>184.16</v>
      </c>
      <c r="N200" s="2">
        <f t="shared" si="246"/>
        <v>177.7</v>
      </c>
      <c r="O200" s="2">
        <f t="shared" si="246"/>
        <v>176</v>
      </c>
      <c r="P200" s="2">
        <f t="shared" si="225"/>
        <v>149.83</v>
      </c>
      <c r="Q200" s="6">
        <f t="shared" si="226"/>
        <v>0.858477052655704</v>
      </c>
      <c r="R200" s="6">
        <f t="shared" si="227"/>
        <v>0.164853500634052</v>
      </c>
      <c r="S200" s="4">
        <f t="shared" si="228"/>
        <v>1.4983</v>
      </c>
      <c r="T200" s="6">
        <f t="shared" si="229"/>
        <v>0.229126343188947</v>
      </c>
      <c r="U200" s="6">
        <f t="shared" si="230"/>
        <v>0.186010812253888</v>
      </c>
      <c r="V200" s="6">
        <f t="shared" si="231"/>
        <v>0.174664619902556</v>
      </c>
      <c r="W200" s="6">
        <f t="shared" si="232"/>
        <v>0.0645999999999998</v>
      </c>
      <c r="X200" s="6">
        <f t="shared" si="233"/>
        <v>0.2787</v>
      </c>
      <c r="Y200" s="6">
        <f t="shared" si="234"/>
        <v>0.3433</v>
      </c>
    </row>
    <row r="201" spans="1:25">
      <c r="A201" s="2">
        <v>202001</v>
      </c>
      <c r="B201" s="2"/>
      <c r="C201" s="2" t="s">
        <v>28</v>
      </c>
      <c r="D201" s="2" t="s">
        <v>29</v>
      </c>
      <c r="E201" s="2">
        <v>293.96</v>
      </c>
      <c r="F201" s="2">
        <v>296.02</v>
      </c>
      <c r="G201" s="2">
        <v>298.49</v>
      </c>
      <c r="H201" s="2">
        <v>294.51</v>
      </c>
      <c r="I201" s="4">
        <v>292.3</v>
      </c>
      <c r="J201" s="2">
        <v>170.11</v>
      </c>
      <c r="K201" s="2">
        <f t="shared" ref="K201:O201" si="247">E201-102.36</f>
        <v>191.6</v>
      </c>
      <c r="L201" s="2">
        <f t="shared" si="247"/>
        <v>193.66</v>
      </c>
      <c r="M201" s="2">
        <f t="shared" si="247"/>
        <v>196.13</v>
      </c>
      <c r="N201" s="2">
        <f t="shared" si="247"/>
        <v>192.15</v>
      </c>
      <c r="O201" s="2">
        <f t="shared" si="247"/>
        <v>189.94</v>
      </c>
      <c r="P201" s="2">
        <f t="shared" si="225"/>
        <v>159.11</v>
      </c>
      <c r="Q201" s="6">
        <f t="shared" si="226"/>
        <v>0.830427974947808</v>
      </c>
      <c r="R201" s="6">
        <f t="shared" si="227"/>
        <v>0.204198353340456</v>
      </c>
      <c r="S201" s="4">
        <f t="shared" si="228"/>
        <v>1.5911</v>
      </c>
      <c r="T201" s="6">
        <f t="shared" si="229"/>
        <v>0.232669222550437</v>
      </c>
      <c r="U201" s="6">
        <f t="shared" si="230"/>
        <v>0.207655081390233</v>
      </c>
      <c r="V201" s="6">
        <f t="shared" si="231"/>
        <v>0.19376531959022</v>
      </c>
      <c r="W201" s="6">
        <f t="shared" si="232"/>
        <v>0.0398000000000002</v>
      </c>
      <c r="X201" s="6">
        <f t="shared" si="233"/>
        <v>0.3304</v>
      </c>
      <c r="Y201" s="6">
        <f t="shared" si="234"/>
        <v>0.3702</v>
      </c>
    </row>
    <row r="202" spans="1:25">
      <c r="A202" s="2">
        <v>202001</v>
      </c>
      <c r="B202" s="2"/>
      <c r="C202" s="2" t="s">
        <v>30</v>
      </c>
      <c r="D202" s="2" t="s">
        <v>31</v>
      </c>
      <c r="E202" s="4">
        <v>225.9</v>
      </c>
      <c r="F202" s="2">
        <v>240.21</v>
      </c>
      <c r="G202" s="2">
        <v>242.26</v>
      </c>
      <c r="H202" s="2">
        <v>231.88</v>
      </c>
      <c r="I202" s="2">
        <v>230.02</v>
      </c>
      <c r="J202" s="2">
        <v>115.67</v>
      </c>
      <c r="K202" s="2">
        <f t="shared" ref="K202:O202" si="248">E202-102.36</f>
        <v>123.54</v>
      </c>
      <c r="L202" s="2">
        <f t="shared" si="248"/>
        <v>137.85</v>
      </c>
      <c r="M202" s="2">
        <f t="shared" si="248"/>
        <v>139.9</v>
      </c>
      <c r="N202" s="2">
        <f t="shared" si="248"/>
        <v>129.52</v>
      </c>
      <c r="O202" s="2">
        <f t="shared" si="248"/>
        <v>127.66</v>
      </c>
      <c r="P202" s="2">
        <f t="shared" si="225"/>
        <v>104.67</v>
      </c>
      <c r="Q202" s="6">
        <f t="shared" si="226"/>
        <v>0.847255949490044</v>
      </c>
      <c r="R202" s="6">
        <f t="shared" si="227"/>
        <v>0.180280882774434</v>
      </c>
      <c r="S202" s="4">
        <f t="shared" si="228"/>
        <v>1.0467</v>
      </c>
      <c r="T202" s="6">
        <f t="shared" si="229"/>
        <v>0.336581637527467</v>
      </c>
      <c r="U202" s="6">
        <f t="shared" si="230"/>
        <v>0.237412821247731</v>
      </c>
      <c r="V202" s="6">
        <f t="shared" si="231"/>
        <v>0.219642686538645</v>
      </c>
      <c r="W202" s="6">
        <f t="shared" si="232"/>
        <v>0.1038</v>
      </c>
      <c r="X202" s="6">
        <f t="shared" si="233"/>
        <v>0.2485</v>
      </c>
      <c r="Y202" s="6">
        <f t="shared" si="234"/>
        <v>0.3523</v>
      </c>
    </row>
    <row r="203" spans="1:25">
      <c r="A203" s="2">
        <v>202001</v>
      </c>
      <c r="B203" s="2" t="s">
        <v>99</v>
      </c>
      <c r="C203" s="2" t="s">
        <v>26</v>
      </c>
      <c r="D203" s="2" t="s">
        <v>27</v>
      </c>
      <c r="E203" s="2">
        <v>258.52</v>
      </c>
      <c r="F203" s="2">
        <v>259.92</v>
      </c>
      <c r="G203" s="2">
        <v>261.11</v>
      </c>
      <c r="H203" s="2">
        <v>256.18</v>
      </c>
      <c r="I203" s="2">
        <v>253.25</v>
      </c>
      <c r="J203" s="2">
        <v>135.22</v>
      </c>
      <c r="K203" s="2">
        <f t="shared" ref="K203:O203" si="249">E203-102.36</f>
        <v>156.16</v>
      </c>
      <c r="L203" s="2">
        <f t="shared" si="249"/>
        <v>157.56</v>
      </c>
      <c r="M203" s="2">
        <f t="shared" si="249"/>
        <v>158.75</v>
      </c>
      <c r="N203" s="2">
        <f t="shared" si="249"/>
        <v>153.82</v>
      </c>
      <c r="O203" s="2">
        <f t="shared" si="249"/>
        <v>150.89</v>
      </c>
      <c r="P203" s="2">
        <f t="shared" si="225"/>
        <v>124.22</v>
      </c>
      <c r="Q203" s="6">
        <f t="shared" si="226"/>
        <v>0.79546618852459</v>
      </c>
      <c r="R203" s="6">
        <f t="shared" si="227"/>
        <v>0.257124456609241</v>
      </c>
      <c r="S203" s="4">
        <f t="shared" si="228"/>
        <v>1.2422</v>
      </c>
      <c r="T203" s="6">
        <f t="shared" si="229"/>
        <v>0.277974561262277</v>
      </c>
      <c r="U203" s="6">
        <f t="shared" si="230"/>
        <v>0.238286910320399</v>
      </c>
      <c r="V203" s="6">
        <f t="shared" si="231"/>
        <v>0.214699726292062</v>
      </c>
      <c r="W203" s="6">
        <f t="shared" si="232"/>
        <v>0.0493</v>
      </c>
      <c r="X203" s="6">
        <f t="shared" si="233"/>
        <v>0.296</v>
      </c>
      <c r="Y203" s="6">
        <f t="shared" si="234"/>
        <v>0.3453</v>
      </c>
    </row>
    <row r="204" spans="1:25">
      <c r="A204" s="2">
        <v>202001</v>
      </c>
      <c r="B204" s="2"/>
      <c r="C204" s="2" t="s">
        <v>28</v>
      </c>
      <c r="D204" s="2" t="s">
        <v>29</v>
      </c>
      <c r="E204" s="2">
        <v>244.87</v>
      </c>
      <c r="F204" s="4">
        <v>259.7</v>
      </c>
      <c r="G204" s="2">
        <v>260</v>
      </c>
      <c r="H204" s="2">
        <v>253.36</v>
      </c>
      <c r="I204" s="2">
        <v>251.14</v>
      </c>
      <c r="J204" s="2">
        <v>134.28</v>
      </c>
      <c r="K204" s="2">
        <f t="shared" ref="K204:O204" si="250">E204-102.36</f>
        <v>142.51</v>
      </c>
      <c r="L204" s="2">
        <f t="shared" si="250"/>
        <v>157.34</v>
      </c>
      <c r="M204" s="2">
        <f t="shared" si="250"/>
        <v>157.64</v>
      </c>
      <c r="N204" s="2">
        <f t="shared" si="250"/>
        <v>151</v>
      </c>
      <c r="O204" s="2">
        <f t="shared" si="250"/>
        <v>148.78</v>
      </c>
      <c r="P204" s="2">
        <f t="shared" si="225"/>
        <v>123.28</v>
      </c>
      <c r="Q204" s="6">
        <f t="shared" si="226"/>
        <v>0.8650621009052</v>
      </c>
      <c r="R204" s="6">
        <f t="shared" si="227"/>
        <v>0.155986372485399</v>
      </c>
      <c r="S204" s="4">
        <f t="shared" si="228"/>
        <v>1.2328</v>
      </c>
      <c r="T204" s="6">
        <f t="shared" si="229"/>
        <v>0.278715120051914</v>
      </c>
      <c r="U204" s="6">
        <f t="shared" si="230"/>
        <v>0.22485399091499</v>
      </c>
      <c r="V204" s="6">
        <f t="shared" si="231"/>
        <v>0.20684620376379</v>
      </c>
      <c r="W204" s="6">
        <f t="shared" si="232"/>
        <v>0.0663999999999999</v>
      </c>
      <c r="X204" s="6">
        <f t="shared" si="233"/>
        <v>0.2772</v>
      </c>
      <c r="Y204" s="6">
        <f t="shared" si="234"/>
        <v>0.3436</v>
      </c>
    </row>
    <row r="205" spans="1:25">
      <c r="A205" s="2">
        <v>202001</v>
      </c>
      <c r="B205" s="2"/>
      <c r="C205" s="2" t="s">
        <v>30</v>
      </c>
      <c r="D205" s="2" t="s">
        <v>31</v>
      </c>
      <c r="E205" s="2">
        <v>245.08</v>
      </c>
      <c r="F205" s="2">
        <v>259.26</v>
      </c>
      <c r="G205" s="2">
        <v>256.78</v>
      </c>
      <c r="H205" s="2">
        <v>250.25</v>
      </c>
      <c r="I205" s="2">
        <v>248.37</v>
      </c>
      <c r="J205" s="2">
        <v>123.84</v>
      </c>
      <c r="K205" s="2">
        <f t="shared" ref="K205:O205" si="251">E205-102.36</f>
        <v>142.72</v>
      </c>
      <c r="L205" s="2">
        <f t="shared" si="251"/>
        <v>156.9</v>
      </c>
      <c r="M205" s="2">
        <f t="shared" si="251"/>
        <v>154.42</v>
      </c>
      <c r="N205" s="2">
        <f t="shared" si="251"/>
        <v>147.89</v>
      </c>
      <c r="O205" s="2">
        <f t="shared" si="251"/>
        <v>146.01</v>
      </c>
      <c r="P205" s="2">
        <f t="shared" si="225"/>
        <v>112.84</v>
      </c>
      <c r="Q205" s="6">
        <f t="shared" si="226"/>
        <v>0.790639013452915</v>
      </c>
      <c r="R205" s="6">
        <f t="shared" si="227"/>
        <v>0.26479971641262</v>
      </c>
      <c r="S205" s="4">
        <f t="shared" si="228"/>
        <v>1.1284</v>
      </c>
      <c r="T205" s="6">
        <f t="shared" si="229"/>
        <v>0.36848635235732</v>
      </c>
      <c r="U205" s="6">
        <f t="shared" si="230"/>
        <v>0.310616802552286</v>
      </c>
      <c r="V205" s="6">
        <f t="shared" si="231"/>
        <v>0.293956043956044</v>
      </c>
      <c r="W205" s="6">
        <f t="shared" si="232"/>
        <v>0.0652999999999997</v>
      </c>
      <c r="X205" s="6">
        <f t="shared" si="233"/>
        <v>0.3505</v>
      </c>
      <c r="Y205" s="6">
        <f t="shared" si="234"/>
        <v>0.4158</v>
      </c>
    </row>
    <row r="206" spans="1:25">
      <c r="A206" s="2">
        <v>202001</v>
      </c>
      <c r="B206" s="2" t="s">
        <v>100</v>
      </c>
      <c r="C206" s="2" t="s">
        <v>26</v>
      </c>
      <c r="D206" s="2" t="s">
        <v>27</v>
      </c>
      <c r="E206" s="2">
        <v>270.21</v>
      </c>
      <c r="F206" s="2">
        <v>272.67</v>
      </c>
      <c r="G206" s="2">
        <v>273.76</v>
      </c>
      <c r="H206" s="2">
        <v>271.17</v>
      </c>
      <c r="I206" s="2">
        <v>270.25</v>
      </c>
      <c r="J206" s="2">
        <v>144.4</v>
      </c>
      <c r="K206" s="2">
        <f t="shared" ref="K206:O206" si="252">E206-102.36</f>
        <v>167.85</v>
      </c>
      <c r="L206" s="2">
        <f t="shared" si="252"/>
        <v>170.31</v>
      </c>
      <c r="M206" s="2">
        <f t="shared" si="252"/>
        <v>171.4</v>
      </c>
      <c r="N206" s="2">
        <f t="shared" si="252"/>
        <v>168.81</v>
      </c>
      <c r="O206" s="2">
        <f t="shared" si="252"/>
        <v>167.89</v>
      </c>
      <c r="P206" s="2">
        <f t="shared" si="225"/>
        <v>133.4</v>
      </c>
      <c r="Q206" s="6">
        <f t="shared" si="226"/>
        <v>0.794757223711647</v>
      </c>
      <c r="R206" s="6">
        <f t="shared" si="227"/>
        <v>0.258245877061469</v>
      </c>
      <c r="S206" s="4">
        <f t="shared" si="228"/>
        <v>1.334</v>
      </c>
      <c r="T206" s="6">
        <f t="shared" si="229"/>
        <v>0.284857571214393</v>
      </c>
      <c r="U206" s="6">
        <f t="shared" si="230"/>
        <v>0.26544227886057</v>
      </c>
      <c r="V206" s="6">
        <f t="shared" si="231"/>
        <v>0.258545727136432</v>
      </c>
      <c r="W206" s="6">
        <f t="shared" si="232"/>
        <v>0.0258999999999997</v>
      </c>
      <c r="X206" s="6">
        <f t="shared" si="233"/>
        <v>0.3541</v>
      </c>
      <c r="Y206" s="6">
        <f t="shared" si="234"/>
        <v>0.38</v>
      </c>
    </row>
    <row r="207" spans="1:25">
      <c r="A207" s="2">
        <v>202001</v>
      </c>
      <c r="B207" s="2"/>
      <c r="C207" s="2" t="s">
        <v>28</v>
      </c>
      <c r="D207" s="2" t="s">
        <v>29</v>
      </c>
      <c r="E207" s="2">
        <v>259.22</v>
      </c>
      <c r="F207" s="2">
        <v>273.36</v>
      </c>
      <c r="G207" s="2">
        <v>274.15</v>
      </c>
      <c r="H207" s="2">
        <v>263.39</v>
      </c>
      <c r="I207" s="2">
        <v>260.35</v>
      </c>
      <c r="J207" s="2">
        <v>146.58</v>
      </c>
      <c r="K207" s="2">
        <f t="shared" ref="K207:O207" si="253">E207-102.36</f>
        <v>156.86</v>
      </c>
      <c r="L207" s="2">
        <f t="shared" si="253"/>
        <v>171</v>
      </c>
      <c r="M207" s="2">
        <f t="shared" si="253"/>
        <v>171.79</v>
      </c>
      <c r="N207" s="2">
        <f t="shared" si="253"/>
        <v>161.03</v>
      </c>
      <c r="O207" s="2">
        <f t="shared" si="253"/>
        <v>157.99</v>
      </c>
      <c r="P207" s="2">
        <f t="shared" si="225"/>
        <v>135.58</v>
      </c>
      <c r="Q207" s="6">
        <f t="shared" si="226"/>
        <v>0.864337625908453</v>
      </c>
      <c r="R207" s="6">
        <f t="shared" si="227"/>
        <v>0.156955303142056</v>
      </c>
      <c r="S207" s="4">
        <f t="shared" si="228"/>
        <v>1.3558</v>
      </c>
      <c r="T207" s="6">
        <f t="shared" si="229"/>
        <v>0.267074789792004</v>
      </c>
      <c r="U207" s="6">
        <f t="shared" si="230"/>
        <v>0.187712051925062</v>
      </c>
      <c r="V207" s="6">
        <f t="shared" si="231"/>
        <v>0.165289865761912</v>
      </c>
      <c r="W207" s="6">
        <f t="shared" si="232"/>
        <v>0.1076</v>
      </c>
      <c r="X207" s="6">
        <f t="shared" si="233"/>
        <v>0.2545</v>
      </c>
      <c r="Y207" s="6">
        <f t="shared" si="234"/>
        <v>0.3621</v>
      </c>
    </row>
    <row r="208" spans="1:25">
      <c r="A208" s="2">
        <v>202001</v>
      </c>
      <c r="B208" s="2"/>
      <c r="C208" s="2" t="s">
        <v>30</v>
      </c>
      <c r="D208" s="2" t="s">
        <v>31</v>
      </c>
      <c r="E208" s="2" t="s">
        <v>87</v>
      </c>
      <c r="F208" s="2" t="s">
        <v>87</v>
      </c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6"/>
      <c r="R208" s="6"/>
      <c r="S208" s="4"/>
      <c r="T208" s="6"/>
      <c r="U208" s="6"/>
      <c r="V208" s="6"/>
      <c r="W208" s="6"/>
      <c r="X208" s="6"/>
      <c r="Y208" s="6"/>
    </row>
    <row r="209" spans="1:25">
      <c r="A209" s="2">
        <v>202001</v>
      </c>
      <c r="B209" s="2" t="s">
        <v>101</v>
      </c>
      <c r="C209" s="2" t="s">
        <v>26</v>
      </c>
      <c r="D209" s="2" t="s">
        <v>27</v>
      </c>
      <c r="E209" s="2">
        <v>255.02</v>
      </c>
      <c r="F209" s="2">
        <v>263</v>
      </c>
      <c r="G209" s="2">
        <v>269.94</v>
      </c>
      <c r="H209" s="2">
        <v>259.58</v>
      </c>
      <c r="I209" s="2">
        <v>257.24</v>
      </c>
      <c r="J209" s="2">
        <v>117.87</v>
      </c>
      <c r="K209" s="2">
        <f t="shared" ref="K209:O209" si="254">E209-102.36</f>
        <v>152.66</v>
      </c>
      <c r="L209" s="2">
        <f t="shared" si="254"/>
        <v>160.64</v>
      </c>
      <c r="M209" s="2">
        <f t="shared" si="254"/>
        <v>167.58</v>
      </c>
      <c r="N209" s="2">
        <f t="shared" si="254"/>
        <v>157.22</v>
      </c>
      <c r="O209" s="2">
        <f t="shared" si="254"/>
        <v>154.88</v>
      </c>
      <c r="P209" s="2">
        <f t="shared" ref="P209:P211" si="255">J209-11</f>
        <v>106.87</v>
      </c>
      <c r="Q209" s="6">
        <f t="shared" ref="Q209:Q211" si="256">P209/K209</f>
        <v>0.700052404035111</v>
      </c>
      <c r="R209" s="6">
        <f t="shared" ref="R209:R211" si="257">(K209-P209)/P209</f>
        <v>0.428464489566764</v>
      </c>
      <c r="S209" s="4">
        <f t="shared" ref="S209:S211" si="258">P209/100</f>
        <v>1.0687</v>
      </c>
      <c r="T209" s="6">
        <f t="shared" ref="T209:T211" si="259">(M209-P209)/P209</f>
        <v>0.5680733601572</v>
      </c>
      <c r="U209" s="6">
        <f t="shared" ref="U209:U211" si="260">(N209-P209)/P209</f>
        <v>0.471133152428183</v>
      </c>
      <c r="V209" s="6">
        <f t="shared" ref="V209:V211" si="261">(O209-P209)/P209</f>
        <v>0.449237391222981</v>
      </c>
      <c r="W209" s="6">
        <f t="shared" ref="W209:W211" si="262">(T209-U209)*S209</f>
        <v>0.1036</v>
      </c>
      <c r="X209" s="6">
        <f t="shared" ref="X209:X211" si="263">U209*S209</f>
        <v>0.5035</v>
      </c>
      <c r="Y209" s="6">
        <f t="shared" ref="Y209:Y211" si="264">W209+X209</f>
        <v>0.6071</v>
      </c>
    </row>
    <row r="210" spans="1:25">
      <c r="A210" s="2">
        <v>202001</v>
      </c>
      <c r="B210" s="2"/>
      <c r="C210" s="2" t="s">
        <v>28</v>
      </c>
      <c r="D210" s="2" t="s">
        <v>29</v>
      </c>
      <c r="E210" s="2">
        <v>245.29</v>
      </c>
      <c r="F210" s="2">
        <v>253.12</v>
      </c>
      <c r="G210" s="2">
        <v>258.71</v>
      </c>
      <c r="H210" s="2">
        <v>248.97</v>
      </c>
      <c r="I210" s="2">
        <v>246.35</v>
      </c>
      <c r="J210" s="2">
        <v>131.34</v>
      </c>
      <c r="K210" s="2">
        <f t="shared" ref="K210:O210" si="265">E210-102.36</f>
        <v>142.93</v>
      </c>
      <c r="L210" s="2">
        <f t="shared" si="265"/>
        <v>150.76</v>
      </c>
      <c r="M210" s="2">
        <f t="shared" si="265"/>
        <v>156.35</v>
      </c>
      <c r="N210" s="2">
        <f t="shared" si="265"/>
        <v>146.61</v>
      </c>
      <c r="O210" s="2">
        <f t="shared" si="265"/>
        <v>143.99</v>
      </c>
      <c r="P210" s="2">
        <f t="shared" si="255"/>
        <v>120.34</v>
      </c>
      <c r="Q210" s="6">
        <f t="shared" si="256"/>
        <v>0.841950605191352</v>
      </c>
      <c r="R210" s="6">
        <f t="shared" si="257"/>
        <v>0.187718131959448</v>
      </c>
      <c r="S210" s="4">
        <f t="shared" si="258"/>
        <v>1.2034</v>
      </c>
      <c r="T210" s="6">
        <f t="shared" si="259"/>
        <v>0.299235499418314</v>
      </c>
      <c r="U210" s="6">
        <f t="shared" si="260"/>
        <v>0.218298155226857</v>
      </c>
      <c r="V210" s="6">
        <f t="shared" si="261"/>
        <v>0.196526508226691</v>
      </c>
      <c r="W210" s="6">
        <f t="shared" si="262"/>
        <v>0.0973999999999995</v>
      </c>
      <c r="X210" s="6">
        <f t="shared" si="263"/>
        <v>0.2627</v>
      </c>
      <c r="Y210" s="6">
        <f t="shared" si="264"/>
        <v>0.3601</v>
      </c>
    </row>
    <row r="211" spans="1:25">
      <c r="A211" s="2">
        <v>202001</v>
      </c>
      <c r="B211" s="2"/>
      <c r="C211" s="2" t="s">
        <v>30</v>
      </c>
      <c r="D211" s="2" t="s">
        <v>31</v>
      </c>
      <c r="E211" s="2">
        <v>256.72</v>
      </c>
      <c r="F211" s="2">
        <v>264.04</v>
      </c>
      <c r="G211" s="2">
        <v>268.95</v>
      </c>
      <c r="H211" s="2">
        <v>259.48</v>
      </c>
      <c r="I211" s="2">
        <v>257.09</v>
      </c>
      <c r="J211" s="2">
        <v>139.07</v>
      </c>
      <c r="K211" s="2">
        <f t="shared" ref="K211:O211" si="266">E211-102.36</f>
        <v>154.36</v>
      </c>
      <c r="L211" s="2">
        <f t="shared" si="266"/>
        <v>161.68</v>
      </c>
      <c r="M211" s="2">
        <f t="shared" si="266"/>
        <v>166.59</v>
      </c>
      <c r="N211" s="2">
        <f t="shared" si="266"/>
        <v>157.12</v>
      </c>
      <c r="O211" s="2">
        <f t="shared" si="266"/>
        <v>154.73</v>
      </c>
      <c r="P211" s="2">
        <f t="shared" si="255"/>
        <v>128.07</v>
      </c>
      <c r="Q211" s="6">
        <f t="shared" si="256"/>
        <v>0.829683855921223</v>
      </c>
      <c r="R211" s="6">
        <f t="shared" si="257"/>
        <v>0.205278363395019</v>
      </c>
      <c r="S211" s="4">
        <f t="shared" si="258"/>
        <v>1.2807</v>
      </c>
      <c r="T211" s="6">
        <f t="shared" si="259"/>
        <v>0.300773014757554</v>
      </c>
      <c r="U211" s="6">
        <f t="shared" si="260"/>
        <v>0.226829077848052</v>
      </c>
      <c r="V211" s="6">
        <f t="shared" si="261"/>
        <v>0.208167408448504</v>
      </c>
      <c r="W211" s="6">
        <f t="shared" si="262"/>
        <v>0.0946999999999997</v>
      </c>
      <c r="X211" s="6">
        <f t="shared" si="263"/>
        <v>0.2905</v>
      </c>
      <c r="Y211" s="6">
        <f t="shared" si="264"/>
        <v>0.3852</v>
      </c>
    </row>
    <row r="212" spans="1:25">
      <c r="A212" s="2">
        <v>202001</v>
      </c>
      <c r="B212" s="2" t="s">
        <v>102</v>
      </c>
      <c r="C212" s="2" t="s">
        <v>26</v>
      </c>
      <c r="D212" s="2" t="s">
        <v>27</v>
      </c>
      <c r="E212" s="2" t="s">
        <v>103</v>
      </c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6"/>
      <c r="R212" s="6"/>
      <c r="S212" s="4"/>
      <c r="T212" s="6"/>
      <c r="U212" s="6"/>
      <c r="V212" s="6"/>
      <c r="W212" s="6"/>
      <c r="X212" s="6"/>
      <c r="Y212" s="6"/>
    </row>
    <row r="213" spans="1:25">
      <c r="A213" s="2">
        <v>202001</v>
      </c>
      <c r="B213" s="2"/>
      <c r="C213" s="2" t="s">
        <v>28</v>
      </c>
      <c r="D213" s="2" t="s">
        <v>29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6"/>
      <c r="R213" s="6"/>
      <c r="S213" s="4"/>
      <c r="T213" s="6"/>
      <c r="U213" s="6"/>
      <c r="V213" s="6"/>
      <c r="W213" s="6"/>
      <c r="X213" s="6"/>
      <c r="Y213" s="6"/>
    </row>
    <row r="214" spans="1:25">
      <c r="A214" s="2">
        <v>202001</v>
      </c>
      <c r="B214" s="2"/>
      <c r="C214" s="2" t="s">
        <v>30</v>
      </c>
      <c r="D214" s="2" t="s">
        <v>31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6"/>
      <c r="R214" s="6"/>
      <c r="S214" s="4"/>
      <c r="T214" s="6"/>
      <c r="U214" s="6"/>
      <c r="V214" s="6"/>
      <c r="W214" s="6"/>
      <c r="X214" s="6"/>
      <c r="Y214" s="6"/>
    </row>
    <row r="215" spans="1:25">
      <c r="A215" s="2">
        <v>202001</v>
      </c>
      <c r="B215" s="2" t="s">
        <v>104</v>
      </c>
      <c r="C215" s="2" t="s">
        <v>26</v>
      </c>
      <c r="D215" s="2" t="s">
        <v>27</v>
      </c>
      <c r="E215" s="7">
        <v>236.58</v>
      </c>
      <c r="F215" s="7">
        <v>258.22</v>
      </c>
      <c r="G215" s="7">
        <v>261.14</v>
      </c>
      <c r="H215" s="2">
        <v>252.61</v>
      </c>
      <c r="I215" s="2">
        <v>247.78</v>
      </c>
      <c r="J215" s="2">
        <v>147.12</v>
      </c>
      <c r="K215" s="2">
        <f t="shared" ref="K215:M215" si="267">E215-97.77</f>
        <v>138.81</v>
      </c>
      <c r="L215" s="2">
        <f t="shared" si="267"/>
        <v>160.45</v>
      </c>
      <c r="M215" s="2">
        <f t="shared" si="267"/>
        <v>163.37</v>
      </c>
      <c r="N215" s="2">
        <f t="shared" ref="N215:N278" si="268">H215-93.36</f>
        <v>159.25</v>
      </c>
      <c r="O215" s="2">
        <f t="shared" ref="O215:O278" si="269">I215-93.36</f>
        <v>154.42</v>
      </c>
      <c r="P215" s="2">
        <f t="shared" ref="P215:P278" si="270">J215-11</f>
        <v>136.12</v>
      </c>
      <c r="Q215" s="6">
        <f t="shared" ref="Q215:Q219" si="271">P215/K215</f>
        <v>0.980620992723867</v>
      </c>
      <c r="R215" s="6">
        <f t="shared" ref="R215:R219" si="272">(K215-P215)/P215</f>
        <v>0.019761974728181</v>
      </c>
      <c r="S215" s="4">
        <f t="shared" ref="S215:S219" si="273">P215/100</f>
        <v>1.3612</v>
      </c>
      <c r="T215" s="6">
        <f t="shared" ref="T215:T219" si="274">(M215-P215)/P215</f>
        <v>0.200191007934176</v>
      </c>
      <c r="U215" s="6">
        <f t="shared" ref="U215:U219" si="275">(N215-P215)/P215</f>
        <v>0.16992359682633</v>
      </c>
      <c r="V215" s="6">
        <f t="shared" ref="V215:V219" si="276">(O215-P215)/P215</f>
        <v>0.134440199823685</v>
      </c>
      <c r="W215" s="6">
        <f t="shared" ref="W215:W219" si="277">(T215-U215)*S215</f>
        <v>0.0412</v>
      </c>
      <c r="X215" s="6">
        <f t="shared" ref="X215:X219" si="278">U215*S215</f>
        <v>0.2313</v>
      </c>
      <c r="Y215" s="6">
        <f t="shared" ref="Y215:Y219" si="279">W215+X215</f>
        <v>0.2725</v>
      </c>
    </row>
    <row r="216" spans="1:25">
      <c r="A216" s="2">
        <v>202001</v>
      </c>
      <c r="B216" s="2"/>
      <c r="C216" s="2" t="s">
        <v>28</v>
      </c>
      <c r="D216" s="2" t="s">
        <v>29</v>
      </c>
      <c r="E216" s="7">
        <v>259.46</v>
      </c>
      <c r="F216" s="7">
        <v>276.92</v>
      </c>
      <c r="G216" s="7">
        <v>279.02</v>
      </c>
      <c r="H216" s="2">
        <v>272.89</v>
      </c>
      <c r="I216" s="2">
        <v>267.58</v>
      </c>
      <c r="J216" s="2">
        <v>169.41</v>
      </c>
      <c r="K216" s="2">
        <f t="shared" ref="K216:M216" si="280">E216-97.77</f>
        <v>161.69</v>
      </c>
      <c r="L216" s="2">
        <f t="shared" si="280"/>
        <v>179.15</v>
      </c>
      <c r="M216" s="2">
        <f t="shared" si="280"/>
        <v>181.25</v>
      </c>
      <c r="N216" s="2">
        <f t="shared" si="268"/>
        <v>179.53</v>
      </c>
      <c r="O216" s="2">
        <f t="shared" si="269"/>
        <v>174.22</v>
      </c>
      <c r="P216" s="2">
        <f t="shared" si="270"/>
        <v>158.41</v>
      </c>
      <c r="Q216" s="6">
        <f t="shared" si="271"/>
        <v>0.979714268043787</v>
      </c>
      <c r="R216" s="6">
        <f t="shared" si="272"/>
        <v>0.02070576352503</v>
      </c>
      <c r="S216" s="4">
        <f t="shared" si="273"/>
        <v>1.5841</v>
      </c>
      <c r="T216" s="6">
        <f t="shared" si="274"/>
        <v>0.144182816741367</v>
      </c>
      <c r="U216" s="6">
        <f t="shared" si="275"/>
        <v>0.13332491635629</v>
      </c>
      <c r="V216" s="6">
        <f t="shared" si="276"/>
        <v>0.0998043052837572</v>
      </c>
      <c r="W216" s="6">
        <f t="shared" si="277"/>
        <v>0.0172000000000003</v>
      </c>
      <c r="X216" s="6">
        <f t="shared" si="278"/>
        <v>0.2112</v>
      </c>
      <c r="Y216" s="6">
        <f t="shared" si="279"/>
        <v>0.2284</v>
      </c>
    </row>
    <row r="217" spans="1:25">
      <c r="A217" s="2">
        <v>202001</v>
      </c>
      <c r="B217" s="2"/>
      <c r="C217" s="2" t="s">
        <v>30</v>
      </c>
      <c r="D217" s="2" t="s">
        <v>31</v>
      </c>
      <c r="E217" s="7">
        <v>225.9</v>
      </c>
      <c r="F217" s="7">
        <v>249.33</v>
      </c>
      <c r="G217" s="7">
        <v>250.14</v>
      </c>
      <c r="H217" s="2">
        <v>240.95</v>
      </c>
      <c r="I217" s="2">
        <v>237.14</v>
      </c>
      <c r="J217" s="2">
        <v>130.94</v>
      </c>
      <c r="K217" s="2">
        <f t="shared" ref="K217:M217" si="281">E217-97.77</f>
        <v>128.13</v>
      </c>
      <c r="L217" s="2">
        <f t="shared" si="281"/>
        <v>151.56</v>
      </c>
      <c r="M217" s="2">
        <f t="shared" si="281"/>
        <v>152.37</v>
      </c>
      <c r="N217" s="2">
        <f t="shared" si="268"/>
        <v>147.59</v>
      </c>
      <c r="O217" s="2">
        <f t="shared" si="269"/>
        <v>143.78</v>
      </c>
      <c r="P217" s="2">
        <f t="shared" si="270"/>
        <v>119.94</v>
      </c>
      <c r="Q217" s="6">
        <f t="shared" si="271"/>
        <v>0.936080543198314</v>
      </c>
      <c r="R217" s="6">
        <f t="shared" si="272"/>
        <v>0.0682841420710355</v>
      </c>
      <c r="S217" s="4">
        <f t="shared" si="273"/>
        <v>1.1994</v>
      </c>
      <c r="T217" s="6">
        <f t="shared" si="274"/>
        <v>0.270385192596298</v>
      </c>
      <c r="U217" s="6">
        <f t="shared" si="275"/>
        <v>0.230531932632983</v>
      </c>
      <c r="V217" s="6">
        <f t="shared" si="276"/>
        <v>0.198766049691512</v>
      </c>
      <c r="W217" s="6">
        <f t="shared" si="277"/>
        <v>0.0478000000000003</v>
      </c>
      <c r="X217" s="6">
        <f t="shared" si="278"/>
        <v>0.2765</v>
      </c>
      <c r="Y217" s="6">
        <f t="shared" si="279"/>
        <v>0.3243</v>
      </c>
    </row>
    <row r="218" spans="1:25">
      <c r="A218" s="2">
        <v>202001</v>
      </c>
      <c r="B218" s="2" t="s">
        <v>105</v>
      </c>
      <c r="C218" s="2" t="s">
        <v>26</v>
      </c>
      <c r="D218" s="2" t="s">
        <v>27</v>
      </c>
      <c r="E218" s="7">
        <v>271.25</v>
      </c>
      <c r="F218" s="7">
        <v>278.06</v>
      </c>
      <c r="G218" s="7">
        <v>279.99</v>
      </c>
      <c r="H218" s="2">
        <v>275.39</v>
      </c>
      <c r="I218" s="2">
        <v>271.9</v>
      </c>
      <c r="J218" s="2">
        <v>167.95</v>
      </c>
      <c r="K218" s="2">
        <f t="shared" ref="K218:M218" si="282">E218-97.77</f>
        <v>173.48</v>
      </c>
      <c r="L218" s="2">
        <f t="shared" si="282"/>
        <v>180.29</v>
      </c>
      <c r="M218" s="2">
        <f t="shared" si="282"/>
        <v>182.22</v>
      </c>
      <c r="N218" s="2">
        <f t="shared" si="268"/>
        <v>182.03</v>
      </c>
      <c r="O218" s="2">
        <f t="shared" si="269"/>
        <v>178.54</v>
      </c>
      <c r="P218" s="2">
        <f t="shared" si="270"/>
        <v>156.95</v>
      </c>
      <c r="Q218" s="6">
        <f t="shared" si="271"/>
        <v>0.904715240949965</v>
      </c>
      <c r="R218" s="6">
        <f t="shared" si="272"/>
        <v>0.105320165657853</v>
      </c>
      <c r="S218" s="4">
        <f t="shared" si="273"/>
        <v>1.5695</v>
      </c>
      <c r="T218" s="6">
        <f t="shared" si="274"/>
        <v>0.161006690028672</v>
      </c>
      <c r="U218" s="6">
        <f t="shared" si="275"/>
        <v>0.159796113411915</v>
      </c>
      <c r="V218" s="6">
        <f t="shared" si="276"/>
        <v>0.137559732398853</v>
      </c>
      <c r="W218" s="6">
        <f t="shared" si="277"/>
        <v>0.00190000000000059</v>
      </c>
      <c r="X218" s="6">
        <f t="shared" si="278"/>
        <v>0.2508</v>
      </c>
      <c r="Y218" s="6">
        <f t="shared" si="279"/>
        <v>0.2527</v>
      </c>
    </row>
    <row r="219" spans="1:25">
      <c r="A219" s="2">
        <v>202001</v>
      </c>
      <c r="B219" s="2"/>
      <c r="C219" s="2" t="s">
        <v>28</v>
      </c>
      <c r="D219" s="2" t="s">
        <v>29</v>
      </c>
      <c r="E219" s="7">
        <v>224.02</v>
      </c>
      <c r="F219" s="7">
        <v>244.92</v>
      </c>
      <c r="G219" s="7">
        <v>244.37</v>
      </c>
      <c r="H219" s="2">
        <v>233.5</v>
      </c>
      <c r="I219" s="2">
        <v>227.66</v>
      </c>
      <c r="J219" s="2">
        <v>116.33</v>
      </c>
      <c r="K219" s="2">
        <f t="shared" ref="K219:M219" si="283">E219-97.77</f>
        <v>126.25</v>
      </c>
      <c r="L219" s="2">
        <f t="shared" si="283"/>
        <v>147.15</v>
      </c>
      <c r="M219" s="2">
        <f t="shared" si="283"/>
        <v>146.6</v>
      </c>
      <c r="N219" s="2">
        <f t="shared" si="268"/>
        <v>140.14</v>
      </c>
      <c r="O219" s="2">
        <f t="shared" si="269"/>
        <v>134.3</v>
      </c>
      <c r="P219" s="2">
        <f t="shared" si="270"/>
        <v>105.33</v>
      </c>
      <c r="Q219" s="6">
        <f t="shared" si="271"/>
        <v>0.83429702970297</v>
      </c>
      <c r="R219" s="6">
        <f t="shared" si="272"/>
        <v>0.198613880186082</v>
      </c>
      <c r="S219" s="4">
        <f t="shared" si="273"/>
        <v>1.0533</v>
      </c>
      <c r="T219" s="6">
        <f t="shared" si="274"/>
        <v>0.391816196715086</v>
      </c>
      <c r="U219" s="6">
        <f t="shared" si="275"/>
        <v>0.330485141934871</v>
      </c>
      <c r="V219" s="6">
        <f t="shared" si="276"/>
        <v>0.275040349378145</v>
      </c>
      <c r="W219" s="6">
        <f t="shared" si="277"/>
        <v>0.0646000000000003</v>
      </c>
      <c r="X219" s="6">
        <f t="shared" si="278"/>
        <v>0.3481</v>
      </c>
      <c r="Y219" s="6">
        <f t="shared" si="279"/>
        <v>0.4127</v>
      </c>
    </row>
    <row r="220" spans="1:25">
      <c r="A220" s="2">
        <v>202001</v>
      </c>
      <c r="B220" s="2"/>
      <c r="C220" s="2" t="s">
        <v>30</v>
      </c>
      <c r="D220" s="2" t="s">
        <v>31</v>
      </c>
      <c r="E220" s="7" t="s">
        <v>87</v>
      </c>
      <c r="F220" s="7"/>
      <c r="G220" s="7"/>
      <c r="H220" s="2"/>
      <c r="I220" s="2"/>
      <c r="J220" s="2"/>
      <c r="K220" s="2" t="e">
        <f t="shared" ref="K220:M220" si="284">E220-97.77</f>
        <v>#VALUE!</v>
      </c>
      <c r="L220" s="2">
        <f t="shared" si="284"/>
        <v>-97.77</v>
      </c>
      <c r="M220" s="2">
        <f t="shared" si="284"/>
        <v>-97.77</v>
      </c>
      <c r="N220" s="2">
        <f t="shared" si="268"/>
        <v>-93.36</v>
      </c>
      <c r="O220" s="2">
        <f t="shared" si="269"/>
        <v>-93.36</v>
      </c>
      <c r="P220" s="2">
        <f t="shared" si="270"/>
        <v>-11</v>
      </c>
      <c r="Q220" s="6"/>
      <c r="R220" s="6"/>
      <c r="S220" s="4"/>
      <c r="T220" s="6"/>
      <c r="U220" s="6"/>
      <c r="V220" s="6"/>
      <c r="W220" s="6"/>
      <c r="X220" s="6"/>
      <c r="Y220" s="6"/>
    </row>
    <row r="221" spans="1:25">
      <c r="A221" s="2">
        <v>202001</v>
      </c>
      <c r="B221" s="2" t="s">
        <v>106</v>
      </c>
      <c r="C221" s="2" t="s">
        <v>26</v>
      </c>
      <c r="D221" s="2" t="s">
        <v>27</v>
      </c>
      <c r="E221" s="7">
        <v>272.87</v>
      </c>
      <c r="F221" s="7">
        <v>274.66</v>
      </c>
      <c r="G221" s="7">
        <v>275.46</v>
      </c>
      <c r="H221" s="2">
        <v>270.46</v>
      </c>
      <c r="I221" s="2">
        <v>267.7</v>
      </c>
      <c r="J221" s="2">
        <v>154.71</v>
      </c>
      <c r="K221" s="2">
        <f t="shared" ref="K221:M221" si="285">E221-97.77</f>
        <v>175.1</v>
      </c>
      <c r="L221" s="2">
        <f t="shared" si="285"/>
        <v>176.89</v>
      </c>
      <c r="M221" s="2">
        <f t="shared" si="285"/>
        <v>177.69</v>
      </c>
      <c r="N221" s="2">
        <f t="shared" si="268"/>
        <v>177.1</v>
      </c>
      <c r="O221" s="2">
        <f t="shared" si="269"/>
        <v>174.34</v>
      </c>
      <c r="P221" s="2">
        <f t="shared" si="270"/>
        <v>143.71</v>
      </c>
      <c r="Q221" s="6">
        <f t="shared" ref="Q221:Q225" si="286">P221/K221</f>
        <v>0.820731010850942</v>
      </c>
      <c r="R221" s="6">
        <f t="shared" ref="R221:R225" si="287">(K221-P221)/P221</f>
        <v>0.218425996799109</v>
      </c>
      <c r="S221" s="4">
        <f t="shared" ref="S221:S225" si="288">P221/100</f>
        <v>1.4371</v>
      </c>
      <c r="T221" s="6">
        <f t="shared" ref="T221:T225" si="289">(M221-P221)/P221</f>
        <v>0.236448403033888</v>
      </c>
      <c r="U221" s="6">
        <f t="shared" ref="U221:U225" si="290">(N221-P221)/P221</f>
        <v>0.232342912810521</v>
      </c>
      <c r="V221" s="6">
        <f t="shared" ref="V221:V225" si="291">(O221-P221)/P221</f>
        <v>0.213137568714773</v>
      </c>
      <c r="W221" s="6">
        <f t="shared" ref="W221:W225" si="292">(T221-U221)*S221</f>
        <v>0.00590000000000033</v>
      </c>
      <c r="X221" s="6">
        <f t="shared" ref="X221:X225" si="293">U221*S221</f>
        <v>0.3339</v>
      </c>
      <c r="Y221" s="6">
        <f t="shared" ref="Y221:Y225" si="294">W221+X221</f>
        <v>0.3398</v>
      </c>
    </row>
    <row r="222" spans="1:25">
      <c r="A222" s="2">
        <v>202001</v>
      </c>
      <c r="B222" s="2"/>
      <c r="C222" s="2" t="s">
        <v>28</v>
      </c>
      <c r="D222" s="2" t="s">
        <v>29</v>
      </c>
      <c r="E222" s="7">
        <v>242.07</v>
      </c>
      <c r="F222" s="7">
        <v>259.1</v>
      </c>
      <c r="G222" s="7">
        <v>256.8</v>
      </c>
      <c r="H222" s="2">
        <v>249.45</v>
      </c>
      <c r="I222" s="2">
        <v>245.07</v>
      </c>
      <c r="J222" s="2">
        <v>146.23</v>
      </c>
      <c r="K222" s="2">
        <f t="shared" ref="K222:M222" si="295">E222-97.77</f>
        <v>144.3</v>
      </c>
      <c r="L222" s="2">
        <f t="shared" si="295"/>
        <v>161.33</v>
      </c>
      <c r="M222" s="2">
        <f t="shared" si="295"/>
        <v>159.03</v>
      </c>
      <c r="N222" s="2">
        <f t="shared" si="268"/>
        <v>156.09</v>
      </c>
      <c r="O222" s="2">
        <f t="shared" si="269"/>
        <v>151.71</v>
      </c>
      <c r="P222" s="2">
        <f t="shared" si="270"/>
        <v>135.23</v>
      </c>
      <c r="Q222" s="6">
        <f t="shared" si="286"/>
        <v>0.937144837144837</v>
      </c>
      <c r="R222" s="6">
        <f t="shared" si="287"/>
        <v>0.067070916216816</v>
      </c>
      <c r="S222" s="4">
        <f t="shared" si="288"/>
        <v>1.3523</v>
      </c>
      <c r="T222" s="6">
        <f t="shared" si="289"/>
        <v>0.175996450491755</v>
      </c>
      <c r="U222" s="6">
        <f t="shared" si="290"/>
        <v>0.154255712489832</v>
      </c>
      <c r="V222" s="6">
        <f t="shared" si="291"/>
        <v>0.121866449752274</v>
      </c>
      <c r="W222" s="6">
        <f t="shared" si="292"/>
        <v>0.0294000000000005</v>
      </c>
      <c r="X222" s="6">
        <f t="shared" si="293"/>
        <v>0.2086</v>
      </c>
      <c r="Y222" s="6">
        <f t="shared" si="294"/>
        <v>0.238</v>
      </c>
    </row>
    <row r="223" spans="1:25">
      <c r="A223" s="2">
        <v>202001</v>
      </c>
      <c r="B223" s="2"/>
      <c r="C223" s="2" t="s">
        <v>30</v>
      </c>
      <c r="D223" s="2" t="s">
        <v>31</v>
      </c>
      <c r="E223" s="7">
        <v>242.51</v>
      </c>
      <c r="F223" s="7">
        <v>256.52</v>
      </c>
      <c r="G223" s="7">
        <v>256.69</v>
      </c>
      <c r="H223" s="2">
        <v>247.87</v>
      </c>
      <c r="I223" s="2">
        <v>244.42</v>
      </c>
      <c r="J223" s="2">
        <v>131.42</v>
      </c>
      <c r="K223" s="2">
        <f t="shared" ref="K223:M223" si="296">E223-97.77</f>
        <v>144.74</v>
      </c>
      <c r="L223" s="2">
        <f t="shared" si="296"/>
        <v>158.75</v>
      </c>
      <c r="M223" s="2">
        <f t="shared" si="296"/>
        <v>158.92</v>
      </c>
      <c r="N223" s="2">
        <f t="shared" si="268"/>
        <v>154.51</v>
      </c>
      <c r="O223" s="2">
        <f t="shared" si="269"/>
        <v>151.06</v>
      </c>
      <c r="P223" s="2">
        <f t="shared" si="270"/>
        <v>120.42</v>
      </c>
      <c r="Q223" s="6">
        <f t="shared" si="286"/>
        <v>0.831974575100179</v>
      </c>
      <c r="R223" s="6">
        <f t="shared" si="287"/>
        <v>0.201959807340973</v>
      </c>
      <c r="S223" s="4">
        <f t="shared" si="288"/>
        <v>1.2042</v>
      </c>
      <c r="T223" s="6">
        <f t="shared" si="289"/>
        <v>0.319714333167248</v>
      </c>
      <c r="U223" s="6">
        <f t="shared" si="290"/>
        <v>0.283092509549909</v>
      </c>
      <c r="V223" s="6">
        <f t="shared" si="291"/>
        <v>0.254442783590766</v>
      </c>
      <c r="W223" s="6">
        <f t="shared" si="292"/>
        <v>0.0441000000000002</v>
      </c>
      <c r="X223" s="6">
        <f t="shared" si="293"/>
        <v>0.3409</v>
      </c>
      <c r="Y223" s="6">
        <f t="shared" si="294"/>
        <v>0.385</v>
      </c>
    </row>
    <row r="224" spans="1:25">
      <c r="A224" s="2">
        <v>202001</v>
      </c>
      <c r="B224" s="2" t="s">
        <v>107</v>
      </c>
      <c r="C224" s="2" t="s">
        <v>26</v>
      </c>
      <c r="D224" s="2" t="s">
        <v>27</v>
      </c>
      <c r="E224" s="7">
        <v>288.06</v>
      </c>
      <c r="F224" s="7">
        <v>289.21</v>
      </c>
      <c r="G224" s="7">
        <v>289.26</v>
      </c>
      <c r="H224" s="2">
        <v>284.43</v>
      </c>
      <c r="I224" s="2">
        <v>283.41</v>
      </c>
      <c r="J224" s="2">
        <v>168.23</v>
      </c>
      <c r="K224" s="2">
        <f t="shared" ref="K224:M224" si="297">E224-97.77</f>
        <v>190.29</v>
      </c>
      <c r="L224" s="2">
        <f t="shared" si="297"/>
        <v>191.44</v>
      </c>
      <c r="M224" s="2">
        <f t="shared" si="297"/>
        <v>191.49</v>
      </c>
      <c r="N224" s="2">
        <f t="shared" si="268"/>
        <v>191.07</v>
      </c>
      <c r="O224" s="2">
        <f t="shared" si="269"/>
        <v>190.05</v>
      </c>
      <c r="P224" s="2">
        <f t="shared" si="270"/>
        <v>157.23</v>
      </c>
      <c r="Q224" s="6">
        <f t="shared" si="286"/>
        <v>0.826265174207788</v>
      </c>
      <c r="R224" s="6">
        <f t="shared" si="287"/>
        <v>0.210265216561725</v>
      </c>
      <c r="S224" s="4">
        <f t="shared" si="288"/>
        <v>1.5723</v>
      </c>
      <c r="T224" s="6">
        <f t="shared" si="289"/>
        <v>0.217897347834383</v>
      </c>
      <c r="U224" s="6">
        <f t="shared" si="290"/>
        <v>0.215226101888953</v>
      </c>
      <c r="V224" s="6">
        <f t="shared" si="291"/>
        <v>0.208738790307193</v>
      </c>
      <c r="W224" s="6">
        <f t="shared" si="292"/>
        <v>0.00420000000000016</v>
      </c>
      <c r="X224" s="6">
        <f t="shared" si="293"/>
        <v>0.3384</v>
      </c>
      <c r="Y224" s="6">
        <f t="shared" si="294"/>
        <v>0.3426</v>
      </c>
    </row>
    <row r="225" spans="1:25">
      <c r="A225" s="2">
        <v>202001</v>
      </c>
      <c r="B225" s="2"/>
      <c r="C225" s="2" t="s">
        <v>28</v>
      </c>
      <c r="D225" s="2" t="s">
        <v>29</v>
      </c>
      <c r="E225" s="7">
        <v>271.95</v>
      </c>
      <c r="F225" s="7">
        <v>275.93</v>
      </c>
      <c r="G225" s="7">
        <v>278.75</v>
      </c>
      <c r="H225" s="2">
        <v>276.52</v>
      </c>
      <c r="I225" s="2">
        <v>273.06</v>
      </c>
      <c r="J225" s="2">
        <v>152.33</v>
      </c>
      <c r="K225" s="2">
        <f t="shared" ref="K225:M225" si="298">E225-97.77</f>
        <v>174.18</v>
      </c>
      <c r="L225" s="2">
        <f t="shared" si="298"/>
        <v>178.16</v>
      </c>
      <c r="M225" s="2">
        <f t="shared" si="298"/>
        <v>180.98</v>
      </c>
      <c r="N225" s="2">
        <f t="shared" si="268"/>
        <v>183.16</v>
      </c>
      <c r="O225" s="2">
        <f t="shared" si="269"/>
        <v>179.7</v>
      </c>
      <c r="P225" s="2">
        <f t="shared" si="270"/>
        <v>141.33</v>
      </c>
      <c r="Q225" s="6">
        <f t="shared" si="286"/>
        <v>0.811401997933173</v>
      </c>
      <c r="R225" s="6">
        <f t="shared" si="287"/>
        <v>0.232434727234133</v>
      </c>
      <c r="S225" s="4">
        <f t="shared" si="288"/>
        <v>1.4133</v>
      </c>
      <c r="T225" s="6">
        <f t="shared" si="289"/>
        <v>0.280549069553527</v>
      </c>
      <c r="U225" s="6">
        <f t="shared" si="290"/>
        <v>0.295973961650039</v>
      </c>
      <c r="V225" s="6">
        <f t="shared" si="291"/>
        <v>0.271492252175759</v>
      </c>
      <c r="W225" s="6">
        <f t="shared" si="292"/>
        <v>-0.0217999999999995</v>
      </c>
      <c r="X225" s="6">
        <f t="shared" si="293"/>
        <v>0.4183</v>
      </c>
      <c r="Y225" s="6">
        <f t="shared" si="294"/>
        <v>0.3965</v>
      </c>
    </row>
    <row r="226" spans="1:25">
      <c r="A226" s="2">
        <v>202001</v>
      </c>
      <c r="B226" s="2"/>
      <c r="C226" s="2" t="s">
        <v>30</v>
      </c>
      <c r="D226" s="2" t="s">
        <v>31</v>
      </c>
      <c r="E226" s="7" t="s">
        <v>87</v>
      </c>
      <c r="F226" s="7"/>
      <c r="G226" s="7"/>
      <c r="H226" s="2"/>
      <c r="I226" s="2"/>
      <c r="J226" s="2"/>
      <c r="K226" s="2" t="e">
        <f t="shared" ref="K226:M226" si="299">E226-97.77</f>
        <v>#VALUE!</v>
      </c>
      <c r="L226" s="2">
        <f t="shared" si="299"/>
        <v>-97.77</v>
      </c>
      <c r="M226" s="2">
        <f t="shared" si="299"/>
        <v>-97.77</v>
      </c>
      <c r="N226" s="2">
        <f t="shared" si="268"/>
        <v>-93.36</v>
      </c>
      <c r="O226" s="2">
        <f t="shared" si="269"/>
        <v>-93.36</v>
      </c>
      <c r="P226" s="2">
        <f t="shared" si="270"/>
        <v>-11</v>
      </c>
      <c r="Q226" s="6"/>
      <c r="R226" s="6"/>
      <c r="S226" s="4"/>
      <c r="T226" s="6"/>
      <c r="U226" s="6"/>
      <c r="V226" s="6"/>
      <c r="W226" s="6"/>
      <c r="X226" s="6"/>
      <c r="Y226" s="6"/>
    </row>
    <row r="227" spans="1:25">
      <c r="A227" s="2">
        <v>202001</v>
      </c>
      <c r="B227" s="2" t="s">
        <v>108</v>
      </c>
      <c r="C227" s="2" t="s">
        <v>26</v>
      </c>
      <c r="D227" s="2" t="s">
        <v>27</v>
      </c>
      <c r="E227" s="7">
        <v>268.73</v>
      </c>
      <c r="F227" s="7">
        <v>277.25</v>
      </c>
      <c r="G227" s="7">
        <v>277.71</v>
      </c>
      <c r="H227" s="2">
        <v>273.04</v>
      </c>
      <c r="I227" s="2">
        <v>269.02</v>
      </c>
      <c r="J227" s="2">
        <v>152.72</v>
      </c>
      <c r="K227" s="2">
        <f t="shared" ref="K227:M227" si="300">E227-97.77</f>
        <v>170.96</v>
      </c>
      <c r="L227" s="2">
        <f t="shared" si="300"/>
        <v>179.48</v>
      </c>
      <c r="M227" s="2">
        <f t="shared" si="300"/>
        <v>179.94</v>
      </c>
      <c r="N227" s="2">
        <f t="shared" si="268"/>
        <v>179.68</v>
      </c>
      <c r="O227" s="2">
        <f t="shared" si="269"/>
        <v>175.66</v>
      </c>
      <c r="P227" s="2">
        <f t="shared" si="270"/>
        <v>141.72</v>
      </c>
      <c r="Q227" s="6">
        <f t="shared" ref="Q227:Q234" si="301">P227/K227</f>
        <v>0.828965839962564</v>
      </c>
      <c r="R227" s="6">
        <f t="shared" ref="R227:R234" si="302">(K227-P227)/P227</f>
        <v>0.206322325712673</v>
      </c>
      <c r="S227" s="4">
        <f t="shared" ref="S227:S234" si="303">P227/100</f>
        <v>1.4172</v>
      </c>
      <c r="T227" s="6">
        <f t="shared" ref="T227:T234" si="304">(M227-P227)/P227</f>
        <v>0.269686706181202</v>
      </c>
      <c r="U227" s="6">
        <f t="shared" ref="U227:U234" si="305">(N227-P227)/P227</f>
        <v>0.267852102737793</v>
      </c>
      <c r="V227" s="6">
        <f t="shared" ref="V227:V234" si="306">(O227-P227)/P227</f>
        <v>0.239486311035845</v>
      </c>
      <c r="W227" s="6">
        <f t="shared" ref="W227:W234" si="307">(T227-U227)*S227</f>
        <v>0.00259999999999997</v>
      </c>
      <c r="X227" s="6">
        <f t="shared" ref="X227:X234" si="308">U227*S227</f>
        <v>0.3796</v>
      </c>
      <c r="Y227" s="6">
        <f t="shared" ref="Y227:Y234" si="309">W227+X227</f>
        <v>0.3822</v>
      </c>
    </row>
    <row r="228" spans="1:25">
      <c r="A228" s="2">
        <v>202001</v>
      </c>
      <c r="B228" s="2"/>
      <c r="C228" s="2" t="s">
        <v>28</v>
      </c>
      <c r="D228" s="2" t="s">
        <v>29</v>
      </c>
      <c r="E228" s="7">
        <v>237.26</v>
      </c>
      <c r="F228" s="7">
        <v>251.99</v>
      </c>
      <c r="G228" s="7">
        <v>251.1</v>
      </c>
      <c r="H228" s="2">
        <v>245.03</v>
      </c>
      <c r="I228" s="2">
        <v>239.62</v>
      </c>
      <c r="J228" s="2">
        <v>124.9</v>
      </c>
      <c r="K228" s="2">
        <f t="shared" ref="K228:M228" si="310">E228-97.77</f>
        <v>139.49</v>
      </c>
      <c r="L228" s="2">
        <f t="shared" si="310"/>
        <v>154.22</v>
      </c>
      <c r="M228" s="2">
        <f t="shared" si="310"/>
        <v>153.33</v>
      </c>
      <c r="N228" s="2">
        <f t="shared" si="268"/>
        <v>151.67</v>
      </c>
      <c r="O228" s="2">
        <f t="shared" si="269"/>
        <v>146.26</v>
      </c>
      <c r="P228" s="2">
        <f t="shared" si="270"/>
        <v>113.9</v>
      </c>
      <c r="Q228" s="6">
        <f t="shared" si="301"/>
        <v>0.816545988959782</v>
      </c>
      <c r="R228" s="6">
        <f t="shared" si="302"/>
        <v>0.224670763827919</v>
      </c>
      <c r="S228" s="4">
        <f t="shared" si="303"/>
        <v>1.139</v>
      </c>
      <c r="T228" s="6">
        <f t="shared" si="304"/>
        <v>0.346180860403863</v>
      </c>
      <c r="U228" s="6">
        <f t="shared" si="305"/>
        <v>0.331606672519754</v>
      </c>
      <c r="V228" s="6">
        <f t="shared" si="306"/>
        <v>0.284108867427568</v>
      </c>
      <c r="W228" s="6">
        <f t="shared" si="307"/>
        <v>0.0165999999999997</v>
      </c>
      <c r="X228" s="6">
        <f t="shared" si="308"/>
        <v>0.3777</v>
      </c>
      <c r="Y228" s="6">
        <f t="shared" si="309"/>
        <v>0.3943</v>
      </c>
    </row>
    <row r="229" spans="1:25">
      <c r="A229" s="2">
        <v>202001</v>
      </c>
      <c r="B229" s="2"/>
      <c r="C229" s="2" t="s">
        <v>30</v>
      </c>
      <c r="D229" s="2" t="s">
        <v>31</v>
      </c>
      <c r="E229" s="7">
        <v>249.86</v>
      </c>
      <c r="F229" s="7">
        <v>262.95</v>
      </c>
      <c r="G229" s="7">
        <v>265.99</v>
      </c>
      <c r="H229" s="2">
        <v>257.83</v>
      </c>
      <c r="I229" s="2">
        <v>254.65</v>
      </c>
      <c r="J229" s="2">
        <v>152.07</v>
      </c>
      <c r="K229" s="2">
        <f t="shared" ref="K229:M229" si="311">E229-97.77</f>
        <v>152.09</v>
      </c>
      <c r="L229" s="2">
        <f t="shared" si="311"/>
        <v>165.18</v>
      </c>
      <c r="M229" s="2">
        <f t="shared" si="311"/>
        <v>168.22</v>
      </c>
      <c r="N229" s="2">
        <f t="shared" si="268"/>
        <v>164.47</v>
      </c>
      <c r="O229" s="2">
        <f t="shared" si="269"/>
        <v>161.29</v>
      </c>
      <c r="P229" s="2">
        <f t="shared" si="270"/>
        <v>141.07</v>
      </c>
      <c r="Q229" s="6">
        <f t="shared" si="301"/>
        <v>0.927542902228943</v>
      </c>
      <c r="R229" s="6">
        <f t="shared" si="302"/>
        <v>0.0781172467569295</v>
      </c>
      <c r="S229" s="4">
        <f t="shared" si="303"/>
        <v>1.4107</v>
      </c>
      <c r="T229" s="6">
        <f t="shared" si="304"/>
        <v>0.192457645140711</v>
      </c>
      <c r="U229" s="6">
        <f t="shared" si="305"/>
        <v>0.165875097469341</v>
      </c>
      <c r="V229" s="6">
        <f t="shared" si="306"/>
        <v>0.143333097044021</v>
      </c>
      <c r="W229" s="6">
        <f t="shared" si="307"/>
        <v>0.0375000000000006</v>
      </c>
      <c r="X229" s="6">
        <f t="shared" si="308"/>
        <v>0.234</v>
      </c>
      <c r="Y229" s="6">
        <f t="shared" si="309"/>
        <v>0.2715</v>
      </c>
    </row>
    <row r="230" spans="1:25">
      <c r="A230" s="2">
        <v>202001</v>
      </c>
      <c r="B230" s="2" t="s">
        <v>109</v>
      </c>
      <c r="C230" s="2" t="s">
        <v>26</v>
      </c>
      <c r="D230" s="2" t="s">
        <v>27</v>
      </c>
      <c r="E230" s="7">
        <v>287.55</v>
      </c>
      <c r="F230" s="7">
        <v>288.2</v>
      </c>
      <c r="G230" s="7">
        <v>288.4</v>
      </c>
      <c r="H230" s="2">
        <v>283.14</v>
      </c>
      <c r="I230" s="2">
        <v>282.18</v>
      </c>
      <c r="J230" s="2">
        <v>161.56</v>
      </c>
      <c r="K230" s="2">
        <f t="shared" ref="K230:M230" si="312">E230-97.77</f>
        <v>189.78</v>
      </c>
      <c r="L230" s="2">
        <f t="shared" si="312"/>
        <v>190.43</v>
      </c>
      <c r="M230" s="2">
        <f t="shared" si="312"/>
        <v>190.63</v>
      </c>
      <c r="N230" s="2">
        <f t="shared" si="268"/>
        <v>189.78</v>
      </c>
      <c r="O230" s="2">
        <f t="shared" si="269"/>
        <v>188.82</v>
      </c>
      <c r="P230" s="2">
        <f t="shared" si="270"/>
        <v>150.56</v>
      </c>
      <c r="Q230" s="6">
        <f t="shared" si="301"/>
        <v>0.793339656444304</v>
      </c>
      <c r="R230" s="6">
        <f t="shared" si="302"/>
        <v>0.260494155154092</v>
      </c>
      <c r="S230" s="4">
        <f t="shared" si="303"/>
        <v>1.5056</v>
      </c>
      <c r="T230" s="6">
        <f t="shared" si="304"/>
        <v>0.266139744952178</v>
      </c>
      <c r="U230" s="6">
        <f t="shared" si="305"/>
        <v>0.260494155154091</v>
      </c>
      <c r="V230" s="6">
        <f t="shared" si="306"/>
        <v>0.254117959617428</v>
      </c>
      <c r="W230" s="6">
        <f t="shared" si="307"/>
        <v>0.00850000000000019</v>
      </c>
      <c r="X230" s="6">
        <f t="shared" si="308"/>
        <v>0.3922</v>
      </c>
      <c r="Y230" s="6">
        <f t="shared" si="309"/>
        <v>0.4007</v>
      </c>
    </row>
    <row r="231" spans="1:25">
      <c r="A231" s="2">
        <v>202001</v>
      </c>
      <c r="B231" s="2"/>
      <c r="C231" s="2" t="s">
        <v>28</v>
      </c>
      <c r="D231" s="2" t="s">
        <v>29</v>
      </c>
      <c r="E231" s="7">
        <v>257.06</v>
      </c>
      <c r="F231" s="7">
        <v>267.01</v>
      </c>
      <c r="G231" s="7">
        <v>268.63</v>
      </c>
      <c r="H231" s="2">
        <v>263.23</v>
      </c>
      <c r="I231" s="2">
        <v>262.34</v>
      </c>
      <c r="J231" s="2">
        <v>138.21</v>
      </c>
      <c r="K231" s="2">
        <f t="shared" ref="K231:M231" si="313">E231-97.77</f>
        <v>159.29</v>
      </c>
      <c r="L231" s="2">
        <f t="shared" si="313"/>
        <v>169.24</v>
      </c>
      <c r="M231" s="2">
        <f t="shared" si="313"/>
        <v>170.86</v>
      </c>
      <c r="N231" s="2">
        <f t="shared" si="268"/>
        <v>169.87</v>
      </c>
      <c r="O231" s="2">
        <f t="shared" si="269"/>
        <v>168.98</v>
      </c>
      <c r="P231" s="2">
        <f t="shared" si="270"/>
        <v>127.21</v>
      </c>
      <c r="Q231" s="6">
        <f t="shared" si="301"/>
        <v>0.798606315525143</v>
      </c>
      <c r="R231" s="6">
        <f t="shared" si="302"/>
        <v>0.252181432277337</v>
      </c>
      <c r="S231" s="4">
        <f t="shared" si="303"/>
        <v>1.2721</v>
      </c>
      <c r="T231" s="6">
        <f t="shared" si="304"/>
        <v>0.343133401462149</v>
      </c>
      <c r="U231" s="6">
        <f t="shared" si="305"/>
        <v>0.335350994418678</v>
      </c>
      <c r="V231" s="6">
        <f t="shared" si="306"/>
        <v>0.328354689096769</v>
      </c>
      <c r="W231" s="6">
        <f t="shared" si="307"/>
        <v>0.00990000000000009</v>
      </c>
      <c r="X231" s="6">
        <f t="shared" si="308"/>
        <v>0.4266</v>
      </c>
      <c r="Y231" s="6">
        <f t="shared" si="309"/>
        <v>0.4365</v>
      </c>
    </row>
    <row r="232" spans="1:25">
      <c r="A232" s="2">
        <v>202001</v>
      </c>
      <c r="B232" s="2"/>
      <c r="C232" s="2" t="s">
        <v>30</v>
      </c>
      <c r="D232" s="2" t="s">
        <v>31</v>
      </c>
      <c r="E232" s="7">
        <v>250.56</v>
      </c>
      <c r="F232" s="7">
        <v>270.45</v>
      </c>
      <c r="G232" s="7">
        <v>268.8</v>
      </c>
      <c r="H232" s="2">
        <v>264.07</v>
      </c>
      <c r="I232" s="2">
        <v>261.35</v>
      </c>
      <c r="J232" s="2">
        <v>131.31</v>
      </c>
      <c r="K232" s="2">
        <f t="shared" ref="K232:M232" si="314">E232-97.77</f>
        <v>152.79</v>
      </c>
      <c r="L232" s="2">
        <f t="shared" si="314"/>
        <v>172.68</v>
      </c>
      <c r="M232" s="2">
        <f t="shared" si="314"/>
        <v>171.03</v>
      </c>
      <c r="N232" s="2">
        <f t="shared" si="268"/>
        <v>170.71</v>
      </c>
      <c r="O232" s="2">
        <f t="shared" si="269"/>
        <v>167.99</v>
      </c>
      <c r="P232" s="2">
        <f t="shared" si="270"/>
        <v>120.31</v>
      </c>
      <c r="Q232" s="6">
        <f t="shared" si="301"/>
        <v>0.787420642712219</v>
      </c>
      <c r="R232" s="6">
        <f t="shared" si="302"/>
        <v>0.269969246114205</v>
      </c>
      <c r="S232" s="4">
        <f t="shared" si="303"/>
        <v>1.2031</v>
      </c>
      <c r="T232" s="6">
        <f t="shared" si="304"/>
        <v>0.421577591222675</v>
      </c>
      <c r="U232" s="6">
        <f t="shared" si="305"/>
        <v>0.418917795694456</v>
      </c>
      <c r="V232" s="6">
        <f t="shared" si="306"/>
        <v>0.396309533704596</v>
      </c>
      <c r="W232" s="6">
        <f t="shared" si="307"/>
        <v>0.00320000000000047</v>
      </c>
      <c r="X232" s="6">
        <f t="shared" si="308"/>
        <v>0.504</v>
      </c>
      <c r="Y232" s="6">
        <f t="shared" si="309"/>
        <v>0.5072</v>
      </c>
    </row>
    <row r="233" spans="1:25">
      <c r="A233" s="2">
        <v>202001</v>
      </c>
      <c r="B233" s="2" t="s">
        <v>110</v>
      </c>
      <c r="C233" s="2" t="s">
        <v>26</v>
      </c>
      <c r="D233" s="2" t="s">
        <v>27</v>
      </c>
      <c r="E233" s="7">
        <v>241.33</v>
      </c>
      <c r="F233" s="7">
        <v>254.74</v>
      </c>
      <c r="G233" s="7">
        <v>256.35</v>
      </c>
      <c r="H233" s="2">
        <v>242.27</v>
      </c>
      <c r="I233" s="2">
        <v>240.13</v>
      </c>
      <c r="J233" s="2">
        <v>127.38</v>
      </c>
      <c r="K233" s="2">
        <f t="shared" ref="K233:M233" si="315">E233-97.77</f>
        <v>143.56</v>
      </c>
      <c r="L233" s="2">
        <f t="shared" si="315"/>
        <v>156.97</v>
      </c>
      <c r="M233" s="2">
        <f t="shared" si="315"/>
        <v>158.58</v>
      </c>
      <c r="N233" s="2">
        <f t="shared" si="268"/>
        <v>148.91</v>
      </c>
      <c r="O233" s="2">
        <f t="shared" si="269"/>
        <v>146.77</v>
      </c>
      <c r="P233" s="2">
        <f t="shared" si="270"/>
        <v>116.38</v>
      </c>
      <c r="Q233" s="6">
        <f t="shared" si="301"/>
        <v>0.810671496238507</v>
      </c>
      <c r="R233" s="6">
        <f t="shared" si="302"/>
        <v>0.233545282694621</v>
      </c>
      <c r="S233" s="4">
        <f t="shared" si="303"/>
        <v>1.1638</v>
      </c>
      <c r="T233" s="6">
        <f t="shared" si="304"/>
        <v>0.362605258635505</v>
      </c>
      <c r="U233" s="6">
        <f t="shared" si="305"/>
        <v>0.279515380649596</v>
      </c>
      <c r="V233" s="6">
        <f t="shared" si="306"/>
        <v>0.261127341467606</v>
      </c>
      <c r="W233" s="6">
        <f t="shared" si="307"/>
        <v>0.0967000000000002</v>
      </c>
      <c r="X233" s="6">
        <f t="shared" si="308"/>
        <v>0.3253</v>
      </c>
      <c r="Y233" s="6">
        <f t="shared" si="309"/>
        <v>0.422</v>
      </c>
    </row>
    <row r="234" spans="1:25">
      <c r="A234" s="2">
        <v>202001</v>
      </c>
      <c r="B234" s="2"/>
      <c r="C234" s="2" t="s">
        <v>28</v>
      </c>
      <c r="D234" s="2" t="s">
        <v>29</v>
      </c>
      <c r="E234" s="7">
        <v>239.61</v>
      </c>
      <c r="F234" s="7">
        <v>246.49</v>
      </c>
      <c r="G234" s="7">
        <v>248.32</v>
      </c>
      <c r="H234" s="2">
        <v>239.92</v>
      </c>
      <c r="I234" s="2">
        <v>237.19</v>
      </c>
      <c r="J234" s="2">
        <v>128.44</v>
      </c>
      <c r="K234" s="2">
        <f t="shared" ref="K234:M234" si="316">E234-97.77</f>
        <v>141.84</v>
      </c>
      <c r="L234" s="2">
        <f t="shared" si="316"/>
        <v>148.72</v>
      </c>
      <c r="M234" s="2">
        <f t="shared" si="316"/>
        <v>150.55</v>
      </c>
      <c r="N234" s="2">
        <f t="shared" si="268"/>
        <v>146.56</v>
      </c>
      <c r="O234" s="2">
        <f t="shared" si="269"/>
        <v>143.83</v>
      </c>
      <c r="P234" s="2">
        <f t="shared" si="270"/>
        <v>117.44</v>
      </c>
      <c r="Q234" s="6">
        <f t="shared" si="301"/>
        <v>0.827975183305132</v>
      </c>
      <c r="R234" s="6">
        <f t="shared" si="302"/>
        <v>0.207765667574932</v>
      </c>
      <c r="S234" s="4">
        <f t="shared" si="303"/>
        <v>1.1744</v>
      </c>
      <c r="T234" s="6">
        <f t="shared" si="304"/>
        <v>0.281931198910082</v>
      </c>
      <c r="U234" s="6">
        <f t="shared" si="305"/>
        <v>0.247956403269755</v>
      </c>
      <c r="V234" s="6">
        <f t="shared" si="306"/>
        <v>0.224710490463215</v>
      </c>
      <c r="W234" s="6">
        <f t="shared" si="307"/>
        <v>0.0399000000000001</v>
      </c>
      <c r="X234" s="6">
        <f t="shared" si="308"/>
        <v>0.2912</v>
      </c>
      <c r="Y234" s="6">
        <f t="shared" si="309"/>
        <v>0.3311</v>
      </c>
    </row>
    <row r="235" spans="1:25">
      <c r="A235" s="2">
        <v>202001</v>
      </c>
      <c r="B235" s="2"/>
      <c r="C235" s="2" t="s">
        <v>30</v>
      </c>
      <c r="D235" s="2" t="s">
        <v>31</v>
      </c>
      <c r="E235" s="7" t="s">
        <v>87</v>
      </c>
      <c r="F235" s="7"/>
      <c r="G235" s="7"/>
      <c r="H235" s="2"/>
      <c r="I235" s="2"/>
      <c r="J235" s="2"/>
      <c r="K235" s="2" t="e">
        <f t="shared" ref="K235:M235" si="317">E235-97.77</f>
        <v>#VALUE!</v>
      </c>
      <c r="L235" s="2">
        <f t="shared" si="317"/>
        <v>-97.77</v>
      </c>
      <c r="M235" s="2">
        <f t="shared" si="317"/>
        <v>-97.77</v>
      </c>
      <c r="N235" s="2">
        <f t="shared" si="268"/>
        <v>-93.36</v>
      </c>
      <c r="O235" s="2">
        <f t="shared" si="269"/>
        <v>-93.36</v>
      </c>
      <c r="P235" s="2">
        <f t="shared" si="270"/>
        <v>-11</v>
      </c>
      <c r="Q235" s="6"/>
      <c r="R235" s="6"/>
      <c r="S235" s="4"/>
      <c r="T235" s="6"/>
      <c r="U235" s="6"/>
      <c r="V235" s="6"/>
      <c r="W235" s="6"/>
      <c r="X235" s="6"/>
      <c r="Y235" s="6"/>
    </row>
    <row r="236" spans="1:25">
      <c r="A236" s="2">
        <v>202001</v>
      </c>
      <c r="B236" s="2" t="s">
        <v>111</v>
      </c>
      <c r="C236" s="2" t="s">
        <v>26</v>
      </c>
      <c r="D236" s="2" t="s">
        <v>27</v>
      </c>
      <c r="E236" s="7">
        <v>242.88</v>
      </c>
      <c r="F236" s="7">
        <v>256.05</v>
      </c>
      <c r="G236" s="7">
        <v>256.72</v>
      </c>
      <c r="H236" s="2">
        <v>247.35</v>
      </c>
      <c r="I236" s="2">
        <v>244.26</v>
      </c>
      <c r="J236" s="2">
        <v>132.35</v>
      </c>
      <c r="K236" s="2">
        <f t="shared" ref="K236:M236" si="318">E236-97.77</f>
        <v>145.11</v>
      </c>
      <c r="L236" s="2">
        <f t="shared" si="318"/>
        <v>158.28</v>
      </c>
      <c r="M236" s="2">
        <f t="shared" si="318"/>
        <v>158.95</v>
      </c>
      <c r="N236" s="2">
        <f t="shared" si="268"/>
        <v>153.99</v>
      </c>
      <c r="O236" s="2">
        <f t="shared" si="269"/>
        <v>150.9</v>
      </c>
      <c r="P236" s="2">
        <f t="shared" si="270"/>
        <v>121.35</v>
      </c>
      <c r="Q236" s="6">
        <f t="shared" ref="Q236:Q243" si="319">P236/K236</f>
        <v>0.836262145958238</v>
      </c>
      <c r="R236" s="6">
        <f t="shared" ref="R236:R243" si="320">(K236-P236)/P236</f>
        <v>0.195797280593325</v>
      </c>
      <c r="S236" s="4">
        <f t="shared" ref="S236:S243" si="321">P236/100</f>
        <v>1.2135</v>
      </c>
      <c r="T236" s="6">
        <f t="shared" ref="T236:T243" si="322">(M236-P236)/P236</f>
        <v>0.30984754841368</v>
      </c>
      <c r="U236" s="6">
        <f t="shared" ref="U236:U243" si="323">(N236-P236)/P236</f>
        <v>0.268974042027194</v>
      </c>
      <c r="V236" s="6">
        <f t="shared" ref="V236:V243" si="324">(O236-P236)/P236</f>
        <v>0.243510506798517</v>
      </c>
      <c r="W236" s="6">
        <f t="shared" ref="W236:W243" si="325">(T236-U236)*S236</f>
        <v>0.0496000000000004</v>
      </c>
      <c r="X236" s="6">
        <f t="shared" ref="X236:X243" si="326">U236*S236</f>
        <v>0.3264</v>
      </c>
      <c r="Y236" s="6">
        <f t="shared" ref="Y236:Y243" si="327">W236+X236</f>
        <v>0.376000000000001</v>
      </c>
    </row>
    <row r="237" spans="1:25">
      <c r="A237" s="2">
        <v>202001</v>
      </c>
      <c r="B237" s="2"/>
      <c r="C237" s="2" t="s">
        <v>28</v>
      </c>
      <c r="D237" s="2" t="s">
        <v>29</v>
      </c>
      <c r="E237" s="7">
        <v>272.93</v>
      </c>
      <c r="F237" s="7">
        <v>273.25</v>
      </c>
      <c r="G237" s="7">
        <v>274.37</v>
      </c>
      <c r="H237" s="2">
        <v>269.86</v>
      </c>
      <c r="I237" s="2">
        <v>268.12</v>
      </c>
      <c r="J237" s="2">
        <v>155.12</v>
      </c>
      <c r="K237" s="2">
        <f t="shared" ref="K237:M237" si="328">E237-97.77</f>
        <v>175.16</v>
      </c>
      <c r="L237" s="2">
        <f t="shared" si="328"/>
        <v>175.48</v>
      </c>
      <c r="M237" s="2">
        <f t="shared" si="328"/>
        <v>176.6</v>
      </c>
      <c r="N237" s="2">
        <f t="shared" si="268"/>
        <v>176.5</v>
      </c>
      <c r="O237" s="2">
        <f t="shared" si="269"/>
        <v>174.76</v>
      </c>
      <c r="P237" s="2">
        <f t="shared" si="270"/>
        <v>144.12</v>
      </c>
      <c r="Q237" s="6">
        <f t="shared" si="319"/>
        <v>0.822790591459237</v>
      </c>
      <c r="R237" s="6">
        <f t="shared" si="320"/>
        <v>0.215376075492645</v>
      </c>
      <c r="S237" s="4">
        <f t="shared" si="321"/>
        <v>1.4412</v>
      </c>
      <c r="T237" s="6">
        <f t="shared" si="322"/>
        <v>0.225367749097974</v>
      </c>
      <c r="U237" s="6">
        <f t="shared" si="323"/>
        <v>0.224673882875382</v>
      </c>
      <c r="V237" s="6">
        <f t="shared" si="324"/>
        <v>0.212600610602276</v>
      </c>
      <c r="W237" s="6">
        <f t="shared" si="325"/>
        <v>0.00100000000000021</v>
      </c>
      <c r="X237" s="6">
        <f t="shared" si="326"/>
        <v>0.3238</v>
      </c>
      <c r="Y237" s="6">
        <f t="shared" si="327"/>
        <v>0.3248</v>
      </c>
    </row>
    <row r="238" spans="1:25">
      <c r="A238" s="2">
        <v>202001</v>
      </c>
      <c r="B238" s="2"/>
      <c r="C238" s="2" t="s">
        <v>30</v>
      </c>
      <c r="D238" s="2" t="s">
        <v>31</v>
      </c>
      <c r="E238" s="7">
        <v>267.67</v>
      </c>
      <c r="F238" s="7">
        <v>273.45</v>
      </c>
      <c r="G238" s="7">
        <v>275.32</v>
      </c>
      <c r="H238" s="2">
        <v>270.34</v>
      </c>
      <c r="I238" s="2">
        <v>269.39</v>
      </c>
      <c r="J238" s="2">
        <v>147.38</v>
      </c>
      <c r="K238" s="2">
        <f t="shared" ref="K238:M238" si="329">E238-97.77</f>
        <v>169.9</v>
      </c>
      <c r="L238" s="2">
        <f t="shared" si="329"/>
        <v>175.68</v>
      </c>
      <c r="M238" s="2">
        <f t="shared" si="329"/>
        <v>177.55</v>
      </c>
      <c r="N238" s="2">
        <f t="shared" si="268"/>
        <v>176.98</v>
      </c>
      <c r="O238" s="2">
        <f t="shared" si="269"/>
        <v>176.03</v>
      </c>
      <c r="P238" s="2">
        <f t="shared" si="270"/>
        <v>136.38</v>
      </c>
      <c r="Q238" s="6">
        <f t="shared" si="319"/>
        <v>0.802707474985285</v>
      </c>
      <c r="R238" s="6">
        <f t="shared" si="320"/>
        <v>0.245783839272621</v>
      </c>
      <c r="S238" s="4">
        <f t="shared" si="321"/>
        <v>1.3638</v>
      </c>
      <c r="T238" s="6">
        <f t="shared" si="322"/>
        <v>0.301877108080364</v>
      </c>
      <c r="U238" s="6">
        <f t="shared" si="323"/>
        <v>0.297697609620179</v>
      </c>
      <c r="V238" s="6">
        <f t="shared" si="324"/>
        <v>0.290731778853204</v>
      </c>
      <c r="W238" s="6">
        <f t="shared" si="325"/>
        <v>0.00570000000000054</v>
      </c>
      <c r="X238" s="6">
        <f t="shared" si="326"/>
        <v>0.406</v>
      </c>
      <c r="Y238" s="6">
        <f t="shared" si="327"/>
        <v>0.4117</v>
      </c>
    </row>
    <row r="239" spans="1:25">
      <c r="A239" s="2">
        <v>202001</v>
      </c>
      <c r="B239" s="2" t="s">
        <v>112</v>
      </c>
      <c r="C239" s="2" t="s">
        <v>26</v>
      </c>
      <c r="D239" s="2" t="s">
        <v>27</v>
      </c>
      <c r="E239" s="7">
        <v>241.81</v>
      </c>
      <c r="F239" s="7">
        <v>253.75</v>
      </c>
      <c r="G239" s="7">
        <v>251.81</v>
      </c>
      <c r="H239" s="2">
        <v>246.88</v>
      </c>
      <c r="I239" s="2">
        <v>246.12</v>
      </c>
      <c r="J239" s="2">
        <v>114.05</v>
      </c>
      <c r="K239" s="2">
        <f t="shared" ref="K239:M239" si="330">E239-97.77</f>
        <v>144.04</v>
      </c>
      <c r="L239" s="2">
        <f t="shared" si="330"/>
        <v>155.98</v>
      </c>
      <c r="M239" s="2">
        <f t="shared" si="330"/>
        <v>154.04</v>
      </c>
      <c r="N239" s="2">
        <f t="shared" si="268"/>
        <v>153.52</v>
      </c>
      <c r="O239" s="2">
        <f t="shared" si="269"/>
        <v>152.76</v>
      </c>
      <c r="P239" s="2">
        <f t="shared" si="270"/>
        <v>103.05</v>
      </c>
      <c r="Q239" s="6">
        <f t="shared" si="319"/>
        <v>0.715426270480422</v>
      </c>
      <c r="R239" s="6">
        <f t="shared" si="320"/>
        <v>0.397768073750607</v>
      </c>
      <c r="S239" s="4">
        <f t="shared" si="321"/>
        <v>1.0305</v>
      </c>
      <c r="T239" s="6">
        <f t="shared" si="322"/>
        <v>0.494808345463368</v>
      </c>
      <c r="U239" s="6">
        <f t="shared" si="323"/>
        <v>0.489762251334304</v>
      </c>
      <c r="V239" s="6">
        <f t="shared" si="324"/>
        <v>0.482387190684134</v>
      </c>
      <c r="W239" s="6">
        <f t="shared" si="325"/>
        <v>0.00520000000000038</v>
      </c>
      <c r="X239" s="6">
        <f t="shared" si="326"/>
        <v>0.5047</v>
      </c>
      <c r="Y239" s="6">
        <f t="shared" si="327"/>
        <v>0.5099</v>
      </c>
    </row>
    <row r="240" spans="1:25">
      <c r="A240" s="2">
        <v>202001</v>
      </c>
      <c r="B240" s="2"/>
      <c r="C240" s="2" t="s">
        <v>28</v>
      </c>
      <c r="D240" s="2" t="s">
        <v>29</v>
      </c>
      <c r="E240" s="7">
        <v>129.13</v>
      </c>
      <c r="F240" s="7">
        <v>237.91</v>
      </c>
      <c r="G240" s="7">
        <v>238.01</v>
      </c>
      <c r="H240" s="2">
        <v>229.32</v>
      </c>
      <c r="I240" s="2">
        <v>227.08</v>
      </c>
      <c r="J240" s="2">
        <v>106.94</v>
      </c>
      <c r="K240" s="2">
        <f t="shared" ref="K240:M240" si="331">E240-97.77</f>
        <v>31.36</v>
      </c>
      <c r="L240" s="2">
        <f t="shared" si="331"/>
        <v>140.14</v>
      </c>
      <c r="M240" s="2">
        <f t="shared" si="331"/>
        <v>140.24</v>
      </c>
      <c r="N240" s="2">
        <f t="shared" si="268"/>
        <v>135.96</v>
      </c>
      <c r="O240" s="2">
        <f t="shared" si="269"/>
        <v>133.72</v>
      </c>
      <c r="P240" s="2">
        <f t="shared" si="270"/>
        <v>95.94</v>
      </c>
      <c r="Q240" s="6">
        <f t="shared" si="319"/>
        <v>3.0593112244898</v>
      </c>
      <c r="R240" s="6">
        <f t="shared" si="320"/>
        <v>-0.673129038982697</v>
      </c>
      <c r="S240" s="4">
        <f t="shared" si="321"/>
        <v>0.9594</v>
      </c>
      <c r="T240" s="6">
        <f t="shared" si="322"/>
        <v>0.461746925161559</v>
      </c>
      <c r="U240" s="6">
        <f t="shared" si="323"/>
        <v>0.417135709818636</v>
      </c>
      <c r="V240" s="6">
        <f t="shared" si="324"/>
        <v>0.393787784031687</v>
      </c>
      <c r="W240" s="6">
        <f t="shared" si="325"/>
        <v>0.0428000000000003</v>
      </c>
      <c r="X240" s="6">
        <f t="shared" si="326"/>
        <v>0.4002</v>
      </c>
      <c r="Y240" s="6">
        <f t="shared" si="327"/>
        <v>0.443</v>
      </c>
    </row>
    <row r="241" spans="1:25">
      <c r="A241" s="2">
        <v>202001</v>
      </c>
      <c r="B241" s="2"/>
      <c r="C241" s="2" t="s">
        <v>30</v>
      </c>
      <c r="D241" s="2" t="s">
        <v>31</v>
      </c>
      <c r="E241" s="7">
        <v>229.34</v>
      </c>
      <c r="F241" s="7">
        <v>247.27</v>
      </c>
      <c r="G241" s="7">
        <v>248.03</v>
      </c>
      <c r="H241" s="2">
        <v>238.98</v>
      </c>
      <c r="I241" s="2">
        <v>236.34</v>
      </c>
      <c r="J241" s="2">
        <v>114.42</v>
      </c>
      <c r="K241" s="2">
        <f t="shared" ref="K241:M241" si="332">E241-97.77</f>
        <v>131.57</v>
      </c>
      <c r="L241" s="2">
        <f t="shared" si="332"/>
        <v>149.5</v>
      </c>
      <c r="M241" s="2">
        <f t="shared" si="332"/>
        <v>150.26</v>
      </c>
      <c r="N241" s="2">
        <f t="shared" si="268"/>
        <v>145.62</v>
      </c>
      <c r="O241" s="2">
        <f t="shared" si="269"/>
        <v>142.98</v>
      </c>
      <c r="P241" s="2">
        <f t="shared" si="270"/>
        <v>103.42</v>
      </c>
      <c r="Q241" s="6">
        <f t="shared" si="319"/>
        <v>0.786045451090674</v>
      </c>
      <c r="R241" s="6">
        <f t="shared" si="320"/>
        <v>0.272191065557919</v>
      </c>
      <c r="S241" s="4">
        <f t="shared" si="321"/>
        <v>1.0342</v>
      </c>
      <c r="T241" s="6">
        <f t="shared" si="322"/>
        <v>0.452910462192999</v>
      </c>
      <c r="U241" s="6">
        <f t="shared" si="323"/>
        <v>0.408044865596596</v>
      </c>
      <c r="V241" s="6">
        <f t="shared" si="324"/>
        <v>0.382517888222781</v>
      </c>
      <c r="W241" s="6">
        <f t="shared" si="325"/>
        <v>0.0463999999999999</v>
      </c>
      <c r="X241" s="6">
        <f t="shared" si="326"/>
        <v>0.422</v>
      </c>
      <c r="Y241" s="6">
        <f t="shared" si="327"/>
        <v>0.4684</v>
      </c>
    </row>
    <row r="242" spans="1:25">
      <c r="A242" s="2">
        <v>202001</v>
      </c>
      <c r="B242" s="2" t="s">
        <v>113</v>
      </c>
      <c r="C242" s="2" t="s">
        <v>26</v>
      </c>
      <c r="D242" s="2" t="s">
        <v>27</v>
      </c>
      <c r="E242" s="7">
        <v>232.12</v>
      </c>
      <c r="F242" s="8">
        <v>246.2</v>
      </c>
      <c r="G242" s="7">
        <v>247.23</v>
      </c>
      <c r="H242" s="2">
        <v>242.58</v>
      </c>
      <c r="I242" s="2">
        <v>240.07</v>
      </c>
      <c r="J242" s="2">
        <v>123.88</v>
      </c>
      <c r="K242" s="2">
        <f t="shared" ref="K242:M242" si="333">E242-97.77</f>
        <v>134.35</v>
      </c>
      <c r="L242" s="2">
        <f t="shared" si="333"/>
        <v>148.43</v>
      </c>
      <c r="M242" s="2">
        <f t="shared" si="333"/>
        <v>149.46</v>
      </c>
      <c r="N242" s="2">
        <f t="shared" si="268"/>
        <v>149.22</v>
      </c>
      <c r="O242" s="2">
        <f t="shared" si="269"/>
        <v>146.71</v>
      </c>
      <c r="P242" s="2">
        <f t="shared" si="270"/>
        <v>112.88</v>
      </c>
      <c r="Q242" s="6">
        <f t="shared" si="319"/>
        <v>0.840193524376628</v>
      </c>
      <c r="R242" s="6">
        <f t="shared" si="320"/>
        <v>0.190201984408221</v>
      </c>
      <c r="S242" s="4">
        <f t="shared" si="321"/>
        <v>1.1288</v>
      </c>
      <c r="T242" s="6">
        <f t="shared" si="322"/>
        <v>0.324060949681077</v>
      </c>
      <c r="U242" s="6">
        <f t="shared" si="323"/>
        <v>0.321934798015592</v>
      </c>
      <c r="V242" s="6">
        <f t="shared" si="324"/>
        <v>0.299698795180723</v>
      </c>
      <c r="W242" s="6">
        <f t="shared" si="325"/>
        <v>0.00239999999999955</v>
      </c>
      <c r="X242" s="6">
        <f t="shared" si="326"/>
        <v>0.3634</v>
      </c>
      <c r="Y242" s="6">
        <f t="shared" si="327"/>
        <v>0.3658</v>
      </c>
    </row>
    <row r="243" spans="1:25">
      <c r="A243" s="2">
        <v>202001</v>
      </c>
      <c r="B243" s="2"/>
      <c r="C243" s="2" t="s">
        <v>28</v>
      </c>
      <c r="D243" s="2" t="s">
        <v>29</v>
      </c>
      <c r="E243" s="7">
        <v>231.54</v>
      </c>
      <c r="F243" s="8">
        <v>250.1</v>
      </c>
      <c r="G243" s="7">
        <v>251.56</v>
      </c>
      <c r="H243" s="4">
        <v>246.3</v>
      </c>
      <c r="I243" s="4">
        <v>242</v>
      </c>
      <c r="J243" s="2">
        <v>121.65</v>
      </c>
      <c r="K243" s="2">
        <f t="shared" ref="K243:M243" si="334">E243-97.77</f>
        <v>133.77</v>
      </c>
      <c r="L243" s="2">
        <f t="shared" si="334"/>
        <v>152.33</v>
      </c>
      <c r="M243" s="2">
        <f t="shared" si="334"/>
        <v>153.79</v>
      </c>
      <c r="N243" s="2">
        <f t="shared" si="268"/>
        <v>152.94</v>
      </c>
      <c r="O243" s="2">
        <f t="shared" si="269"/>
        <v>148.64</v>
      </c>
      <c r="P243" s="2">
        <f t="shared" si="270"/>
        <v>110.65</v>
      </c>
      <c r="Q243" s="6">
        <f t="shared" si="319"/>
        <v>0.827166031247664</v>
      </c>
      <c r="R243" s="6">
        <f t="shared" si="320"/>
        <v>0.208947130591956</v>
      </c>
      <c r="S243" s="4">
        <f t="shared" si="321"/>
        <v>1.1065</v>
      </c>
      <c r="T243" s="6">
        <f t="shared" si="322"/>
        <v>0.389877993673746</v>
      </c>
      <c r="U243" s="6">
        <f t="shared" si="323"/>
        <v>0.382196113872571</v>
      </c>
      <c r="V243" s="6">
        <f t="shared" si="324"/>
        <v>0.343334839584275</v>
      </c>
      <c r="W243" s="6">
        <f t="shared" si="325"/>
        <v>0.00850000000000022</v>
      </c>
      <c r="X243" s="6">
        <f t="shared" si="326"/>
        <v>0.4229</v>
      </c>
      <c r="Y243" s="6">
        <f t="shared" si="327"/>
        <v>0.4314</v>
      </c>
    </row>
    <row r="244" spans="1:25">
      <c r="A244" s="2">
        <v>202001</v>
      </c>
      <c r="B244" s="2"/>
      <c r="C244" s="2" t="s">
        <v>30</v>
      </c>
      <c r="D244" s="2" t="s">
        <v>31</v>
      </c>
      <c r="E244" s="7" t="s">
        <v>87</v>
      </c>
      <c r="F244" s="7"/>
      <c r="G244" s="7"/>
      <c r="H244" s="2"/>
      <c r="I244" s="2"/>
      <c r="J244" s="2"/>
      <c r="K244" s="2" t="e">
        <f t="shared" ref="K244:M244" si="335">E244-97.77</f>
        <v>#VALUE!</v>
      </c>
      <c r="L244" s="2">
        <f t="shared" si="335"/>
        <v>-97.77</v>
      </c>
      <c r="M244" s="2">
        <f t="shared" si="335"/>
        <v>-97.77</v>
      </c>
      <c r="N244" s="2">
        <f t="shared" si="268"/>
        <v>-93.36</v>
      </c>
      <c r="O244" s="2">
        <f t="shared" si="269"/>
        <v>-93.36</v>
      </c>
      <c r="P244" s="2">
        <f t="shared" si="270"/>
        <v>-11</v>
      </c>
      <c r="Q244" s="6"/>
      <c r="R244" s="6"/>
      <c r="S244" s="4"/>
      <c r="T244" s="6"/>
      <c r="U244" s="6"/>
      <c r="V244" s="6"/>
      <c r="W244" s="6"/>
      <c r="X244" s="6"/>
      <c r="Y244" s="6"/>
    </row>
    <row r="245" spans="1:25">
      <c r="A245" s="2">
        <v>202001</v>
      </c>
      <c r="B245" s="2" t="s">
        <v>114</v>
      </c>
      <c r="C245" s="2" t="s">
        <v>26</v>
      </c>
      <c r="D245" s="2" t="s">
        <v>27</v>
      </c>
      <c r="E245" s="7">
        <v>249.18</v>
      </c>
      <c r="F245" s="7">
        <v>263.02</v>
      </c>
      <c r="G245" s="7">
        <v>262.23</v>
      </c>
      <c r="H245" s="2">
        <v>256.18</v>
      </c>
      <c r="I245" s="2">
        <v>252.02</v>
      </c>
      <c r="J245" s="2">
        <v>141.86</v>
      </c>
      <c r="K245" s="2">
        <f t="shared" ref="K245:M245" si="336">E245-97.77</f>
        <v>151.41</v>
      </c>
      <c r="L245" s="2">
        <f t="shared" si="336"/>
        <v>165.25</v>
      </c>
      <c r="M245" s="2">
        <f t="shared" si="336"/>
        <v>164.46</v>
      </c>
      <c r="N245" s="2">
        <f t="shared" si="268"/>
        <v>162.82</v>
      </c>
      <c r="O245" s="2">
        <f t="shared" si="269"/>
        <v>158.66</v>
      </c>
      <c r="P245" s="2">
        <f t="shared" si="270"/>
        <v>130.86</v>
      </c>
      <c r="Q245" s="6">
        <f t="shared" ref="Q245:Q252" si="337">P245/K245</f>
        <v>0.864275807410343</v>
      </c>
      <c r="R245" s="6">
        <f t="shared" ref="R245:R252" si="338">(K245-P245)/P245</f>
        <v>0.157038055937643</v>
      </c>
      <c r="S245" s="4">
        <f t="shared" ref="S245:S252" si="339">P245/100</f>
        <v>1.3086</v>
      </c>
      <c r="T245" s="6">
        <f t="shared" ref="T245:T252" si="340">(M245-P245)/P245</f>
        <v>0.256762952773957</v>
      </c>
      <c r="U245" s="6">
        <f t="shared" ref="U245:U252" si="341">(N245-P245)/P245</f>
        <v>0.244230475317133</v>
      </c>
      <c r="V245" s="6">
        <f t="shared" ref="V245:V252" si="342">(O245-P245)/P245</f>
        <v>0.212440776402262</v>
      </c>
      <c r="W245" s="6">
        <f t="shared" ref="W245:W252" si="343">(T245-U245)*S245</f>
        <v>0.0164000000000004</v>
      </c>
      <c r="X245" s="6">
        <f t="shared" ref="X245:X252" si="344">U245*S245</f>
        <v>0.3196</v>
      </c>
      <c r="Y245" s="6">
        <f t="shared" ref="Y245:Y252" si="345">W245+X245</f>
        <v>0.336</v>
      </c>
    </row>
    <row r="246" spans="1:25">
      <c r="A246" s="2">
        <v>202001</v>
      </c>
      <c r="B246" s="2"/>
      <c r="C246" s="2" t="s">
        <v>28</v>
      </c>
      <c r="D246" s="2" t="s">
        <v>29</v>
      </c>
      <c r="E246" s="7">
        <v>245.54</v>
      </c>
      <c r="F246" s="7">
        <v>260.72</v>
      </c>
      <c r="G246" s="7">
        <v>258.19</v>
      </c>
      <c r="H246" s="2">
        <v>251.98</v>
      </c>
      <c r="I246" s="2">
        <v>247.39</v>
      </c>
      <c r="J246" s="2">
        <v>138.35</v>
      </c>
      <c r="K246" s="2">
        <f t="shared" ref="K246:M246" si="346">E246-97.77</f>
        <v>147.77</v>
      </c>
      <c r="L246" s="2">
        <f t="shared" si="346"/>
        <v>162.95</v>
      </c>
      <c r="M246" s="2">
        <f t="shared" si="346"/>
        <v>160.42</v>
      </c>
      <c r="N246" s="2">
        <f t="shared" si="268"/>
        <v>158.62</v>
      </c>
      <c r="O246" s="2">
        <f t="shared" si="269"/>
        <v>154.03</v>
      </c>
      <c r="P246" s="2">
        <f t="shared" si="270"/>
        <v>127.35</v>
      </c>
      <c r="Q246" s="6">
        <f t="shared" si="337"/>
        <v>0.861812275834066</v>
      </c>
      <c r="R246" s="6">
        <f t="shared" si="338"/>
        <v>0.160345504515116</v>
      </c>
      <c r="S246" s="4">
        <f t="shared" si="339"/>
        <v>1.2735</v>
      </c>
      <c r="T246" s="6">
        <f t="shared" si="340"/>
        <v>0.259678052610915</v>
      </c>
      <c r="U246" s="6">
        <f t="shared" si="341"/>
        <v>0.24554377699254</v>
      </c>
      <c r="V246" s="6">
        <f t="shared" si="342"/>
        <v>0.209501374165685</v>
      </c>
      <c r="W246" s="6">
        <f t="shared" si="343"/>
        <v>0.0180000000000001</v>
      </c>
      <c r="X246" s="6">
        <f t="shared" si="344"/>
        <v>0.3127</v>
      </c>
      <c r="Y246" s="6">
        <f t="shared" si="345"/>
        <v>0.3307</v>
      </c>
    </row>
    <row r="247" spans="1:25">
      <c r="A247" s="2">
        <v>202001</v>
      </c>
      <c r="B247" s="2"/>
      <c r="C247" s="2" t="s">
        <v>30</v>
      </c>
      <c r="D247" s="2" t="s">
        <v>31</v>
      </c>
      <c r="E247" s="7">
        <v>246.83</v>
      </c>
      <c r="F247" s="7">
        <v>265.1</v>
      </c>
      <c r="G247" s="7">
        <v>261.84</v>
      </c>
      <c r="H247" s="2">
        <v>256.36</v>
      </c>
      <c r="I247" s="2">
        <v>251.68</v>
      </c>
      <c r="J247" s="2">
        <v>139.27</v>
      </c>
      <c r="K247" s="2">
        <f t="shared" ref="K247:M247" si="347">E247-97.77</f>
        <v>149.06</v>
      </c>
      <c r="L247" s="2">
        <f t="shared" si="347"/>
        <v>167.33</v>
      </c>
      <c r="M247" s="2">
        <f t="shared" si="347"/>
        <v>164.07</v>
      </c>
      <c r="N247" s="2">
        <f t="shared" si="268"/>
        <v>163</v>
      </c>
      <c r="O247" s="2">
        <f t="shared" si="269"/>
        <v>158.32</v>
      </c>
      <c r="P247" s="2">
        <f t="shared" si="270"/>
        <v>128.27</v>
      </c>
      <c r="Q247" s="6">
        <f t="shared" si="337"/>
        <v>0.860525962699584</v>
      </c>
      <c r="R247" s="6">
        <f t="shared" si="338"/>
        <v>0.162079987526312</v>
      </c>
      <c r="S247" s="4">
        <f t="shared" si="339"/>
        <v>1.2827</v>
      </c>
      <c r="T247" s="6">
        <f t="shared" si="340"/>
        <v>0.279098776019334</v>
      </c>
      <c r="U247" s="6">
        <f t="shared" si="341"/>
        <v>0.270756996959538</v>
      </c>
      <c r="V247" s="6">
        <f t="shared" si="342"/>
        <v>0.234271458641927</v>
      </c>
      <c r="W247" s="6">
        <f t="shared" si="343"/>
        <v>0.0107</v>
      </c>
      <c r="X247" s="6">
        <f t="shared" si="344"/>
        <v>0.3473</v>
      </c>
      <c r="Y247" s="6">
        <f t="shared" si="345"/>
        <v>0.358</v>
      </c>
    </row>
    <row r="248" spans="1:25">
      <c r="A248" s="2">
        <v>202001</v>
      </c>
      <c r="B248" s="2" t="s">
        <v>115</v>
      </c>
      <c r="C248" s="2" t="s">
        <v>26</v>
      </c>
      <c r="D248" s="2" t="s">
        <v>27</v>
      </c>
      <c r="E248" s="7">
        <v>226.06</v>
      </c>
      <c r="F248" s="7">
        <v>245.39</v>
      </c>
      <c r="G248" s="7">
        <v>246.36</v>
      </c>
      <c r="H248" s="2">
        <v>241.71</v>
      </c>
      <c r="I248" s="2">
        <v>234.33</v>
      </c>
      <c r="J248" s="2">
        <v>123.53</v>
      </c>
      <c r="K248" s="2">
        <f t="shared" ref="K248:M248" si="348">E248-97.77</f>
        <v>128.29</v>
      </c>
      <c r="L248" s="2">
        <f t="shared" si="348"/>
        <v>147.62</v>
      </c>
      <c r="M248" s="2">
        <f t="shared" si="348"/>
        <v>148.59</v>
      </c>
      <c r="N248" s="2">
        <f t="shared" si="268"/>
        <v>148.35</v>
      </c>
      <c r="O248" s="2">
        <f t="shared" si="269"/>
        <v>140.97</v>
      </c>
      <c r="P248" s="2">
        <f t="shared" si="270"/>
        <v>112.53</v>
      </c>
      <c r="Q248" s="6">
        <f t="shared" si="337"/>
        <v>0.877153324499181</v>
      </c>
      <c r="R248" s="6">
        <f t="shared" si="338"/>
        <v>0.140051541811073</v>
      </c>
      <c r="S248" s="4">
        <f t="shared" si="339"/>
        <v>1.1253</v>
      </c>
      <c r="T248" s="6">
        <f t="shared" si="340"/>
        <v>0.320447880565183</v>
      </c>
      <c r="U248" s="6">
        <f t="shared" si="341"/>
        <v>0.318315115969075</v>
      </c>
      <c r="V248" s="6">
        <f t="shared" si="342"/>
        <v>0.252732604638763</v>
      </c>
      <c r="W248" s="6">
        <f t="shared" si="343"/>
        <v>0.00240000000000009</v>
      </c>
      <c r="X248" s="6">
        <f t="shared" si="344"/>
        <v>0.3582</v>
      </c>
      <c r="Y248" s="6">
        <f t="shared" si="345"/>
        <v>0.3606</v>
      </c>
    </row>
    <row r="249" spans="1:25">
      <c r="A249" s="2">
        <v>202001</v>
      </c>
      <c r="B249" s="2"/>
      <c r="C249" s="2" t="s">
        <v>28</v>
      </c>
      <c r="D249" s="2" t="s">
        <v>29</v>
      </c>
      <c r="E249" s="7">
        <v>230.41</v>
      </c>
      <c r="F249" s="7">
        <v>250.38</v>
      </c>
      <c r="G249" s="7">
        <v>252.17</v>
      </c>
      <c r="H249" s="2">
        <v>246.83</v>
      </c>
      <c r="I249" s="2">
        <v>238.69</v>
      </c>
      <c r="J249" s="2">
        <v>127.23</v>
      </c>
      <c r="K249" s="2">
        <f t="shared" ref="K249:M249" si="349">E249-97.77</f>
        <v>132.64</v>
      </c>
      <c r="L249" s="2">
        <f t="shared" si="349"/>
        <v>152.61</v>
      </c>
      <c r="M249" s="2">
        <f t="shared" si="349"/>
        <v>154.4</v>
      </c>
      <c r="N249" s="2">
        <f t="shared" si="268"/>
        <v>153.47</v>
      </c>
      <c r="O249" s="2">
        <f t="shared" si="269"/>
        <v>145.33</v>
      </c>
      <c r="P249" s="2">
        <f t="shared" si="270"/>
        <v>116.23</v>
      </c>
      <c r="Q249" s="6">
        <f t="shared" si="337"/>
        <v>0.876281664656212</v>
      </c>
      <c r="R249" s="6">
        <f t="shared" si="338"/>
        <v>0.141185580314893</v>
      </c>
      <c r="S249" s="4">
        <f t="shared" si="339"/>
        <v>1.1623</v>
      </c>
      <c r="T249" s="6">
        <f t="shared" si="340"/>
        <v>0.32840058504689</v>
      </c>
      <c r="U249" s="6">
        <f t="shared" si="341"/>
        <v>0.320399208465973</v>
      </c>
      <c r="V249" s="6">
        <f t="shared" si="342"/>
        <v>0.250365654306117</v>
      </c>
      <c r="W249" s="6">
        <f t="shared" si="343"/>
        <v>0.00929999999999956</v>
      </c>
      <c r="X249" s="6">
        <f t="shared" si="344"/>
        <v>0.3724</v>
      </c>
      <c r="Y249" s="6">
        <f t="shared" si="345"/>
        <v>0.3817</v>
      </c>
    </row>
    <row r="250" spans="1:25">
      <c r="A250" s="2">
        <v>202001</v>
      </c>
      <c r="B250" s="2"/>
      <c r="C250" s="2" t="s">
        <v>30</v>
      </c>
      <c r="D250" s="2" t="s">
        <v>31</v>
      </c>
      <c r="E250" s="7">
        <v>248.29</v>
      </c>
      <c r="F250" s="7">
        <v>264.27</v>
      </c>
      <c r="G250" s="7">
        <v>264.78</v>
      </c>
      <c r="H250" s="2">
        <v>259.68</v>
      </c>
      <c r="I250" s="2">
        <v>254.24</v>
      </c>
      <c r="J250" s="2">
        <v>140.27</v>
      </c>
      <c r="K250" s="2">
        <f t="shared" ref="K250:M250" si="350">E250-97.77</f>
        <v>150.52</v>
      </c>
      <c r="L250" s="2">
        <f t="shared" si="350"/>
        <v>166.5</v>
      </c>
      <c r="M250" s="2">
        <f t="shared" si="350"/>
        <v>167.01</v>
      </c>
      <c r="N250" s="2">
        <f t="shared" si="268"/>
        <v>166.32</v>
      </c>
      <c r="O250" s="2">
        <f t="shared" si="269"/>
        <v>160.88</v>
      </c>
      <c r="P250" s="2">
        <f t="shared" si="270"/>
        <v>129.27</v>
      </c>
      <c r="Q250" s="6">
        <f t="shared" si="337"/>
        <v>0.8588227478076</v>
      </c>
      <c r="R250" s="6">
        <f t="shared" si="338"/>
        <v>0.16438462133519</v>
      </c>
      <c r="S250" s="4">
        <f t="shared" si="339"/>
        <v>1.2927</v>
      </c>
      <c r="T250" s="6">
        <f t="shared" si="340"/>
        <v>0.291947087491297</v>
      </c>
      <c r="U250" s="6">
        <f t="shared" si="341"/>
        <v>0.286609422139707</v>
      </c>
      <c r="V250" s="6">
        <f t="shared" si="342"/>
        <v>0.244526959077899</v>
      </c>
      <c r="W250" s="6">
        <f t="shared" si="343"/>
        <v>0.0069</v>
      </c>
      <c r="X250" s="6">
        <f t="shared" si="344"/>
        <v>0.3705</v>
      </c>
      <c r="Y250" s="6">
        <f t="shared" si="345"/>
        <v>0.3774</v>
      </c>
    </row>
    <row r="251" spans="1:25">
      <c r="A251" s="2">
        <v>202001</v>
      </c>
      <c r="B251" s="2" t="s">
        <v>116</v>
      </c>
      <c r="C251" s="2" t="s">
        <v>26</v>
      </c>
      <c r="D251" s="2" t="s">
        <v>27</v>
      </c>
      <c r="E251" s="7">
        <v>243.06</v>
      </c>
      <c r="F251" s="7">
        <v>257.3</v>
      </c>
      <c r="G251" s="7">
        <v>258.1</v>
      </c>
      <c r="H251" s="2">
        <v>253.56</v>
      </c>
      <c r="I251" s="2">
        <v>248.96</v>
      </c>
      <c r="J251" s="2">
        <v>133.56</v>
      </c>
      <c r="K251" s="2">
        <f t="shared" ref="K251:M251" si="351">E251-97.77</f>
        <v>145.29</v>
      </c>
      <c r="L251" s="2">
        <f t="shared" si="351"/>
        <v>159.53</v>
      </c>
      <c r="M251" s="2">
        <f t="shared" si="351"/>
        <v>160.33</v>
      </c>
      <c r="N251" s="2">
        <f t="shared" si="268"/>
        <v>160.2</v>
      </c>
      <c r="O251" s="2">
        <f t="shared" si="269"/>
        <v>155.6</v>
      </c>
      <c r="P251" s="2">
        <f t="shared" si="270"/>
        <v>122.56</v>
      </c>
      <c r="Q251" s="6">
        <f t="shared" si="337"/>
        <v>0.843554270768807</v>
      </c>
      <c r="R251" s="6">
        <f t="shared" si="338"/>
        <v>0.185460182767624</v>
      </c>
      <c r="S251" s="4">
        <f t="shared" si="339"/>
        <v>1.2256</v>
      </c>
      <c r="T251" s="6">
        <f t="shared" si="340"/>
        <v>0.308175587467363</v>
      </c>
      <c r="U251" s="6">
        <f t="shared" si="341"/>
        <v>0.307114882506527</v>
      </c>
      <c r="V251" s="6">
        <f t="shared" si="342"/>
        <v>0.26958224543081</v>
      </c>
      <c r="W251" s="6">
        <f t="shared" si="343"/>
        <v>0.00130000000000052</v>
      </c>
      <c r="X251" s="6">
        <f t="shared" si="344"/>
        <v>0.3764</v>
      </c>
      <c r="Y251" s="6">
        <f t="shared" si="345"/>
        <v>0.3777</v>
      </c>
    </row>
    <row r="252" spans="1:25">
      <c r="A252" s="2">
        <v>202001</v>
      </c>
      <c r="B252" s="2"/>
      <c r="C252" s="2" t="s">
        <v>28</v>
      </c>
      <c r="D252" s="2" t="s">
        <v>29</v>
      </c>
      <c r="E252" s="7">
        <v>239.67</v>
      </c>
      <c r="F252" s="7">
        <v>254.97</v>
      </c>
      <c r="G252" s="7">
        <v>255.1</v>
      </c>
      <c r="H252" s="2">
        <v>249.78</v>
      </c>
      <c r="I252" s="2">
        <v>246.72</v>
      </c>
      <c r="J252" s="2">
        <v>132.78</v>
      </c>
      <c r="K252" s="2">
        <f t="shared" ref="K252:M252" si="352">E252-97.77</f>
        <v>141.9</v>
      </c>
      <c r="L252" s="2">
        <f t="shared" si="352"/>
        <v>157.2</v>
      </c>
      <c r="M252" s="2">
        <f t="shared" si="352"/>
        <v>157.33</v>
      </c>
      <c r="N252" s="2">
        <f t="shared" si="268"/>
        <v>156.42</v>
      </c>
      <c r="O252" s="2">
        <f t="shared" si="269"/>
        <v>153.36</v>
      </c>
      <c r="P252" s="2">
        <f t="shared" si="270"/>
        <v>121.78</v>
      </c>
      <c r="Q252" s="6">
        <f t="shared" si="337"/>
        <v>0.858210007047217</v>
      </c>
      <c r="R252" s="6">
        <f t="shared" si="338"/>
        <v>0.16521596321235</v>
      </c>
      <c r="S252" s="4">
        <f t="shared" si="339"/>
        <v>1.2178</v>
      </c>
      <c r="T252" s="6">
        <f t="shared" si="340"/>
        <v>0.29191985547709</v>
      </c>
      <c r="U252" s="6">
        <f t="shared" si="341"/>
        <v>0.284447364099195</v>
      </c>
      <c r="V252" s="6">
        <f t="shared" si="342"/>
        <v>0.259320085399902</v>
      </c>
      <c r="W252" s="6">
        <f t="shared" si="343"/>
        <v>0.00909999999999967</v>
      </c>
      <c r="X252" s="6">
        <f t="shared" si="344"/>
        <v>0.3464</v>
      </c>
      <c r="Y252" s="6">
        <f t="shared" si="345"/>
        <v>0.3555</v>
      </c>
    </row>
    <row r="253" spans="1:25">
      <c r="A253" s="2">
        <v>202001</v>
      </c>
      <c r="B253" s="2"/>
      <c r="C253" s="2" t="s">
        <v>30</v>
      </c>
      <c r="D253" s="2" t="s">
        <v>31</v>
      </c>
      <c r="E253" s="7" t="s">
        <v>87</v>
      </c>
      <c r="F253" s="7"/>
      <c r="G253" s="7"/>
      <c r="H253" s="2"/>
      <c r="I253" s="2"/>
      <c r="J253" s="2"/>
      <c r="K253" s="2" t="e">
        <f t="shared" ref="K253:M253" si="353">E253-97.77</f>
        <v>#VALUE!</v>
      </c>
      <c r="L253" s="2">
        <f t="shared" si="353"/>
        <v>-97.77</v>
      </c>
      <c r="M253" s="2">
        <f t="shared" si="353"/>
        <v>-97.77</v>
      </c>
      <c r="N253" s="2">
        <f t="shared" si="268"/>
        <v>-93.36</v>
      </c>
      <c r="O253" s="2">
        <f t="shared" si="269"/>
        <v>-93.36</v>
      </c>
      <c r="P253" s="2">
        <f t="shared" si="270"/>
        <v>-11</v>
      </c>
      <c r="Q253" s="6"/>
      <c r="R253" s="6"/>
      <c r="S253" s="4"/>
      <c r="T253" s="6"/>
      <c r="U253" s="6"/>
      <c r="V253" s="6"/>
      <c r="W253" s="6"/>
      <c r="X253" s="6"/>
      <c r="Y253" s="6"/>
    </row>
    <row r="254" spans="1:25">
      <c r="A254" s="2">
        <v>202001</v>
      </c>
      <c r="B254" s="2" t="s">
        <v>117</v>
      </c>
      <c r="C254" s="2" t="s">
        <v>26</v>
      </c>
      <c r="D254" s="2" t="s">
        <v>27</v>
      </c>
      <c r="E254" s="7">
        <v>274.3</v>
      </c>
      <c r="F254" s="7">
        <v>276.91</v>
      </c>
      <c r="G254" s="7">
        <v>278.49</v>
      </c>
      <c r="H254" s="2">
        <v>269.53</v>
      </c>
      <c r="I254" s="2">
        <v>265.3</v>
      </c>
      <c r="J254" s="2">
        <v>159.35</v>
      </c>
      <c r="K254" s="2">
        <f t="shared" ref="K254:M254" si="354">E254-97.77</f>
        <v>176.53</v>
      </c>
      <c r="L254" s="2">
        <f t="shared" si="354"/>
        <v>179.14</v>
      </c>
      <c r="M254" s="2">
        <f t="shared" si="354"/>
        <v>180.72</v>
      </c>
      <c r="N254" s="2">
        <f t="shared" si="268"/>
        <v>176.17</v>
      </c>
      <c r="O254" s="2">
        <f t="shared" si="269"/>
        <v>171.94</v>
      </c>
      <c r="P254" s="2">
        <f t="shared" si="270"/>
        <v>148.35</v>
      </c>
      <c r="Q254" s="6">
        <f t="shared" ref="Q254:Q261" si="355">P254/K254</f>
        <v>0.840367076417606</v>
      </c>
      <c r="R254" s="6">
        <f t="shared" ref="R254:R261" si="356">(K254-P254)/P254</f>
        <v>0.189956184698349</v>
      </c>
      <c r="S254" s="4">
        <f t="shared" ref="S254:S261" si="357">P254/100</f>
        <v>1.4835</v>
      </c>
      <c r="T254" s="6">
        <f t="shared" ref="T254:T261" si="358">(M254-P254)/P254</f>
        <v>0.218200202224469</v>
      </c>
      <c r="U254" s="6">
        <f t="shared" ref="U254:U261" si="359">(N254-P254)/P254</f>
        <v>0.187529491068419</v>
      </c>
      <c r="V254" s="6">
        <f t="shared" ref="V254:V261" si="360">(O254-P254)/P254</f>
        <v>0.159015840916751</v>
      </c>
      <c r="W254" s="6">
        <f t="shared" ref="W254:W261" si="361">(T254-U254)*S254</f>
        <v>0.0455000000000007</v>
      </c>
      <c r="X254" s="6">
        <f t="shared" ref="X254:X261" si="362">U254*S254</f>
        <v>0.2782</v>
      </c>
      <c r="Y254" s="6">
        <f t="shared" ref="Y254:Y261" si="363">W254+X254</f>
        <v>0.3237</v>
      </c>
    </row>
    <row r="255" spans="1:25">
      <c r="A255" s="2">
        <v>202001</v>
      </c>
      <c r="B255" s="2"/>
      <c r="C255" s="2" t="s">
        <v>28</v>
      </c>
      <c r="D255" s="2" t="s">
        <v>29</v>
      </c>
      <c r="E255" s="7">
        <v>233.23</v>
      </c>
      <c r="F255" s="7">
        <v>248.95</v>
      </c>
      <c r="G255" s="7">
        <v>248.11</v>
      </c>
      <c r="H255" s="2">
        <v>239.44</v>
      </c>
      <c r="I255" s="2">
        <v>236.23</v>
      </c>
      <c r="J255" s="2">
        <v>136.4</v>
      </c>
      <c r="K255" s="2">
        <f t="shared" ref="K255:M255" si="364">E255-97.77</f>
        <v>135.46</v>
      </c>
      <c r="L255" s="2">
        <f t="shared" si="364"/>
        <v>151.18</v>
      </c>
      <c r="M255" s="2">
        <f t="shared" si="364"/>
        <v>150.34</v>
      </c>
      <c r="N255" s="2">
        <f t="shared" si="268"/>
        <v>146.08</v>
      </c>
      <c r="O255" s="2">
        <f t="shared" si="269"/>
        <v>142.87</v>
      </c>
      <c r="P255" s="2">
        <f t="shared" si="270"/>
        <v>125.4</v>
      </c>
      <c r="Q255" s="6">
        <f t="shared" si="355"/>
        <v>0.925734534179832</v>
      </c>
      <c r="R255" s="6">
        <f t="shared" si="356"/>
        <v>0.0802232854864432</v>
      </c>
      <c r="S255" s="4">
        <f t="shared" si="357"/>
        <v>1.254</v>
      </c>
      <c r="T255" s="6">
        <f t="shared" si="358"/>
        <v>0.198883572567783</v>
      </c>
      <c r="U255" s="6">
        <f t="shared" si="359"/>
        <v>0.164912280701754</v>
      </c>
      <c r="V255" s="6">
        <f t="shared" si="360"/>
        <v>0.139314194577352</v>
      </c>
      <c r="W255" s="6">
        <f t="shared" si="361"/>
        <v>0.0426000000000005</v>
      </c>
      <c r="X255" s="6">
        <f t="shared" si="362"/>
        <v>0.2068</v>
      </c>
      <c r="Y255" s="6">
        <f t="shared" si="363"/>
        <v>0.2494</v>
      </c>
    </row>
    <row r="256" spans="1:25">
      <c r="A256" s="2">
        <v>202001</v>
      </c>
      <c r="B256" s="2"/>
      <c r="C256" s="2" t="s">
        <v>30</v>
      </c>
      <c r="D256" s="2" t="s">
        <v>31</v>
      </c>
      <c r="E256" s="7">
        <v>233</v>
      </c>
      <c r="F256" s="7">
        <v>245.49</v>
      </c>
      <c r="G256" s="7">
        <v>247.97</v>
      </c>
      <c r="H256" s="2">
        <v>242.42</v>
      </c>
      <c r="I256" s="2">
        <v>240.07</v>
      </c>
      <c r="J256" s="2">
        <v>135.52</v>
      </c>
      <c r="K256" s="2">
        <f t="shared" ref="K256:M256" si="365">E256-97.77</f>
        <v>135.23</v>
      </c>
      <c r="L256" s="2">
        <f t="shared" si="365"/>
        <v>147.72</v>
      </c>
      <c r="M256" s="2">
        <f t="shared" si="365"/>
        <v>150.2</v>
      </c>
      <c r="N256" s="2">
        <f t="shared" si="268"/>
        <v>149.06</v>
      </c>
      <c r="O256" s="2">
        <f t="shared" si="269"/>
        <v>146.71</v>
      </c>
      <c r="P256" s="2">
        <f t="shared" si="270"/>
        <v>124.52</v>
      </c>
      <c r="Q256" s="6">
        <f t="shared" si="355"/>
        <v>0.92080159727871</v>
      </c>
      <c r="R256" s="6">
        <f t="shared" si="356"/>
        <v>0.0860102794731771</v>
      </c>
      <c r="S256" s="4">
        <f t="shared" si="357"/>
        <v>1.2452</v>
      </c>
      <c r="T256" s="6">
        <f t="shared" si="358"/>
        <v>0.206231930613556</v>
      </c>
      <c r="U256" s="6">
        <f t="shared" si="359"/>
        <v>0.197076774815291</v>
      </c>
      <c r="V256" s="6">
        <f t="shared" si="360"/>
        <v>0.178204304529393</v>
      </c>
      <c r="W256" s="6">
        <f t="shared" si="361"/>
        <v>0.0113999999999999</v>
      </c>
      <c r="X256" s="6">
        <f t="shared" si="362"/>
        <v>0.2454</v>
      </c>
      <c r="Y256" s="6">
        <f t="shared" si="363"/>
        <v>0.2568</v>
      </c>
    </row>
    <row r="257" spans="1:25">
      <c r="A257" s="2">
        <v>202001</v>
      </c>
      <c r="B257" s="2" t="s">
        <v>118</v>
      </c>
      <c r="C257" s="2" t="s">
        <v>26</v>
      </c>
      <c r="D257" s="2" t="s">
        <v>27</v>
      </c>
      <c r="E257" s="7">
        <v>279.14</v>
      </c>
      <c r="F257" s="7">
        <v>280.49</v>
      </c>
      <c r="G257" s="7">
        <v>281.41</v>
      </c>
      <c r="H257" s="2">
        <v>275.03</v>
      </c>
      <c r="I257" s="2">
        <v>273.73</v>
      </c>
      <c r="J257" s="2">
        <v>163.91</v>
      </c>
      <c r="K257" s="2">
        <f t="shared" ref="K257:M257" si="366">E257-97.77</f>
        <v>181.37</v>
      </c>
      <c r="L257" s="2">
        <f t="shared" si="366"/>
        <v>182.72</v>
      </c>
      <c r="M257" s="2">
        <f t="shared" si="366"/>
        <v>183.64</v>
      </c>
      <c r="N257" s="2">
        <f t="shared" si="268"/>
        <v>181.67</v>
      </c>
      <c r="O257" s="2">
        <f t="shared" si="269"/>
        <v>180.37</v>
      </c>
      <c r="P257" s="2">
        <f t="shared" si="270"/>
        <v>152.91</v>
      </c>
      <c r="Q257" s="6">
        <f t="shared" si="355"/>
        <v>0.843083200088217</v>
      </c>
      <c r="R257" s="6">
        <f t="shared" si="356"/>
        <v>0.186122555751749</v>
      </c>
      <c r="S257" s="4">
        <f t="shared" si="357"/>
        <v>1.5291</v>
      </c>
      <c r="T257" s="6">
        <f t="shared" si="358"/>
        <v>0.200967889608267</v>
      </c>
      <c r="U257" s="6">
        <f t="shared" si="359"/>
        <v>0.188084494146884</v>
      </c>
      <c r="V257" s="6">
        <f t="shared" si="360"/>
        <v>0.179582761101301</v>
      </c>
      <c r="W257" s="6">
        <f t="shared" si="361"/>
        <v>0.0197000000000008</v>
      </c>
      <c r="X257" s="6">
        <f t="shared" si="362"/>
        <v>0.2876</v>
      </c>
      <c r="Y257" s="6">
        <f t="shared" si="363"/>
        <v>0.3073</v>
      </c>
    </row>
    <row r="258" spans="1:25">
      <c r="A258" s="2">
        <v>202001</v>
      </c>
      <c r="B258" s="2"/>
      <c r="C258" s="2" t="s">
        <v>28</v>
      </c>
      <c r="D258" s="2" t="s">
        <v>29</v>
      </c>
      <c r="E258" s="7">
        <v>239.48</v>
      </c>
      <c r="F258" s="7">
        <v>254.3</v>
      </c>
      <c r="G258" s="7">
        <v>253.43</v>
      </c>
      <c r="H258" s="2">
        <v>248.05</v>
      </c>
      <c r="I258" s="2">
        <v>244.83</v>
      </c>
      <c r="J258" s="2">
        <v>137.97</v>
      </c>
      <c r="K258" s="2">
        <f t="shared" ref="K258:M258" si="367">E258-97.77</f>
        <v>141.71</v>
      </c>
      <c r="L258" s="2">
        <f t="shared" si="367"/>
        <v>156.53</v>
      </c>
      <c r="M258" s="2">
        <f t="shared" si="367"/>
        <v>155.66</v>
      </c>
      <c r="N258" s="2">
        <f t="shared" si="268"/>
        <v>154.69</v>
      </c>
      <c r="O258" s="2">
        <f t="shared" si="269"/>
        <v>151.47</v>
      </c>
      <c r="P258" s="2">
        <f t="shared" si="270"/>
        <v>126.97</v>
      </c>
      <c r="Q258" s="6">
        <f t="shared" si="355"/>
        <v>0.895984757603557</v>
      </c>
      <c r="R258" s="6">
        <f t="shared" si="356"/>
        <v>0.116090415058675</v>
      </c>
      <c r="S258" s="4">
        <f t="shared" si="357"/>
        <v>1.2697</v>
      </c>
      <c r="T258" s="6">
        <f t="shared" si="358"/>
        <v>0.225958887926282</v>
      </c>
      <c r="U258" s="6">
        <f t="shared" si="359"/>
        <v>0.218319288020792</v>
      </c>
      <c r="V258" s="6">
        <f t="shared" si="360"/>
        <v>0.192958966685044</v>
      </c>
      <c r="W258" s="6">
        <f t="shared" si="361"/>
        <v>0.00970000000000028</v>
      </c>
      <c r="X258" s="6">
        <f t="shared" si="362"/>
        <v>0.2772</v>
      </c>
      <c r="Y258" s="6">
        <f t="shared" si="363"/>
        <v>0.2869</v>
      </c>
    </row>
    <row r="259" spans="1:25">
      <c r="A259" s="2">
        <v>202001</v>
      </c>
      <c r="B259" s="2"/>
      <c r="C259" s="2" t="s">
        <v>30</v>
      </c>
      <c r="D259" s="2" t="s">
        <v>31</v>
      </c>
      <c r="E259" s="7">
        <v>248.8</v>
      </c>
      <c r="F259" s="7">
        <v>261.1</v>
      </c>
      <c r="G259" s="7">
        <v>261.39</v>
      </c>
      <c r="H259" s="2">
        <v>256.69</v>
      </c>
      <c r="I259" s="2">
        <v>253.96</v>
      </c>
      <c r="J259" s="2">
        <v>140.22</v>
      </c>
      <c r="K259" s="2">
        <f t="shared" ref="K259:M259" si="368">E259-97.77</f>
        <v>151.03</v>
      </c>
      <c r="L259" s="2">
        <f t="shared" si="368"/>
        <v>163.33</v>
      </c>
      <c r="M259" s="2">
        <f t="shared" si="368"/>
        <v>163.62</v>
      </c>
      <c r="N259" s="2">
        <f t="shared" si="268"/>
        <v>163.33</v>
      </c>
      <c r="O259" s="2">
        <f t="shared" si="269"/>
        <v>160.6</v>
      </c>
      <c r="P259" s="2">
        <f t="shared" si="270"/>
        <v>129.22</v>
      </c>
      <c r="Q259" s="6">
        <f t="shared" si="355"/>
        <v>0.855591604317023</v>
      </c>
      <c r="R259" s="6">
        <f t="shared" si="356"/>
        <v>0.168781922303049</v>
      </c>
      <c r="S259" s="4">
        <f t="shared" si="357"/>
        <v>1.2922</v>
      </c>
      <c r="T259" s="6">
        <f t="shared" si="358"/>
        <v>0.266212660578858</v>
      </c>
      <c r="U259" s="6">
        <f t="shared" si="359"/>
        <v>0.263968425940257</v>
      </c>
      <c r="V259" s="6">
        <f t="shared" si="360"/>
        <v>0.242841665376877</v>
      </c>
      <c r="W259" s="6">
        <f t="shared" si="361"/>
        <v>0.00290000000000016</v>
      </c>
      <c r="X259" s="6">
        <f t="shared" si="362"/>
        <v>0.3411</v>
      </c>
      <c r="Y259" s="6">
        <f t="shared" si="363"/>
        <v>0.344</v>
      </c>
    </row>
    <row r="260" spans="1:25">
      <c r="A260" s="2">
        <v>202001</v>
      </c>
      <c r="B260" s="2" t="s">
        <v>119</v>
      </c>
      <c r="C260" s="2" t="s">
        <v>26</v>
      </c>
      <c r="D260" s="2" t="s">
        <v>27</v>
      </c>
      <c r="E260" s="7">
        <v>286.82</v>
      </c>
      <c r="F260" s="7">
        <v>291.52</v>
      </c>
      <c r="G260" s="7">
        <v>294.38</v>
      </c>
      <c r="H260" s="4">
        <v>287.6</v>
      </c>
      <c r="I260" s="2">
        <v>286.65</v>
      </c>
      <c r="J260" s="2">
        <v>170.44</v>
      </c>
      <c r="K260" s="2">
        <f t="shared" ref="K260:M260" si="369">E260-97.77</f>
        <v>189.05</v>
      </c>
      <c r="L260" s="2">
        <f t="shared" si="369"/>
        <v>193.75</v>
      </c>
      <c r="M260" s="2">
        <f t="shared" si="369"/>
        <v>196.61</v>
      </c>
      <c r="N260" s="2">
        <f t="shared" si="268"/>
        <v>194.24</v>
      </c>
      <c r="O260" s="2">
        <f t="shared" si="269"/>
        <v>193.29</v>
      </c>
      <c r="P260" s="2">
        <f t="shared" si="270"/>
        <v>159.44</v>
      </c>
      <c r="Q260" s="6">
        <f t="shared" si="355"/>
        <v>0.843374768579741</v>
      </c>
      <c r="R260" s="6">
        <f t="shared" si="356"/>
        <v>0.185712493728048</v>
      </c>
      <c r="S260" s="4">
        <f t="shared" si="357"/>
        <v>1.5944</v>
      </c>
      <c r="T260" s="6">
        <f t="shared" si="358"/>
        <v>0.233128449573507</v>
      </c>
      <c r="U260" s="6">
        <f t="shared" si="359"/>
        <v>0.218263923733066</v>
      </c>
      <c r="V260" s="6">
        <f t="shared" si="360"/>
        <v>0.212305569493226</v>
      </c>
      <c r="W260" s="6">
        <f t="shared" si="361"/>
        <v>0.0237</v>
      </c>
      <c r="X260" s="6">
        <f t="shared" si="362"/>
        <v>0.348</v>
      </c>
      <c r="Y260" s="6">
        <f t="shared" si="363"/>
        <v>0.3717</v>
      </c>
    </row>
    <row r="261" spans="1:25">
      <c r="A261" s="2">
        <v>202001</v>
      </c>
      <c r="B261" s="2"/>
      <c r="C261" s="2" t="s">
        <v>28</v>
      </c>
      <c r="D261" s="2" t="s">
        <v>29</v>
      </c>
      <c r="E261" s="7">
        <v>282.17</v>
      </c>
      <c r="F261" s="7">
        <v>292.55</v>
      </c>
      <c r="G261" s="7">
        <v>293.66</v>
      </c>
      <c r="H261" s="2">
        <v>287.39</v>
      </c>
      <c r="I261" s="2">
        <v>283.62</v>
      </c>
      <c r="J261" s="2">
        <v>171.63</v>
      </c>
      <c r="K261" s="2">
        <f t="shared" ref="K261:M261" si="370">E261-97.77</f>
        <v>184.4</v>
      </c>
      <c r="L261" s="2">
        <f t="shared" si="370"/>
        <v>194.78</v>
      </c>
      <c r="M261" s="2">
        <f t="shared" si="370"/>
        <v>195.89</v>
      </c>
      <c r="N261" s="2">
        <f t="shared" si="268"/>
        <v>194.03</v>
      </c>
      <c r="O261" s="2">
        <f t="shared" si="269"/>
        <v>190.26</v>
      </c>
      <c r="P261" s="2">
        <f t="shared" si="270"/>
        <v>160.63</v>
      </c>
      <c r="Q261" s="6">
        <f t="shared" si="355"/>
        <v>0.871095444685466</v>
      </c>
      <c r="R261" s="6">
        <f t="shared" si="356"/>
        <v>0.147979829421652</v>
      </c>
      <c r="S261" s="4">
        <f t="shared" si="357"/>
        <v>1.6063</v>
      </c>
      <c r="T261" s="6">
        <f t="shared" si="358"/>
        <v>0.219510676710453</v>
      </c>
      <c r="U261" s="6">
        <f t="shared" si="359"/>
        <v>0.207931270621926</v>
      </c>
      <c r="V261" s="6">
        <f t="shared" si="360"/>
        <v>0.184461184087655</v>
      </c>
      <c r="W261" s="6">
        <f t="shared" si="361"/>
        <v>0.0186000000000007</v>
      </c>
      <c r="X261" s="6">
        <f t="shared" si="362"/>
        <v>0.334</v>
      </c>
      <c r="Y261" s="6">
        <f t="shared" si="363"/>
        <v>0.352600000000001</v>
      </c>
    </row>
    <row r="262" spans="1:25">
      <c r="A262" s="2">
        <v>202001</v>
      </c>
      <c r="B262" s="2"/>
      <c r="C262" s="2" t="s">
        <v>30</v>
      </c>
      <c r="D262" s="2" t="s">
        <v>31</v>
      </c>
      <c r="E262" s="7" t="s">
        <v>87</v>
      </c>
      <c r="F262" s="7"/>
      <c r="G262" s="7"/>
      <c r="H262" s="2"/>
      <c r="I262" s="2"/>
      <c r="J262" s="2"/>
      <c r="K262" s="2" t="e">
        <f t="shared" ref="K262:M262" si="371">E262-97.77</f>
        <v>#VALUE!</v>
      </c>
      <c r="L262" s="2">
        <f t="shared" si="371"/>
        <v>-97.77</v>
      </c>
      <c r="M262" s="2">
        <f t="shared" si="371"/>
        <v>-97.77</v>
      </c>
      <c r="N262" s="2">
        <f t="shared" si="268"/>
        <v>-93.36</v>
      </c>
      <c r="O262" s="2">
        <f t="shared" si="269"/>
        <v>-93.36</v>
      </c>
      <c r="P262" s="2">
        <f t="shared" si="270"/>
        <v>-11</v>
      </c>
      <c r="Q262" s="6"/>
      <c r="R262" s="6"/>
      <c r="S262" s="4"/>
      <c r="T262" s="6"/>
      <c r="U262" s="6"/>
      <c r="V262" s="6"/>
      <c r="W262" s="6"/>
      <c r="X262" s="6"/>
      <c r="Y262" s="6"/>
    </row>
    <row r="263" spans="1:25">
      <c r="A263" s="2">
        <v>202001</v>
      </c>
      <c r="B263" s="2" t="s">
        <v>120</v>
      </c>
      <c r="C263" s="2" t="s">
        <v>26</v>
      </c>
      <c r="D263" s="2" t="s">
        <v>27</v>
      </c>
      <c r="E263" s="7">
        <v>249.09</v>
      </c>
      <c r="F263" s="7">
        <v>260.18</v>
      </c>
      <c r="G263" s="7">
        <v>260.55</v>
      </c>
      <c r="H263" s="2">
        <v>254.84</v>
      </c>
      <c r="I263" s="2">
        <v>251.76</v>
      </c>
      <c r="J263" s="2">
        <v>137.14</v>
      </c>
      <c r="K263" s="2">
        <f t="shared" ref="K263:M263" si="372">E263-97.77</f>
        <v>151.32</v>
      </c>
      <c r="L263" s="2">
        <f t="shared" si="372"/>
        <v>162.41</v>
      </c>
      <c r="M263" s="2">
        <f t="shared" si="372"/>
        <v>162.78</v>
      </c>
      <c r="N263" s="2">
        <f t="shared" si="268"/>
        <v>161.48</v>
      </c>
      <c r="O263" s="2">
        <f t="shared" si="269"/>
        <v>158.4</v>
      </c>
      <c r="P263" s="2">
        <f t="shared" si="270"/>
        <v>126.14</v>
      </c>
      <c r="Q263" s="6">
        <f t="shared" ref="Q263:Q321" si="373">P263/K263</f>
        <v>0.833597673803859</v>
      </c>
      <c r="R263" s="6">
        <f t="shared" ref="R263:R321" si="374">(K263-P263)/P263</f>
        <v>0.199619470429681</v>
      </c>
      <c r="S263" s="4">
        <f t="shared" ref="S263:S321" si="375">P263/100</f>
        <v>1.2614</v>
      </c>
      <c r="T263" s="6">
        <f t="shared" ref="T263:T321" si="376">(M263-P263)/P263</f>
        <v>0.29047090534327</v>
      </c>
      <c r="U263" s="6">
        <f t="shared" ref="U263:U321" si="377">(N263-P263)/P263</f>
        <v>0.280164896147138</v>
      </c>
      <c r="V263" s="6">
        <f t="shared" ref="V263:V321" si="378">(O263-P263)/P263</f>
        <v>0.255747582051689</v>
      </c>
      <c r="W263" s="6">
        <f t="shared" ref="W263:W321" si="379">(T263-U263)*S263</f>
        <v>0.0130000000000001</v>
      </c>
      <c r="X263" s="6">
        <f t="shared" ref="X263:X321" si="380">U263*S263</f>
        <v>0.3534</v>
      </c>
      <c r="Y263" s="6">
        <f t="shared" ref="Y263:Y321" si="381">W263+X263</f>
        <v>0.3664</v>
      </c>
    </row>
    <row r="264" spans="1:25">
      <c r="A264" s="2">
        <v>202001</v>
      </c>
      <c r="B264" s="2"/>
      <c r="C264" s="2" t="s">
        <v>28</v>
      </c>
      <c r="D264" s="2" t="s">
        <v>29</v>
      </c>
      <c r="E264" s="7">
        <v>290.38</v>
      </c>
      <c r="F264" s="7">
        <v>296.14</v>
      </c>
      <c r="G264" s="7">
        <v>294.85</v>
      </c>
      <c r="H264" s="2">
        <v>289.28</v>
      </c>
      <c r="I264" s="2">
        <v>288.29</v>
      </c>
      <c r="J264" s="2">
        <v>171.5</v>
      </c>
      <c r="K264" s="2">
        <f t="shared" ref="K264:M264" si="382">E264-97.77</f>
        <v>192.61</v>
      </c>
      <c r="L264" s="2">
        <f t="shared" si="382"/>
        <v>198.37</v>
      </c>
      <c r="M264" s="2">
        <f t="shared" si="382"/>
        <v>197.08</v>
      </c>
      <c r="N264" s="2">
        <f t="shared" si="268"/>
        <v>195.92</v>
      </c>
      <c r="O264" s="2">
        <f t="shared" si="269"/>
        <v>194.93</v>
      </c>
      <c r="P264" s="2">
        <f t="shared" si="270"/>
        <v>160.5</v>
      </c>
      <c r="Q264" s="6">
        <f t="shared" si="373"/>
        <v>0.833290068013083</v>
      </c>
      <c r="R264" s="6">
        <f t="shared" si="374"/>
        <v>0.20006230529595</v>
      </c>
      <c r="S264" s="4">
        <f t="shared" si="375"/>
        <v>1.605</v>
      </c>
      <c r="T264" s="6">
        <f t="shared" si="376"/>
        <v>0.22791277258567</v>
      </c>
      <c r="U264" s="6">
        <f t="shared" si="377"/>
        <v>0.220685358255451</v>
      </c>
      <c r="V264" s="6">
        <f t="shared" si="378"/>
        <v>0.214517133956386</v>
      </c>
      <c r="W264" s="6">
        <f t="shared" si="379"/>
        <v>0.0116000000000008</v>
      </c>
      <c r="X264" s="6">
        <f t="shared" si="380"/>
        <v>0.3542</v>
      </c>
      <c r="Y264" s="6">
        <f t="shared" si="381"/>
        <v>0.3658</v>
      </c>
    </row>
    <row r="265" spans="1:25">
      <c r="A265" s="2">
        <v>202001</v>
      </c>
      <c r="B265" s="2"/>
      <c r="C265" s="2" t="s">
        <v>30</v>
      </c>
      <c r="D265" s="2" t="s">
        <v>31</v>
      </c>
      <c r="E265" s="7">
        <v>277.85</v>
      </c>
      <c r="F265" s="7">
        <v>286.82</v>
      </c>
      <c r="G265" s="7">
        <v>286.75</v>
      </c>
      <c r="H265" s="2">
        <v>281.43</v>
      </c>
      <c r="I265" s="2">
        <v>278.17</v>
      </c>
      <c r="J265" s="2">
        <v>141.06</v>
      </c>
      <c r="K265" s="2">
        <f t="shared" ref="K265:M265" si="383">E265-97.77</f>
        <v>180.08</v>
      </c>
      <c r="L265" s="2">
        <f t="shared" si="383"/>
        <v>189.05</v>
      </c>
      <c r="M265" s="2">
        <f t="shared" si="383"/>
        <v>188.98</v>
      </c>
      <c r="N265" s="2">
        <f t="shared" si="268"/>
        <v>188.07</v>
      </c>
      <c r="O265" s="2">
        <f t="shared" si="269"/>
        <v>184.81</v>
      </c>
      <c r="P265" s="2">
        <f t="shared" si="270"/>
        <v>130.06</v>
      </c>
      <c r="Q265" s="6">
        <f t="shared" si="373"/>
        <v>0.722234562416704</v>
      </c>
      <c r="R265" s="6">
        <f t="shared" si="374"/>
        <v>0.384591726895279</v>
      </c>
      <c r="S265" s="4">
        <f t="shared" si="375"/>
        <v>1.3006</v>
      </c>
      <c r="T265" s="6">
        <f t="shared" si="376"/>
        <v>0.453021682300477</v>
      </c>
      <c r="U265" s="6">
        <f t="shared" si="377"/>
        <v>0.446024911579271</v>
      </c>
      <c r="V265" s="6">
        <f t="shared" si="378"/>
        <v>0.42095955712748</v>
      </c>
      <c r="W265" s="6">
        <f t="shared" si="379"/>
        <v>0.00910000000000019</v>
      </c>
      <c r="X265" s="6">
        <f t="shared" si="380"/>
        <v>0.5801</v>
      </c>
      <c r="Y265" s="6">
        <f t="shared" si="381"/>
        <v>0.5892</v>
      </c>
    </row>
    <row r="266" spans="1:25">
      <c r="A266" s="2">
        <v>202001</v>
      </c>
      <c r="B266" s="2" t="s">
        <v>121</v>
      </c>
      <c r="C266" s="2" t="s">
        <v>26</v>
      </c>
      <c r="D266" s="2" t="s">
        <v>27</v>
      </c>
      <c r="E266" s="7">
        <v>234.82</v>
      </c>
      <c r="F266" s="7">
        <v>248.55</v>
      </c>
      <c r="G266" s="7">
        <v>247.35</v>
      </c>
      <c r="H266" s="2">
        <v>242.27</v>
      </c>
      <c r="I266" s="2">
        <v>237.67</v>
      </c>
      <c r="J266" s="2">
        <v>142.12</v>
      </c>
      <c r="K266" s="2">
        <f t="shared" ref="K266:M266" si="384">E266-97.77</f>
        <v>137.05</v>
      </c>
      <c r="L266" s="2">
        <f t="shared" si="384"/>
        <v>150.78</v>
      </c>
      <c r="M266" s="2">
        <f t="shared" si="384"/>
        <v>149.58</v>
      </c>
      <c r="N266" s="2">
        <f t="shared" si="268"/>
        <v>148.91</v>
      </c>
      <c r="O266" s="2">
        <f t="shared" si="269"/>
        <v>144.31</v>
      </c>
      <c r="P266" s="2">
        <f t="shared" si="270"/>
        <v>131.12</v>
      </c>
      <c r="Q266" s="6">
        <f t="shared" si="373"/>
        <v>0.956731120029186</v>
      </c>
      <c r="R266" s="6">
        <f t="shared" si="374"/>
        <v>0.0452257474069555</v>
      </c>
      <c r="S266" s="4">
        <f t="shared" si="375"/>
        <v>1.3112</v>
      </c>
      <c r="T266" s="6">
        <f t="shared" si="376"/>
        <v>0.140787065283709</v>
      </c>
      <c r="U266" s="6">
        <f t="shared" si="377"/>
        <v>0.135677242220867</v>
      </c>
      <c r="V266" s="6">
        <f t="shared" si="378"/>
        <v>0.100594874923734</v>
      </c>
      <c r="W266" s="6">
        <f t="shared" si="379"/>
        <v>0.00669999999999959</v>
      </c>
      <c r="X266" s="6">
        <f t="shared" si="380"/>
        <v>0.1779</v>
      </c>
      <c r="Y266" s="6">
        <f t="shared" si="381"/>
        <v>0.1846</v>
      </c>
    </row>
    <row r="267" spans="1:25">
      <c r="A267" s="2">
        <v>202001</v>
      </c>
      <c r="B267" s="2"/>
      <c r="C267" s="2" t="s">
        <v>28</v>
      </c>
      <c r="D267" s="2" t="s">
        <v>29</v>
      </c>
      <c r="E267" s="7">
        <v>251.45</v>
      </c>
      <c r="F267" s="7">
        <v>263.61</v>
      </c>
      <c r="G267" s="8">
        <v>261.3</v>
      </c>
      <c r="H267" s="2">
        <v>256.86</v>
      </c>
      <c r="I267" s="2">
        <v>255.34</v>
      </c>
      <c r="J267" s="2">
        <v>143.51</v>
      </c>
      <c r="K267" s="2">
        <f t="shared" ref="K267:M267" si="385">E267-97.77</f>
        <v>153.68</v>
      </c>
      <c r="L267" s="2">
        <f t="shared" si="385"/>
        <v>165.84</v>
      </c>
      <c r="M267" s="2">
        <f t="shared" si="385"/>
        <v>163.53</v>
      </c>
      <c r="N267" s="2">
        <f t="shared" si="268"/>
        <v>163.5</v>
      </c>
      <c r="O267" s="2">
        <f t="shared" si="269"/>
        <v>161.98</v>
      </c>
      <c r="P267" s="2">
        <f t="shared" si="270"/>
        <v>132.51</v>
      </c>
      <c r="Q267" s="6">
        <f t="shared" si="373"/>
        <v>0.862246225923998</v>
      </c>
      <c r="R267" s="6">
        <f t="shared" si="374"/>
        <v>0.159761527431892</v>
      </c>
      <c r="S267" s="4">
        <f t="shared" si="375"/>
        <v>1.3251</v>
      </c>
      <c r="T267" s="6">
        <f t="shared" si="376"/>
        <v>0.234095539959249</v>
      </c>
      <c r="U267" s="6">
        <f t="shared" si="377"/>
        <v>0.233869141951551</v>
      </c>
      <c r="V267" s="6">
        <f t="shared" si="378"/>
        <v>0.222398309561543</v>
      </c>
      <c r="W267" s="6">
        <f t="shared" si="379"/>
        <v>0.000300000000000286</v>
      </c>
      <c r="X267" s="6">
        <f t="shared" si="380"/>
        <v>0.3099</v>
      </c>
      <c r="Y267" s="6">
        <f t="shared" si="381"/>
        <v>0.3102</v>
      </c>
    </row>
    <row r="268" spans="1:25">
      <c r="A268" s="2">
        <v>202001</v>
      </c>
      <c r="B268" s="2"/>
      <c r="C268" s="2" t="s">
        <v>30</v>
      </c>
      <c r="D268" s="2" t="s">
        <v>31</v>
      </c>
      <c r="E268" s="7">
        <v>258.52</v>
      </c>
      <c r="F268" s="7">
        <v>270.47</v>
      </c>
      <c r="G268" s="7">
        <v>269.58</v>
      </c>
      <c r="H268" s="4">
        <v>261.9</v>
      </c>
      <c r="I268" s="2">
        <v>258.14</v>
      </c>
      <c r="J268" s="2">
        <v>145.72</v>
      </c>
      <c r="K268" s="2">
        <f t="shared" ref="K268:M268" si="386">E268-97.77</f>
        <v>160.75</v>
      </c>
      <c r="L268" s="2">
        <f t="shared" si="386"/>
        <v>172.7</v>
      </c>
      <c r="M268" s="2">
        <f t="shared" si="386"/>
        <v>171.81</v>
      </c>
      <c r="N268" s="2">
        <f t="shared" si="268"/>
        <v>168.54</v>
      </c>
      <c r="O268" s="2">
        <f t="shared" si="269"/>
        <v>164.78</v>
      </c>
      <c r="P268" s="2">
        <f t="shared" si="270"/>
        <v>134.72</v>
      </c>
      <c r="Q268" s="6">
        <f t="shared" si="373"/>
        <v>0.838071539657854</v>
      </c>
      <c r="R268" s="6">
        <f t="shared" si="374"/>
        <v>0.193215558194774</v>
      </c>
      <c r="S268" s="4">
        <f t="shared" si="375"/>
        <v>1.3472</v>
      </c>
      <c r="T268" s="6">
        <f t="shared" si="376"/>
        <v>0.275311757719715</v>
      </c>
      <c r="U268" s="6">
        <f t="shared" si="377"/>
        <v>0.25103919239905</v>
      </c>
      <c r="V268" s="6">
        <f t="shared" si="378"/>
        <v>0.22312945368171</v>
      </c>
      <c r="W268" s="6">
        <f t="shared" si="379"/>
        <v>0.0327000000000004</v>
      </c>
      <c r="X268" s="6">
        <f t="shared" si="380"/>
        <v>0.3382</v>
      </c>
      <c r="Y268" s="6">
        <f t="shared" si="381"/>
        <v>0.3709</v>
      </c>
    </row>
    <row r="269" spans="1:25">
      <c r="A269" s="2">
        <v>202001</v>
      </c>
      <c r="B269" s="2" t="s">
        <v>122</v>
      </c>
      <c r="C269" s="2" t="s">
        <v>26</v>
      </c>
      <c r="D269" s="2" t="s">
        <v>27</v>
      </c>
      <c r="E269" s="7">
        <v>244</v>
      </c>
      <c r="F269" s="7">
        <v>255.28</v>
      </c>
      <c r="G269" s="7">
        <v>257.12</v>
      </c>
      <c r="H269" s="2">
        <v>250.74</v>
      </c>
      <c r="I269" s="2">
        <v>248.22</v>
      </c>
      <c r="J269" s="2">
        <v>140.28</v>
      </c>
      <c r="K269" s="2">
        <f t="shared" ref="K269:M269" si="387">E269-97.77</f>
        <v>146.23</v>
      </c>
      <c r="L269" s="2">
        <f t="shared" si="387"/>
        <v>157.51</v>
      </c>
      <c r="M269" s="2">
        <f t="shared" si="387"/>
        <v>159.35</v>
      </c>
      <c r="N269" s="2">
        <f t="shared" si="268"/>
        <v>157.38</v>
      </c>
      <c r="O269" s="2">
        <f t="shared" si="269"/>
        <v>154.86</v>
      </c>
      <c r="P269" s="2">
        <f t="shared" si="270"/>
        <v>129.28</v>
      </c>
      <c r="Q269" s="6">
        <f t="shared" si="373"/>
        <v>0.88408671271285</v>
      </c>
      <c r="R269" s="6">
        <f t="shared" si="374"/>
        <v>0.131110767326733</v>
      </c>
      <c r="S269" s="4">
        <f t="shared" si="375"/>
        <v>1.2928</v>
      </c>
      <c r="T269" s="6">
        <f t="shared" si="376"/>
        <v>0.232595915841584</v>
      </c>
      <c r="U269" s="6">
        <f t="shared" si="377"/>
        <v>0.217357673267327</v>
      </c>
      <c r="V269" s="6">
        <f t="shared" si="378"/>
        <v>0.197865099009901</v>
      </c>
      <c r="W269" s="6">
        <f t="shared" si="379"/>
        <v>0.0197000000000003</v>
      </c>
      <c r="X269" s="6">
        <f t="shared" si="380"/>
        <v>0.281</v>
      </c>
      <c r="Y269" s="6">
        <f t="shared" si="381"/>
        <v>0.3007</v>
      </c>
    </row>
    <row r="270" spans="1:25">
      <c r="A270" s="2">
        <v>202001</v>
      </c>
      <c r="B270" s="2"/>
      <c r="C270" s="2" t="s">
        <v>28</v>
      </c>
      <c r="D270" s="2" t="s">
        <v>29</v>
      </c>
      <c r="E270" s="7">
        <v>235.92</v>
      </c>
      <c r="F270" s="7">
        <v>249.09</v>
      </c>
      <c r="G270" s="8">
        <v>251</v>
      </c>
      <c r="H270" s="4">
        <v>246</v>
      </c>
      <c r="I270" s="4">
        <v>243.7</v>
      </c>
      <c r="J270" s="2">
        <v>138.66</v>
      </c>
      <c r="K270" s="2">
        <f t="shared" ref="K270:M270" si="388">E270-97.77</f>
        <v>138.15</v>
      </c>
      <c r="L270" s="2">
        <f t="shared" si="388"/>
        <v>151.32</v>
      </c>
      <c r="M270" s="2">
        <f t="shared" si="388"/>
        <v>153.23</v>
      </c>
      <c r="N270" s="2">
        <f t="shared" si="268"/>
        <v>152.64</v>
      </c>
      <c r="O270" s="2">
        <f t="shared" si="269"/>
        <v>150.34</v>
      </c>
      <c r="P270" s="2">
        <f t="shared" si="270"/>
        <v>127.66</v>
      </c>
      <c r="Q270" s="6">
        <f t="shared" si="373"/>
        <v>0.924068041983352</v>
      </c>
      <c r="R270" s="6">
        <f t="shared" si="374"/>
        <v>0.082171392762024</v>
      </c>
      <c r="S270" s="4">
        <f t="shared" si="375"/>
        <v>1.2766</v>
      </c>
      <c r="T270" s="6">
        <f t="shared" si="376"/>
        <v>0.200297665674448</v>
      </c>
      <c r="U270" s="6">
        <f t="shared" si="377"/>
        <v>0.195676014413285</v>
      </c>
      <c r="V270" s="6">
        <f t="shared" si="378"/>
        <v>0.177659407801974</v>
      </c>
      <c r="W270" s="6">
        <f t="shared" si="379"/>
        <v>0.00590000000000031</v>
      </c>
      <c r="X270" s="6">
        <f t="shared" si="380"/>
        <v>0.2498</v>
      </c>
      <c r="Y270" s="6">
        <f t="shared" si="381"/>
        <v>0.2557</v>
      </c>
    </row>
    <row r="271" spans="1:25">
      <c r="A271" s="2">
        <v>202001</v>
      </c>
      <c r="B271" s="2"/>
      <c r="C271" s="2" t="s">
        <v>30</v>
      </c>
      <c r="D271" s="2" t="s">
        <v>31</v>
      </c>
      <c r="E271" s="7">
        <v>238.99</v>
      </c>
      <c r="F271" s="7">
        <v>254.89</v>
      </c>
      <c r="G271" s="8">
        <v>256.6</v>
      </c>
      <c r="H271" s="2">
        <v>252.12</v>
      </c>
      <c r="I271" s="2">
        <v>250.02</v>
      </c>
      <c r="J271" s="2">
        <v>141.12</v>
      </c>
      <c r="K271" s="2">
        <f t="shared" ref="K271:M271" si="389">E271-97.77</f>
        <v>141.22</v>
      </c>
      <c r="L271" s="2">
        <f t="shared" si="389"/>
        <v>157.12</v>
      </c>
      <c r="M271" s="2">
        <f t="shared" si="389"/>
        <v>158.83</v>
      </c>
      <c r="N271" s="2">
        <f t="shared" si="268"/>
        <v>158.76</v>
      </c>
      <c r="O271" s="2">
        <f t="shared" si="269"/>
        <v>156.66</v>
      </c>
      <c r="P271" s="2">
        <f t="shared" si="270"/>
        <v>130.12</v>
      </c>
      <c r="Q271" s="6">
        <f t="shared" si="373"/>
        <v>0.921399235235802</v>
      </c>
      <c r="R271" s="6">
        <f t="shared" si="374"/>
        <v>0.085305871503228</v>
      </c>
      <c r="S271" s="4">
        <f t="shared" si="375"/>
        <v>1.3012</v>
      </c>
      <c r="T271" s="6">
        <f t="shared" si="376"/>
        <v>0.220642483861052</v>
      </c>
      <c r="U271" s="6">
        <f t="shared" si="377"/>
        <v>0.220104518905625</v>
      </c>
      <c r="V271" s="6">
        <f t="shared" si="378"/>
        <v>0.203965570242853</v>
      </c>
      <c r="W271" s="6">
        <f t="shared" si="379"/>
        <v>0.000700000000000515</v>
      </c>
      <c r="X271" s="6">
        <f t="shared" si="380"/>
        <v>0.2864</v>
      </c>
      <c r="Y271" s="6">
        <f t="shared" si="381"/>
        <v>0.2871</v>
      </c>
    </row>
    <row r="272" spans="1:25">
      <c r="A272" s="2">
        <v>202001</v>
      </c>
      <c r="B272" s="2" t="s">
        <v>123</v>
      </c>
      <c r="C272" s="2" t="s">
        <v>26</v>
      </c>
      <c r="D272" s="2" t="s">
        <v>27</v>
      </c>
      <c r="E272" s="7">
        <v>270.5</v>
      </c>
      <c r="F272" s="7">
        <v>275.28</v>
      </c>
      <c r="G272" s="7">
        <v>280.08</v>
      </c>
      <c r="H272" s="2">
        <v>274.97</v>
      </c>
      <c r="I272" s="2">
        <v>272.45</v>
      </c>
      <c r="J272" s="2">
        <v>152.58</v>
      </c>
      <c r="K272" s="2">
        <f t="shared" ref="K272:M272" si="390">E272-97.77</f>
        <v>172.73</v>
      </c>
      <c r="L272" s="2">
        <f t="shared" si="390"/>
        <v>177.51</v>
      </c>
      <c r="M272" s="2">
        <f t="shared" si="390"/>
        <v>182.31</v>
      </c>
      <c r="N272" s="2">
        <f t="shared" si="268"/>
        <v>181.61</v>
      </c>
      <c r="O272" s="2">
        <f t="shared" si="269"/>
        <v>179.09</v>
      </c>
      <c r="P272" s="2">
        <f t="shared" si="270"/>
        <v>141.58</v>
      </c>
      <c r="Q272" s="6">
        <f t="shared" si="373"/>
        <v>0.819660742198807</v>
      </c>
      <c r="R272" s="6">
        <f t="shared" si="374"/>
        <v>0.220016951546829</v>
      </c>
      <c r="S272" s="4">
        <f t="shared" si="375"/>
        <v>1.4158</v>
      </c>
      <c r="T272" s="6">
        <f t="shared" si="376"/>
        <v>0.287681875971182</v>
      </c>
      <c r="U272" s="6">
        <f t="shared" si="377"/>
        <v>0.282737674812827</v>
      </c>
      <c r="V272" s="6">
        <f t="shared" si="378"/>
        <v>0.264938550642746</v>
      </c>
      <c r="W272" s="6">
        <f t="shared" si="379"/>
        <v>0.00699999999999992</v>
      </c>
      <c r="X272" s="6">
        <f t="shared" si="380"/>
        <v>0.4003</v>
      </c>
      <c r="Y272" s="6">
        <f t="shared" si="381"/>
        <v>0.4073</v>
      </c>
    </row>
    <row r="273" spans="1:25">
      <c r="A273" s="2">
        <v>202001</v>
      </c>
      <c r="B273" s="2"/>
      <c r="C273" s="2" t="s">
        <v>28</v>
      </c>
      <c r="D273" s="2" t="s">
        <v>29</v>
      </c>
      <c r="E273" s="7">
        <v>252.42</v>
      </c>
      <c r="F273" s="7">
        <v>265.85</v>
      </c>
      <c r="G273" s="7">
        <v>263.79</v>
      </c>
      <c r="H273" s="2">
        <v>257.27</v>
      </c>
      <c r="I273" s="2">
        <v>251.82</v>
      </c>
      <c r="J273" s="2">
        <v>141.34</v>
      </c>
      <c r="K273" s="2">
        <f t="shared" ref="K273:M273" si="391">E273-97.77</f>
        <v>154.65</v>
      </c>
      <c r="L273" s="2">
        <f t="shared" si="391"/>
        <v>168.08</v>
      </c>
      <c r="M273" s="2">
        <f t="shared" si="391"/>
        <v>166.02</v>
      </c>
      <c r="N273" s="2">
        <f t="shared" si="268"/>
        <v>163.91</v>
      </c>
      <c r="O273" s="2">
        <f t="shared" si="269"/>
        <v>158.46</v>
      </c>
      <c r="P273" s="2">
        <f t="shared" si="270"/>
        <v>130.34</v>
      </c>
      <c r="Q273" s="6">
        <f t="shared" si="373"/>
        <v>0.842806336889751</v>
      </c>
      <c r="R273" s="6">
        <f t="shared" si="374"/>
        <v>0.186512198864508</v>
      </c>
      <c r="S273" s="4">
        <f t="shared" si="375"/>
        <v>1.3034</v>
      </c>
      <c r="T273" s="6">
        <f t="shared" si="376"/>
        <v>0.273745588460949</v>
      </c>
      <c r="U273" s="6">
        <f t="shared" si="377"/>
        <v>0.257557158201626</v>
      </c>
      <c r="V273" s="6">
        <f t="shared" si="378"/>
        <v>0.215743440233236</v>
      </c>
      <c r="W273" s="6">
        <f t="shared" si="379"/>
        <v>0.0211000000000007</v>
      </c>
      <c r="X273" s="6">
        <f t="shared" si="380"/>
        <v>0.3357</v>
      </c>
      <c r="Y273" s="6">
        <f t="shared" si="381"/>
        <v>0.3568</v>
      </c>
    </row>
    <row r="274" spans="1:25">
      <c r="A274" s="2">
        <v>202001</v>
      </c>
      <c r="B274" s="2"/>
      <c r="C274" s="2" t="s">
        <v>30</v>
      </c>
      <c r="D274" s="2" t="s">
        <v>31</v>
      </c>
      <c r="E274" s="7">
        <v>238.21</v>
      </c>
      <c r="F274" s="7">
        <v>253.65</v>
      </c>
      <c r="G274" s="7">
        <v>252.62</v>
      </c>
      <c r="H274" s="2">
        <v>243.69</v>
      </c>
      <c r="I274" s="2">
        <v>238.96</v>
      </c>
      <c r="J274" s="2">
        <v>140.42</v>
      </c>
      <c r="K274" s="2">
        <f t="shared" ref="K274:M274" si="392">E274-97.77</f>
        <v>140.44</v>
      </c>
      <c r="L274" s="2">
        <f t="shared" si="392"/>
        <v>155.88</v>
      </c>
      <c r="M274" s="2">
        <f t="shared" si="392"/>
        <v>154.85</v>
      </c>
      <c r="N274" s="2">
        <f t="shared" si="268"/>
        <v>150.33</v>
      </c>
      <c r="O274" s="2">
        <f t="shared" si="269"/>
        <v>145.6</v>
      </c>
      <c r="P274" s="2">
        <f t="shared" si="270"/>
        <v>129.42</v>
      </c>
      <c r="Q274" s="6">
        <f t="shared" si="373"/>
        <v>0.921532326972372</v>
      </c>
      <c r="R274" s="6">
        <f t="shared" si="374"/>
        <v>0.0851491268737445</v>
      </c>
      <c r="S274" s="4">
        <f t="shared" si="375"/>
        <v>1.2942</v>
      </c>
      <c r="T274" s="6">
        <f t="shared" si="376"/>
        <v>0.196492041415547</v>
      </c>
      <c r="U274" s="6">
        <f t="shared" si="377"/>
        <v>0.16156699119147</v>
      </c>
      <c r="V274" s="6">
        <f t="shared" si="378"/>
        <v>0.125019316952558</v>
      </c>
      <c r="W274" s="6">
        <f t="shared" si="379"/>
        <v>0.0452000000000004</v>
      </c>
      <c r="X274" s="6">
        <f t="shared" si="380"/>
        <v>0.2091</v>
      </c>
      <c r="Y274" s="6">
        <f t="shared" si="381"/>
        <v>0.2543</v>
      </c>
    </row>
    <row r="275" spans="1:25">
      <c r="A275" s="2">
        <v>202001</v>
      </c>
      <c r="B275" s="2" t="s">
        <v>124</v>
      </c>
      <c r="C275" s="2" t="s">
        <v>26</v>
      </c>
      <c r="D275" s="2" t="s">
        <v>27</v>
      </c>
      <c r="E275" s="7">
        <v>255.33</v>
      </c>
      <c r="F275" s="7">
        <v>265.63</v>
      </c>
      <c r="G275" s="7">
        <v>266.97</v>
      </c>
      <c r="H275" s="2">
        <v>259.24</v>
      </c>
      <c r="I275" s="2">
        <v>255.15</v>
      </c>
      <c r="J275" s="2">
        <v>154.67</v>
      </c>
      <c r="K275" s="2">
        <f t="shared" ref="K275:M275" si="393">E275-97.77</f>
        <v>157.56</v>
      </c>
      <c r="L275" s="2">
        <f t="shared" si="393"/>
        <v>167.86</v>
      </c>
      <c r="M275" s="2">
        <f t="shared" si="393"/>
        <v>169.2</v>
      </c>
      <c r="N275" s="2">
        <f t="shared" si="268"/>
        <v>165.88</v>
      </c>
      <c r="O275" s="2">
        <f t="shared" si="269"/>
        <v>161.79</v>
      </c>
      <c r="P275" s="2">
        <f t="shared" si="270"/>
        <v>143.67</v>
      </c>
      <c r="Q275" s="6">
        <f t="shared" si="373"/>
        <v>0.911843107387662</v>
      </c>
      <c r="R275" s="6">
        <f t="shared" si="374"/>
        <v>0.0966798914178326</v>
      </c>
      <c r="S275" s="4">
        <f t="shared" si="375"/>
        <v>1.4367</v>
      </c>
      <c r="T275" s="6">
        <f t="shared" si="376"/>
        <v>0.17769889329714</v>
      </c>
      <c r="U275" s="6">
        <f t="shared" si="377"/>
        <v>0.154590380733626</v>
      </c>
      <c r="V275" s="6">
        <f t="shared" si="378"/>
        <v>0.126122363750261</v>
      </c>
      <c r="W275" s="6">
        <f t="shared" si="379"/>
        <v>0.0332000000000005</v>
      </c>
      <c r="X275" s="6">
        <f t="shared" si="380"/>
        <v>0.2221</v>
      </c>
      <c r="Y275" s="6">
        <f t="shared" si="381"/>
        <v>0.255300000000001</v>
      </c>
    </row>
    <row r="276" spans="1:25">
      <c r="A276" s="2">
        <v>202001</v>
      </c>
      <c r="B276" s="2"/>
      <c r="C276" s="2" t="s">
        <v>28</v>
      </c>
      <c r="D276" s="2" t="s">
        <v>29</v>
      </c>
      <c r="E276" s="7">
        <v>253.84</v>
      </c>
      <c r="F276" s="7">
        <v>264.56</v>
      </c>
      <c r="G276" s="7">
        <v>262.88</v>
      </c>
      <c r="H276" s="4">
        <v>255.9</v>
      </c>
      <c r="I276" s="2">
        <v>252.06</v>
      </c>
      <c r="J276" s="2">
        <v>156.11</v>
      </c>
      <c r="K276" s="2">
        <f t="shared" ref="K276:M276" si="394">E276-97.77</f>
        <v>156.07</v>
      </c>
      <c r="L276" s="2">
        <f t="shared" si="394"/>
        <v>166.79</v>
      </c>
      <c r="M276" s="2">
        <f t="shared" si="394"/>
        <v>165.11</v>
      </c>
      <c r="N276" s="2">
        <f t="shared" si="268"/>
        <v>162.54</v>
      </c>
      <c r="O276" s="2">
        <f t="shared" si="269"/>
        <v>158.7</v>
      </c>
      <c r="P276" s="2">
        <f t="shared" si="270"/>
        <v>145.11</v>
      </c>
      <c r="Q276" s="6">
        <f t="shared" si="373"/>
        <v>0.929775100916256</v>
      </c>
      <c r="R276" s="6">
        <f t="shared" si="374"/>
        <v>0.0755289091034386</v>
      </c>
      <c r="S276" s="4">
        <f t="shared" si="375"/>
        <v>1.4511</v>
      </c>
      <c r="T276" s="6">
        <f t="shared" si="376"/>
        <v>0.137826476466129</v>
      </c>
      <c r="U276" s="6">
        <f t="shared" si="377"/>
        <v>0.120115774240232</v>
      </c>
      <c r="V276" s="6">
        <f t="shared" si="378"/>
        <v>0.0936530907587346</v>
      </c>
      <c r="W276" s="6">
        <f t="shared" si="379"/>
        <v>0.0256999999999999</v>
      </c>
      <c r="X276" s="6">
        <f t="shared" si="380"/>
        <v>0.1743</v>
      </c>
      <c r="Y276" s="6">
        <f t="shared" si="381"/>
        <v>0.2</v>
      </c>
    </row>
    <row r="277" spans="1:25">
      <c r="A277" s="2">
        <v>202001</v>
      </c>
      <c r="B277" s="2"/>
      <c r="C277" s="2" t="s">
        <v>30</v>
      </c>
      <c r="D277" s="2" t="s">
        <v>31</v>
      </c>
      <c r="E277" s="7">
        <v>248.81</v>
      </c>
      <c r="F277" s="7">
        <v>257.76</v>
      </c>
      <c r="G277" s="7">
        <v>258.56</v>
      </c>
      <c r="H277" s="2">
        <v>251.34</v>
      </c>
      <c r="I277" s="2">
        <v>247.06</v>
      </c>
      <c r="J277" s="2">
        <v>142.29</v>
      </c>
      <c r="K277" s="2">
        <f t="shared" ref="K277:M277" si="395">E277-97.77</f>
        <v>151.04</v>
      </c>
      <c r="L277" s="2">
        <f t="shared" si="395"/>
        <v>159.99</v>
      </c>
      <c r="M277" s="2">
        <f t="shared" si="395"/>
        <v>160.79</v>
      </c>
      <c r="N277" s="2">
        <f t="shared" si="268"/>
        <v>157.98</v>
      </c>
      <c r="O277" s="2">
        <f t="shared" si="269"/>
        <v>153.7</v>
      </c>
      <c r="P277" s="2">
        <f t="shared" si="270"/>
        <v>131.29</v>
      </c>
      <c r="Q277" s="6">
        <f t="shared" si="373"/>
        <v>0.869239936440678</v>
      </c>
      <c r="R277" s="6">
        <f t="shared" si="374"/>
        <v>0.150430345037703</v>
      </c>
      <c r="S277" s="4">
        <f t="shared" si="375"/>
        <v>1.3129</v>
      </c>
      <c r="T277" s="6">
        <f t="shared" si="376"/>
        <v>0.224693426765177</v>
      </c>
      <c r="U277" s="6">
        <f t="shared" si="377"/>
        <v>0.203290425775002</v>
      </c>
      <c r="V277" s="6">
        <f t="shared" si="378"/>
        <v>0.170690837078224</v>
      </c>
      <c r="W277" s="6">
        <f t="shared" si="379"/>
        <v>0.0281</v>
      </c>
      <c r="X277" s="6">
        <f t="shared" si="380"/>
        <v>0.2669</v>
      </c>
      <c r="Y277" s="6">
        <f t="shared" si="381"/>
        <v>0.295</v>
      </c>
    </row>
    <row r="278" spans="1:25">
      <c r="A278" s="2">
        <v>202001</v>
      </c>
      <c r="B278" s="2" t="s">
        <v>125</v>
      </c>
      <c r="C278" s="2" t="s">
        <v>26</v>
      </c>
      <c r="D278" s="2" t="s">
        <v>27</v>
      </c>
      <c r="E278" s="7">
        <v>248.81</v>
      </c>
      <c r="F278" s="7">
        <v>261.99</v>
      </c>
      <c r="G278" s="7">
        <v>263.54</v>
      </c>
      <c r="H278" s="2">
        <v>256.82</v>
      </c>
      <c r="I278" s="2">
        <v>254.16</v>
      </c>
      <c r="J278" s="2">
        <v>146.78</v>
      </c>
      <c r="K278" s="2">
        <f t="shared" ref="K278:M278" si="396">E278-97.77</f>
        <v>151.04</v>
      </c>
      <c r="L278" s="2">
        <f t="shared" si="396"/>
        <v>164.22</v>
      </c>
      <c r="M278" s="2">
        <f t="shared" si="396"/>
        <v>165.77</v>
      </c>
      <c r="N278" s="2">
        <f t="shared" si="268"/>
        <v>163.46</v>
      </c>
      <c r="O278" s="2">
        <f t="shared" si="269"/>
        <v>160.8</v>
      </c>
      <c r="P278" s="2">
        <f t="shared" si="270"/>
        <v>135.78</v>
      </c>
      <c r="Q278" s="6">
        <f t="shared" si="373"/>
        <v>0.898967161016949</v>
      </c>
      <c r="R278" s="6">
        <f t="shared" si="374"/>
        <v>0.112387685962587</v>
      </c>
      <c r="S278" s="4">
        <f t="shared" si="375"/>
        <v>1.3578</v>
      </c>
      <c r="T278" s="6">
        <f t="shared" si="376"/>
        <v>0.220871998821623</v>
      </c>
      <c r="U278" s="6">
        <f t="shared" si="377"/>
        <v>0.203859183974076</v>
      </c>
      <c r="V278" s="6">
        <f t="shared" si="378"/>
        <v>0.184268669907203</v>
      </c>
      <c r="W278" s="6">
        <f t="shared" si="379"/>
        <v>0.0231000000000006</v>
      </c>
      <c r="X278" s="6">
        <f t="shared" si="380"/>
        <v>0.2768</v>
      </c>
      <c r="Y278" s="6">
        <f t="shared" si="381"/>
        <v>0.2999</v>
      </c>
    </row>
    <row r="279" spans="1:25">
      <c r="A279" s="2">
        <v>202001</v>
      </c>
      <c r="B279" s="2"/>
      <c r="C279" s="2" t="s">
        <v>28</v>
      </c>
      <c r="D279" s="2" t="s">
        <v>29</v>
      </c>
      <c r="E279" s="7">
        <v>269.95</v>
      </c>
      <c r="F279" s="7">
        <v>278.06</v>
      </c>
      <c r="G279" s="7">
        <v>281.77</v>
      </c>
      <c r="H279" s="2">
        <v>276.48</v>
      </c>
      <c r="I279" s="2">
        <v>273.03</v>
      </c>
      <c r="J279" s="2">
        <v>162.55</v>
      </c>
      <c r="K279" s="2">
        <f t="shared" ref="K279:M279" si="397">E279-97.77</f>
        <v>172.18</v>
      </c>
      <c r="L279" s="2">
        <f t="shared" si="397"/>
        <v>180.29</v>
      </c>
      <c r="M279" s="2">
        <f t="shared" si="397"/>
        <v>184</v>
      </c>
      <c r="N279" s="2">
        <f t="shared" ref="N279:N342" si="398">H279-93.36</f>
        <v>183.12</v>
      </c>
      <c r="O279" s="2">
        <f t="shared" ref="O279:O342" si="399">I279-93.36</f>
        <v>179.67</v>
      </c>
      <c r="P279" s="2">
        <f t="shared" ref="P279:P342" si="400">J279-11</f>
        <v>151.55</v>
      </c>
      <c r="Q279" s="6">
        <f t="shared" si="373"/>
        <v>0.880183528865141</v>
      </c>
      <c r="R279" s="6">
        <f t="shared" si="374"/>
        <v>0.136126690861102</v>
      </c>
      <c r="S279" s="4">
        <f t="shared" si="375"/>
        <v>1.5155</v>
      </c>
      <c r="T279" s="6">
        <f t="shared" si="376"/>
        <v>0.214120752226988</v>
      </c>
      <c r="U279" s="6">
        <f t="shared" si="377"/>
        <v>0.208314087759815</v>
      </c>
      <c r="V279" s="6">
        <f t="shared" si="378"/>
        <v>0.185549323655559</v>
      </c>
      <c r="W279" s="6">
        <f t="shared" si="379"/>
        <v>0.00879999999999994</v>
      </c>
      <c r="X279" s="6">
        <f t="shared" si="380"/>
        <v>0.3157</v>
      </c>
      <c r="Y279" s="6">
        <f t="shared" si="381"/>
        <v>0.3245</v>
      </c>
    </row>
    <row r="280" spans="1:25">
      <c r="A280" s="2">
        <v>202001</v>
      </c>
      <c r="B280" s="2"/>
      <c r="C280" s="2" t="s">
        <v>30</v>
      </c>
      <c r="D280" s="2" t="s">
        <v>31</v>
      </c>
      <c r="E280" s="7">
        <v>248.59</v>
      </c>
      <c r="F280" s="7">
        <v>269.55</v>
      </c>
      <c r="G280" s="7">
        <v>267.62</v>
      </c>
      <c r="H280" s="2">
        <v>257.74</v>
      </c>
      <c r="I280" s="2">
        <v>251.82</v>
      </c>
      <c r="J280" s="2">
        <v>154.01</v>
      </c>
      <c r="K280" s="2">
        <f t="shared" ref="K280:M280" si="401">E280-97.77</f>
        <v>150.82</v>
      </c>
      <c r="L280" s="2">
        <f t="shared" si="401"/>
        <v>171.78</v>
      </c>
      <c r="M280" s="2">
        <f t="shared" si="401"/>
        <v>169.85</v>
      </c>
      <c r="N280" s="2">
        <f t="shared" si="398"/>
        <v>164.38</v>
      </c>
      <c r="O280" s="2">
        <f t="shared" si="399"/>
        <v>158.46</v>
      </c>
      <c r="P280" s="2">
        <f t="shared" si="400"/>
        <v>143.01</v>
      </c>
      <c r="Q280" s="6">
        <f t="shared" si="373"/>
        <v>0.948216416920833</v>
      </c>
      <c r="R280" s="6">
        <f t="shared" si="374"/>
        <v>0.0546115656247815</v>
      </c>
      <c r="S280" s="4">
        <f t="shared" si="375"/>
        <v>1.4301</v>
      </c>
      <c r="T280" s="6">
        <f t="shared" si="376"/>
        <v>0.187679183273897</v>
      </c>
      <c r="U280" s="6">
        <f t="shared" si="377"/>
        <v>0.149430109782533</v>
      </c>
      <c r="V280" s="6">
        <f t="shared" si="378"/>
        <v>0.108034403188588</v>
      </c>
      <c r="W280" s="6">
        <f t="shared" si="379"/>
        <v>0.0547000000000002</v>
      </c>
      <c r="X280" s="6">
        <f t="shared" si="380"/>
        <v>0.2137</v>
      </c>
      <c r="Y280" s="6">
        <f t="shared" si="381"/>
        <v>0.2684</v>
      </c>
    </row>
    <row r="281" spans="1:25">
      <c r="A281" s="2">
        <v>202001</v>
      </c>
      <c r="B281" s="2" t="s">
        <v>126</v>
      </c>
      <c r="C281" s="2" t="s">
        <v>26</v>
      </c>
      <c r="D281" s="2" t="s">
        <v>27</v>
      </c>
      <c r="E281" s="7">
        <v>231.95</v>
      </c>
      <c r="F281" s="7">
        <v>244.23</v>
      </c>
      <c r="G281" s="7">
        <v>245.1</v>
      </c>
      <c r="H281" s="2">
        <v>235.77</v>
      </c>
      <c r="I281" s="2">
        <v>231.55</v>
      </c>
      <c r="J281" s="2">
        <v>139.89</v>
      </c>
      <c r="K281" s="2">
        <f t="shared" ref="K281:M281" si="402">E281-97.77</f>
        <v>134.18</v>
      </c>
      <c r="L281" s="2">
        <f t="shared" si="402"/>
        <v>146.46</v>
      </c>
      <c r="M281" s="2">
        <f t="shared" si="402"/>
        <v>147.33</v>
      </c>
      <c r="N281" s="2">
        <f t="shared" si="398"/>
        <v>142.41</v>
      </c>
      <c r="O281" s="2">
        <f t="shared" si="399"/>
        <v>138.19</v>
      </c>
      <c r="P281" s="2">
        <f t="shared" si="400"/>
        <v>128.89</v>
      </c>
      <c r="Q281" s="6">
        <f t="shared" si="373"/>
        <v>0.960575346549411</v>
      </c>
      <c r="R281" s="6">
        <f t="shared" si="374"/>
        <v>0.0410427496314689</v>
      </c>
      <c r="S281" s="4">
        <f t="shared" si="375"/>
        <v>1.2889</v>
      </c>
      <c r="T281" s="6">
        <f t="shared" si="376"/>
        <v>0.143067732174723</v>
      </c>
      <c r="U281" s="6">
        <f t="shared" si="377"/>
        <v>0.104895647451315</v>
      </c>
      <c r="V281" s="6">
        <f t="shared" si="378"/>
        <v>0.0721545503918071</v>
      </c>
      <c r="W281" s="6">
        <f t="shared" si="379"/>
        <v>0.0491999999999996</v>
      </c>
      <c r="X281" s="6">
        <f t="shared" si="380"/>
        <v>0.1352</v>
      </c>
      <c r="Y281" s="6">
        <f t="shared" si="381"/>
        <v>0.1844</v>
      </c>
    </row>
    <row r="282" spans="1:25">
      <c r="A282" s="2">
        <v>202001</v>
      </c>
      <c r="B282" s="2"/>
      <c r="C282" s="2" t="s">
        <v>28</v>
      </c>
      <c r="D282" s="2" t="s">
        <v>29</v>
      </c>
      <c r="E282" s="7">
        <v>236.62</v>
      </c>
      <c r="F282" s="7">
        <v>251.94</v>
      </c>
      <c r="G282" s="7">
        <v>246.06</v>
      </c>
      <c r="H282" s="2">
        <v>240.06</v>
      </c>
      <c r="I282" s="2">
        <v>236.72</v>
      </c>
      <c r="J282" s="2">
        <v>134.48</v>
      </c>
      <c r="K282" s="2">
        <f t="shared" ref="K282:M282" si="403">E282-97.77</f>
        <v>138.85</v>
      </c>
      <c r="L282" s="2">
        <f t="shared" si="403"/>
        <v>154.17</v>
      </c>
      <c r="M282" s="2">
        <f t="shared" si="403"/>
        <v>148.29</v>
      </c>
      <c r="N282" s="2">
        <f t="shared" si="398"/>
        <v>146.7</v>
      </c>
      <c r="O282" s="2">
        <f t="shared" si="399"/>
        <v>143.36</v>
      </c>
      <c r="P282" s="2">
        <f t="shared" si="400"/>
        <v>123.48</v>
      </c>
      <c r="Q282" s="6">
        <f t="shared" si="373"/>
        <v>0.889305005401512</v>
      </c>
      <c r="R282" s="6">
        <f t="shared" si="374"/>
        <v>0.124473598963395</v>
      </c>
      <c r="S282" s="4">
        <f t="shared" si="375"/>
        <v>1.2348</v>
      </c>
      <c r="T282" s="6">
        <f t="shared" si="376"/>
        <v>0.200923226433431</v>
      </c>
      <c r="U282" s="6">
        <f t="shared" si="377"/>
        <v>0.188046647230321</v>
      </c>
      <c r="V282" s="6">
        <f t="shared" si="378"/>
        <v>0.160997732426304</v>
      </c>
      <c r="W282" s="6">
        <f t="shared" si="379"/>
        <v>0.0159000000000003</v>
      </c>
      <c r="X282" s="6">
        <f t="shared" si="380"/>
        <v>0.2322</v>
      </c>
      <c r="Y282" s="6">
        <f t="shared" si="381"/>
        <v>0.2481</v>
      </c>
    </row>
    <row r="283" spans="1:25">
      <c r="A283" s="2">
        <v>202001</v>
      </c>
      <c r="B283" s="2"/>
      <c r="C283" s="2" t="s">
        <v>30</v>
      </c>
      <c r="D283" s="2" t="s">
        <v>31</v>
      </c>
      <c r="E283" s="7">
        <v>250.89</v>
      </c>
      <c r="F283" s="7">
        <v>260.02</v>
      </c>
      <c r="G283" s="7">
        <v>259.12</v>
      </c>
      <c r="H283" s="2">
        <v>253.14</v>
      </c>
      <c r="I283" s="2">
        <v>249.74</v>
      </c>
      <c r="J283" s="2">
        <v>123.28</v>
      </c>
      <c r="K283" s="2">
        <f t="shared" ref="K283:M283" si="404">E283-97.77</f>
        <v>153.12</v>
      </c>
      <c r="L283" s="2">
        <f t="shared" si="404"/>
        <v>162.25</v>
      </c>
      <c r="M283" s="2">
        <f t="shared" si="404"/>
        <v>161.35</v>
      </c>
      <c r="N283" s="2">
        <f t="shared" si="398"/>
        <v>159.78</v>
      </c>
      <c r="O283" s="2">
        <f t="shared" si="399"/>
        <v>156.38</v>
      </c>
      <c r="P283" s="2">
        <f t="shared" si="400"/>
        <v>112.28</v>
      </c>
      <c r="Q283" s="6">
        <f t="shared" si="373"/>
        <v>0.733281086729363</v>
      </c>
      <c r="R283" s="6">
        <f t="shared" si="374"/>
        <v>0.363733523334521</v>
      </c>
      <c r="S283" s="4">
        <f t="shared" si="375"/>
        <v>1.1228</v>
      </c>
      <c r="T283" s="6">
        <f t="shared" si="376"/>
        <v>0.437032418952619</v>
      </c>
      <c r="U283" s="6">
        <f t="shared" si="377"/>
        <v>0.423049519059494</v>
      </c>
      <c r="V283" s="6">
        <f t="shared" si="378"/>
        <v>0.392768079800499</v>
      </c>
      <c r="W283" s="6">
        <f t="shared" si="379"/>
        <v>0.0157000000000005</v>
      </c>
      <c r="X283" s="6">
        <f t="shared" si="380"/>
        <v>0.475</v>
      </c>
      <c r="Y283" s="6">
        <f t="shared" si="381"/>
        <v>0.4907</v>
      </c>
    </row>
    <row r="284" spans="1:25">
      <c r="A284" s="2">
        <v>202001</v>
      </c>
      <c r="B284" s="2" t="s">
        <v>127</v>
      </c>
      <c r="C284" s="2" t="s">
        <v>26</v>
      </c>
      <c r="D284" s="2" t="s">
        <v>27</v>
      </c>
      <c r="E284" s="7">
        <v>207.07</v>
      </c>
      <c r="F284" s="7">
        <v>220.15</v>
      </c>
      <c r="G284" s="7">
        <v>220.92</v>
      </c>
      <c r="H284" s="2">
        <v>213.75</v>
      </c>
      <c r="I284" s="2">
        <v>209.57</v>
      </c>
      <c r="J284" s="2">
        <v>102.52</v>
      </c>
      <c r="K284" s="2">
        <f t="shared" ref="K284:M284" si="405">E284-97.77</f>
        <v>109.3</v>
      </c>
      <c r="L284" s="2">
        <f t="shared" si="405"/>
        <v>122.38</v>
      </c>
      <c r="M284" s="2">
        <f t="shared" si="405"/>
        <v>123.15</v>
      </c>
      <c r="N284" s="2">
        <f t="shared" si="398"/>
        <v>120.39</v>
      </c>
      <c r="O284" s="2">
        <f t="shared" si="399"/>
        <v>116.21</v>
      </c>
      <c r="P284" s="2">
        <f t="shared" si="400"/>
        <v>91.52</v>
      </c>
      <c r="Q284" s="6">
        <f t="shared" si="373"/>
        <v>0.837328453796889</v>
      </c>
      <c r="R284" s="6">
        <f t="shared" si="374"/>
        <v>0.194274475524476</v>
      </c>
      <c r="S284" s="4">
        <f t="shared" si="375"/>
        <v>0.9152</v>
      </c>
      <c r="T284" s="6">
        <f t="shared" si="376"/>
        <v>0.345607517482517</v>
      </c>
      <c r="U284" s="6">
        <f t="shared" si="377"/>
        <v>0.315450174825175</v>
      </c>
      <c r="V284" s="6">
        <f t="shared" si="378"/>
        <v>0.269777097902098</v>
      </c>
      <c r="W284" s="6">
        <f t="shared" si="379"/>
        <v>0.0275999999999999</v>
      </c>
      <c r="X284" s="6">
        <f t="shared" si="380"/>
        <v>0.2887</v>
      </c>
      <c r="Y284" s="6">
        <f t="shared" si="381"/>
        <v>0.3163</v>
      </c>
    </row>
    <row r="285" spans="1:25">
      <c r="A285" s="2">
        <v>202001</v>
      </c>
      <c r="B285" s="2"/>
      <c r="C285" s="2" t="s">
        <v>28</v>
      </c>
      <c r="D285" s="2" t="s">
        <v>29</v>
      </c>
      <c r="E285" s="7">
        <v>240.16</v>
      </c>
      <c r="F285" s="7">
        <v>257.89</v>
      </c>
      <c r="G285" s="7">
        <v>259.49</v>
      </c>
      <c r="H285" s="2">
        <v>254.24</v>
      </c>
      <c r="I285" s="2">
        <v>248.69</v>
      </c>
      <c r="J285" s="2">
        <v>135.07</v>
      </c>
      <c r="K285" s="2">
        <f t="shared" ref="K285:M285" si="406">E285-97.77</f>
        <v>142.39</v>
      </c>
      <c r="L285" s="2">
        <f t="shared" si="406"/>
        <v>160.12</v>
      </c>
      <c r="M285" s="2">
        <f t="shared" si="406"/>
        <v>161.72</v>
      </c>
      <c r="N285" s="2">
        <f t="shared" si="398"/>
        <v>160.88</v>
      </c>
      <c r="O285" s="2">
        <f t="shared" si="399"/>
        <v>155.33</v>
      </c>
      <c r="P285" s="2">
        <f t="shared" si="400"/>
        <v>124.07</v>
      </c>
      <c r="Q285" s="6">
        <f t="shared" si="373"/>
        <v>0.871339279443781</v>
      </c>
      <c r="R285" s="6">
        <f t="shared" si="374"/>
        <v>0.147658579833965</v>
      </c>
      <c r="S285" s="4">
        <f t="shared" si="375"/>
        <v>1.2407</v>
      </c>
      <c r="T285" s="6">
        <f t="shared" si="376"/>
        <v>0.303457725477553</v>
      </c>
      <c r="U285" s="6">
        <f t="shared" si="377"/>
        <v>0.296687353913114</v>
      </c>
      <c r="V285" s="6">
        <f t="shared" si="378"/>
        <v>0.251954541790924</v>
      </c>
      <c r="W285" s="6">
        <f t="shared" si="379"/>
        <v>0.00840000000000028</v>
      </c>
      <c r="X285" s="6">
        <f t="shared" si="380"/>
        <v>0.3681</v>
      </c>
      <c r="Y285" s="6">
        <f t="shared" si="381"/>
        <v>0.3765</v>
      </c>
    </row>
    <row r="286" spans="1:25">
      <c r="A286" s="2">
        <v>202001</v>
      </c>
      <c r="B286" s="2"/>
      <c r="C286" s="2" t="s">
        <v>30</v>
      </c>
      <c r="D286" s="2" t="s">
        <v>31</v>
      </c>
      <c r="E286" s="7">
        <v>245.92</v>
      </c>
      <c r="F286" s="7">
        <v>262.44</v>
      </c>
      <c r="G286" s="7">
        <v>262.32</v>
      </c>
      <c r="H286" s="4">
        <v>257.7</v>
      </c>
      <c r="I286" s="4">
        <v>252.3</v>
      </c>
      <c r="J286" s="2">
        <v>141.59</v>
      </c>
      <c r="K286" s="2">
        <f t="shared" ref="K286:M286" si="407">E286-97.77</f>
        <v>148.15</v>
      </c>
      <c r="L286" s="2">
        <f t="shared" si="407"/>
        <v>164.67</v>
      </c>
      <c r="M286" s="2">
        <f t="shared" si="407"/>
        <v>164.55</v>
      </c>
      <c r="N286" s="2">
        <f t="shared" si="398"/>
        <v>164.34</v>
      </c>
      <c r="O286" s="2">
        <f t="shared" si="399"/>
        <v>158.94</v>
      </c>
      <c r="P286" s="2">
        <f t="shared" si="400"/>
        <v>130.59</v>
      </c>
      <c r="Q286" s="6">
        <f t="shared" si="373"/>
        <v>0.88147148160648</v>
      </c>
      <c r="R286" s="6">
        <f t="shared" si="374"/>
        <v>0.134466651351558</v>
      </c>
      <c r="S286" s="4">
        <f t="shared" si="375"/>
        <v>1.3059</v>
      </c>
      <c r="T286" s="6">
        <f t="shared" si="376"/>
        <v>0.26005053985757</v>
      </c>
      <c r="U286" s="6">
        <f t="shared" si="377"/>
        <v>0.258442453480358</v>
      </c>
      <c r="V286" s="6">
        <f t="shared" si="378"/>
        <v>0.217091660923501</v>
      </c>
      <c r="W286" s="6">
        <f t="shared" si="379"/>
        <v>0.00210000000000034</v>
      </c>
      <c r="X286" s="6">
        <f t="shared" si="380"/>
        <v>0.3375</v>
      </c>
      <c r="Y286" s="6">
        <f t="shared" si="381"/>
        <v>0.3396</v>
      </c>
    </row>
    <row r="287" spans="1:25">
      <c r="A287" s="2">
        <v>202001</v>
      </c>
      <c r="B287" s="2" t="s">
        <v>128</v>
      </c>
      <c r="C287" s="2" t="s">
        <v>26</v>
      </c>
      <c r="D287" s="2" t="s">
        <v>27</v>
      </c>
      <c r="E287" s="7">
        <v>237.54</v>
      </c>
      <c r="F287" s="7">
        <v>256.65</v>
      </c>
      <c r="G287" s="7">
        <v>256.75</v>
      </c>
      <c r="H287" s="4">
        <v>250.71</v>
      </c>
      <c r="I287" s="2">
        <v>249.15</v>
      </c>
      <c r="J287" s="2">
        <v>128.22</v>
      </c>
      <c r="K287" s="2">
        <f t="shared" ref="K287:M287" si="408">E287-97.77</f>
        <v>139.77</v>
      </c>
      <c r="L287" s="2">
        <f t="shared" si="408"/>
        <v>158.88</v>
      </c>
      <c r="M287" s="2">
        <f t="shared" si="408"/>
        <v>158.98</v>
      </c>
      <c r="N287" s="2">
        <f t="shared" si="398"/>
        <v>157.35</v>
      </c>
      <c r="O287" s="2">
        <f t="shared" si="399"/>
        <v>155.79</v>
      </c>
      <c r="P287" s="2">
        <f t="shared" si="400"/>
        <v>117.22</v>
      </c>
      <c r="Q287" s="6">
        <f t="shared" si="373"/>
        <v>0.838663518637762</v>
      </c>
      <c r="R287" s="6">
        <f t="shared" si="374"/>
        <v>0.192373315133936</v>
      </c>
      <c r="S287" s="4">
        <f t="shared" si="375"/>
        <v>1.1722</v>
      </c>
      <c r="T287" s="6">
        <f t="shared" si="376"/>
        <v>0.35625319911278</v>
      </c>
      <c r="U287" s="6">
        <f t="shared" si="377"/>
        <v>0.342347722231701</v>
      </c>
      <c r="V287" s="6">
        <f t="shared" si="378"/>
        <v>0.329039413069442</v>
      </c>
      <c r="W287" s="6">
        <f t="shared" si="379"/>
        <v>0.0163</v>
      </c>
      <c r="X287" s="6">
        <f t="shared" si="380"/>
        <v>0.4013</v>
      </c>
      <c r="Y287" s="6">
        <f t="shared" si="381"/>
        <v>0.4176</v>
      </c>
    </row>
    <row r="288" spans="1:25">
      <c r="A288" s="2">
        <v>202001</v>
      </c>
      <c r="B288" s="2"/>
      <c r="C288" s="2" t="s">
        <v>28</v>
      </c>
      <c r="D288" s="2" t="s">
        <v>29</v>
      </c>
      <c r="E288" s="7">
        <v>239.17</v>
      </c>
      <c r="F288" s="7">
        <v>253.42</v>
      </c>
      <c r="G288" s="7">
        <v>256</v>
      </c>
      <c r="H288" s="2">
        <v>248.29</v>
      </c>
      <c r="I288" s="2">
        <v>248.53</v>
      </c>
      <c r="J288" s="2">
        <v>132.98</v>
      </c>
      <c r="K288" s="2">
        <f t="shared" ref="K288:M288" si="409">E288-97.77</f>
        <v>141.4</v>
      </c>
      <c r="L288" s="2">
        <f t="shared" si="409"/>
        <v>155.65</v>
      </c>
      <c r="M288" s="2">
        <f t="shared" si="409"/>
        <v>158.23</v>
      </c>
      <c r="N288" s="2">
        <f t="shared" si="398"/>
        <v>154.93</v>
      </c>
      <c r="O288" s="2">
        <f t="shared" si="399"/>
        <v>155.17</v>
      </c>
      <c r="P288" s="2">
        <f t="shared" si="400"/>
        <v>121.98</v>
      </c>
      <c r="Q288" s="6">
        <f t="shared" si="373"/>
        <v>0.862659123055163</v>
      </c>
      <c r="R288" s="6">
        <f t="shared" si="374"/>
        <v>0.159206427283161</v>
      </c>
      <c r="S288" s="4">
        <f t="shared" si="375"/>
        <v>1.2198</v>
      </c>
      <c r="T288" s="6">
        <f t="shared" si="376"/>
        <v>0.29717986555173</v>
      </c>
      <c r="U288" s="6">
        <f t="shared" si="377"/>
        <v>0.270126250204952</v>
      </c>
      <c r="V288" s="6">
        <f t="shared" si="378"/>
        <v>0.272093785866536</v>
      </c>
      <c r="W288" s="6">
        <f t="shared" si="379"/>
        <v>0.0330000000000001</v>
      </c>
      <c r="X288" s="6">
        <f t="shared" si="380"/>
        <v>0.3295</v>
      </c>
      <c r="Y288" s="6">
        <f t="shared" si="381"/>
        <v>0.3625</v>
      </c>
    </row>
    <row r="289" spans="1:25">
      <c r="A289" s="2">
        <v>202001</v>
      </c>
      <c r="B289" s="2"/>
      <c r="C289" s="2" t="s">
        <v>30</v>
      </c>
      <c r="D289" s="2" t="s">
        <v>31</v>
      </c>
      <c r="E289" s="7">
        <v>253.34</v>
      </c>
      <c r="F289" s="7">
        <v>268.03</v>
      </c>
      <c r="G289" s="7">
        <v>269.78</v>
      </c>
      <c r="H289" s="2">
        <v>263.02</v>
      </c>
      <c r="I289" s="2">
        <v>262.77</v>
      </c>
      <c r="J289" s="2">
        <v>128.22</v>
      </c>
      <c r="K289" s="2">
        <f t="shared" ref="K289:M289" si="410">E289-97.77</f>
        <v>155.57</v>
      </c>
      <c r="L289" s="2">
        <f t="shared" si="410"/>
        <v>170.26</v>
      </c>
      <c r="M289" s="2">
        <f t="shared" si="410"/>
        <v>172.01</v>
      </c>
      <c r="N289" s="2">
        <f t="shared" si="398"/>
        <v>169.66</v>
      </c>
      <c r="O289" s="2">
        <f t="shared" si="399"/>
        <v>169.41</v>
      </c>
      <c r="P289" s="2">
        <f t="shared" si="400"/>
        <v>117.22</v>
      </c>
      <c r="Q289" s="6">
        <f t="shared" si="373"/>
        <v>0.753487176190782</v>
      </c>
      <c r="R289" s="6">
        <f t="shared" si="374"/>
        <v>0.327162600238867</v>
      </c>
      <c r="S289" s="4">
        <f t="shared" si="375"/>
        <v>1.1722</v>
      </c>
      <c r="T289" s="6">
        <f t="shared" si="376"/>
        <v>0.467411704487289</v>
      </c>
      <c r="U289" s="6">
        <f t="shared" si="377"/>
        <v>0.447363931069783</v>
      </c>
      <c r="V289" s="6">
        <f t="shared" si="378"/>
        <v>0.445231189216857</v>
      </c>
      <c r="W289" s="6">
        <f t="shared" si="379"/>
        <v>0.0235000000000002</v>
      </c>
      <c r="X289" s="6">
        <f t="shared" si="380"/>
        <v>0.5244</v>
      </c>
      <c r="Y289" s="6">
        <f t="shared" si="381"/>
        <v>0.5479</v>
      </c>
    </row>
    <row r="290" spans="1:25">
      <c r="A290" s="2">
        <v>202001</v>
      </c>
      <c r="B290" s="2" t="s">
        <v>129</v>
      </c>
      <c r="C290" s="2" t="s">
        <v>26</v>
      </c>
      <c r="D290" s="2" t="s">
        <v>27</v>
      </c>
      <c r="E290" s="7">
        <v>247.14</v>
      </c>
      <c r="F290" s="7">
        <v>257.32</v>
      </c>
      <c r="G290" s="7">
        <v>257.01</v>
      </c>
      <c r="H290" s="2">
        <v>252.13</v>
      </c>
      <c r="I290" s="2">
        <v>246.74</v>
      </c>
      <c r="J290" s="2">
        <v>139.55</v>
      </c>
      <c r="K290" s="2">
        <f t="shared" ref="K290:M290" si="411">E290-97.77</f>
        <v>149.37</v>
      </c>
      <c r="L290" s="2">
        <f t="shared" si="411"/>
        <v>159.55</v>
      </c>
      <c r="M290" s="2">
        <f t="shared" si="411"/>
        <v>159.24</v>
      </c>
      <c r="N290" s="2">
        <f t="shared" si="398"/>
        <v>158.77</v>
      </c>
      <c r="O290" s="2">
        <f t="shared" si="399"/>
        <v>153.38</v>
      </c>
      <c r="P290" s="2">
        <f t="shared" si="400"/>
        <v>128.55</v>
      </c>
      <c r="Q290" s="6">
        <f t="shared" si="373"/>
        <v>0.860614581241213</v>
      </c>
      <c r="R290" s="6">
        <f t="shared" si="374"/>
        <v>0.16196032672112</v>
      </c>
      <c r="S290" s="4">
        <f t="shared" si="375"/>
        <v>1.2855</v>
      </c>
      <c r="T290" s="6">
        <f t="shared" si="376"/>
        <v>0.238739789964994</v>
      </c>
      <c r="U290" s="6">
        <f t="shared" si="377"/>
        <v>0.235083625048619</v>
      </c>
      <c r="V290" s="6">
        <f t="shared" si="378"/>
        <v>0.19315441462466</v>
      </c>
      <c r="W290" s="6">
        <f t="shared" si="379"/>
        <v>0.00470000000000027</v>
      </c>
      <c r="X290" s="6">
        <f t="shared" si="380"/>
        <v>0.3022</v>
      </c>
      <c r="Y290" s="6">
        <f t="shared" si="381"/>
        <v>0.3069</v>
      </c>
    </row>
    <row r="291" spans="1:25">
      <c r="A291" s="2">
        <v>202001</v>
      </c>
      <c r="B291" s="2"/>
      <c r="C291" s="2" t="s">
        <v>28</v>
      </c>
      <c r="D291" s="2" t="s">
        <v>29</v>
      </c>
      <c r="E291" s="7">
        <v>242.33</v>
      </c>
      <c r="F291" s="7">
        <v>251.93</v>
      </c>
      <c r="G291" s="7">
        <v>253.43</v>
      </c>
      <c r="H291" s="2">
        <v>248.91</v>
      </c>
      <c r="I291" s="2">
        <v>246.24</v>
      </c>
      <c r="J291" s="2">
        <v>128.85</v>
      </c>
      <c r="K291" s="2">
        <f t="shared" ref="K291:M291" si="412">E291-97.77</f>
        <v>144.56</v>
      </c>
      <c r="L291" s="2">
        <f t="shared" si="412"/>
        <v>154.16</v>
      </c>
      <c r="M291" s="2">
        <f t="shared" si="412"/>
        <v>155.66</v>
      </c>
      <c r="N291" s="2">
        <f t="shared" si="398"/>
        <v>155.55</v>
      </c>
      <c r="O291" s="2">
        <f t="shared" si="399"/>
        <v>152.88</v>
      </c>
      <c r="P291" s="2">
        <f t="shared" si="400"/>
        <v>117.85</v>
      </c>
      <c r="Q291" s="6">
        <f t="shared" si="373"/>
        <v>0.815232429441062</v>
      </c>
      <c r="R291" s="6">
        <f t="shared" si="374"/>
        <v>0.226644039032669</v>
      </c>
      <c r="S291" s="4">
        <f t="shared" si="375"/>
        <v>1.1785</v>
      </c>
      <c r="T291" s="6">
        <f t="shared" si="376"/>
        <v>0.320831565549427</v>
      </c>
      <c r="U291" s="6">
        <f t="shared" si="377"/>
        <v>0.319898175647009</v>
      </c>
      <c r="V291" s="6">
        <f t="shared" si="378"/>
        <v>0.297242257106491</v>
      </c>
      <c r="W291" s="6">
        <f t="shared" si="379"/>
        <v>0.00110000000000011</v>
      </c>
      <c r="X291" s="6">
        <f t="shared" si="380"/>
        <v>0.377</v>
      </c>
      <c r="Y291" s="6">
        <f t="shared" si="381"/>
        <v>0.3781</v>
      </c>
    </row>
    <row r="292" spans="1:25">
      <c r="A292" s="2">
        <v>202001</v>
      </c>
      <c r="B292" s="2"/>
      <c r="C292" s="2" t="s">
        <v>30</v>
      </c>
      <c r="D292" s="2" t="s">
        <v>31</v>
      </c>
      <c r="E292" s="7">
        <v>246.27</v>
      </c>
      <c r="F292" s="7">
        <v>256.45</v>
      </c>
      <c r="G292" s="7">
        <v>258.24</v>
      </c>
      <c r="H292" s="2">
        <v>253.75</v>
      </c>
      <c r="I292" s="4">
        <v>248.7</v>
      </c>
      <c r="J292" s="2">
        <v>128.99</v>
      </c>
      <c r="K292" s="2">
        <f t="shared" ref="K292:M292" si="413">E292-97.77</f>
        <v>148.5</v>
      </c>
      <c r="L292" s="2">
        <f t="shared" si="413"/>
        <v>158.68</v>
      </c>
      <c r="M292" s="2">
        <f t="shared" si="413"/>
        <v>160.47</v>
      </c>
      <c r="N292" s="2">
        <f t="shared" si="398"/>
        <v>160.39</v>
      </c>
      <c r="O292" s="2">
        <f t="shared" si="399"/>
        <v>155.34</v>
      </c>
      <c r="P292" s="2">
        <f t="shared" si="400"/>
        <v>117.99</v>
      </c>
      <c r="Q292" s="6">
        <f t="shared" si="373"/>
        <v>0.794545454545455</v>
      </c>
      <c r="R292" s="6">
        <f t="shared" si="374"/>
        <v>0.25858123569794</v>
      </c>
      <c r="S292" s="4">
        <f t="shared" si="375"/>
        <v>1.1799</v>
      </c>
      <c r="T292" s="6">
        <f t="shared" si="376"/>
        <v>0.360030511060259</v>
      </c>
      <c r="U292" s="6">
        <f t="shared" si="377"/>
        <v>0.35935248749894</v>
      </c>
      <c r="V292" s="6">
        <f t="shared" si="378"/>
        <v>0.316552250190694</v>
      </c>
      <c r="W292" s="6">
        <f t="shared" si="379"/>
        <v>0.000800000000000376</v>
      </c>
      <c r="X292" s="6">
        <f t="shared" si="380"/>
        <v>0.424</v>
      </c>
      <c r="Y292" s="6">
        <f t="shared" si="381"/>
        <v>0.4248</v>
      </c>
    </row>
    <row r="293" spans="1:25">
      <c r="A293" s="2">
        <v>202001</v>
      </c>
      <c r="B293" s="2" t="s">
        <v>130</v>
      </c>
      <c r="C293" s="2" t="s">
        <v>26</v>
      </c>
      <c r="D293" s="2" t="s">
        <v>27</v>
      </c>
      <c r="E293" s="7">
        <v>241.11</v>
      </c>
      <c r="F293" s="7">
        <v>256.58</v>
      </c>
      <c r="G293" s="7">
        <v>254.23</v>
      </c>
      <c r="H293" s="2">
        <v>248.59</v>
      </c>
      <c r="I293" s="2">
        <v>243.55</v>
      </c>
      <c r="J293" s="2">
        <v>130.82</v>
      </c>
      <c r="K293" s="2">
        <f t="shared" ref="K293:M293" si="414">E293-97.77</f>
        <v>143.34</v>
      </c>
      <c r="L293" s="2">
        <f t="shared" si="414"/>
        <v>158.81</v>
      </c>
      <c r="M293" s="2">
        <f t="shared" si="414"/>
        <v>156.46</v>
      </c>
      <c r="N293" s="2">
        <f t="shared" si="398"/>
        <v>155.23</v>
      </c>
      <c r="O293" s="2">
        <f t="shared" si="399"/>
        <v>150.19</v>
      </c>
      <c r="P293" s="2">
        <f t="shared" si="400"/>
        <v>119.82</v>
      </c>
      <c r="Q293" s="6">
        <f t="shared" si="373"/>
        <v>0.835914608622854</v>
      </c>
      <c r="R293" s="6">
        <f t="shared" si="374"/>
        <v>0.196294441662494</v>
      </c>
      <c r="S293" s="4">
        <f t="shared" si="375"/>
        <v>1.1982</v>
      </c>
      <c r="T293" s="6">
        <f t="shared" si="376"/>
        <v>0.305792021365381</v>
      </c>
      <c r="U293" s="6">
        <f t="shared" si="377"/>
        <v>0.295526623268236</v>
      </c>
      <c r="V293" s="6">
        <f t="shared" si="378"/>
        <v>0.253463528626273</v>
      </c>
      <c r="W293" s="6">
        <f t="shared" si="379"/>
        <v>0.0122999999999996</v>
      </c>
      <c r="X293" s="6">
        <f t="shared" si="380"/>
        <v>0.3541</v>
      </c>
      <c r="Y293" s="6">
        <f t="shared" si="381"/>
        <v>0.3664</v>
      </c>
    </row>
    <row r="294" spans="1:25">
      <c r="A294" s="2">
        <v>202001</v>
      </c>
      <c r="B294" s="2"/>
      <c r="C294" s="2" t="s">
        <v>28</v>
      </c>
      <c r="D294" s="2" t="s">
        <v>29</v>
      </c>
      <c r="E294" s="7">
        <v>235.14</v>
      </c>
      <c r="F294" s="7">
        <v>251.17</v>
      </c>
      <c r="G294" s="7">
        <v>251.76</v>
      </c>
      <c r="H294" s="2">
        <v>247.28</v>
      </c>
      <c r="I294" s="2">
        <v>241.74</v>
      </c>
      <c r="J294" s="2">
        <v>128.35</v>
      </c>
      <c r="K294" s="2">
        <f t="shared" ref="K294:M294" si="415">E294-97.77</f>
        <v>137.37</v>
      </c>
      <c r="L294" s="2">
        <f t="shared" si="415"/>
        <v>153.4</v>
      </c>
      <c r="M294" s="2">
        <f t="shared" si="415"/>
        <v>153.99</v>
      </c>
      <c r="N294" s="2">
        <f t="shared" si="398"/>
        <v>153.92</v>
      </c>
      <c r="O294" s="2">
        <f t="shared" si="399"/>
        <v>148.38</v>
      </c>
      <c r="P294" s="2">
        <f t="shared" si="400"/>
        <v>117.35</v>
      </c>
      <c r="Q294" s="6">
        <f t="shared" si="373"/>
        <v>0.854262211545461</v>
      </c>
      <c r="R294" s="6">
        <f t="shared" si="374"/>
        <v>0.170600766936515</v>
      </c>
      <c r="S294" s="4">
        <f t="shared" si="375"/>
        <v>1.1735</v>
      </c>
      <c r="T294" s="6">
        <f t="shared" si="376"/>
        <v>0.312228376651044</v>
      </c>
      <c r="U294" s="6">
        <f t="shared" si="377"/>
        <v>0.311631870472944</v>
      </c>
      <c r="V294" s="6">
        <f t="shared" si="378"/>
        <v>0.264422667234768</v>
      </c>
      <c r="W294" s="6">
        <f t="shared" si="379"/>
        <v>0.000699999999999931</v>
      </c>
      <c r="X294" s="6">
        <f t="shared" si="380"/>
        <v>0.3657</v>
      </c>
      <c r="Y294" s="6">
        <f t="shared" si="381"/>
        <v>0.3664</v>
      </c>
    </row>
    <row r="295" spans="1:25">
      <c r="A295" s="2">
        <v>202001</v>
      </c>
      <c r="B295" s="2"/>
      <c r="C295" s="2" t="s">
        <v>30</v>
      </c>
      <c r="D295" s="2" t="s">
        <v>31</v>
      </c>
      <c r="E295" s="7">
        <v>252.02</v>
      </c>
      <c r="F295" s="7">
        <v>262.27</v>
      </c>
      <c r="G295" s="7">
        <v>260.31</v>
      </c>
      <c r="H295" s="2">
        <v>255.23</v>
      </c>
      <c r="I295" s="2">
        <v>253.37</v>
      </c>
      <c r="J295" s="2">
        <v>141.38</v>
      </c>
      <c r="K295" s="2">
        <f t="shared" ref="K295:M295" si="416">E295-97.77</f>
        <v>154.25</v>
      </c>
      <c r="L295" s="2">
        <f t="shared" si="416"/>
        <v>164.5</v>
      </c>
      <c r="M295" s="2">
        <f t="shared" si="416"/>
        <v>162.54</v>
      </c>
      <c r="N295" s="2">
        <f t="shared" si="398"/>
        <v>161.87</v>
      </c>
      <c r="O295" s="2">
        <f t="shared" si="399"/>
        <v>160.01</v>
      </c>
      <c r="P295" s="2">
        <f t="shared" si="400"/>
        <v>130.38</v>
      </c>
      <c r="Q295" s="6">
        <f t="shared" si="373"/>
        <v>0.845251215559157</v>
      </c>
      <c r="R295" s="6">
        <f t="shared" si="374"/>
        <v>0.183080227028685</v>
      </c>
      <c r="S295" s="4">
        <f t="shared" si="375"/>
        <v>1.3038</v>
      </c>
      <c r="T295" s="6">
        <f t="shared" si="376"/>
        <v>0.246663598711459</v>
      </c>
      <c r="U295" s="6">
        <f t="shared" si="377"/>
        <v>0.241524773738303</v>
      </c>
      <c r="V295" s="6">
        <f t="shared" si="378"/>
        <v>0.227258782021782</v>
      </c>
      <c r="W295" s="6">
        <f t="shared" si="379"/>
        <v>0.00670000000000016</v>
      </c>
      <c r="X295" s="6">
        <f t="shared" si="380"/>
        <v>0.3149</v>
      </c>
      <c r="Y295" s="6">
        <f t="shared" si="381"/>
        <v>0.3216</v>
      </c>
    </row>
    <row r="296" spans="1:25">
      <c r="A296" s="2">
        <v>202001</v>
      </c>
      <c r="B296" s="2" t="s">
        <v>131</v>
      </c>
      <c r="C296" s="2" t="s">
        <v>26</v>
      </c>
      <c r="D296" s="2" t="s">
        <v>27</v>
      </c>
      <c r="E296" s="7">
        <v>234.6</v>
      </c>
      <c r="F296" s="7">
        <v>250.84</v>
      </c>
      <c r="G296" s="8">
        <v>252.3</v>
      </c>
      <c r="H296" s="2">
        <v>247.95</v>
      </c>
      <c r="I296" s="2">
        <v>241.59</v>
      </c>
      <c r="J296" s="2">
        <v>130.41</v>
      </c>
      <c r="K296" s="2">
        <f t="shared" ref="K296:M296" si="417">E296-97.77</f>
        <v>136.83</v>
      </c>
      <c r="L296" s="2">
        <f t="shared" si="417"/>
        <v>153.07</v>
      </c>
      <c r="M296" s="2">
        <f t="shared" si="417"/>
        <v>154.53</v>
      </c>
      <c r="N296" s="2">
        <f t="shared" si="398"/>
        <v>154.59</v>
      </c>
      <c r="O296" s="2">
        <f t="shared" si="399"/>
        <v>148.23</v>
      </c>
      <c r="P296" s="2">
        <f t="shared" si="400"/>
        <v>119.41</v>
      </c>
      <c r="Q296" s="6">
        <f t="shared" si="373"/>
        <v>0.872688737849887</v>
      </c>
      <c r="R296" s="6">
        <f t="shared" si="374"/>
        <v>0.145883929319152</v>
      </c>
      <c r="S296" s="4">
        <f t="shared" si="375"/>
        <v>1.1941</v>
      </c>
      <c r="T296" s="6">
        <f t="shared" si="376"/>
        <v>0.294112720877649</v>
      </c>
      <c r="U296" s="6">
        <f t="shared" si="377"/>
        <v>0.294615191357508</v>
      </c>
      <c r="V296" s="6">
        <f t="shared" si="378"/>
        <v>0.241353320492421</v>
      </c>
      <c r="W296" s="6">
        <f t="shared" si="379"/>
        <v>-0.000599999999999455</v>
      </c>
      <c r="X296" s="6">
        <f t="shared" si="380"/>
        <v>0.3518</v>
      </c>
      <c r="Y296" s="6">
        <f t="shared" si="381"/>
        <v>0.3512</v>
      </c>
    </row>
    <row r="297" spans="1:25">
      <c r="A297" s="2">
        <v>202001</v>
      </c>
      <c r="B297" s="2"/>
      <c r="C297" s="2" t="s">
        <v>28</v>
      </c>
      <c r="D297" s="2" t="s">
        <v>29</v>
      </c>
      <c r="E297" s="7">
        <v>281.62</v>
      </c>
      <c r="F297" s="7">
        <v>283.89</v>
      </c>
      <c r="G297" s="7">
        <v>285.18</v>
      </c>
      <c r="H297" s="2">
        <v>280.53</v>
      </c>
      <c r="I297" s="2">
        <v>279.8</v>
      </c>
      <c r="J297" s="2">
        <v>176.3</v>
      </c>
      <c r="K297" s="2">
        <f t="shared" ref="K297:M297" si="418">E297-97.77</f>
        <v>183.85</v>
      </c>
      <c r="L297" s="2">
        <f t="shared" si="418"/>
        <v>186.12</v>
      </c>
      <c r="M297" s="2">
        <f t="shared" si="418"/>
        <v>187.41</v>
      </c>
      <c r="N297" s="2">
        <f t="shared" si="398"/>
        <v>187.17</v>
      </c>
      <c r="O297" s="2">
        <f t="shared" si="399"/>
        <v>186.44</v>
      </c>
      <c r="P297" s="2">
        <f t="shared" si="400"/>
        <v>165.3</v>
      </c>
      <c r="Q297" s="6">
        <f t="shared" si="373"/>
        <v>0.89910252923579</v>
      </c>
      <c r="R297" s="6">
        <f t="shared" si="374"/>
        <v>0.11222020568663</v>
      </c>
      <c r="S297" s="4">
        <f t="shared" si="375"/>
        <v>1.653</v>
      </c>
      <c r="T297" s="6">
        <f t="shared" si="376"/>
        <v>0.133756805807623</v>
      </c>
      <c r="U297" s="6">
        <f t="shared" si="377"/>
        <v>0.132304900181488</v>
      </c>
      <c r="V297" s="6">
        <f t="shared" si="378"/>
        <v>0.12788868723533</v>
      </c>
      <c r="W297" s="6">
        <f t="shared" si="379"/>
        <v>0.00240000000000066</v>
      </c>
      <c r="X297" s="6">
        <f t="shared" si="380"/>
        <v>0.218699999999999</v>
      </c>
      <c r="Y297" s="6">
        <f t="shared" si="381"/>
        <v>0.2211</v>
      </c>
    </row>
    <row r="298" spans="1:25">
      <c r="A298" s="2">
        <v>202001</v>
      </c>
      <c r="B298" s="2"/>
      <c r="C298" s="2" t="s">
        <v>30</v>
      </c>
      <c r="D298" s="2" t="s">
        <v>31</v>
      </c>
      <c r="E298" s="7">
        <v>235.55</v>
      </c>
      <c r="F298" s="7">
        <v>245.32</v>
      </c>
      <c r="G298" s="7">
        <v>254.23</v>
      </c>
      <c r="H298" s="2">
        <v>244.47</v>
      </c>
      <c r="I298" s="2">
        <v>239.79</v>
      </c>
      <c r="J298" s="2">
        <v>136.64</v>
      </c>
      <c r="K298" s="2">
        <f t="shared" ref="K298:M298" si="419">E298-97.77</f>
        <v>137.78</v>
      </c>
      <c r="L298" s="2">
        <f t="shared" si="419"/>
        <v>147.55</v>
      </c>
      <c r="M298" s="2">
        <f t="shared" si="419"/>
        <v>156.46</v>
      </c>
      <c r="N298" s="2">
        <f t="shared" si="398"/>
        <v>151.11</v>
      </c>
      <c r="O298" s="2">
        <f t="shared" si="399"/>
        <v>146.43</v>
      </c>
      <c r="P298" s="2">
        <f t="shared" si="400"/>
        <v>125.64</v>
      </c>
      <c r="Q298" s="6">
        <f t="shared" si="373"/>
        <v>0.91188851792713</v>
      </c>
      <c r="R298" s="6">
        <f t="shared" si="374"/>
        <v>0.096625278573703</v>
      </c>
      <c r="S298" s="4">
        <f t="shared" si="375"/>
        <v>1.2564</v>
      </c>
      <c r="T298" s="6">
        <f t="shared" si="376"/>
        <v>0.245304043298313</v>
      </c>
      <c r="U298" s="6">
        <f t="shared" si="377"/>
        <v>0.20272206303725</v>
      </c>
      <c r="V298" s="6">
        <f t="shared" si="378"/>
        <v>0.165472779369628</v>
      </c>
      <c r="W298" s="6">
        <f t="shared" si="379"/>
        <v>0.0534999999999997</v>
      </c>
      <c r="X298" s="6">
        <f t="shared" si="380"/>
        <v>0.2547</v>
      </c>
      <c r="Y298" s="6">
        <f t="shared" si="381"/>
        <v>0.3082</v>
      </c>
    </row>
    <row r="299" spans="1:25">
      <c r="A299" s="2">
        <v>202001</v>
      </c>
      <c r="B299" s="2" t="s">
        <v>132</v>
      </c>
      <c r="C299" s="2" t="s">
        <v>26</v>
      </c>
      <c r="D299" s="2" t="s">
        <v>27</v>
      </c>
      <c r="E299" s="7">
        <v>237.01</v>
      </c>
      <c r="F299" s="7">
        <v>250.33</v>
      </c>
      <c r="G299" s="7">
        <v>252.26</v>
      </c>
      <c r="H299" s="2">
        <v>247.11</v>
      </c>
      <c r="I299" s="2">
        <v>243.66</v>
      </c>
      <c r="J299" s="2">
        <v>124.49</v>
      </c>
      <c r="K299" s="2">
        <f t="shared" ref="K299:M299" si="420">E299-97.77</f>
        <v>139.24</v>
      </c>
      <c r="L299" s="2">
        <f t="shared" si="420"/>
        <v>152.56</v>
      </c>
      <c r="M299" s="2">
        <f t="shared" si="420"/>
        <v>154.49</v>
      </c>
      <c r="N299" s="2">
        <f t="shared" si="398"/>
        <v>153.75</v>
      </c>
      <c r="O299" s="2">
        <f t="shared" si="399"/>
        <v>150.3</v>
      </c>
      <c r="P299" s="2">
        <f t="shared" si="400"/>
        <v>113.49</v>
      </c>
      <c r="Q299" s="6">
        <f t="shared" si="373"/>
        <v>0.815067509336397</v>
      </c>
      <c r="R299" s="6">
        <f t="shared" si="374"/>
        <v>0.226892237201516</v>
      </c>
      <c r="S299" s="4">
        <f t="shared" si="375"/>
        <v>1.1349</v>
      </c>
      <c r="T299" s="6">
        <f t="shared" si="376"/>
        <v>0.361265309718918</v>
      </c>
      <c r="U299" s="6">
        <f t="shared" si="377"/>
        <v>0.354744911445942</v>
      </c>
      <c r="V299" s="6">
        <f t="shared" si="378"/>
        <v>0.324345757335448</v>
      </c>
      <c r="W299" s="6">
        <f t="shared" si="379"/>
        <v>0.0074000000000001</v>
      </c>
      <c r="X299" s="6">
        <f t="shared" si="380"/>
        <v>0.4026</v>
      </c>
      <c r="Y299" s="6">
        <f t="shared" si="381"/>
        <v>0.41</v>
      </c>
    </row>
    <row r="300" spans="1:25">
      <c r="A300" s="2">
        <v>202001</v>
      </c>
      <c r="B300" s="2"/>
      <c r="C300" s="2" t="s">
        <v>28</v>
      </c>
      <c r="D300" s="2" t="s">
        <v>29</v>
      </c>
      <c r="E300" s="7">
        <v>234.3</v>
      </c>
      <c r="F300" s="7">
        <v>248.78</v>
      </c>
      <c r="G300" s="7">
        <v>251.27</v>
      </c>
      <c r="H300" s="2">
        <v>246.44</v>
      </c>
      <c r="I300" s="2">
        <v>241.91</v>
      </c>
      <c r="J300" s="2">
        <v>137.39</v>
      </c>
      <c r="K300" s="2">
        <f t="shared" ref="K300:M300" si="421">E300-97.77</f>
        <v>136.53</v>
      </c>
      <c r="L300" s="2">
        <f t="shared" si="421"/>
        <v>151.01</v>
      </c>
      <c r="M300" s="2">
        <f t="shared" si="421"/>
        <v>153.5</v>
      </c>
      <c r="N300" s="2">
        <f t="shared" si="398"/>
        <v>153.08</v>
      </c>
      <c r="O300" s="2">
        <f t="shared" si="399"/>
        <v>148.55</v>
      </c>
      <c r="P300" s="2">
        <f t="shared" si="400"/>
        <v>126.39</v>
      </c>
      <c r="Q300" s="6">
        <f t="shared" si="373"/>
        <v>0.925730608657438</v>
      </c>
      <c r="R300" s="6">
        <f t="shared" si="374"/>
        <v>0.0802278661286498</v>
      </c>
      <c r="S300" s="4">
        <f t="shared" si="375"/>
        <v>1.2639</v>
      </c>
      <c r="T300" s="6">
        <f t="shared" si="376"/>
        <v>0.214494817627977</v>
      </c>
      <c r="U300" s="6">
        <f t="shared" si="377"/>
        <v>0.211171769918506</v>
      </c>
      <c r="V300" s="6">
        <f t="shared" si="378"/>
        <v>0.175330326766358</v>
      </c>
      <c r="W300" s="6">
        <f t="shared" si="379"/>
        <v>0.00420000000000016</v>
      </c>
      <c r="X300" s="6">
        <f t="shared" si="380"/>
        <v>0.2669</v>
      </c>
      <c r="Y300" s="6">
        <f t="shared" si="381"/>
        <v>0.2711</v>
      </c>
    </row>
    <row r="301" spans="1:25">
      <c r="A301" s="2">
        <v>202001</v>
      </c>
      <c r="B301" s="2"/>
      <c r="C301" s="2" t="s">
        <v>30</v>
      </c>
      <c r="D301" s="2" t="s">
        <v>31</v>
      </c>
      <c r="E301" s="7">
        <v>254.43</v>
      </c>
      <c r="F301" s="7">
        <v>269.94</v>
      </c>
      <c r="G301" s="7">
        <v>269.92</v>
      </c>
      <c r="H301" s="2">
        <v>265.22</v>
      </c>
      <c r="I301" s="2">
        <v>259.77</v>
      </c>
      <c r="J301" s="2">
        <v>142.46</v>
      </c>
      <c r="K301" s="2">
        <f t="shared" ref="K301:M301" si="422">E301-97.77</f>
        <v>156.66</v>
      </c>
      <c r="L301" s="2">
        <f t="shared" si="422"/>
        <v>172.17</v>
      </c>
      <c r="M301" s="2">
        <f t="shared" si="422"/>
        <v>172.15</v>
      </c>
      <c r="N301" s="2">
        <f t="shared" si="398"/>
        <v>171.86</v>
      </c>
      <c r="O301" s="2">
        <f t="shared" si="399"/>
        <v>166.41</v>
      </c>
      <c r="P301" s="2">
        <f t="shared" si="400"/>
        <v>131.46</v>
      </c>
      <c r="Q301" s="6">
        <f t="shared" si="373"/>
        <v>0.839142091152815</v>
      </c>
      <c r="R301" s="6">
        <f t="shared" si="374"/>
        <v>0.191693290734824</v>
      </c>
      <c r="S301" s="4">
        <f t="shared" si="375"/>
        <v>1.3146</v>
      </c>
      <c r="T301" s="6">
        <f t="shared" si="376"/>
        <v>0.30952380952381</v>
      </c>
      <c r="U301" s="6">
        <f t="shared" si="377"/>
        <v>0.307317815305036</v>
      </c>
      <c r="V301" s="6">
        <f t="shared" si="378"/>
        <v>0.265860337745321</v>
      </c>
      <c r="W301" s="6">
        <f t="shared" si="379"/>
        <v>0.00290000000000021</v>
      </c>
      <c r="X301" s="6">
        <f t="shared" si="380"/>
        <v>0.404</v>
      </c>
      <c r="Y301" s="6">
        <f t="shared" si="381"/>
        <v>0.4069</v>
      </c>
    </row>
    <row r="302" ht="31" spans="1:25">
      <c r="A302" s="9" t="s">
        <v>133</v>
      </c>
      <c r="B302" s="2">
        <v>1</v>
      </c>
      <c r="C302" s="2" t="s">
        <v>26</v>
      </c>
      <c r="D302" s="2" t="s">
        <v>27</v>
      </c>
      <c r="E302" s="7">
        <v>273.1</v>
      </c>
      <c r="F302" s="7">
        <v>273.9</v>
      </c>
      <c r="G302" s="7">
        <v>276.75</v>
      </c>
      <c r="H302" s="2">
        <v>271.25</v>
      </c>
      <c r="I302" s="2">
        <v>210.14</v>
      </c>
      <c r="J302" s="2">
        <v>155.61</v>
      </c>
      <c r="K302" s="2">
        <f t="shared" ref="K302:M302" si="423">E302-97.77</f>
        <v>175.33</v>
      </c>
      <c r="L302" s="2">
        <f t="shared" si="423"/>
        <v>176.13</v>
      </c>
      <c r="M302" s="2">
        <f t="shared" si="423"/>
        <v>178.98</v>
      </c>
      <c r="N302" s="2">
        <f t="shared" si="398"/>
        <v>177.89</v>
      </c>
      <c r="O302" s="2">
        <f t="shared" si="399"/>
        <v>116.78</v>
      </c>
      <c r="P302" s="2">
        <f t="shared" si="400"/>
        <v>144.61</v>
      </c>
      <c r="Q302" s="6">
        <f t="shared" si="373"/>
        <v>0.82478754348942</v>
      </c>
      <c r="R302" s="6">
        <f t="shared" si="374"/>
        <v>0.212433441670701</v>
      </c>
      <c r="S302" s="4">
        <f t="shared" si="375"/>
        <v>1.4461</v>
      </c>
      <c r="T302" s="6">
        <f t="shared" si="376"/>
        <v>0.237673743171288</v>
      </c>
      <c r="U302" s="6">
        <f t="shared" si="377"/>
        <v>0.230136228476592</v>
      </c>
      <c r="V302" s="6">
        <f t="shared" si="378"/>
        <v>-0.192448655003112</v>
      </c>
      <c r="W302" s="6">
        <f t="shared" si="379"/>
        <v>0.0109000000000003</v>
      </c>
      <c r="X302" s="6">
        <f t="shared" si="380"/>
        <v>0.3328</v>
      </c>
      <c r="Y302" s="6">
        <f t="shared" si="381"/>
        <v>0.3437</v>
      </c>
    </row>
    <row r="303" ht="31" spans="1:25">
      <c r="A303" s="9" t="s">
        <v>133</v>
      </c>
      <c r="B303" s="2"/>
      <c r="C303" s="2" t="s">
        <v>28</v>
      </c>
      <c r="D303" s="2" t="s">
        <v>29</v>
      </c>
      <c r="E303" s="7">
        <v>242</v>
      </c>
      <c r="F303" s="7">
        <v>255.44</v>
      </c>
      <c r="G303" s="7">
        <v>259.13</v>
      </c>
      <c r="H303" s="2">
        <v>249.19</v>
      </c>
      <c r="I303" s="2">
        <v>244.72</v>
      </c>
      <c r="J303" s="2">
        <v>126.94</v>
      </c>
      <c r="K303" s="2">
        <f t="shared" ref="K303:M303" si="424">E303-97.77</f>
        <v>144.23</v>
      </c>
      <c r="L303" s="2">
        <f t="shared" si="424"/>
        <v>157.67</v>
      </c>
      <c r="M303" s="2">
        <f t="shared" si="424"/>
        <v>161.36</v>
      </c>
      <c r="N303" s="2">
        <f t="shared" si="398"/>
        <v>155.83</v>
      </c>
      <c r="O303" s="2">
        <f t="shared" si="399"/>
        <v>151.36</v>
      </c>
      <c r="P303" s="2">
        <f t="shared" si="400"/>
        <v>115.94</v>
      </c>
      <c r="Q303" s="6">
        <f t="shared" si="373"/>
        <v>0.803854953893087</v>
      </c>
      <c r="R303" s="6">
        <f t="shared" si="374"/>
        <v>0.244005520096602</v>
      </c>
      <c r="S303" s="4">
        <f t="shared" si="375"/>
        <v>1.1594</v>
      </c>
      <c r="T303" s="6">
        <f t="shared" si="376"/>
        <v>0.391754355701225</v>
      </c>
      <c r="U303" s="6">
        <f t="shared" si="377"/>
        <v>0.344057271002242</v>
      </c>
      <c r="V303" s="6">
        <f t="shared" si="378"/>
        <v>0.30550284629981</v>
      </c>
      <c r="W303" s="6">
        <f t="shared" si="379"/>
        <v>0.0553000000000003</v>
      </c>
      <c r="X303" s="6">
        <f t="shared" si="380"/>
        <v>0.3989</v>
      </c>
      <c r="Y303" s="6">
        <f t="shared" si="381"/>
        <v>0.4542</v>
      </c>
    </row>
    <row r="304" ht="31" spans="1:25">
      <c r="A304" s="9" t="s">
        <v>133</v>
      </c>
      <c r="B304" s="2"/>
      <c r="C304" s="2" t="s">
        <v>30</v>
      </c>
      <c r="D304" s="2" t="s">
        <v>31</v>
      </c>
      <c r="E304" s="7">
        <v>260.74</v>
      </c>
      <c r="F304" s="7">
        <v>266.27</v>
      </c>
      <c r="G304" s="7">
        <v>269.95</v>
      </c>
      <c r="H304" s="2">
        <v>261.72</v>
      </c>
      <c r="I304" s="4">
        <v>258.5</v>
      </c>
      <c r="J304" s="2">
        <v>139.72</v>
      </c>
      <c r="K304" s="2">
        <f t="shared" ref="K304:M304" si="425">E304-97.77</f>
        <v>162.97</v>
      </c>
      <c r="L304" s="2">
        <f t="shared" si="425"/>
        <v>168.5</v>
      </c>
      <c r="M304" s="2">
        <f t="shared" si="425"/>
        <v>172.18</v>
      </c>
      <c r="N304" s="2">
        <f t="shared" si="398"/>
        <v>168.36</v>
      </c>
      <c r="O304" s="2">
        <f t="shared" si="399"/>
        <v>165.14</v>
      </c>
      <c r="P304" s="2">
        <f t="shared" si="400"/>
        <v>128.72</v>
      </c>
      <c r="Q304" s="6">
        <f t="shared" si="373"/>
        <v>0.789838620605019</v>
      </c>
      <c r="R304" s="6">
        <f t="shared" si="374"/>
        <v>0.266081417029211</v>
      </c>
      <c r="S304" s="4">
        <f t="shared" si="375"/>
        <v>1.2872</v>
      </c>
      <c r="T304" s="6">
        <f t="shared" si="376"/>
        <v>0.337632069608453</v>
      </c>
      <c r="U304" s="6">
        <f t="shared" si="377"/>
        <v>0.307955251709136</v>
      </c>
      <c r="V304" s="6">
        <f t="shared" si="378"/>
        <v>0.282939714108142</v>
      </c>
      <c r="W304" s="6">
        <f t="shared" si="379"/>
        <v>0.0381999999999999</v>
      </c>
      <c r="X304" s="6">
        <f t="shared" si="380"/>
        <v>0.3964</v>
      </c>
      <c r="Y304" s="6">
        <f t="shared" si="381"/>
        <v>0.4346</v>
      </c>
    </row>
    <row r="305" ht="31" spans="1:25">
      <c r="A305" s="9" t="s">
        <v>133</v>
      </c>
      <c r="B305" s="2">
        <v>2</v>
      </c>
      <c r="C305" s="2" t="s">
        <v>26</v>
      </c>
      <c r="D305" s="2" t="s">
        <v>27</v>
      </c>
      <c r="E305" s="7">
        <v>254.92</v>
      </c>
      <c r="F305" s="7">
        <v>264.11</v>
      </c>
      <c r="G305" s="7">
        <v>265.64</v>
      </c>
      <c r="H305" s="2">
        <v>258.96</v>
      </c>
      <c r="I305" s="2">
        <v>256.09</v>
      </c>
      <c r="J305" s="2">
        <v>136.99</v>
      </c>
      <c r="K305" s="2">
        <f t="shared" ref="K305:M305" si="426">E305-97.77</f>
        <v>157.15</v>
      </c>
      <c r="L305" s="2">
        <f t="shared" si="426"/>
        <v>166.34</v>
      </c>
      <c r="M305" s="2">
        <f t="shared" si="426"/>
        <v>167.87</v>
      </c>
      <c r="N305" s="2">
        <f t="shared" si="398"/>
        <v>165.6</v>
      </c>
      <c r="O305" s="2">
        <f t="shared" si="399"/>
        <v>162.73</v>
      </c>
      <c r="P305" s="2">
        <f t="shared" si="400"/>
        <v>125.99</v>
      </c>
      <c r="Q305" s="6">
        <f t="shared" si="373"/>
        <v>0.801718103722558</v>
      </c>
      <c r="R305" s="6">
        <f t="shared" si="374"/>
        <v>0.247321215969521</v>
      </c>
      <c r="S305" s="4">
        <f t="shared" si="375"/>
        <v>1.2599</v>
      </c>
      <c r="T305" s="6">
        <f t="shared" si="376"/>
        <v>0.33240733391539</v>
      </c>
      <c r="U305" s="6">
        <f t="shared" si="377"/>
        <v>0.314390030954837</v>
      </c>
      <c r="V305" s="6">
        <f t="shared" si="378"/>
        <v>0.291610445273434</v>
      </c>
      <c r="W305" s="6">
        <f t="shared" si="379"/>
        <v>0.0227000000000004</v>
      </c>
      <c r="X305" s="6">
        <f t="shared" si="380"/>
        <v>0.3961</v>
      </c>
      <c r="Y305" s="6">
        <f t="shared" si="381"/>
        <v>0.4188</v>
      </c>
    </row>
    <row r="306" ht="31" spans="1:25">
      <c r="A306" s="9" t="s">
        <v>133</v>
      </c>
      <c r="B306" s="2"/>
      <c r="C306" s="2" t="s">
        <v>28</v>
      </c>
      <c r="D306" s="2" t="s">
        <v>29</v>
      </c>
      <c r="E306" s="7">
        <v>257.73</v>
      </c>
      <c r="F306" s="7">
        <v>266.35</v>
      </c>
      <c r="G306" s="7">
        <v>268.52</v>
      </c>
      <c r="H306" s="2">
        <v>260.52</v>
      </c>
      <c r="I306" s="2">
        <v>257.22</v>
      </c>
      <c r="J306" s="2">
        <v>138.74</v>
      </c>
      <c r="K306" s="2">
        <f t="shared" ref="K306:M306" si="427">E306-97.77</f>
        <v>159.96</v>
      </c>
      <c r="L306" s="2">
        <f t="shared" si="427"/>
        <v>168.58</v>
      </c>
      <c r="M306" s="2">
        <f t="shared" si="427"/>
        <v>170.75</v>
      </c>
      <c r="N306" s="2">
        <f t="shared" si="398"/>
        <v>167.16</v>
      </c>
      <c r="O306" s="2">
        <f t="shared" si="399"/>
        <v>163.86</v>
      </c>
      <c r="P306" s="2">
        <f t="shared" si="400"/>
        <v>127.74</v>
      </c>
      <c r="Q306" s="6">
        <f t="shared" si="373"/>
        <v>0.798574643660915</v>
      </c>
      <c r="R306" s="6">
        <f t="shared" si="374"/>
        <v>0.252231094410522</v>
      </c>
      <c r="S306" s="4">
        <f t="shared" si="375"/>
        <v>1.2774</v>
      </c>
      <c r="T306" s="6">
        <f t="shared" si="376"/>
        <v>0.336699545952716</v>
      </c>
      <c r="U306" s="6">
        <f t="shared" si="377"/>
        <v>0.308595584781587</v>
      </c>
      <c r="V306" s="6">
        <f t="shared" si="378"/>
        <v>0.282761860028182</v>
      </c>
      <c r="W306" s="6">
        <f t="shared" si="379"/>
        <v>0.0359000000000003</v>
      </c>
      <c r="X306" s="6">
        <f t="shared" si="380"/>
        <v>0.3942</v>
      </c>
      <c r="Y306" s="6">
        <f t="shared" si="381"/>
        <v>0.4301</v>
      </c>
    </row>
    <row r="307" ht="31" spans="1:25">
      <c r="A307" s="9" t="s">
        <v>133</v>
      </c>
      <c r="B307" s="2"/>
      <c r="C307" s="2" t="s">
        <v>30</v>
      </c>
      <c r="D307" s="2" t="s">
        <v>31</v>
      </c>
      <c r="E307" s="7">
        <v>255.19</v>
      </c>
      <c r="F307" s="7">
        <v>263.1</v>
      </c>
      <c r="G307" s="7">
        <v>263.2</v>
      </c>
      <c r="H307" s="2">
        <v>255.24</v>
      </c>
      <c r="I307" s="2">
        <v>252.28</v>
      </c>
      <c r="J307" s="2">
        <v>131.7</v>
      </c>
      <c r="K307" s="2">
        <f t="shared" ref="K307:M307" si="428">E307-97.77</f>
        <v>157.42</v>
      </c>
      <c r="L307" s="2">
        <f t="shared" si="428"/>
        <v>165.33</v>
      </c>
      <c r="M307" s="2">
        <f t="shared" si="428"/>
        <v>165.43</v>
      </c>
      <c r="N307" s="2">
        <f t="shared" si="398"/>
        <v>161.88</v>
      </c>
      <c r="O307" s="2">
        <f t="shared" si="399"/>
        <v>158.92</v>
      </c>
      <c r="P307" s="2">
        <f t="shared" si="400"/>
        <v>120.7</v>
      </c>
      <c r="Q307" s="6">
        <f t="shared" si="373"/>
        <v>0.766738660907127</v>
      </c>
      <c r="R307" s="6">
        <f t="shared" si="374"/>
        <v>0.304225352112676</v>
      </c>
      <c r="S307" s="4">
        <f t="shared" si="375"/>
        <v>1.207</v>
      </c>
      <c r="T307" s="6">
        <f t="shared" si="376"/>
        <v>0.370588235294118</v>
      </c>
      <c r="U307" s="6">
        <f t="shared" si="377"/>
        <v>0.341176470588235</v>
      </c>
      <c r="V307" s="6">
        <f t="shared" si="378"/>
        <v>0.316652858326429</v>
      </c>
      <c r="W307" s="6">
        <f t="shared" si="379"/>
        <v>0.0355000000000001</v>
      </c>
      <c r="X307" s="6">
        <f t="shared" si="380"/>
        <v>0.4118</v>
      </c>
      <c r="Y307" s="6">
        <f t="shared" si="381"/>
        <v>0.4473</v>
      </c>
    </row>
    <row r="308" ht="31" spans="1:25">
      <c r="A308" s="9" t="s">
        <v>133</v>
      </c>
      <c r="B308" s="2">
        <v>3</v>
      </c>
      <c r="C308" s="2" t="s">
        <v>26</v>
      </c>
      <c r="D308" s="2" t="s">
        <v>27</v>
      </c>
      <c r="E308" s="7">
        <v>264.43</v>
      </c>
      <c r="F308" s="7">
        <v>268.9</v>
      </c>
      <c r="G308" s="7">
        <v>272.39</v>
      </c>
      <c r="H308" s="2">
        <v>266.11</v>
      </c>
      <c r="I308" s="2">
        <v>262.25</v>
      </c>
      <c r="J308" s="2">
        <v>151.88</v>
      </c>
      <c r="K308" s="2">
        <f t="shared" ref="K308:M308" si="429">E308-97.77</f>
        <v>166.66</v>
      </c>
      <c r="L308" s="2">
        <f t="shared" si="429"/>
        <v>171.13</v>
      </c>
      <c r="M308" s="2">
        <f t="shared" si="429"/>
        <v>174.62</v>
      </c>
      <c r="N308" s="2">
        <f t="shared" si="398"/>
        <v>172.75</v>
      </c>
      <c r="O308" s="2">
        <f t="shared" si="399"/>
        <v>168.89</v>
      </c>
      <c r="P308" s="2">
        <f t="shared" si="400"/>
        <v>140.88</v>
      </c>
      <c r="Q308" s="6">
        <f t="shared" si="373"/>
        <v>0.845313812552502</v>
      </c>
      <c r="R308" s="6">
        <f t="shared" si="374"/>
        <v>0.182992617830778</v>
      </c>
      <c r="S308" s="4">
        <f t="shared" si="375"/>
        <v>1.4088</v>
      </c>
      <c r="T308" s="6">
        <f t="shared" si="376"/>
        <v>0.239494605337876</v>
      </c>
      <c r="U308" s="6">
        <f t="shared" si="377"/>
        <v>0.22622089721749</v>
      </c>
      <c r="V308" s="6">
        <f t="shared" si="378"/>
        <v>0.198821692220329</v>
      </c>
      <c r="W308" s="6">
        <f t="shared" si="379"/>
        <v>0.0187</v>
      </c>
      <c r="X308" s="6">
        <f t="shared" si="380"/>
        <v>0.3187</v>
      </c>
      <c r="Y308" s="6">
        <f t="shared" si="381"/>
        <v>0.3374</v>
      </c>
    </row>
    <row r="309" ht="31" spans="1:25">
      <c r="A309" s="9" t="s">
        <v>133</v>
      </c>
      <c r="B309" s="2"/>
      <c r="C309" s="2" t="s">
        <v>28</v>
      </c>
      <c r="D309" s="2" t="s">
        <v>29</v>
      </c>
      <c r="E309" s="7">
        <v>247.91</v>
      </c>
      <c r="F309" s="7">
        <v>255.23</v>
      </c>
      <c r="G309" s="7">
        <v>258.34</v>
      </c>
      <c r="H309" s="2">
        <v>250.81</v>
      </c>
      <c r="I309" s="4">
        <v>247.6</v>
      </c>
      <c r="J309" s="2">
        <v>131.73</v>
      </c>
      <c r="K309" s="2">
        <f t="shared" ref="K309:M309" si="430">E309-97.77</f>
        <v>150.14</v>
      </c>
      <c r="L309" s="2">
        <f t="shared" si="430"/>
        <v>157.46</v>
      </c>
      <c r="M309" s="2">
        <f t="shared" si="430"/>
        <v>160.57</v>
      </c>
      <c r="N309" s="2">
        <f t="shared" si="398"/>
        <v>157.45</v>
      </c>
      <c r="O309" s="2">
        <f t="shared" si="399"/>
        <v>154.24</v>
      </c>
      <c r="P309" s="2">
        <f t="shared" si="400"/>
        <v>120.73</v>
      </c>
      <c r="Q309" s="6">
        <f t="shared" si="373"/>
        <v>0.804116158252298</v>
      </c>
      <c r="R309" s="6">
        <f t="shared" si="374"/>
        <v>0.243601424666611</v>
      </c>
      <c r="S309" s="4">
        <f t="shared" si="375"/>
        <v>1.2073</v>
      </c>
      <c r="T309" s="6">
        <f t="shared" si="376"/>
        <v>0.329992545349126</v>
      </c>
      <c r="U309" s="6">
        <f t="shared" si="377"/>
        <v>0.30414975565311</v>
      </c>
      <c r="V309" s="6">
        <f t="shared" si="378"/>
        <v>0.277561500869709</v>
      </c>
      <c r="W309" s="6">
        <f t="shared" si="379"/>
        <v>0.0312</v>
      </c>
      <c r="X309" s="6">
        <f t="shared" si="380"/>
        <v>0.3672</v>
      </c>
      <c r="Y309" s="6">
        <f t="shared" si="381"/>
        <v>0.3984</v>
      </c>
    </row>
    <row r="310" ht="31" spans="1:25">
      <c r="A310" s="9" t="s">
        <v>133</v>
      </c>
      <c r="B310" s="2"/>
      <c r="C310" s="2" t="s">
        <v>30</v>
      </c>
      <c r="D310" s="2" t="s">
        <v>31</v>
      </c>
      <c r="E310" s="7">
        <v>244.64</v>
      </c>
      <c r="F310" s="7">
        <v>255.48</v>
      </c>
      <c r="G310" s="7">
        <v>253.57</v>
      </c>
      <c r="H310" s="2">
        <v>245.02</v>
      </c>
      <c r="I310" s="4">
        <v>243.2</v>
      </c>
      <c r="J310" s="2">
        <v>128.88</v>
      </c>
      <c r="K310" s="2">
        <f t="shared" ref="K310:M310" si="431">E310-97.77</f>
        <v>146.87</v>
      </c>
      <c r="L310" s="2">
        <f t="shared" si="431"/>
        <v>157.71</v>
      </c>
      <c r="M310" s="2">
        <f t="shared" si="431"/>
        <v>155.8</v>
      </c>
      <c r="N310" s="2">
        <f t="shared" si="398"/>
        <v>151.66</v>
      </c>
      <c r="O310" s="2">
        <f t="shared" si="399"/>
        <v>149.84</v>
      </c>
      <c r="P310" s="2">
        <f t="shared" si="400"/>
        <v>117.88</v>
      </c>
      <c r="Q310" s="6">
        <f t="shared" si="373"/>
        <v>0.802614557091305</v>
      </c>
      <c r="R310" s="6">
        <f t="shared" si="374"/>
        <v>0.245928062436376</v>
      </c>
      <c r="S310" s="4">
        <f t="shared" si="375"/>
        <v>1.1788</v>
      </c>
      <c r="T310" s="6">
        <f t="shared" si="376"/>
        <v>0.321683067526298</v>
      </c>
      <c r="U310" s="6">
        <f t="shared" si="377"/>
        <v>0.286562606040041</v>
      </c>
      <c r="V310" s="6">
        <f t="shared" si="378"/>
        <v>0.271123176111299</v>
      </c>
      <c r="W310" s="6">
        <f t="shared" si="379"/>
        <v>0.0413999999999998</v>
      </c>
      <c r="X310" s="6">
        <f t="shared" si="380"/>
        <v>0.3378</v>
      </c>
      <c r="Y310" s="6">
        <f t="shared" si="381"/>
        <v>0.3792</v>
      </c>
    </row>
    <row r="311" ht="31" spans="1:25">
      <c r="A311" s="9" t="s">
        <v>133</v>
      </c>
      <c r="B311" s="2">
        <v>4</v>
      </c>
      <c r="C311" s="2" t="s">
        <v>26</v>
      </c>
      <c r="D311" s="2" t="s">
        <v>27</v>
      </c>
      <c r="E311" s="7">
        <v>257.62</v>
      </c>
      <c r="F311" s="7">
        <v>258.76</v>
      </c>
      <c r="G311" s="7">
        <v>260.29</v>
      </c>
      <c r="H311" s="2">
        <v>255.96</v>
      </c>
      <c r="I311" s="2">
        <v>254.74</v>
      </c>
      <c r="J311" s="2">
        <v>130.32</v>
      </c>
      <c r="K311" s="2">
        <f t="shared" ref="K311:M311" si="432">E311-97.77</f>
        <v>159.85</v>
      </c>
      <c r="L311" s="2">
        <f t="shared" si="432"/>
        <v>160.99</v>
      </c>
      <c r="M311" s="2">
        <f t="shared" si="432"/>
        <v>162.52</v>
      </c>
      <c r="N311" s="2">
        <f t="shared" si="398"/>
        <v>162.6</v>
      </c>
      <c r="O311" s="2">
        <f t="shared" si="399"/>
        <v>161.38</v>
      </c>
      <c r="P311" s="2">
        <f t="shared" si="400"/>
        <v>119.32</v>
      </c>
      <c r="Q311" s="6">
        <f t="shared" si="373"/>
        <v>0.746449796684391</v>
      </c>
      <c r="R311" s="6">
        <f t="shared" si="374"/>
        <v>0.339674824002682</v>
      </c>
      <c r="S311" s="4">
        <f t="shared" si="375"/>
        <v>1.1932</v>
      </c>
      <c r="T311" s="6">
        <f t="shared" si="376"/>
        <v>0.362051625879987</v>
      </c>
      <c r="U311" s="6">
        <f t="shared" si="377"/>
        <v>0.362722091853839</v>
      </c>
      <c r="V311" s="6">
        <f t="shared" si="378"/>
        <v>0.352497485752598</v>
      </c>
      <c r="W311" s="6">
        <f t="shared" si="379"/>
        <v>-0.000799999999999819</v>
      </c>
      <c r="X311" s="6">
        <f t="shared" si="380"/>
        <v>0.4328</v>
      </c>
      <c r="Y311" s="6">
        <f t="shared" si="381"/>
        <v>0.432000000000001</v>
      </c>
    </row>
    <row r="312" ht="31" spans="1:25">
      <c r="A312" s="9" t="s">
        <v>133</v>
      </c>
      <c r="B312" s="2"/>
      <c r="C312" s="2" t="s">
        <v>28</v>
      </c>
      <c r="D312" s="2" t="s">
        <v>29</v>
      </c>
      <c r="E312" s="7">
        <v>276.4</v>
      </c>
      <c r="F312" s="7">
        <v>277.35</v>
      </c>
      <c r="G312" s="7">
        <v>277.06</v>
      </c>
      <c r="H312" s="2">
        <v>271.88</v>
      </c>
      <c r="I312" s="2">
        <v>270.87</v>
      </c>
      <c r="J312" s="2">
        <v>151.11</v>
      </c>
      <c r="K312" s="2">
        <f t="shared" ref="K312:M312" si="433">E312-97.77</f>
        <v>178.63</v>
      </c>
      <c r="L312" s="2">
        <f t="shared" si="433"/>
        <v>179.58</v>
      </c>
      <c r="M312" s="2">
        <f t="shared" si="433"/>
        <v>179.29</v>
      </c>
      <c r="N312" s="2">
        <f t="shared" si="398"/>
        <v>178.52</v>
      </c>
      <c r="O312" s="2">
        <f t="shared" si="399"/>
        <v>177.51</v>
      </c>
      <c r="P312" s="2">
        <f t="shared" si="400"/>
        <v>140.11</v>
      </c>
      <c r="Q312" s="6">
        <f t="shared" si="373"/>
        <v>0.78435873033645</v>
      </c>
      <c r="R312" s="6">
        <f t="shared" si="374"/>
        <v>0.274926843194633</v>
      </c>
      <c r="S312" s="4">
        <f t="shared" si="375"/>
        <v>1.4011</v>
      </c>
      <c r="T312" s="6">
        <f t="shared" si="376"/>
        <v>0.279637427735351</v>
      </c>
      <c r="U312" s="6">
        <f t="shared" si="377"/>
        <v>0.27414174577118</v>
      </c>
      <c r="V312" s="6">
        <f t="shared" si="378"/>
        <v>0.26693312397402</v>
      </c>
      <c r="W312" s="6">
        <f t="shared" si="379"/>
        <v>0.00770000000000037</v>
      </c>
      <c r="X312" s="6">
        <f t="shared" si="380"/>
        <v>0.3841</v>
      </c>
      <c r="Y312" s="6">
        <f t="shared" si="381"/>
        <v>0.3918</v>
      </c>
    </row>
    <row r="313" ht="31" spans="1:25">
      <c r="A313" s="9" t="s">
        <v>133</v>
      </c>
      <c r="B313" s="2"/>
      <c r="C313" s="2" t="s">
        <v>30</v>
      </c>
      <c r="D313" s="2" t="s">
        <v>31</v>
      </c>
      <c r="E313" s="7">
        <v>271.1</v>
      </c>
      <c r="F313" s="7">
        <v>275.8</v>
      </c>
      <c r="G313" s="7">
        <v>276.04</v>
      </c>
      <c r="H313" s="2">
        <v>270.54</v>
      </c>
      <c r="I313" s="2">
        <v>267.91</v>
      </c>
      <c r="J313" s="2">
        <v>157.06</v>
      </c>
      <c r="K313" s="2">
        <f t="shared" ref="K313:M313" si="434">E313-97.77</f>
        <v>173.33</v>
      </c>
      <c r="L313" s="2">
        <f t="shared" si="434"/>
        <v>178.03</v>
      </c>
      <c r="M313" s="2">
        <f t="shared" si="434"/>
        <v>178.27</v>
      </c>
      <c r="N313" s="2">
        <f t="shared" si="398"/>
        <v>177.18</v>
      </c>
      <c r="O313" s="2">
        <f t="shared" si="399"/>
        <v>174.55</v>
      </c>
      <c r="P313" s="2">
        <f t="shared" si="400"/>
        <v>146.06</v>
      </c>
      <c r="Q313" s="6">
        <f t="shared" si="373"/>
        <v>0.842670051347141</v>
      </c>
      <c r="R313" s="6">
        <f t="shared" si="374"/>
        <v>0.18670409420786</v>
      </c>
      <c r="S313" s="4">
        <f t="shared" si="375"/>
        <v>1.4606</v>
      </c>
      <c r="T313" s="6">
        <f t="shared" si="376"/>
        <v>0.220525811310421</v>
      </c>
      <c r="U313" s="6">
        <f t="shared" si="377"/>
        <v>0.213063124743256</v>
      </c>
      <c r="V313" s="6">
        <f t="shared" si="378"/>
        <v>0.195056825961934</v>
      </c>
      <c r="W313" s="6">
        <f t="shared" si="379"/>
        <v>0.0109000000000003</v>
      </c>
      <c r="X313" s="6">
        <f t="shared" si="380"/>
        <v>0.3112</v>
      </c>
      <c r="Y313" s="6">
        <f t="shared" si="381"/>
        <v>0.3221</v>
      </c>
    </row>
    <row r="314" ht="31" spans="1:25">
      <c r="A314" s="9" t="s">
        <v>133</v>
      </c>
      <c r="B314" s="2">
        <v>5</v>
      </c>
      <c r="C314" s="2" t="s">
        <v>26</v>
      </c>
      <c r="D314" s="2" t="s">
        <v>27</v>
      </c>
      <c r="E314" s="7">
        <v>201.25</v>
      </c>
      <c r="F314" s="7">
        <v>225.71</v>
      </c>
      <c r="G314" s="7">
        <v>227.28</v>
      </c>
      <c r="H314" s="2">
        <v>210.22</v>
      </c>
      <c r="I314" s="2">
        <v>207.34</v>
      </c>
      <c r="J314" s="2">
        <v>157.06</v>
      </c>
      <c r="K314" s="2">
        <f t="shared" ref="K314:M314" si="435">E314-97.77</f>
        <v>103.48</v>
      </c>
      <c r="L314" s="2">
        <f t="shared" si="435"/>
        <v>127.94</v>
      </c>
      <c r="M314" s="2">
        <f t="shared" si="435"/>
        <v>129.51</v>
      </c>
      <c r="N314" s="2">
        <f t="shared" si="398"/>
        <v>116.86</v>
      </c>
      <c r="O314" s="2">
        <f t="shared" si="399"/>
        <v>113.98</v>
      </c>
      <c r="P314" s="2">
        <f t="shared" si="400"/>
        <v>146.06</v>
      </c>
      <c r="Q314" s="6">
        <f t="shared" si="373"/>
        <v>1.41148047931968</v>
      </c>
      <c r="R314" s="6">
        <f t="shared" si="374"/>
        <v>-0.291524031220047</v>
      </c>
      <c r="S314" s="4">
        <f t="shared" si="375"/>
        <v>1.4606</v>
      </c>
      <c r="T314" s="6">
        <f t="shared" si="376"/>
        <v>-0.113309598795016</v>
      </c>
      <c r="U314" s="6">
        <f t="shared" si="377"/>
        <v>-0.199917841982747</v>
      </c>
      <c r="V314" s="6">
        <f t="shared" si="378"/>
        <v>-0.219635766123511</v>
      </c>
      <c r="W314" s="6">
        <f t="shared" si="379"/>
        <v>0.1265</v>
      </c>
      <c r="X314" s="6">
        <f t="shared" si="380"/>
        <v>-0.292</v>
      </c>
      <c r="Y314" s="6">
        <f t="shared" si="381"/>
        <v>-0.1655</v>
      </c>
    </row>
    <row r="315" ht="31" spans="1:25">
      <c r="A315" s="9" t="s">
        <v>133</v>
      </c>
      <c r="B315" s="2"/>
      <c r="C315" s="2" t="s">
        <v>28</v>
      </c>
      <c r="D315" s="2" t="s">
        <v>29</v>
      </c>
      <c r="E315" s="7">
        <v>258.09</v>
      </c>
      <c r="F315" s="7">
        <v>267.64</v>
      </c>
      <c r="G315" s="7">
        <v>269.91</v>
      </c>
      <c r="H315" s="2">
        <v>259.43</v>
      </c>
      <c r="I315" s="2">
        <v>256.64</v>
      </c>
      <c r="J315" s="2">
        <v>137.42</v>
      </c>
      <c r="K315" s="2">
        <f t="shared" ref="K315:M315" si="436">E315-97.77</f>
        <v>160.32</v>
      </c>
      <c r="L315" s="2">
        <f t="shared" si="436"/>
        <v>169.87</v>
      </c>
      <c r="M315" s="2">
        <f t="shared" si="436"/>
        <v>172.14</v>
      </c>
      <c r="N315" s="2">
        <f t="shared" si="398"/>
        <v>166.07</v>
      </c>
      <c r="O315" s="2">
        <f t="shared" si="399"/>
        <v>163.28</v>
      </c>
      <c r="P315" s="2">
        <f t="shared" si="400"/>
        <v>126.42</v>
      </c>
      <c r="Q315" s="6">
        <f t="shared" si="373"/>
        <v>0.788547904191617</v>
      </c>
      <c r="R315" s="6">
        <f t="shared" si="374"/>
        <v>0.268153773137162</v>
      </c>
      <c r="S315" s="4">
        <f t="shared" si="375"/>
        <v>1.2642</v>
      </c>
      <c r="T315" s="6">
        <f t="shared" si="376"/>
        <v>0.361651637399146</v>
      </c>
      <c r="U315" s="6">
        <f t="shared" si="377"/>
        <v>0.313637082740073</v>
      </c>
      <c r="V315" s="6">
        <f t="shared" si="378"/>
        <v>0.29156778990666</v>
      </c>
      <c r="W315" s="6">
        <f t="shared" si="379"/>
        <v>0.0607000000000005</v>
      </c>
      <c r="X315" s="6">
        <f t="shared" si="380"/>
        <v>0.3965</v>
      </c>
      <c r="Y315" s="6">
        <f t="shared" si="381"/>
        <v>0.4572</v>
      </c>
    </row>
    <row r="316" ht="31" spans="1:25">
      <c r="A316" s="9" t="s">
        <v>133</v>
      </c>
      <c r="B316" s="2"/>
      <c r="C316" s="2" t="s">
        <v>30</v>
      </c>
      <c r="D316" s="2" t="s">
        <v>31</v>
      </c>
      <c r="E316" s="7">
        <v>262.49</v>
      </c>
      <c r="F316" s="7">
        <v>263.59</v>
      </c>
      <c r="G316" s="7">
        <v>264.27</v>
      </c>
      <c r="H316" s="2">
        <v>259.68</v>
      </c>
      <c r="I316" s="2">
        <v>257.38</v>
      </c>
      <c r="J316" s="2">
        <v>132.35</v>
      </c>
      <c r="K316" s="2">
        <f t="shared" ref="K316:M316" si="437">E316-97.77</f>
        <v>164.72</v>
      </c>
      <c r="L316" s="2">
        <f t="shared" si="437"/>
        <v>165.82</v>
      </c>
      <c r="M316" s="2">
        <f t="shared" si="437"/>
        <v>166.5</v>
      </c>
      <c r="N316" s="2">
        <f t="shared" si="398"/>
        <v>166.32</v>
      </c>
      <c r="O316" s="2">
        <f t="shared" si="399"/>
        <v>164.02</v>
      </c>
      <c r="P316" s="2">
        <f t="shared" si="400"/>
        <v>121.35</v>
      </c>
      <c r="Q316" s="6">
        <f t="shared" si="373"/>
        <v>0.736704711024769</v>
      </c>
      <c r="R316" s="6">
        <f t="shared" si="374"/>
        <v>0.357395962093119</v>
      </c>
      <c r="S316" s="4">
        <f t="shared" si="375"/>
        <v>1.2135</v>
      </c>
      <c r="T316" s="6">
        <f t="shared" si="376"/>
        <v>0.372064276885043</v>
      </c>
      <c r="U316" s="6">
        <f t="shared" si="377"/>
        <v>0.370580964153276</v>
      </c>
      <c r="V316" s="6">
        <f t="shared" si="378"/>
        <v>0.351627523691801</v>
      </c>
      <c r="W316" s="6">
        <f t="shared" si="379"/>
        <v>0.00180000000000006</v>
      </c>
      <c r="X316" s="6">
        <f t="shared" si="380"/>
        <v>0.4497</v>
      </c>
      <c r="Y316" s="6">
        <f t="shared" si="381"/>
        <v>0.4515</v>
      </c>
    </row>
    <row r="317" ht="31" spans="1:25">
      <c r="A317" s="9" t="s">
        <v>133</v>
      </c>
      <c r="B317" s="2">
        <v>6</v>
      </c>
      <c r="C317" s="2" t="s">
        <v>26</v>
      </c>
      <c r="D317" s="2" t="s">
        <v>27</v>
      </c>
      <c r="E317" s="7">
        <v>219.37</v>
      </c>
      <c r="F317" s="7">
        <v>236.92</v>
      </c>
      <c r="G317" s="7">
        <v>240.13</v>
      </c>
      <c r="H317" s="2">
        <v>228.69</v>
      </c>
      <c r="I317" s="2">
        <v>223.14</v>
      </c>
      <c r="J317" s="2">
        <v>106.91</v>
      </c>
      <c r="K317" s="2">
        <f t="shared" ref="K317:M317" si="438">E317-97.77</f>
        <v>121.6</v>
      </c>
      <c r="L317" s="2">
        <f t="shared" si="438"/>
        <v>139.15</v>
      </c>
      <c r="M317" s="2">
        <f t="shared" si="438"/>
        <v>142.36</v>
      </c>
      <c r="N317" s="2">
        <f t="shared" si="398"/>
        <v>135.33</v>
      </c>
      <c r="O317" s="2">
        <f t="shared" si="399"/>
        <v>129.78</v>
      </c>
      <c r="P317" s="2">
        <f t="shared" si="400"/>
        <v>95.91</v>
      </c>
      <c r="Q317" s="6">
        <f t="shared" si="373"/>
        <v>0.788733552631579</v>
      </c>
      <c r="R317" s="6">
        <f t="shared" si="374"/>
        <v>0.267855280992597</v>
      </c>
      <c r="S317" s="4">
        <f t="shared" si="375"/>
        <v>0.9591</v>
      </c>
      <c r="T317" s="6">
        <f t="shared" si="376"/>
        <v>0.484308205609426</v>
      </c>
      <c r="U317" s="6">
        <f t="shared" si="377"/>
        <v>0.411010322177041</v>
      </c>
      <c r="V317" s="6">
        <f t="shared" si="378"/>
        <v>0.353143572098842</v>
      </c>
      <c r="W317" s="6">
        <f t="shared" si="379"/>
        <v>0.0703000000000003</v>
      </c>
      <c r="X317" s="6">
        <f t="shared" si="380"/>
        <v>0.3942</v>
      </c>
      <c r="Y317" s="6">
        <f t="shared" si="381"/>
        <v>0.4645</v>
      </c>
    </row>
    <row r="318" ht="31" spans="1:25">
      <c r="A318" s="9" t="s">
        <v>133</v>
      </c>
      <c r="B318" s="2"/>
      <c r="C318" s="2" t="s">
        <v>28</v>
      </c>
      <c r="D318" s="2" t="s">
        <v>29</v>
      </c>
      <c r="E318" s="7">
        <v>223.29</v>
      </c>
      <c r="F318" s="7">
        <v>233.86</v>
      </c>
      <c r="G318" s="7">
        <v>235.79</v>
      </c>
      <c r="H318" s="4">
        <v>226.9</v>
      </c>
      <c r="I318" s="2">
        <v>223.17</v>
      </c>
      <c r="J318" s="2">
        <v>101.67</v>
      </c>
      <c r="K318" s="2">
        <f t="shared" ref="K318:M318" si="439">E318-97.77</f>
        <v>125.52</v>
      </c>
      <c r="L318" s="2">
        <f t="shared" si="439"/>
        <v>136.09</v>
      </c>
      <c r="M318" s="2">
        <f t="shared" si="439"/>
        <v>138.02</v>
      </c>
      <c r="N318" s="2">
        <f t="shared" si="398"/>
        <v>133.54</v>
      </c>
      <c r="O318" s="2">
        <f t="shared" si="399"/>
        <v>129.81</v>
      </c>
      <c r="P318" s="2">
        <f t="shared" si="400"/>
        <v>90.67</v>
      </c>
      <c r="Q318" s="6">
        <f t="shared" si="373"/>
        <v>0.722355003186743</v>
      </c>
      <c r="R318" s="6">
        <f t="shared" si="374"/>
        <v>0.384360869085695</v>
      </c>
      <c r="S318" s="4">
        <f t="shared" si="375"/>
        <v>0.9067</v>
      </c>
      <c r="T318" s="6">
        <f t="shared" si="376"/>
        <v>0.522223447667365</v>
      </c>
      <c r="U318" s="6">
        <f t="shared" si="377"/>
        <v>0.472813499503695</v>
      </c>
      <c r="V318" s="6">
        <f t="shared" si="378"/>
        <v>0.431675306054924</v>
      </c>
      <c r="W318" s="6">
        <f t="shared" si="379"/>
        <v>0.0447999999999996</v>
      </c>
      <c r="X318" s="6">
        <f t="shared" si="380"/>
        <v>0.4287</v>
      </c>
      <c r="Y318" s="6">
        <f t="shared" si="381"/>
        <v>0.4735</v>
      </c>
    </row>
    <row r="319" ht="31" spans="1:25">
      <c r="A319" s="9" t="s">
        <v>133</v>
      </c>
      <c r="B319" s="2"/>
      <c r="C319" s="2" t="s">
        <v>30</v>
      </c>
      <c r="D319" s="2" t="s">
        <v>31</v>
      </c>
      <c r="E319" s="7">
        <v>257.28</v>
      </c>
      <c r="F319" s="7">
        <v>258.31</v>
      </c>
      <c r="G319" s="7">
        <v>258.37</v>
      </c>
      <c r="H319" s="2">
        <v>253.13</v>
      </c>
      <c r="I319" s="2">
        <v>252.55</v>
      </c>
      <c r="J319" s="2">
        <v>140.48</v>
      </c>
      <c r="K319" s="2">
        <f t="shared" ref="K319:M319" si="440">E319-97.77</f>
        <v>159.51</v>
      </c>
      <c r="L319" s="2">
        <f t="shared" si="440"/>
        <v>160.54</v>
      </c>
      <c r="M319" s="2">
        <f t="shared" si="440"/>
        <v>160.6</v>
      </c>
      <c r="N319" s="2">
        <f t="shared" si="398"/>
        <v>159.77</v>
      </c>
      <c r="O319" s="2">
        <f t="shared" si="399"/>
        <v>159.19</v>
      </c>
      <c r="P319" s="2">
        <f t="shared" si="400"/>
        <v>129.48</v>
      </c>
      <c r="Q319" s="6">
        <f t="shared" si="373"/>
        <v>0.811735941320293</v>
      </c>
      <c r="R319" s="6">
        <f t="shared" si="374"/>
        <v>0.231927710843374</v>
      </c>
      <c r="S319" s="4">
        <f t="shared" si="375"/>
        <v>1.2948</v>
      </c>
      <c r="T319" s="6">
        <f t="shared" si="376"/>
        <v>0.240345999382144</v>
      </c>
      <c r="U319" s="6">
        <f t="shared" si="377"/>
        <v>0.233935742971888</v>
      </c>
      <c r="V319" s="6">
        <f t="shared" si="378"/>
        <v>0.229456286685202</v>
      </c>
      <c r="W319" s="6">
        <f t="shared" si="379"/>
        <v>0.0083000000000004</v>
      </c>
      <c r="X319" s="6">
        <f t="shared" si="380"/>
        <v>0.3029</v>
      </c>
      <c r="Y319" s="6">
        <f t="shared" si="381"/>
        <v>0.3112</v>
      </c>
    </row>
    <row r="320" ht="31" spans="1:25">
      <c r="A320" s="9" t="s">
        <v>133</v>
      </c>
      <c r="B320" s="2">
        <v>7</v>
      </c>
      <c r="C320" s="2" t="s">
        <v>26</v>
      </c>
      <c r="D320" s="2" t="s">
        <v>27</v>
      </c>
      <c r="E320" s="7">
        <v>242.14</v>
      </c>
      <c r="F320" s="7">
        <v>257.74</v>
      </c>
      <c r="G320" s="7">
        <v>259.74</v>
      </c>
      <c r="H320" s="2">
        <v>253.63</v>
      </c>
      <c r="I320" s="2">
        <v>249.42</v>
      </c>
      <c r="J320" s="2">
        <v>119.83</v>
      </c>
      <c r="K320" s="2">
        <f t="shared" ref="K320:M320" si="441">E320-97.77</f>
        <v>144.37</v>
      </c>
      <c r="L320" s="2">
        <f t="shared" si="441"/>
        <v>159.97</v>
      </c>
      <c r="M320" s="2">
        <f t="shared" si="441"/>
        <v>161.97</v>
      </c>
      <c r="N320" s="2">
        <f t="shared" si="398"/>
        <v>160.27</v>
      </c>
      <c r="O320" s="2">
        <f t="shared" si="399"/>
        <v>156.06</v>
      </c>
      <c r="P320" s="2">
        <f t="shared" si="400"/>
        <v>108.83</v>
      </c>
      <c r="Q320" s="6">
        <f t="shared" si="373"/>
        <v>0.753826972362679</v>
      </c>
      <c r="R320" s="6">
        <f t="shared" si="374"/>
        <v>0.326564366443076</v>
      </c>
      <c r="S320" s="4">
        <f t="shared" si="375"/>
        <v>1.0883</v>
      </c>
      <c r="T320" s="6">
        <f t="shared" si="376"/>
        <v>0.488284480382248</v>
      </c>
      <c r="U320" s="6">
        <f t="shared" si="377"/>
        <v>0.472663787558577</v>
      </c>
      <c r="V320" s="6">
        <f t="shared" si="378"/>
        <v>0.433979601212901</v>
      </c>
      <c r="W320" s="6">
        <f t="shared" si="379"/>
        <v>0.0170000000000004</v>
      </c>
      <c r="X320" s="6">
        <f t="shared" si="380"/>
        <v>0.5144</v>
      </c>
      <c r="Y320" s="6">
        <f t="shared" si="381"/>
        <v>0.5314</v>
      </c>
    </row>
    <row r="321" ht="31" spans="1:25">
      <c r="A321" s="9" t="s">
        <v>133</v>
      </c>
      <c r="B321" s="2"/>
      <c r="C321" s="2" t="s">
        <v>28</v>
      </c>
      <c r="D321" s="2" t="s">
        <v>29</v>
      </c>
      <c r="E321" s="7">
        <v>257.85</v>
      </c>
      <c r="F321" s="7">
        <v>258.9</v>
      </c>
      <c r="G321" s="7">
        <v>258.45</v>
      </c>
      <c r="H321" s="2">
        <v>254</v>
      </c>
      <c r="I321" s="2">
        <v>249.42</v>
      </c>
      <c r="J321" s="2">
        <v>144.32</v>
      </c>
      <c r="K321" s="2">
        <f t="shared" ref="K321:M321" si="442">E321-97.77</f>
        <v>160.08</v>
      </c>
      <c r="L321" s="2">
        <f t="shared" si="442"/>
        <v>161.13</v>
      </c>
      <c r="M321" s="2">
        <f t="shared" si="442"/>
        <v>160.68</v>
      </c>
      <c r="N321" s="2">
        <f t="shared" si="398"/>
        <v>160.64</v>
      </c>
      <c r="O321" s="2">
        <f t="shared" si="399"/>
        <v>156.06</v>
      </c>
      <c r="P321" s="2">
        <f t="shared" si="400"/>
        <v>133.32</v>
      </c>
      <c r="Q321" s="6">
        <f t="shared" si="373"/>
        <v>0.832833583208396</v>
      </c>
      <c r="R321" s="6">
        <f t="shared" si="374"/>
        <v>0.200720072007201</v>
      </c>
      <c r="S321" s="4">
        <f t="shared" si="375"/>
        <v>1.3332</v>
      </c>
      <c r="T321" s="6">
        <f t="shared" si="376"/>
        <v>0.205220522052205</v>
      </c>
      <c r="U321" s="6">
        <f t="shared" si="377"/>
        <v>0.204920492049205</v>
      </c>
      <c r="V321" s="6">
        <f t="shared" si="378"/>
        <v>0.170567056705671</v>
      </c>
      <c r="W321" s="6">
        <f t="shared" si="379"/>
        <v>0.000400000000000223</v>
      </c>
      <c r="X321" s="6">
        <f t="shared" si="380"/>
        <v>0.2732</v>
      </c>
      <c r="Y321" s="6">
        <f t="shared" si="381"/>
        <v>0.2736</v>
      </c>
    </row>
    <row r="322" ht="31" spans="1:25">
      <c r="A322" s="9" t="s">
        <v>133</v>
      </c>
      <c r="B322" s="2"/>
      <c r="C322" s="2" t="s">
        <v>26</v>
      </c>
      <c r="D322" s="2" t="s">
        <v>31</v>
      </c>
      <c r="E322" s="7" t="s">
        <v>87</v>
      </c>
      <c r="F322" s="7"/>
      <c r="G322" s="7"/>
      <c r="H322" s="2"/>
      <c r="I322" s="2"/>
      <c r="J322" s="2"/>
      <c r="K322" s="2" t="e">
        <f t="shared" ref="K322:M322" si="443">E322-97.77</f>
        <v>#VALUE!</v>
      </c>
      <c r="L322" s="2">
        <f t="shared" si="443"/>
        <v>-97.77</v>
      </c>
      <c r="M322" s="2">
        <f t="shared" si="443"/>
        <v>-97.77</v>
      </c>
      <c r="N322" s="2">
        <f t="shared" si="398"/>
        <v>-93.36</v>
      </c>
      <c r="O322" s="2">
        <f t="shared" si="399"/>
        <v>-93.36</v>
      </c>
      <c r="P322" s="2">
        <f t="shared" si="400"/>
        <v>-11</v>
      </c>
      <c r="Q322" s="6"/>
      <c r="R322" s="6"/>
      <c r="S322" s="4"/>
      <c r="T322" s="6"/>
      <c r="U322" s="6"/>
      <c r="V322" s="6"/>
      <c r="W322" s="6"/>
      <c r="X322" s="6"/>
      <c r="Y322" s="6"/>
    </row>
    <row r="323" ht="31" spans="1:25">
      <c r="A323" s="9" t="s">
        <v>133</v>
      </c>
      <c r="B323" s="2">
        <v>8</v>
      </c>
      <c r="C323" s="2" t="s">
        <v>28</v>
      </c>
      <c r="D323" s="2" t="s">
        <v>27</v>
      </c>
      <c r="E323" s="7">
        <v>227.3</v>
      </c>
      <c r="F323" s="7">
        <v>241.68</v>
      </c>
      <c r="G323" s="7">
        <v>246.85</v>
      </c>
      <c r="H323" s="2">
        <v>236.62</v>
      </c>
      <c r="I323" s="2">
        <v>232.75</v>
      </c>
      <c r="J323" s="2">
        <v>102.55</v>
      </c>
      <c r="K323" s="2">
        <f t="shared" ref="K323:M323" si="444">E323-97.77</f>
        <v>129.53</v>
      </c>
      <c r="L323" s="2">
        <f t="shared" si="444"/>
        <v>143.91</v>
      </c>
      <c r="M323" s="2">
        <f t="shared" si="444"/>
        <v>149.08</v>
      </c>
      <c r="N323" s="2">
        <f t="shared" si="398"/>
        <v>143.26</v>
      </c>
      <c r="O323" s="2">
        <f t="shared" si="399"/>
        <v>139.39</v>
      </c>
      <c r="P323" s="2">
        <f t="shared" si="400"/>
        <v>91.55</v>
      </c>
      <c r="Q323" s="6">
        <f t="shared" ref="Q323:Q387" si="445">P323/K323</f>
        <v>0.706786072724465</v>
      </c>
      <c r="R323" s="6">
        <f t="shared" ref="R323:R387" si="446">(K323-P323)/P323</f>
        <v>0.414855270344075</v>
      </c>
      <c r="S323" s="4">
        <f t="shared" ref="S323:S387" si="447">P323/100</f>
        <v>0.9155</v>
      </c>
      <c r="T323" s="6">
        <f t="shared" ref="T323:T387" si="448">(M323-P323)/P323</f>
        <v>0.628399781540142</v>
      </c>
      <c r="U323" s="6">
        <f t="shared" ref="U323:U387" si="449">(N323-P323)/P323</f>
        <v>0.564827962861824</v>
      </c>
      <c r="V323" s="6">
        <f t="shared" ref="V323:V387" si="450">(O323-P323)/P323</f>
        <v>0.522555980338613</v>
      </c>
      <c r="W323" s="6">
        <f t="shared" ref="W323:W387" si="451">(T323-U323)*S323</f>
        <v>0.0581999999999999</v>
      </c>
      <c r="X323" s="6">
        <f t="shared" ref="X323:X387" si="452">U323*S323</f>
        <v>0.5171</v>
      </c>
      <c r="Y323" s="6">
        <f t="shared" ref="Y323:Y387" si="453">W323+X323</f>
        <v>0.5753</v>
      </c>
    </row>
    <row r="324" ht="31" spans="1:25">
      <c r="A324" s="9" t="s">
        <v>133</v>
      </c>
      <c r="B324" s="2"/>
      <c r="C324" s="2"/>
      <c r="D324" s="2" t="s">
        <v>29</v>
      </c>
      <c r="E324" s="7">
        <v>257.85</v>
      </c>
      <c r="F324" s="7">
        <v>258.89</v>
      </c>
      <c r="G324" s="7">
        <v>273.3</v>
      </c>
      <c r="H324" s="2">
        <v>263.2</v>
      </c>
      <c r="I324" s="2">
        <v>259.61</v>
      </c>
      <c r="J324" s="2">
        <v>135.4</v>
      </c>
      <c r="K324" s="2">
        <f t="shared" ref="K324:M324" si="454">E324-97.77</f>
        <v>160.08</v>
      </c>
      <c r="L324" s="2">
        <f t="shared" si="454"/>
        <v>161.12</v>
      </c>
      <c r="M324" s="2">
        <f t="shared" si="454"/>
        <v>175.53</v>
      </c>
      <c r="N324" s="2">
        <f t="shared" si="398"/>
        <v>169.84</v>
      </c>
      <c r="O324" s="2">
        <f t="shared" si="399"/>
        <v>166.25</v>
      </c>
      <c r="P324" s="2">
        <f t="shared" si="400"/>
        <v>124.4</v>
      </c>
      <c r="Q324" s="6">
        <f t="shared" si="445"/>
        <v>0.777111444277861</v>
      </c>
      <c r="R324" s="6">
        <f t="shared" si="446"/>
        <v>0.286816720257235</v>
      </c>
      <c r="S324" s="4">
        <f t="shared" si="447"/>
        <v>1.244</v>
      </c>
      <c r="T324" s="6">
        <f t="shared" si="448"/>
        <v>0.411012861736335</v>
      </c>
      <c r="U324" s="6">
        <f t="shared" si="449"/>
        <v>0.365273311897106</v>
      </c>
      <c r="V324" s="6">
        <f t="shared" si="450"/>
        <v>0.336414790996785</v>
      </c>
      <c r="W324" s="6">
        <f t="shared" si="451"/>
        <v>0.0569000000000005</v>
      </c>
      <c r="X324" s="6">
        <f t="shared" si="452"/>
        <v>0.4544</v>
      </c>
      <c r="Y324" s="6">
        <f t="shared" si="453"/>
        <v>0.5113</v>
      </c>
    </row>
    <row r="325" ht="31" spans="1:25">
      <c r="A325" s="9" t="s">
        <v>133</v>
      </c>
      <c r="B325" s="2"/>
      <c r="C325" s="2"/>
      <c r="D325" s="2" t="s">
        <v>31</v>
      </c>
      <c r="E325" s="7" t="s">
        <v>87</v>
      </c>
      <c r="F325" s="7"/>
      <c r="G325" s="7"/>
      <c r="H325" s="2"/>
      <c r="I325" s="2"/>
      <c r="J325" s="2"/>
      <c r="K325" s="2" t="e">
        <f t="shared" ref="K325:M325" si="455">E325-97.77</f>
        <v>#VALUE!</v>
      </c>
      <c r="L325" s="2">
        <f t="shared" si="455"/>
        <v>-97.77</v>
      </c>
      <c r="M325" s="2">
        <f t="shared" si="455"/>
        <v>-97.77</v>
      </c>
      <c r="N325" s="2">
        <f t="shared" si="398"/>
        <v>-93.36</v>
      </c>
      <c r="O325" s="2">
        <f t="shared" si="399"/>
        <v>-93.36</v>
      </c>
      <c r="P325" s="2">
        <f t="shared" si="400"/>
        <v>-11</v>
      </c>
      <c r="Q325" s="6"/>
      <c r="R325" s="6"/>
      <c r="S325" s="4"/>
      <c r="T325" s="6"/>
      <c r="U325" s="6"/>
      <c r="V325" s="6"/>
      <c r="W325" s="6"/>
      <c r="X325" s="6"/>
      <c r="Y325" s="6"/>
    </row>
    <row r="326" spans="1:25">
      <c r="A326" s="7">
        <v>202014</v>
      </c>
      <c r="B326" s="2" t="s">
        <v>134</v>
      </c>
      <c r="C326" s="2" t="s">
        <v>26</v>
      </c>
      <c r="D326" s="2" t="s">
        <v>27</v>
      </c>
      <c r="E326" s="7">
        <v>270.17</v>
      </c>
      <c r="F326" s="7">
        <v>274.03</v>
      </c>
      <c r="G326" s="7">
        <v>279.98</v>
      </c>
      <c r="H326" s="2">
        <v>275.39</v>
      </c>
      <c r="I326" s="2">
        <v>270.1</v>
      </c>
      <c r="J326" s="2">
        <v>159.76</v>
      </c>
      <c r="K326" s="2">
        <f t="shared" ref="K326:M326" si="456">E326-97.77</f>
        <v>172.4</v>
      </c>
      <c r="L326" s="2">
        <f t="shared" si="456"/>
        <v>176.26</v>
      </c>
      <c r="M326" s="2">
        <f t="shared" si="456"/>
        <v>182.21</v>
      </c>
      <c r="N326" s="2">
        <f t="shared" si="398"/>
        <v>182.03</v>
      </c>
      <c r="O326" s="2">
        <f t="shared" si="399"/>
        <v>176.74</v>
      </c>
      <c r="P326" s="2">
        <f t="shared" si="400"/>
        <v>148.76</v>
      </c>
      <c r="Q326" s="6">
        <f t="shared" si="445"/>
        <v>0.862877030162413</v>
      </c>
      <c r="R326" s="6">
        <f t="shared" si="446"/>
        <v>0.158913686474859</v>
      </c>
      <c r="S326" s="4">
        <f t="shared" si="447"/>
        <v>1.4876</v>
      </c>
      <c r="T326" s="6">
        <f t="shared" si="448"/>
        <v>0.224858833019629</v>
      </c>
      <c r="U326" s="6">
        <f t="shared" si="449"/>
        <v>0.223648830330734</v>
      </c>
      <c r="V326" s="6">
        <f t="shared" si="450"/>
        <v>0.188088195751546</v>
      </c>
      <c r="W326" s="6">
        <f t="shared" si="451"/>
        <v>0.00180000000000063</v>
      </c>
      <c r="X326" s="6">
        <f t="shared" si="452"/>
        <v>0.3327</v>
      </c>
      <c r="Y326" s="6">
        <f t="shared" si="453"/>
        <v>0.3345</v>
      </c>
    </row>
    <row r="327" spans="1:25">
      <c r="A327" s="7">
        <v>202014</v>
      </c>
      <c r="B327" s="2"/>
      <c r="C327" s="2" t="s">
        <v>28</v>
      </c>
      <c r="D327" s="2" t="s">
        <v>29</v>
      </c>
      <c r="E327" s="7">
        <v>278.18</v>
      </c>
      <c r="F327" s="7">
        <v>283.41</v>
      </c>
      <c r="G327" s="7">
        <v>286.76</v>
      </c>
      <c r="H327" s="2">
        <v>281.95</v>
      </c>
      <c r="I327" s="2">
        <v>278.18</v>
      </c>
      <c r="J327" s="2">
        <v>168.71</v>
      </c>
      <c r="K327" s="2">
        <f t="shared" ref="K327:M327" si="457">E327-97.77</f>
        <v>180.41</v>
      </c>
      <c r="L327" s="2">
        <f t="shared" si="457"/>
        <v>185.64</v>
      </c>
      <c r="M327" s="2">
        <f t="shared" si="457"/>
        <v>188.99</v>
      </c>
      <c r="N327" s="2">
        <f t="shared" si="398"/>
        <v>188.59</v>
      </c>
      <c r="O327" s="2">
        <f t="shared" si="399"/>
        <v>184.82</v>
      </c>
      <c r="P327" s="2">
        <f t="shared" si="400"/>
        <v>157.71</v>
      </c>
      <c r="Q327" s="6">
        <f t="shared" si="445"/>
        <v>0.874175489163572</v>
      </c>
      <c r="R327" s="6">
        <f t="shared" si="446"/>
        <v>0.143935070699385</v>
      </c>
      <c r="S327" s="4">
        <f t="shared" si="447"/>
        <v>1.5771</v>
      </c>
      <c r="T327" s="6">
        <f t="shared" si="448"/>
        <v>0.198338722972545</v>
      </c>
      <c r="U327" s="6">
        <f t="shared" si="449"/>
        <v>0.195802422167269</v>
      </c>
      <c r="V327" s="6">
        <f t="shared" si="450"/>
        <v>0.171897787077547</v>
      </c>
      <c r="W327" s="6">
        <f t="shared" si="451"/>
        <v>0.00400000000000035</v>
      </c>
      <c r="X327" s="6">
        <f t="shared" si="452"/>
        <v>0.3088</v>
      </c>
      <c r="Y327" s="6">
        <f t="shared" si="453"/>
        <v>0.3128</v>
      </c>
    </row>
    <row r="328" spans="1:25">
      <c r="A328" s="7">
        <v>202014</v>
      </c>
      <c r="B328" s="2"/>
      <c r="C328" s="2" t="s">
        <v>30</v>
      </c>
      <c r="D328" s="2" t="s">
        <v>31</v>
      </c>
      <c r="E328" s="7">
        <v>260.46</v>
      </c>
      <c r="F328" s="7">
        <v>264.43</v>
      </c>
      <c r="G328" s="7">
        <v>272.01</v>
      </c>
      <c r="H328" s="2">
        <v>265.71</v>
      </c>
      <c r="I328" s="2">
        <v>260.46</v>
      </c>
      <c r="J328" s="2">
        <v>151.48</v>
      </c>
      <c r="K328" s="2">
        <f t="shared" ref="K328:M328" si="458">E328-97.77</f>
        <v>162.69</v>
      </c>
      <c r="L328" s="2">
        <f t="shared" si="458"/>
        <v>166.66</v>
      </c>
      <c r="M328" s="2">
        <f t="shared" si="458"/>
        <v>174.24</v>
      </c>
      <c r="N328" s="2">
        <f t="shared" si="398"/>
        <v>172.35</v>
      </c>
      <c r="O328" s="2">
        <f t="shared" si="399"/>
        <v>167.1</v>
      </c>
      <c r="P328" s="2">
        <f t="shared" si="400"/>
        <v>140.48</v>
      </c>
      <c r="Q328" s="6">
        <f t="shared" si="445"/>
        <v>0.863482697154097</v>
      </c>
      <c r="R328" s="6">
        <f t="shared" si="446"/>
        <v>0.158100797266515</v>
      </c>
      <c r="S328" s="4">
        <f t="shared" si="447"/>
        <v>1.4048</v>
      </c>
      <c r="T328" s="6">
        <f t="shared" si="448"/>
        <v>0.240318906605923</v>
      </c>
      <c r="U328" s="6">
        <f t="shared" si="449"/>
        <v>0.226865034168565</v>
      </c>
      <c r="V328" s="6">
        <f t="shared" si="450"/>
        <v>0.189493166287016</v>
      </c>
      <c r="W328" s="6">
        <f t="shared" si="451"/>
        <v>0.0189000000000004</v>
      </c>
      <c r="X328" s="6">
        <f t="shared" si="452"/>
        <v>0.3187</v>
      </c>
      <c r="Y328" s="6">
        <f t="shared" si="453"/>
        <v>0.3376</v>
      </c>
    </row>
    <row r="329" spans="1:25">
      <c r="A329" s="7">
        <v>202014</v>
      </c>
      <c r="B329" s="2"/>
      <c r="C329" s="2" t="s">
        <v>135</v>
      </c>
      <c r="D329" s="2" t="s">
        <v>136</v>
      </c>
      <c r="E329" s="7">
        <v>264.11</v>
      </c>
      <c r="F329" s="7">
        <v>267.37</v>
      </c>
      <c r="G329" s="7">
        <v>272.18</v>
      </c>
      <c r="H329" s="2">
        <v>267.76</v>
      </c>
      <c r="I329" s="2">
        <v>264.11</v>
      </c>
      <c r="J329" s="2">
        <v>152.67</v>
      </c>
      <c r="K329" s="2">
        <f t="shared" ref="K329:M329" si="459">E329-97.77</f>
        <v>166.34</v>
      </c>
      <c r="L329" s="2">
        <f t="shared" si="459"/>
        <v>169.6</v>
      </c>
      <c r="M329" s="2">
        <f t="shared" si="459"/>
        <v>174.41</v>
      </c>
      <c r="N329" s="2">
        <f t="shared" si="398"/>
        <v>174.4</v>
      </c>
      <c r="O329" s="2">
        <f t="shared" si="399"/>
        <v>170.75</v>
      </c>
      <c r="P329" s="2">
        <f t="shared" si="400"/>
        <v>141.67</v>
      </c>
      <c r="Q329" s="6">
        <f t="shared" si="445"/>
        <v>0.851689311049657</v>
      </c>
      <c r="R329" s="6">
        <f t="shared" si="446"/>
        <v>0.17413707912755</v>
      </c>
      <c r="S329" s="4">
        <f t="shared" si="447"/>
        <v>1.4167</v>
      </c>
      <c r="T329" s="6">
        <f t="shared" si="448"/>
        <v>0.231100444695419</v>
      </c>
      <c r="U329" s="6">
        <f t="shared" si="449"/>
        <v>0.231029858120985</v>
      </c>
      <c r="V329" s="6">
        <f t="shared" si="450"/>
        <v>0.205265758452742</v>
      </c>
      <c r="W329" s="6">
        <f t="shared" si="451"/>
        <v>0.000100000000000468</v>
      </c>
      <c r="X329" s="6">
        <f t="shared" si="452"/>
        <v>0.3273</v>
      </c>
      <c r="Y329" s="6">
        <f t="shared" si="453"/>
        <v>0.3274</v>
      </c>
    </row>
    <row r="330" spans="1:25">
      <c r="A330" s="7">
        <v>202014</v>
      </c>
      <c r="B330" s="2"/>
      <c r="C330" s="10" t="s">
        <v>137</v>
      </c>
      <c r="D330" s="2" t="s">
        <v>138</v>
      </c>
      <c r="E330" s="7">
        <v>269.57</v>
      </c>
      <c r="F330" s="7">
        <v>273.79</v>
      </c>
      <c r="G330" s="7">
        <v>275.18</v>
      </c>
      <c r="H330" s="2">
        <v>270.44</v>
      </c>
      <c r="I330" s="2">
        <v>269.57</v>
      </c>
      <c r="J330" s="2">
        <v>154.33</v>
      </c>
      <c r="K330" s="2">
        <f t="shared" ref="K330:M330" si="460">E330-97.77</f>
        <v>171.8</v>
      </c>
      <c r="L330" s="2">
        <f t="shared" si="460"/>
        <v>176.02</v>
      </c>
      <c r="M330" s="2">
        <f t="shared" si="460"/>
        <v>177.41</v>
      </c>
      <c r="N330" s="2">
        <f t="shared" si="398"/>
        <v>177.08</v>
      </c>
      <c r="O330" s="2">
        <f t="shared" si="399"/>
        <v>176.21</v>
      </c>
      <c r="P330" s="2">
        <f t="shared" si="400"/>
        <v>143.33</v>
      </c>
      <c r="Q330" s="6">
        <f t="shared" si="445"/>
        <v>0.834284051222352</v>
      </c>
      <c r="R330" s="6">
        <f t="shared" si="446"/>
        <v>0.198632526337822</v>
      </c>
      <c r="S330" s="4">
        <f t="shared" si="447"/>
        <v>1.4333</v>
      </c>
      <c r="T330" s="6">
        <f t="shared" si="448"/>
        <v>0.237772971464453</v>
      </c>
      <c r="U330" s="6">
        <f t="shared" si="449"/>
        <v>0.235470592339357</v>
      </c>
      <c r="V330" s="6">
        <f t="shared" si="450"/>
        <v>0.229400683736831</v>
      </c>
      <c r="W330" s="6">
        <f t="shared" si="451"/>
        <v>0.00330000000000039</v>
      </c>
      <c r="X330" s="6">
        <f t="shared" si="452"/>
        <v>0.3375</v>
      </c>
      <c r="Y330" s="6">
        <f t="shared" si="453"/>
        <v>0.3408</v>
      </c>
    </row>
    <row r="331" spans="1:25">
      <c r="A331" s="7">
        <v>202014</v>
      </c>
      <c r="B331" s="2" t="s">
        <v>139</v>
      </c>
      <c r="C331" s="2" t="s">
        <v>26</v>
      </c>
      <c r="D331" s="2" t="s">
        <v>27</v>
      </c>
      <c r="E331" s="7">
        <v>265.93</v>
      </c>
      <c r="F331" s="7">
        <v>270.42</v>
      </c>
      <c r="G331" s="8">
        <v>272.6</v>
      </c>
      <c r="H331" s="2">
        <v>268.02</v>
      </c>
      <c r="I331" s="2">
        <v>267.81</v>
      </c>
      <c r="J331" s="2">
        <v>154.34</v>
      </c>
      <c r="K331" s="2">
        <f t="shared" ref="K331:M331" si="461">E331-97.77</f>
        <v>168.16</v>
      </c>
      <c r="L331" s="2">
        <f t="shared" si="461"/>
        <v>172.65</v>
      </c>
      <c r="M331" s="2">
        <f t="shared" si="461"/>
        <v>174.83</v>
      </c>
      <c r="N331" s="2">
        <f t="shared" si="398"/>
        <v>174.66</v>
      </c>
      <c r="O331" s="2">
        <f t="shared" si="399"/>
        <v>174.45</v>
      </c>
      <c r="P331" s="2">
        <f t="shared" si="400"/>
        <v>143.34</v>
      </c>
      <c r="Q331" s="6">
        <f t="shared" si="445"/>
        <v>0.852402473834443</v>
      </c>
      <c r="R331" s="6">
        <f t="shared" si="446"/>
        <v>0.173154736988977</v>
      </c>
      <c r="S331" s="4">
        <f t="shared" si="447"/>
        <v>1.4334</v>
      </c>
      <c r="T331" s="6">
        <f t="shared" si="448"/>
        <v>0.219687456397377</v>
      </c>
      <c r="U331" s="6">
        <f t="shared" si="449"/>
        <v>0.218501465048137</v>
      </c>
      <c r="V331" s="6">
        <f t="shared" si="450"/>
        <v>0.217036416910841</v>
      </c>
      <c r="W331" s="6">
        <f t="shared" si="451"/>
        <v>0.00170000000000073</v>
      </c>
      <c r="X331" s="6">
        <f t="shared" si="452"/>
        <v>0.3132</v>
      </c>
      <c r="Y331" s="6">
        <f t="shared" si="453"/>
        <v>0.3149</v>
      </c>
    </row>
    <row r="332" spans="1:25">
      <c r="A332" s="7">
        <v>202014</v>
      </c>
      <c r="B332" s="2"/>
      <c r="C332" s="2" t="s">
        <v>28</v>
      </c>
      <c r="D332" s="2" t="s">
        <v>29</v>
      </c>
      <c r="E332" s="7">
        <v>267.81</v>
      </c>
      <c r="F332" s="7">
        <v>271.65</v>
      </c>
      <c r="G332" s="7">
        <v>275.18</v>
      </c>
      <c r="H332" s="2">
        <v>269.2</v>
      </c>
      <c r="I332" s="2">
        <v>265.93</v>
      </c>
      <c r="J332" s="2">
        <v>154.13</v>
      </c>
      <c r="K332" s="2">
        <f t="shared" ref="K332:M332" si="462">E332-97.77</f>
        <v>170.04</v>
      </c>
      <c r="L332" s="2">
        <f t="shared" si="462"/>
        <v>173.88</v>
      </c>
      <c r="M332" s="2">
        <f t="shared" si="462"/>
        <v>177.41</v>
      </c>
      <c r="N332" s="2">
        <f t="shared" si="398"/>
        <v>175.84</v>
      </c>
      <c r="O332" s="2">
        <f t="shared" si="399"/>
        <v>172.57</v>
      </c>
      <c r="P332" s="2">
        <f t="shared" si="400"/>
        <v>143.13</v>
      </c>
      <c r="Q332" s="6">
        <f t="shared" si="445"/>
        <v>0.841743119266055</v>
      </c>
      <c r="R332" s="6">
        <f t="shared" si="446"/>
        <v>0.188010899182561</v>
      </c>
      <c r="S332" s="4">
        <f t="shared" si="447"/>
        <v>1.4313</v>
      </c>
      <c r="T332" s="6">
        <f t="shared" si="448"/>
        <v>0.239502550129253</v>
      </c>
      <c r="U332" s="6">
        <f t="shared" si="449"/>
        <v>0.228533501013065</v>
      </c>
      <c r="V332" s="6">
        <f t="shared" si="450"/>
        <v>0.205687137567247</v>
      </c>
      <c r="W332" s="6">
        <f t="shared" si="451"/>
        <v>0.0157000000000005</v>
      </c>
      <c r="X332" s="6">
        <f t="shared" si="452"/>
        <v>0.3271</v>
      </c>
      <c r="Y332" s="6">
        <f t="shared" si="453"/>
        <v>0.3428</v>
      </c>
    </row>
    <row r="333" spans="1:25">
      <c r="A333" s="7">
        <v>202014</v>
      </c>
      <c r="B333" s="2"/>
      <c r="C333" s="2" t="s">
        <v>30</v>
      </c>
      <c r="D333" s="2" t="s">
        <v>31</v>
      </c>
      <c r="E333" s="7">
        <v>277.67</v>
      </c>
      <c r="F333" s="7">
        <v>283.43</v>
      </c>
      <c r="G333" s="7">
        <v>283.93</v>
      </c>
      <c r="H333" s="2">
        <v>278.57</v>
      </c>
      <c r="I333" s="2">
        <v>277.67</v>
      </c>
      <c r="J333" s="2">
        <v>162.5</v>
      </c>
      <c r="K333" s="2">
        <f t="shared" ref="K333:M333" si="463">E333-97.77</f>
        <v>179.9</v>
      </c>
      <c r="L333" s="2">
        <f t="shared" si="463"/>
        <v>185.66</v>
      </c>
      <c r="M333" s="2">
        <f t="shared" si="463"/>
        <v>186.16</v>
      </c>
      <c r="N333" s="2">
        <f t="shared" si="398"/>
        <v>185.21</v>
      </c>
      <c r="O333" s="2">
        <f t="shared" si="399"/>
        <v>184.31</v>
      </c>
      <c r="P333" s="2">
        <f t="shared" si="400"/>
        <v>151.5</v>
      </c>
      <c r="Q333" s="6">
        <f t="shared" si="445"/>
        <v>0.842134519177321</v>
      </c>
      <c r="R333" s="6">
        <f t="shared" si="446"/>
        <v>0.187458745874588</v>
      </c>
      <c r="S333" s="4">
        <f t="shared" si="447"/>
        <v>1.515</v>
      </c>
      <c r="T333" s="6">
        <f t="shared" si="448"/>
        <v>0.228778877887789</v>
      </c>
      <c r="U333" s="6">
        <f t="shared" si="449"/>
        <v>0.222508250825082</v>
      </c>
      <c r="V333" s="6">
        <f t="shared" si="450"/>
        <v>0.216567656765677</v>
      </c>
      <c r="W333" s="6">
        <f t="shared" si="451"/>
        <v>0.00950000000000044</v>
      </c>
      <c r="X333" s="6">
        <f t="shared" si="452"/>
        <v>0.3371</v>
      </c>
      <c r="Y333" s="6">
        <f t="shared" si="453"/>
        <v>0.3466</v>
      </c>
    </row>
    <row r="334" spans="1:25">
      <c r="A334" s="7">
        <v>202014</v>
      </c>
      <c r="B334" s="2"/>
      <c r="C334" s="2" t="s">
        <v>135</v>
      </c>
      <c r="D334" s="2" t="s">
        <v>136</v>
      </c>
      <c r="E334" s="7">
        <v>286.52</v>
      </c>
      <c r="F334" s="7">
        <v>293.93</v>
      </c>
      <c r="G334" s="7">
        <v>294.09</v>
      </c>
      <c r="H334" s="2">
        <v>289.67</v>
      </c>
      <c r="I334" s="2">
        <v>286.52</v>
      </c>
      <c r="J334" s="2">
        <v>171.02</v>
      </c>
      <c r="K334" s="2">
        <f t="shared" ref="K334:M334" si="464">E334-97.77</f>
        <v>188.75</v>
      </c>
      <c r="L334" s="2">
        <f t="shared" si="464"/>
        <v>196.16</v>
      </c>
      <c r="M334" s="2">
        <f t="shared" si="464"/>
        <v>196.32</v>
      </c>
      <c r="N334" s="2">
        <f t="shared" si="398"/>
        <v>196.31</v>
      </c>
      <c r="O334" s="2">
        <f t="shared" si="399"/>
        <v>193.16</v>
      </c>
      <c r="P334" s="2">
        <f t="shared" si="400"/>
        <v>160.02</v>
      </c>
      <c r="Q334" s="6">
        <f t="shared" si="445"/>
        <v>0.847788079470199</v>
      </c>
      <c r="R334" s="6">
        <f t="shared" si="446"/>
        <v>0.179540057492813</v>
      </c>
      <c r="S334" s="4">
        <f t="shared" si="447"/>
        <v>1.6002</v>
      </c>
      <c r="T334" s="6">
        <f t="shared" si="448"/>
        <v>0.226846644169479</v>
      </c>
      <c r="U334" s="6">
        <f t="shared" si="449"/>
        <v>0.226784151981002</v>
      </c>
      <c r="V334" s="6">
        <f t="shared" si="450"/>
        <v>0.207099112610923</v>
      </c>
      <c r="W334" s="6">
        <f t="shared" si="451"/>
        <v>9.99999999998884e-5</v>
      </c>
      <c r="X334" s="6">
        <f t="shared" si="452"/>
        <v>0.3629</v>
      </c>
      <c r="Y334" s="6">
        <f t="shared" si="453"/>
        <v>0.363</v>
      </c>
    </row>
    <row r="335" spans="1:25">
      <c r="A335" s="7">
        <v>202014</v>
      </c>
      <c r="B335" s="2"/>
      <c r="C335" s="10" t="s">
        <v>137</v>
      </c>
      <c r="D335" s="2" t="s">
        <v>138</v>
      </c>
      <c r="E335" s="7">
        <v>281.51</v>
      </c>
      <c r="F335" s="7">
        <v>289.34</v>
      </c>
      <c r="G335" s="7">
        <v>289.67</v>
      </c>
      <c r="H335" s="2">
        <v>285.17</v>
      </c>
      <c r="I335" s="2">
        <v>281.51</v>
      </c>
      <c r="J335" s="2">
        <v>168.57</v>
      </c>
      <c r="K335" s="2">
        <f t="shared" ref="K335:M335" si="465">E335-97.77</f>
        <v>183.74</v>
      </c>
      <c r="L335" s="2">
        <f t="shared" si="465"/>
        <v>191.57</v>
      </c>
      <c r="M335" s="2">
        <f t="shared" si="465"/>
        <v>191.9</v>
      </c>
      <c r="N335" s="2">
        <f t="shared" si="398"/>
        <v>191.81</v>
      </c>
      <c r="O335" s="2">
        <f t="shared" si="399"/>
        <v>188.15</v>
      </c>
      <c r="P335" s="2">
        <f t="shared" si="400"/>
        <v>157.57</v>
      </c>
      <c r="Q335" s="6">
        <f t="shared" si="445"/>
        <v>0.857570480026124</v>
      </c>
      <c r="R335" s="6">
        <f t="shared" si="446"/>
        <v>0.166084914641112</v>
      </c>
      <c r="S335" s="4">
        <f t="shared" si="447"/>
        <v>1.5757</v>
      </c>
      <c r="T335" s="6">
        <f t="shared" si="448"/>
        <v>0.217871422225043</v>
      </c>
      <c r="U335" s="6">
        <f t="shared" si="449"/>
        <v>0.217300247509044</v>
      </c>
      <c r="V335" s="6">
        <f t="shared" si="450"/>
        <v>0.194072475725074</v>
      </c>
      <c r="W335" s="6">
        <f t="shared" si="451"/>
        <v>0.000900000000000308</v>
      </c>
      <c r="X335" s="6">
        <f t="shared" si="452"/>
        <v>0.3424</v>
      </c>
      <c r="Y335" s="6">
        <f t="shared" si="453"/>
        <v>0.3433</v>
      </c>
    </row>
    <row r="336" spans="1:25">
      <c r="A336" s="7">
        <v>202014</v>
      </c>
      <c r="B336" s="2" t="s">
        <v>140</v>
      </c>
      <c r="C336" s="2" t="s">
        <v>26</v>
      </c>
      <c r="D336" s="2" t="s">
        <v>27</v>
      </c>
      <c r="E336" s="7">
        <v>270.42</v>
      </c>
      <c r="F336" s="8">
        <v>275.3</v>
      </c>
      <c r="G336" s="7">
        <v>278.72</v>
      </c>
      <c r="H336" s="2">
        <v>273.66</v>
      </c>
      <c r="I336" s="2">
        <v>270.42</v>
      </c>
      <c r="J336" s="2">
        <v>160.27</v>
      </c>
      <c r="K336" s="2">
        <f t="shared" ref="K336:M336" si="466">E336-97.77</f>
        <v>172.65</v>
      </c>
      <c r="L336" s="2">
        <f t="shared" si="466"/>
        <v>177.53</v>
      </c>
      <c r="M336" s="2">
        <f t="shared" si="466"/>
        <v>180.95</v>
      </c>
      <c r="N336" s="2">
        <f t="shared" si="398"/>
        <v>180.3</v>
      </c>
      <c r="O336" s="2">
        <f t="shared" si="399"/>
        <v>177.06</v>
      </c>
      <c r="P336" s="2">
        <f t="shared" si="400"/>
        <v>149.27</v>
      </c>
      <c r="Q336" s="6">
        <f t="shared" si="445"/>
        <v>0.864581523313061</v>
      </c>
      <c r="R336" s="6">
        <f t="shared" si="446"/>
        <v>0.156628927446908</v>
      </c>
      <c r="S336" s="4">
        <f t="shared" si="447"/>
        <v>1.4927</v>
      </c>
      <c r="T336" s="6">
        <f t="shared" si="448"/>
        <v>0.212232866617539</v>
      </c>
      <c r="U336" s="6">
        <f t="shared" si="449"/>
        <v>0.207878341260803</v>
      </c>
      <c r="V336" s="6">
        <f t="shared" si="450"/>
        <v>0.186172707174918</v>
      </c>
      <c r="W336" s="6">
        <f t="shared" si="451"/>
        <v>0.00650000000000032</v>
      </c>
      <c r="X336" s="6">
        <f t="shared" si="452"/>
        <v>0.3103</v>
      </c>
      <c r="Y336" s="6">
        <f t="shared" si="453"/>
        <v>0.3168</v>
      </c>
    </row>
    <row r="337" spans="1:25">
      <c r="A337" s="7">
        <v>202014</v>
      </c>
      <c r="B337" s="2"/>
      <c r="C337" s="2" t="s">
        <v>28</v>
      </c>
      <c r="D337" s="2" t="s">
        <v>29</v>
      </c>
      <c r="E337" s="7">
        <v>272.98</v>
      </c>
      <c r="F337" s="7">
        <v>277.64</v>
      </c>
      <c r="G337" s="7">
        <v>281.28</v>
      </c>
      <c r="H337" s="2">
        <v>276.79</v>
      </c>
      <c r="I337" s="2">
        <v>272.98</v>
      </c>
      <c r="J337" s="2">
        <v>162.08</v>
      </c>
      <c r="K337" s="2">
        <f t="shared" ref="K337:M337" si="467">E337-97.77</f>
        <v>175.21</v>
      </c>
      <c r="L337" s="2">
        <f t="shared" si="467"/>
        <v>179.87</v>
      </c>
      <c r="M337" s="2">
        <f t="shared" si="467"/>
        <v>183.51</v>
      </c>
      <c r="N337" s="2">
        <f t="shared" si="398"/>
        <v>183.43</v>
      </c>
      <c r="O337" s="2">
        <f t="shared" si="399"/>
        <v>179.62</v>
      </c>
      <c r="P337" s="2">
        <f t="shared" si="400"/>
        <v>151.08</v>
      </c>
      <c r="Q337" s="6">
        <f t="shared" si="445"/>
        <v>0.862279550253981</v>
      </c>
      <c r="R337" s="6">
        <f t="shared" si="446"/>
        <v>0.159716706380726</v>
      </c>
      <c r="S337" s="4">
        <f t="shared" si="447"/>
        <v>1.5108</v>
      </c>
      <c r="T337" s="6">
        <f t="shared" si="448"/>
        <v>0.214654487688642</v>
      </c>
      <c r="U337" s="6">
        <f t="shared" si="449"/>
        <v>0.214124966904951</v>
      </c>
      <c r="V337" s="6">
        <f t="shared" si="450"/>
        <v>0.188906539581679</v>
      </c>
      <c r="W337" s="6">
        <f t="shared" si="451"/>
        <v>0.000799999999999828</v>
      </c>
      <c r="X337" s="6">
        <f t="shared" si="452"/>
        <v>0.3235</v>
      </c>
      <c r="Y337" s="6">
        <f t="shared" si="453"/>
        <v>0.3243</v>
      </c>
    </row>
    <row r="338" spans="1:25">
      <c r="A338" s="7">
        <v>202014</v>
      </c>
      <c r="B338" s="2"/>
      <c r="C338" s="2" t="s">
        <v>30</v>
      </c>
      <c r="D338" s="2" t="s">
        <v>31</v>
      </c>
      <c r="E338" s="8">
        <v>275.9</v>
      </c>
      <c r="F338" s="7">
        <v>280.46</v>
      </c>
      <c r="G338" s="8">
        <v>281.9</v>
      </c>
      <c r="H338" s="2">
        <v>276.21</v>
      </c>
      <c r="I338" s="4">
        <v>275.9</v>
      </c>
      <c r="J338" s="2">
        <v>166.38</v>
      </c>
      <c r="K338" s="2">
        <f t="shared" ref="K338:M338" si="468">E338-97.77</f>
        <v>178.13</v>
      </c>
      <c r="L338" s="2">
        <f t="shared" si="468"/>
        <v>182.69</v>
      </c>
      <c r="M338" s="2">
        <f t="shared" si="468"/>
        <v>184.13</v>
      </c>
      <c r="N338" s="2">
        <f t="shared" si="398"/>
        <v>182.85</v>
      </c>
      <c r="O338" s="2">
        <f t="shared" si="399"/>
        <v>182.54</v>
      </c>
      <c r="P338" s="2">
        <f t="shared" si="400"/>
        <v>155.38</v>
      </c>
      <c r="Q338" s="6">
        <f t="shared" si="445"/>
        <v>0.872284286756863</v>
      </c>
      <c r="R338" s="6">
        <f t="shared" si="446"/>
        <v>0.146415240056635</v>
      </c>
      <c r="S338" s="4">
        <f t="shared" si="447"/>
        <v>1.5538</v>
      </c>
      <c r="T338" s="6">
        <f t="shared" si="448"/>
        <v>0.18503024842322</v>
      </c>
      <c r="U338" s="6">
        <f t="shared" si="449"/>
        <v>0.176792379971682</v>
      </c>
      <c r="V338" s="6">
        <f t="shared" si="450"/>
        <v>0.174797271206075</v>
      </c>
      <c r="W338" s="6">
        <f t="shared" si="451"/>
        <v>0.0128000000000003</v>
      </c>
      <c r="X338" s="6">
        <f t="shared" si="452"/>
        <v>0.2747</v>
      </c>
      <c r="Y338" s="6">
        <f t="shared" si="453"/>
        <v>0.2875</v>
      </c>
    </row>
    <row r="339" spans="1:25">
      <c r="A339" s="7">
        <v>202014</v>
      </c>
      <c r="B339" s="2"/>
      <c r="C339" s="2" t="s">
        <v>135</v>
      </c>
      <c r="D339" s="2" t="s">
        <v>136</v>
      </c>
      <c r="E339" s="7">
        <v>248.16</v>
      </c>
      <c r="F339" s="7">
        <v>250.88</v>
      </c>
      <c r="G339" s="7">
        <v>261.57</v>
      </c>
      <c r="H339" s="2">
        <v>252.77</v>
      </c>
      <c r="I339" s="2">
        <v>248.16</v>
      </c>
      <c r="J339" s="2">
        <v>140.09</v>
      </c>
      <c r="K339" s="2">
        <f t="shared" ref="K339:M339" si="469">E339-97.77</f>
        <v>150.39</v>
      </c>
      <c r="L339" s="2">
        <f t="shared" si="469"/>
        <v>153.11</v>
      </c>
      <c r="M339" s="2">
        <f t="shared" si="469"/>
        <v>163.8</v>
      </c>
      <c r="N339" s="2">
        <f t="shared" si="398"/>
        <v>159.41</v>
      </c>
      <c r="O339" s="2">
        <f t="shared" si="399"/>
        <v>154.8</v>
      </c>
      <c r="P339" s="2">
        <f t="shared" si="400"/>
        <v>129.09</v>
      </c>
      <c r="Q339" s="6">
        <f t="shared" si="445"/>
        <v>0.85836824256932</v>
      </c>
      <c r="R339" s="6">
        <f t="shared" si="446"/>
        <v>0.165001161980014</v>
      </c>
      <c r="S339" s="4">
        <f t="shared" si="447"/>
        <v>1.2909</v>
      </c>
      <c r="T339" s="6">
        <f t="shared" si="448"/>
        <v>0.268882175226586</v>
      </c>
      <c r="U339" s="6">
        <f t="shared" si="449"/>
        <v>0.234874893485166</v>
      </c>
      <c r="V339" s="6">
        <f t="shared" si="450"/>
        <v>0.199163374389961</v>
      </c>
      <c r="W339" s="6">
        <f t="shared" si="451"/>
        <v>0.0438999999999998</v>
      </c>
      <c r="X339" s="6">
        <f t="shared" si="452"/>
        <v>0.3032</v>
      </c>
      <c r="Y339" s="6">
        <f t="shared" si="453"/>
        <v>0.3471</v>
      </c>
    </row>
    <row r="340" spans="1:25">
      <c r="A340" s="7">
        <v>202014</v>
      </c>
      <c r="B340" s="2"/>
      <c r="C340" s="10" t="s">
        <v>137</v>
      </c>
      <c r="D340" s="2" t="s">
        <v>138</v>
      </c>
      <c r="E340" s="7">
        <v>278</v>
      </c>
      <c r="F340" s="7">
        <v>281.59</v>
      </c>
      <c r="G340" s="7">
        <v>286.77</v>
      </c>
      <c r="H340" s="2">
        <v>280.78</v>
      </c>
      <c r="I340" s="2">
        <v>278</v>
      </c>
      <c r="J340" s="2">
        <v>164.74</v>
      </c>
      <c r="K340" s="2">
        <f t="shared" ref="K340:M340" si="470">E340-97.77</f>
        <v>180.23</v>
      </c>
      <c r="L340" s="2">
        <f t="shared" si="470"/>
        <v>183.82</v>
      </c>
      <c r="M340" s="2">
        <f t="shared" si="470"/>
        <v>189</v>
      </c>
      <c r="N340" s="2">
        <f t="shared" si="398"/>
        <v>187.42</v>
      </c>
      <c r="O340" s="2">
        <f t="shared" si="399"/>
        <v>184.64</v>
      </c>
      <c r="P340" s="2">
        <f t="shared" si="400"/>
        <v>153.74</v>
      </c>
      <c r="Q340" s="6">
        <f t="shared" si="445"/>
        <v>0.853021139654885</v>
      </c>
      <c r="R340" s="6">
        <f t="shared" si="446"/>
        <v>0.172303889683882</v>
      </c>
      <c r="S340" s="4">
        <f t="shared" si="447"/>
        <v>1.5374</v>
      </c>
      <c r="T340" s="6">
        <f t="shared" si="448"/>
        <v>0.229348250292702</v>
      </c>
      <c r="U340" s="6">
        <f t="shared" si="449"/>
        <v>0.219071159099779</v>
      </c>
      <c r="V340" s="6">
        <f t="shared" si="450"/>
        <v>0.200988682190711</v>
      </c>
      <c r="W340" s="6">
        <f t="shared" si="451"/>
        <v>0.0158000000000004</v>
      </c>
      <c r="X340" s="6">
        <f t="shared" si="452"/>
        <v>0.336799999999999</v>
      </c>
      <c r="Y340" s="6">
        <f t="shared" si="453"/>
        <v>0.3526</v>
      </c>
    </row>
    <row r="341" spans="1:25">
      <c r="A341" s="7">
        <v>202015</v>
      </c>
      <c r="B341" s="2" t="s">
        <v>141</v>
      </c>
      <c r="C341" s="2" t="s">
        <v>26</v>
      </c>
      <c r="D341" s="2" t="s">
        <v>27</v>
      </c>
      <c r="E341" s="7">
        <v>281.25</v>
      </c>
      <c r="F341" s="7">
        <v>288.03</v>
      </c>
      <c r="G341" s="8">
        <v>288.6</v>
      </c>
      <c r="H341" s="2">
        <v>283.96</v>
      </c>
      <c r="I341" s="2">
        <v>281.25</v>
      </c>
      <c r="J341" s="2">
        <v>136.47</v>
      </c>
      <c r="K341" s="2">
        <f t="shared" ref="K341:M341" si="471">E341-97.77</f>
        <v>183.48</v>
      </c>
      <c r="L341" s="2">
        <f t="shared" si="471"/>
        <v>190.26</v>
      </c>
      <c r="M341" s="2">
        <f t="shared" si="471"/>
        <v>190.83</v>
      </c>
      <c r="N341" s="2">
        <f t="shared" si="398"/>
        <v>190.6</v>
      </c>
      <c r="O341" s="2">
        <f t="shared" si="399"/>
        <v>187.89</v>
      </c>
      <c r="P341" s="2">
        <f t="shared" si="400"/>
        <v>125.47</v>
      </c>
      <c r="Q341" s="6">
        <f t="shared" si="445"/>
        <v>0.683834750381513</v>
      </c>
      <c r="R341" s="6">
        <f t="shared" si="446"/>
        <v>0.462341595600542</v>
      </c>
      <c r="S341" s="4">
        <f t="shared" si="447"/>
        <v>1.2547</v>
      </c>
      <c r="T341" s="6">
        <f t="shared" si="448"/>
        <v>0.520921335777477</v>
      </c>
      <c r="U341" s="6">
        <f t="shared" si="449"/>
        <v>0.519088228261736</v>
      </c>
      <c r="V341" s="6">
        <f t="shared" si="450"/>
        <v>0.497489439706703</v>
      </c>
      <c r="W341" s="6">
        <f t="shared" si="451"/>
        <v>0.00230000000000073</v>
      </c>
      <c r="X341" s="6">
        <f t="shared" si="452"/>
        <v>0.6513</v>
      </c>
      <c r="Y341" s="6">
        <f t="shared" si="453"/>
        <v>0.6536</v>
      </c>
    </row>
    <row r="342" spans="1:25">
      <c r="A342" s="7">
        <v>202015</v>
      </c>
      <c r="B342" s="2"/>
      <c r="C342" s="2" t="s">
        <v>28</v>
      </c>
      <c r="D342" s="2" t="s">
        <v>29</v>
      </c>
      <c r="E342" s="7">
        <v>282.51</v>
      </c>
      <c r="F342" s="7">
        <v>288.32</v>
      </c>
      <c r="G342" s="7">
        <v>288.64</v>
      </c>
      <c r="H342" s="2">
        <v>283.47</v>
      </c>
      <c r="I342" s="2">
        <v>282.51</v>
      </c>
      <c r="J342" s="2">
        <v>168.72</v>
      </c>
      <c r="K342" s="2">
        <f t="shared" ref="K342:M342" si="472">E342-97.77</f>
        <v>184.74</v>
      </c>
      <c r="L342" s="2">
        <f t="shared" si="472"/>
        <v>190.55</v>
      </c>
      <c r="M342" s="2">
        <f t="shared" si="472"/>
        <v>190.87</v>
      </c>
      <c r="N342" s="2">
        <f t="shared" si="398"/>
        <v>190.11</v>
      </c>
      <c r="O342" s="2">
        <f t="shared" si="399"/>
        <v>189.15</v>
      </c>
      <c r="P342" s="2">
        <f t="shared" si="400"/>
        <v>157.72</v>
      </c>
      <c r="Q342" s="6">
        <f t="shared" si="445"/>
        <v>0.853740391902133</v>
      </c>
      <c r="R342" s="6">
        <f t="shared" si="446"/>
        <v>0.171316256657368</v>
      </c>
      <c r="S342" s="4">
        <f t="shared" si="447"/>
        <v>1.5772</v>
      </c>
      <c r="T342" s="6">
        <f t="shared" si="448"/>
        <v>0.210182602079635</v>
      </c>
      <c r="U342" s="6">
        <f t="shared" si="449"/>
        <v>0.205363936089272</v>
      </c>
      <c r="V342" s="6">
        <f t="shared" si="450"/>
        <v>0.199277200101445</v>
      </c>
      <c r="W342" s="6">
        <f t="shared" si="451"/>
        <v>0.00759999999999989</v>
      </c>
      <c r="X342" s="6">
        <f t="shared" si="452"/>
        <v>0.3239</v>
      </c>
      <c r="Y342" s="6">
        <f t="shared" si="453"/>
        <v>0.3315</v>
      </c>
    </row>
    <row r="343" spans="1:25">
      <c r="A343" s="7">
        <v>202015</v>
      </c>
      <c r="B343" s="2"/>
      <c r="C343" s="2" t="s">
        <v>30</v>
      </c>
      <c r="D343" s="2" t="s">
        <v>31</v>
      </c>
      <c r="E343" s="7">
        <v>281.9</v>
      </c>
      <c r="F343" s="7">
        <v>288.45</v>
      </c>
      <c r="G343" s="8">
        <v>287.8</v>
      </c>
      <c r="H343" s="2">
        <v>282.89</v>
      </c>
      <c r="I343" s="2">
        <v>281.9</v>
      </c>
      <c r="J343" s="2">
        <v>168.49</v>
      </c>
      <c r="K343" s="2">
        <f t="shared" ref="K343:M343" si="473">E343-97.77</f>
        <v>184.13</v>
      </c>
      <c r="L343" s="2">
        <f t="shared" si="473"/>
        <v>190.68</v>
      </c>
      <c r="M343" s="2">
        <f t="shared" si="473"/>
        <v>190.03</v>
      </c>
      <c r="N343" s="2">
        <f t="shared" ref="N343:N399" si="474">H343-93.36</f>
        <v>189.53</v>
      </c>
      <c r="O343" s="2">
        <f t="shared" ref="O343:O399" si="475">I343-93.36</f>
        <v>188.54</v>
      </c>
      <c r="P343" s="2">
        <f t="shared" ref="P343:P399" si="476">J343-11</f>
        <v>157.49</v>
      </c>
      <c r="Q343" s="6">
        <f t="shared" si="445"/>
        <v>0.8553196111443</v>
      </c>
      <c r="R343" s="6">
        <f t="shared" si="446"/>
        <v>0.169153597053781</v>
      </c>
      <c r="S343" s="4">
        <f t="shared" si="447"/>
        <v>1.5749</v>
      </c>
      <c r="T343" s="6">
        <f t="shared" si="448"/>
        <v>0.206616293097975</v>
      </c>
      <c r="U343" s="6">
        <f t="shared" si="449"/>
        <v>0.203441488348466</v>
      </c>
      <c r="V343" s="6">
        <f t="shared" si="450"/>
        <v>0.197155374944441</v>
      </c>
      <c r="W343" s="6">
        <f t="shared" si="451"/>
        <v>0.00500000000000057</v>
      </c>
      <c r="X343" s="6">
        <f t="shared" si="452"/>
        <v>0.3204</v>
      </c>
      <c r="Y343" s="6">
        <f t="shared" si="453"/>
        <v>0.3254</v>
      </c>
    </row>
    <row r="344" spans="1:25">
      <c r="A344" s="7">
        <v>202015</v>
      </c>
      <c r="B344" s="2"/>
      <c r="C344" s="2" t="s">
        <v>135</v>
      </c>
      <c r="D344" s="2" t="s">
        <v>136</v>
      </c>
      <c r="E344" s="7">
        <v>289.62</v>
      </c>
      <c r="F344" s="7">
        <v>297.42</v>
      </c>
      <c r="G344" s="7">
        <v>297.83</v>
      </c>
      <c r="H344" s="2">
        <v>291.75</v>
      </c>
      <c r="I344" s="2">
        <v>289.62</v>
      </c>
      <c r="J344" s="2">
        <v>170.12</v>
      </c>
      <c r="K344" s="2">
        <f t="shared" ref="K344:M344" si="477">E344-97.77</f>
        <v>191.85</v>
      </c>
      <c r="L344" s="2">
        <f t="shared" si="477"/>
        <v>199.65</v>
      </c>
      <c r="M344" s="2">
        <f t="shared" si="477"/>
        <v>200.06</v>
      </c>
      <c r="N344" s="2">
        <f t="shared" si="474"/>
        <v>198.39</v>
      </c>
      <c r="O344" s="2">
        <f t="shared" si="475"/>
        <v>196.26</v>
      </c>
      <c r="P344" s="2">
        <f t="shared" si="476"/>
        <v>159.12</v>
      </c>
      <c r="Q344" s="6">
        <f t="shared" si="445"/>
        <v>0.829397967161845</v>
      </c>
      <c r="R344" s="6">
        <f t="shared" si="446"/>
        <v>0.205693815987934</v>
      </c>
      <c r="S344" s="4">
        <f t="shared" si="447"/>
        <v>1.5912</v>
      </c>
      <c r="T344" s="6">
        <f t="shared" si="448"/>
        <v>0.25729009552539</v>
      </c>
      <c r="U344" s="6">
        <f t="shared" si="449"/>
        <v>0.246794871794872</v>
      </c>
      <c r="V344" s="6">
        <f t="shared" si="450"/>
        <v>0.23340874811463</v>
      </c>
      <c r="W344" s="6">
        <f t="shared" si="451"/>
        <v>0.0167000000000002</v>
      </c>
      <c r="X344" s="6">
        <f t="shared" si="452"/>
        <v>0.3927</v>
      </c>
      <c r="Y344" s="6">
        <f t="shared" si="453"/>
        <v>0.4094</v>
      </c>
    </row>
    <row r="345" spans="1:25">
      <c r="A345" s="7">
        <v>202015</v>
      </c>
      <c r="B345" s="2"/>
      <c r="C345" s="10" t="s">
        <v>137</v>
      </c>
      <c r="D345" s="2" t="s">
        <v>138</v>
      </c>
      <c r="E345" s="7">
        <v>290.25</v>
      </c>
      <c r="F345" s="7">
        <v>296.46</v>
      </c>
      <c r="G345" s="7">
        <v>296.25</v>
      </c>
      <c r="H345" s="2">
        <v>291.88</v>
      </c>
      <c r="I345" s="2">
        <v>290.23</v>
      </c>
      <c r="J345" s="2">
        <v>175.33</v>
      </c>
      <c r="K345" s="2">
        <f t="shared" ref="K345:M345" si="478">E345-97.77</f>
        <v>192.48</v>
      </c>
      <c r="L345" s="2">
        <f t="shared" si="478"/>
        <v>198.69</v>
      </c>
      <c r="M345" s="2">
        <f t="shared" si="478"/>
        <v>198.48</v>
      </c>
      <c r="N345" s="2">
        <f t="shared" si="474"/>
        <v>198.52</v>
      </c>
      <c r="O345" s="2">
        <f t="shared" si="475"/>
        <v>196.87</v>
      </c>
      <c r="P345" s="2">
        <f t="shared" si="476"/>
        <v>164.33</v>
      </c>
      <c r="Q345" s="6">
        <f t="shared" si="445"/>
        <v>0.853751039068994</v>
      </c>
      <c r="R345" s="6">
        <f t="shared" si="446"/>
        <v>0.171301649120672</v>
      </c>
      <c r="S345" s="4">
        <f t="shared" si="447"/>
        <v>1.6433</v>
      </c>
      <c r="T345" s="6">
        <f t="shared" si="448"/>
        <v>0.20781354591371</v>
      </c>
      <c r="U345" s="6">
        <f t="shared" si="449"/>
        <v>0.208056958558997</v>
      </c>
      <c r="V345" s="6">
        <f t="shared" si="450"/>
        <v>0.198016186940912</v>
      </c>
      <c r="W345" s="6">
        <f t="shared" si="451"/>
        <v>-0.000399999999999653</v>
      </c>
      <c r="X345" s="6">
        <f t="shared" si="452"/>
        <v>0.3419</v>
      </c>
      <c r="Y345" s="6">
        <f t="shared" si="453"/>
        <v>0.3415</v>
      </c>
    </row>
    <row r="346" spans="1:25">
      <c r="A346" s="7">
        <v>202015</v>
      </c>
      <c r="B346" s="2" t="s">
        <v>142</v>
      </c>
      <c r="C346" s="2" t="s">
        <v>26</v>
      </c>
      <c r="D346" s="2" t="s">
        <v>27</v>
      </c>
      <c r="E346" s="7">
        <v>276.57</v>
      </c>
      <c r="F346" s="7">
        <v>282.07</v>
      </c>
      <c r="G346" s="8">
        <v>282.6</v>
      </c>
      <c r="H346" s="2">
        <v>278.02</v>
      </c>
      <c r="I346" s="2">
        <v>276.57</v>
      </c>
      <c r="J346" s="2">
        <v>159.4</v>
      </c>
      <c r="K346" s="2">
        <f t="shared" ref="K346:M346" si="479">E346-97.77</f>
        <v>178.8</v>
      </c>
      <c r="L346" s="2">
        <f t="shared" si="479"/>
        <v>184.3</v>
      </c>
      <c r="M346" s="2">
        <f t="shared" si="479"/>
        <v>184.83</v>
      </c>
      <c r="N346" s="2">
        <f t="shared" si="474"/>
        <v>184.66</v>
      </c>
      <c r="O346" s="2">
        <f t="shared" si="475"/>
        <v>183.21</v>
      </c>
      <c r="P346" s="2">
        <f t="shared" si="476"/>
        <v>148.4</v>
      </c>
      <c r="Q346" s="6">
        <f t="shared" si="445"/>
        <v>0.829977628635347</v>
      </c>
      <c r="R346" s="6">
        <f t="shared" si="446"/>
        <v>0.204851752021563</v>
      </c>
      <c r="S346" s="4">
        <f t="shared" si="447"/>
        <v>1.484</v>
      </c>
      <c r="T346" s="6">
        <f t="shared" si="448"/>
        <v>0.245485175202157</v>
      </c>
      <c r="U346" s="6">
        <f t="shared" si="449"/>
        <v>0.244339622641509</v>
      </c>
      <c r="V346" s="6">
        <f t="shared" si="450"/>
        <v>0.234568733153639</v>
      </c>
      <c r="W346" s="6">
        <f t="shared" si="451"/>
        <v>0.00170000000000072</v>
      </c>
      <c r="X346" s="6">
        <f t="shared" si="452"/>
        <v>0.3626</v>
      </c>
      <c r="Y346" s="6">
        <f t="shared" si="453"/>
        <v>0.3643</v>
      </c>
    </row>
    <row r="347" spans="1:25">
      <c r="A347" s="7">
        <v>202015</v>
      </c>
      <c r="B347" s="2"/>
      <c r="C347" s="2" t="s">
        <v>28</v>
      </c>
      <c r="D347" s="2" t="s">
        <v>29</v>
      </c>
      <c r="E347" s="7">
        <v>256.71</v>
      </c>
      <c r="F347" s="7">
        <v>261.21</v>
      </c>
      <c r="G347" s="7">
        <v>267.46</v>
      </c>
      <c r="H347" s="2">
        <v>261.4</v>
      </c>
      <c r="I347" s="2">
        <v>256.71</v>
      </c>
      <c r="J347" s="2">
        <v>147.12</v>
      </c>
      <c r="K347" s="2">
        <f t="shared" ref="K347:M347" si="480">E347-97.77</f>
        <v>158.94</v>
      </c>
      <c r="L347" s="2">
        <f t="shared" si="480"/>
        <v>163.44</v>
      </c>
      <c r="M347" s="2">
        <f t="shared" si="480"/>
        <v>169.69</v>
      </c>
      <c r="N347" s="2">
        <f t="shared" si="474"/>
        <v>168.04</v>
      </c>
      <c r="O347" s="2">
        <f t="shared" si="475"/>
        <v>163.35</v>
      </c>
      <c r="P347" s="2">
        <f t="shared" si="476"/>
        <v>136.12</v>
      </c>
      <c r="Q347" s="6">
        <f t="shared" si="445"/>
        <v>0.856423807726186</v>
      </c>
      <c r="R347" s="6">
        <f t="shared" si="446"/>
        <v>0.167646194534234</v>
      </c>
      <c r="S347" s="4">
        <f t="shared" si="447"/>
        <v>1.3612</v>
      </c>
      <c r="T347" s="6">
        <f t="shared" si="448"/>
        <v>0.246620628856891</v>
      </c>
      <c r="U347" s="6">
        <f t="shared" si="449"/>
        <v>0.234498971495739</v>
      </c>
      <c r="V347" s="6">
        <f t="shared" si="450"/>
        <v>0.20004407875404</v>
      </c>
      <c r="W347" s="6">
        <f t="shared" si="451"/>
        <v>0.0165000000000003</v>
      </c>
      <c r="X347" s="6">
        <f t="shared" si="452"/>
        <v>0.3192</v>
      </c>
      <c r="Y347" s="6">
        <f t="shared" si="453"/>
        <v>0.3357</v>
      </c>
    </row>
    <row r="348" spans="1:25">
      <c r="A348" s="7">
        <v>202015</v>
      </c>
      <c r="B348" s="2"/>
      <c r="C348" s="2" t="s">
        <v>30</v>
      </c>
      <c r="D348" s="2" t="s">
        <v>31</v>
      </c>
      <c r="E348" s="7">
        <v>288.27</v>
      </c>
      <c r="F348" s="7">
        <v>294.36</v>
      </c>
      <c r="G348" s="7">
        <v>294.69</v>
      </c>
      <c r="H348" s="2">
        <v>281.97</v>
      </c>
      <c r="I348" s="2">
        <v>288.27</v>
      </c>
      <c r="J348" s="2">
        <v>174.47</v>
      </c>
      <c r="K348" s="2">
        <f t="shared" ref="K348:M348" si="481">E348-97.77</f>
        <v>190.5</v>
      </c>
      <c r="L348" s="2">
        <f t="shared" si="481"/>
        <v>196.59</v>
      </c>
      <c r="M348" s="2">
        <f t="shared" si="481"/>
        <v>196.92</v>
      </c>
      <c r="N348" s="2">
        <f t="shared" si="474"/>
        <v>188.61</v>
      </c>
      <c r="O348" s="2">
        <f t="shared" si="475"/>
        <v>194.91</v>
      </c>
      <c r="P348" s="2">
        <f t="shared" si="476"/>
        <v>163.47</v>
      </c>
      <c r="Q348" s="6">
        <f t="shared" si="445"/>
        <v>0.858110236220472</v>
      </c>
      <c r="R348" s="6">
        <f t="shared" si="446"/>
        <v>0.165351440631308</v>
      </c>
      <c r="S348" s="4">
        <f t="shared" si="447"/>
        <v>1.6347</v>
      </c>
      <c r="T348" s="6">
        <f t="shared" si="448"/>
        <v>0.204624701780143</v>
      </c>
      <c r="U348" s="6">
        <f t="shared" si="449"/>
        <v>0.153789686180951</v>
      </c>
      <c r="V348" s="6">
        <f t="shared" si="450"/>
        <v>0.192328867682143</v>
      </c>
      <c r="W348" s="6">
        <f t="shared" si="451"/>
        <v>0.0831</v>
      </c>
      <c r="X348" s="6">
        <f t="shared" si="452"/>
        <v>0.2514</v>
      </c>
      <c r="Y348" s="6">
        <f t="shared" si="453"/>
        <v>0.3345</v>
      </c>
    </row>
    <row r="349" spans="1:25">
      <c r="A349" s="7">
        <v>202015</v>
      </c>
      <c r="B349" s="2"/>
      <c r="C349" s="2" t="s">
        <v>135</v>
      </c>
      <c r="D349" s="2" t="s">
        <v>136</v>
      </c>
      <c r="E349" s="7">
        <v>282.19</v>
      </c>
      <c r="F349" s="7">
        <v>289.11</v>
      </c>
      <c r="G349" s="7">
        <v>289.18</v>
      </c>
      <c r="H349" s="2">
        <v>284.63</v>
      </c>
      <c r="I349" s="2">
        <v>282.19</v>
      </c>
      <c r="J349" s="2">
        <v>166.12</v>
      </c>
      <c r="K349" s="2">
        <f t="shared" ref="K349:M349" si="482">E349-97.77</f>
        <v>184.42</v>
      </c>
      <c r="L349" s="2">
        <f t="shared" si="482"/>
        <v>191.34</v>
      </c>
      <c r="M349" s="2">
        <f t="shared" si="482"/>
        <v>191.41</v>
      </c>
      <c r="N349" s="2">
        <f t="shared" si="474"/>
        <v>191.27</v>
      </c>
      <c r="O349" s="2">
        <f t="shared" si="475"/>
        <v>188.83</v>
      </c>
      <c r="P349" s="2">
        <f t="shared" si="476"/>
        <v>155.12</v>
      </c>
      <c r="Q349" s="6">
        <f t="shared" si="445"/>
        <v>0.841123522394534</v>
      </c>
      <c r="R349" s="6">
        <f t="shared" si="446"/>
        <v>0.188886023723569</v>
      </c>
      <c r="S349" s="4">
        <f t="shared" si="447"/>
        <v>1.5512</v>
      </c>
      <c r="T349" s="6">
        <f t="shared" si="448"/>
        <v>0.233947911294482</v>
      </c>
      <c r="U349" s="6">
        <f t="shared" si="449"/>
        <v>0.233045384218669</v>
      </c>
      <c r="V349" s="6">
        <f t="shared" si="450"/>
        <v>0.217315626611655</v>
      </c>
      <c r="W349" s="6">
        <f t="shared" si="451"/>
        <v>0.00140000000000041</v>
      </c>
      <c r="X349" s="6">
        <f t="shared" si="452"/>
        <v>0.3615</v>
      </c>
      <c r="Y349" s="6">
        <f t="shared" si="453"/>
        <v>0.3629</v>
      </c>
    </row>
    <row r="350" spans="1:25">
      <c r="A350" s="7">
        <v>202015</v>
      </c>
      <c r="B350" s="2"/>
      <c r="C350" s="10" t="s">
        <v>137</v>
      </c>
      <c r="D350" s="2" t="s">
        <v>138</v>
      </c>
      <c r="E350" s="7">
        <v>291.36</v>
      </c>
      <c r="F350" s="7">
        <v>296.09</v>
      </c>
      <c r="G350" s="7">
        <v>298.23</v>
      </c>
      <c r="H350" s="2">
        <v>293.82</v>
      </c>
      <c r="I350" s="2">
        <v>292.24</v>
      </c>
      <c r="J350" s="2">
        <v>178.43</v>
      </c>
      <c r="K350" s="2">
        <f t="shared" ref="K350:M350" si="483">E350-97.77</f>
        <v>193.59</v>
      </c>
      <c r="L350" s="2">
        <f t="shared" si="483"/>
        <v>198.32</v>
      </c>
      <c r="M350" s="2">
        <f t="shared" si="483"/>
        <v>200.46</v>
      </c>
      <c r="N350" s="2">
        <f t="shared" si="474"/>
        <v>200.46</v>
      </c>
      <c r="O350" s="2">
        <f t="shared" si="475"/>
        <v>198.88</v>
      </c>
      <c r="P350" s="2">
        <f t="shared" si="476"/>
        <v>167.43</v>
      </c>
      <c r="Q350" s="6">
        <f t="shared" si="445"/>
        <v>0.864869053153572</v>
      </c>
      <c r="R350" s="6">
        <f t="shared" si="446"/>
        <v>0.156244400645046</v>
      </c>
      <c r="S350" s="4">
        <f t="shared" si="447"/>
        <v>1.6743</v>
      </c>
      <c r="T350" s="6">
        <f t="shared" si="448"/>
        <v>0.197276473750224</v>
      </c>
      <c r="U350" s="6">
        <f t="shared" si="449"/>
        <v>0.197276473750224</v>
      </c>
      <c r="V350" s="6">
        <f t="shared" si="450"/>
        <v>0.187839694200561</v>
      </c>
      <c r="W350" s="6">
        <f t="shared" si="451"/>
        <v>5.5765392303897e-16</v>
      </c>
      <c r="X350" s="6">
        <f t="shared" si="452"/>
        <v>0.3303</v>
      </c>
      <c r="Y350" s="6">
        <f t="shared" si="453"/>
        <v>0.3303</v>
      </c>
    </row>
    <row r="351" spans="1:25">
      <c r="A351" s="7">
        <v>202015</v>
      </c>
      <c r="B351" s="2" t="s">
        <v>143</v>
      </c>
      <c r="C351" s="2" t="s">
        <v>26</v>
      </c>
      <c r="D351" s="2" t="s">
        <v>27</v>
      </c>
      <c r="E351" s="7">
        <v>261.24</v>
      </c>
      <c r="F351" s="7">
        <v>265.72</v>
      </c>
      <c r="G351" s="7">
        <v>270.43</v>
      </c>
      <c r="H351" s="2">
        <v>264.6</v>
      </c>
      <c r="I351" s="2">
        <v>261.24</v>
      </c>
      <c r="J351" s="2">
        <v>152</v>
      </c>
      <c r="K351" s="2">
        <f t="shared" ref="K351:M351" si="484">E351-97.77</f>
        <v>163.47</v>
      </c>
      <c r="L351" s="2">
        <f t="shared" si="484"/>
        <v>167.95</v>
      </c>
      <c r="M351" s="2">
        <f t="shared" si="484"/>
        <v>172.66</v>
      </c>
      <c r="N351" s="2">
        <f t="shared" si="474"/>
        <v>171.24</v>
      </c>
      <c r="O351" s="2">
        <f t="shared" si="475"/>
        <v>167.88</v>
      </c>
      <c r="P351" s="2">
        <f t="shared" si="476"/>
        <v>141</v>
      </c>
      <c r="Q351" s="6">
        <f t="shared" si="445"/>
        <v>0.862543585979079</v>
      </c>
      <c r="R351" s="6">
        <f t="shared" si="446"/>
        <v>0.15936170212766</v>
      </c>
      <c r="S351" s="4">
        <f t="shared" si="447"/>
        <v>1.41</v>
      </c>
      <c r="T351" s="6">
        <f t="shared" si="448"/>
        <v>0.224539007092199</v>
      </c>
      <c r="U351" s="6">
        <f t="shared" si="449"/>
        <v>0.214468085106383</v>
      </c>
      <c r="V351" s="6">
        <f t="shared" si="450"/>
        <v>0.19063829787234</v>
      </c>
      <c r="W351" s="6">
        <f t="shared" si="451"/>
        <v>0.0142000000000002</v>
      </c>
      <c r="X351" s="6">
        <f t="shared" si="452"/>
        <v>0.3024</v>
      </c>
      <c r="Y351" s="6">
        <f t="shared" si="453"/>
        <v>0.3166</v>
      </c>
    </row>
    <row r="352" spans="1:25">
      <c r="A352" s="7">
        <v>202015</v>
      </c>
      <c r="B352" s="2"/>
      <c r="C352" s="2" t="s">
        <v>28</v>
      </c>
      <c r="D352" s="2" t="s">
        <v>29</v>
      </c>
      <c r="E352" s="8">
        <v>252.6</v>
      </c>
      <c r="F352" s="7">
        <v>256.81</v>
      </c>
      <c r="G352" s="7">
        <v>262.48</v>
      </c>
      <c r="H352" s="2">
        <v>256.91</v>
      </c>
      <c r="I352" s="4">
        <v>252.6</v>
      </c>
      <c r="J352" s="2">
        <v>137.94</v>
      </c>
      <c r="K352" s="2">
        <f t="shared" ref="K352:M352" si="485">E352-97.77</f>
        <v>154.83</v>
      </c>
      <c r="L352" s="2">
        <f t="shared" si="485"/>
        <v>159.04</v>
      </c>
      <c r="M352" s="2">
        <f t="shared" si="485"/>
        <v>164.71</v>
      </c>
      <c r="N352" s="2">
        <f t="shared" si="474"/>
        <v>163.55</v>
      </c>
      <c r="O352" s="2">
        <f t="shared" si="475"/>
        <v>159.24</v>
      </c>
      <c r="P352" s="2">
        <f t="shared" si="476"/>
        <v>126.94</v>
      </c>
      <c r="Q352" s="6">
        <f t="shared" si="445"/>
        <v>0.819866950849319</v>
      </c>
      <c r="R352" s="6">
        <f t="shared" si="446"/>
        <v>0.219710099259493</v>
      </c>
      <c r="S352" s="4">
        <f t="shared" si="447"/>
        <v>1.2694</v>
      </c>
      <c r="T352" s="6">
        <f t="shared" si="448"/>
        <v>0.297542145895699</v>
      </c>
      <c r="U352" s="6">
        <f t="shared" si="449"/>
        <v>0.288403970379707</v>
      </c>
      <c r="V352" s="6">
        <f t="shared" si="450"/>
        <v>0.254450921695289</v>
      </c>
      <c r="W352" s="6">
        <f t="shared" si="451"/>
        <v>0.0116000000000002</v>
      </c>
      <c r="X352" s="6">
        <f t="shared" si="452"/>
        <v>0.3661</v>
      </c>
      <c r="Y352" s="6">
        <f t="shared" si="453"/>
        <v>0.3777</v>
      </c>
    </row>
    <row r="353" spans="1:25">
      <c r="A353" s="7">
        <v>202015</v>
      </c>
      <c r="B353" s="2"/>
      <c r="C353" s="2" t="s">
        <v>30</v>
      </c>
      <c r="D353" s="2" t="s">
        <v>31</v>
      </c>
      <c r="E353" s="7">
        <v>266.64</v>
      </c>
      <c r="F353" s="8">
        <v>272.6</v>
      </c>
      <c r="G353" s="7">
        <v>274.29</v>
      </c>
      <c r="H353" s="2">
        <v>269.18</v>
      </c>
      <c r="I353" s="2">
        <v>266.64</v>
      </c>
      <c r="J353" s="2">
        <v>153.23</v>
      </c>
      <c r="K353" s="2">
        <f t="shared" ref="K353:M353" si="486">E353-97.77</f>
        <v>168.87</v>
      </c>
      <c r="L353" s="2">
        <f t="shared" si="486"/>
        <v>174.83</v>
      </c>
      <c r="M353" s="2">
        <f t="shared" si="486"/>
        <v>176.52</v>
      </c>
      <c r="N353" s="2">
        <f t="shared" si="474"/>
        <v>175.82</v>
      </c>
      <c r="O353" s="2">
        <f t="shared" si="475"/>
        <v>173.28</v>
      </c>
      <c r="P353" s="2">
        <f t="shared" si="476"/>
        <v>142.23</v>
      </c>
      <c r="Q353" s="6">
        <f t="shared" si="445"/>
        <v>0.842245514300942</v>
      </c>
      <c r="R353" s="6">
        <f t="shared" si="446"/>
        <v>0.187302256907825</v>
      </c>
      <c r="S353" s="4">
        <f t="shared" si="447"/>
        <v>1.4223</v>
      </c>
      <c r="T353" s="6">
        <f t="shared" si="448"/>
        <v>0.24108837797933</v>
      </c>
      <c r="U353" s="6">
        <f t="shared" si="449"/>
        <v>0.236166772129649</v>
      </c>
      <c r="V353" s="6">
        <f t="shared" si="450"/>
        <v>0.21830837376081</v>
      </c>
      <c r="W353" s="6">
        <f t="shared" si="451"/>
        <v>0.00700000000000044</v>
      </c>
      <c r="X353" s="6">
        <f t="shared" si="452"/>
        <v>0.3359</v>
      </c>
      <c r="Y353" s="6">
        <f t="shared" si="453"/>
        <v>0.3429</v>
      </c>
    </row>
    <row r="354" spans="1:25">
      <c r="A354" s="7">
        <v>202015</v>
      </c>
      <c r="B354" s="2"/>
      <c r="C354" s="2" t="s">
        <v>135</v>
      </c>
      <c r="D354" s="2" t="s">
        <v>136</v>
      </c>
      <c r="E354" s="7">
        <v>268.18</v>
      </c>
      <c r="F354" s="7">
        <v>274.11</v>
      </c>
      <c r="G354" s="7">
        <v>274.78</v>
      </c>
      <c r="H354" s="2">
        <v>270.45</v>
      </c>
      <c r="I354" s="2">
        <v>268.18</v>
      </c>
      <c r="J354" s="2">
        <v>154.55</v>
      </c>
      <c r="K354" s="2">
        <f t="shared" ref="K354:M354" si="487">E354-97.77</f>
        <v>170.41</v>
      </c>
      <c r="L354" s="2">
        <f t="shared" si="487"/>
        <v>176.34</v>
      </c>
      <c r="M354" s="2">
        <f t="shared" si="487"/>
        <v>177.01</v>
      </c>
      <c r="N354" s="2">
        <f t="shared" si="474"/>
        <v>177.09</v>
      </c>
      <c r="O354" s="2">
        <f t="shared" si="475"/>
        <v>174.82</v>
      </c>
      <c r="P354" s="2">
        <f t="shared" si="476"/>
        <v>143.55</v>
      </c>
      <c r="Q354" s="6">
        <f t="shared" si="445"/>
        <v>0.842380142010445</v>
      </c>
      <c r="R354" s="6">
        <f t="shared" si="446"/>
        <v>0.187112504353884</v>
      </c>
      <c r="S354" s="4">
        <f t="shared" si="447"/>
        <v>1.4355</v>
      </c>
      <c r="T354" s="6">
        <f t="shared" si="448"/>
        <v>0.233089515848136</v>
      </c>
      <c r="U354" s="6">
        <f t="shared" si="449"/>
        <v>0.233646812957158</v>
      </c>
      <c r="V354" s="6">
        <f t="shared" si="450"/>
        <v>0.21783350748868</v>
      </c>
      <c r="W354" s="6">
        <f t="shared" si="451"/>
        <v>-0.000799999999999843</v>
      </c>
      <c r="X354" s="6">
        <f t="shared" si="452"/>
        <v>0.3354</v>
      </c>
      <c r="Y354" s="6">
        <f t="shared" si="453"/>
        <v>0.3346</v>
      </c>
    </row>
    <row r="355" spans="1:25">
      <c r="A355" s="7">
        <v>202015</v>
      </c>
      <c r="B355" s="2"/>
      <c r="C355" s="10" t="s">
        <v>137</v>
      </c>
      <c r="D355" s="2" t="s">
        <v>138</v>
      </c>
      <c r="E355" s="7">
        <v>264.89</v>
      </c>
      <c r="F355" s="7">
        <v>271.04</v>
      </c>
      <c r="G355" s="7">
        <v>271.52</v>
      </c>
      <c r="H355" s="2">
        <v>266.26</v>
      </c>
      <c r="I355" s="2">
        <v>264.89</v>
      </c>
      <c r="J355" s="2">
        <v>152.25</v>
      </c>
      <c r="K355" s="2">
        <f t="shared" ref="K355:M355" si="488">E355-97.77</f>
        <v>167.12</v>
      </c>
      <c r="L355" s="2">
        <f t="shared" si="488"/>
        <v>173.27</v>
      </c>
      <c r="M355" s="2">
        <f t="shared" si="488"/>
        <v>173.75</v>
      </c>
      <c r="N355" s="2">
        <f t="shared" si="474"/>
        <v>172.9</v>
      </c>
      <c r="O355" s="2">
        <f t="shared" si="475"/>
        <v>171.53</v>
      </c>
      <c r="P355" s="2">
        <f t="shared" si="476"/>
        <v>141.25</v>
      </c>
      <c r="Q355" s="6">
        <f t="shared" si="445"/>
        <v>0.845201053135471</v>
      </c>
      <c r="R355" s="6">
        <f t="shared" si="446"/>
        <v>0.183150442477876</v>
      </c>
      <c r="S355" s="4">
        <f t="shared" si="447"/>
        <v>1.4125</v>
      </c>
      <c r="T355" s="6">
        <f t="shared" si="448"/>
        <v>0.230088495575221</v>
      </c>
      <c r="U355" s="6">
        <f t="shared" si="449"/>
        <v>0.224070796460177</v>
      </c>
      <c r="V355" s="6">
        <f t="shared" si="450"/>
        <v>0.214371681415929</v>
      </c>
      <c r="W355" s="6">
        <f t="shared" si="451"/>
        <v>0.00850000000000022</v>
      </c>
      <c r="X355" s="6">
        <f t="shared" si="452"/>
        <v>0.3165</v>
      </c>
      <c r="Y355" s="6">
        <f t="shared" si="453"/>
        <v>0.325</v>
      </c>
    </row>
    <row r="356" spans="1:25">
      <c r="A356" s="7">
        <v>202013</v>
      </c>
      <c r="B356" s="2" t="s">
        <v>144</v>
      </c>
      <c r="C356" s="2" t="s">
        <v>26</v>
      </c>
      <c r="D356" s="2" t="s">
        <v>27</v>
      </c>
      <c r="E356" s="7">
        <v>275.64</v>
      </c>
      <c r="F356" s="7">
        <v>284.17</v>
      </c>
      <c r="G356" s="8">
        <v>284.3</v>
      </c>
      <c r="H356" s="2">
        <v>278.02</v>
      </c>
      <c r="I356" s="2">
        <v>275.64</v>
      </c>
      <c r="J356" s="2">
        <v>161.06</v>
      </c>
      <c r="K356" s="2">
        <f t="shared" ref="K356:M356" si="489">E356-97.77</f>
        <v>177.87</v>
      </c>
      <c r="L356" s="2">
        <f t="shared" si="489"/>
        <v>186.4</v>
      </c>
      <c r="M356" s="2">
        <f t="shared" si="489"/>
        <v>186.53</v>
      </c>
      <c r="N356" s="2">
        <f t="shared" si="474"/>
        <v>184.66</v>
      </c>
      <c r="O356" s="2">
        <f t="shared" si="475"/>
        <v>182.28</v>
      </c>
      <c r="P356" s="2">
        <f t="shared" si="476"/>
        <v>150.06</v>
      </c>
      <c r="Q356" s="6">
        <f t="shared" si="445"/>
        <v>0.84364985663687</v>
      </c>
      <c r="R356" s="6">
        <f t="shared" si="446"/>
        <v>0.185325869652139</v>
      </c>
      <c r="S356" s="4">
        <f t="shared" si="447"/>
        <v>1.5006</v>
      </c>
      <c r="T356" s="6">
        <f t="shared" si="448"/>
        <v>0.243036118885779</v>
      </c>
      <c r="U356" s="6">
        <f t="shared" si="449"/>
        <v>0.23057443689191</v>
      </c>
      <c r="V356" s="6">
        <f t="shared" si="450"/>
        <v>0.214714114354258</v>
      </c>
      <c r="W356" s="6">
        <f t="shared" si="451"/>
        <v>0.0187000000000006</v>
      </c>
      <c r="X356" s="6">
        <f t="shared" si="452"/>
        <v>0.346</v>
      </c>
      <c r="Y356" s="6">
        <f t="shared" si="453"/>
        <v>0.3647</v>
      </c>
    </row>
    <row r="357" spans="1:25">
      <c r="A357" s="7">
        <v>202013</v>
      </c>
      <c r="B357" s="2"/>
      <c r="C357" s="2" t="s">
        <v>28</v>
      </c>
      <c r="D357" s="2" t="s">
        <v>29</v>
      </c>
      <c r="E357" s="7">
        <v>281.84</v>
      </c>
      <c r="F357" s="7">
        <v>289.45</v>
      </c>
      <c r="G357" s="7">
        <v>289.89</v>
      </c>
      <c r="H357" s="4">
        <v>285.3</v>
      </c>
      <c r="I357" s="2">
        <v>281.84</v>
      </c>
      <c r="J357" s="2">
        <v>170.47</v>
      </c>
      <c r="K357" s="2">
        <f t="shared" ref="K357:M357" si="490">E357-97.77</f>
        <v>184.07</v>
      </c>
      <c r="L357" s="2">
        <f t="shared" si="490"/>
        <v>191.68</v>
      </c>
      <c r="M357" s="2">
        <f t="shared" si="490"/>
        <v>192.12</v>
      </c>
      <c r="N357" s="2">
        <f t="shared" si="474"/>
        <v>191.94</v>
      </c>
      <c r="O357" s="2">
        <f t="shared" si="475"/>
        <v>188.48</v>
      </c>
      <c r="P357" s="2">
        <f t="shared" si="476"/>
        <v>159.47</v>
      </c>
      <c r="Q357" s="6">
        <f t="shared" si="445"/>
        <v>0.866355190959961</v>
      </c>
      <c r="R357" s="6">
        <f t="shared" si="446"/>
        <v>0.154260989527811</v>
      </c>
      <c r="S357" s="4">
        <f t="shared" si="447"/>
        <v>1.5947</v>
      </c>
      <c r="T357" s="6">
        <f t="shared" si="448"/>
        <v>0.204740703580611</v>
      </c>
      <c r="U357" s="6">
        <f t="shared" si="449"/>
        <v>0.203611964632846</v>
      </c>
      <c r="V357" s="6">
        <f t="shared" si="450"/>
        <v>0.18191509374804</v>
      </c>
      <c r="W357" s="6">
        <f t="shared" si="451"/>
        <v>0.00180000000000004</v>
      </c>
      <c r="X357" s="6">
        <f t="shared" si="452"/>
        <v>0.3247</v>
      </c>
      <c r="Y357" s="6">
        <f t="shared" si="453"/>
        <v>0.3265</v>
      </c>
    </row>
    <row r="358" spans="1:25">
      <c r="A358" s="7">
        <v>202013</v>
      </c>
      <c r="B358" s="2"/>
      <c r="C358" s="2" t="s">
        <v>30</v>
      </c>
      <c r="D358" s="2" t="s">
        <v>31</v>
      </c>
      <c r="E358" s="7">
        <v>273.81</v>
      </c>
      <c r="F358" s="7">
        <v>280.92</v>
      </c>
      <c r="G358" s="7">
        <v>281.07</v>
      </c>
      <c r="H358" s="2">
        <v>275.49</v>
      </c>
      <c r="I358" s="2">
        <v>273.81</v>
      </c>
      <c r="J358" s="2">
        <v>145.33</v>
      </c>
      <c r="K358" s="2">
        <f t="shared" ref="K358:M358" si="491">E358-97.77</f>
        <v>176.04</v>
      </c>
      <c r="L358" s="2">
        <f t="shared" si="491"/>
        <v>183.15</v>
      </c>
      <c r="M358" s="2">
        <f t="shared" si="491"/>
        <v>183.3</v>
      </c>
      <c r="N358" s="2">
        <f t="shared" si="474"/>
        <v>182.13</v>
      </c>
      <c r="O358" s="2">
        <f t="shared" si="475"/>
        <v>180.45</v>
      </c>
      <c r="P358" s="2">
        <f t="shared" si="476"/>
        <v>134.33</v>
      </c>
      <c r="Q358" s="6">
        <f t="shared" si="445"/>
        <v>0.763065212451716</v>
      </c>
      <c r="R358" s="6">
        <f t="shared" si="446"/>
        <v>0.3105039827291</v>
      </c>
      <c r="S358" s="4">
        <f t="shared" si="447"/>
        <v>1.3433</v>
      </c>
      <c r="T358" s="6">
        <f t="shared" si="448"/>
        <v>0.36454998883347</v>
      </c>
      <c r="U358" s="6">
        <f t="shared" si="449"/>
        <v>0.355840095287724</v>
      </c>
      <c r="V358" s="6">
        <f t="shared" si="450"/>
        <v>0.343333581478448</v>
      </c>
      <c r="W358" s="6">
        <f t="shared" si="451"/>
        <v>0.0117000000000002</v>
      </c>
      <c r="X358" s="6">
        <f t="shared" si="452"/>
        <v>0.478</v>
      </c>
      <c r="Y358" s="6">
        <f t="shared" si="453"/>
        <v>0.4897</v>
      </c>
    </row>
    <row r="359" spans="1:25">
      <c r="A359" s="7">
        <v>202013</v>
      </c>
      <c r="B359" s="2"/>
      <c r="C359" s="2" t="s">
        <v>135</v>
      </c>
      <c r="D359" s="2" t="s">
        <v>136</v>
      </c>
      <c r="E359" s="7">
        <v>261.63</v>
      </c>
      <c r="F359" s="7">
        <v>264.74</v>
      </c>
      <c r="G359" s="7">
        <v>270.53</v>
      </c>
      <c r="H359" s="2">
        <v>265.41</v>
      </c>
      <c r="I359" s="2">
        <v>261.63</v>
      </c>
      <c r="J359" s="2">
        <v>151.63</v>
      </c>
      <c r="K359" s="2">
        <f t="shared" ref="K359:M359" si="492">E359-97.77</f>
        <v>163.86</v>
      </c>
      <c r="L359" s="2">
        <f t="shared" si="492"/>
        <v>166.97</v>
      </c>
      <c r="M359" s="2">
        <f t="shared" si="492"/>
        <v>172.76</v>
      </c>
      <c r="N359" s="2">
        <f t="shared" si="474"/>
        <v>172.05</v>
      </c>
      <c r="O359" s="2">
        <f t="shared" si="475"/>
        <v>168.27</v>
      </c>
      <c r="P359" s="2">
        <f t="shared" si="476"/>
        <v>140.63</v>
      </c>
      <c r="Q359" s="6">
        <f t="shared" si="445"/>
        <v>0.858232637617478</v>
      </c>
      <c r="R359" s="6">
        <f t="shared" si="446"/>
        <v>0.16518523785821</v>
      </c>
      <c r="S359" s="4">
        <f t="shared" si="447"/>
        <v>1.4063</v>
      </c>
      <c r="T359" s="6">
        <f t="shared" si="448"/>
        <v>0.2284718765555</v>
      </c>
      <c r="U359" s="6">
        <f t="shared" si="449"/>
        <v>0.223423167176278</v>
      </c>
      <c r="V359" s="6">
        <f t="shared" si="450"/>
        <v>0.196544122875631</v>
      </c>
      <c r="W359" s="6">
        <f t="shared" si="451"/>
        <v>0.00709999999999978</v>
      </c>
      <c r="X359" s="6">
        <f t="shared" si="452"/>
        <v>0.3142</v>
      </c>
      <c r="Y359" s="6">
        <f t="shared" si="453"/>
        <v>0.3213</v>
      </c>
    </row>
    <row r="360" spans="1:25">
      <c r="A360" s="7">
        <v>202013</v>
      </c>
      <c r="B360" s="2"/>
      <c r="C360" s="10" t="s">
        <v>137</v>
      </c>
      <c r="D360" s="2" t="s">
        <v>138</v>
      </c>
      <c r="E360" s="7">
        <v>270.45</v>
      </c>
      <c r="F360" s="7">
        <v>274.31</v>
      </c>
      <c r="G360" s="7">
        <v>280.96</v>
      </c>
      <c r="H360" s="2">
        <v>273.84</v>
      </c>
      <c r="I360" s="2">
        <v>270.45</v>
      </c>
      <c r="J360" s="2">
        <v>160.25</v>
      </c>
      <c r="K360" s="2">
        <f t="shared" ref="K360:M360" si="493">E360-97.77</f>
        <v>172.68</v>
      </c>
      <c r="L360" s="2">
        <f t="shared" si="493"/>
        <v>176.54</v>
      </c>
      <c r="M360" s="2">
        <f t="shared" si="493"/>
        <v>183.19</v>
      </c>
      <c r="N360" s="2">
        <f t="shared" si="474"/>
        <v>180.48</v>
      </c>
      <c r="O360" s="2">
        <f t="shared" si="475"/>
        <v>177.09</v>
      </c>
      <c r="P360" s="2">
        <f t="shared" si="476"/>
        <v>149.25</v>
      </c>
      <c r="Q360" s="6">
        <f t="shared" si="445"/>
        <v>0.864315496872828</v>
      </c>
      <c r="R360" s="6">
        <f t="shared" si="446"/>
        <v>0.156984924623116</v>
      </c>
      <c r="S360" s="4">
        <f t="shared" si="447"/>
        <v>1.4925</v>
      </c>
      <c r="T360" s="6">
        <f t="shared" si="448"/>
        <v>0.227403685092127</v>
      </c>
      <c r="U360" s="6">
        <f t="shared" si="449"/>
        <v>0.209246231155779</v>
      </c>
      <c r="V360" s="6">
        <f t="shared" si="450"/>
        <v>0.186532663316583</v>
      </c>
      <c r="W360" s="6">
        <f t="shared" si="451"/>
        <v>0.0271000000000004</v>
      </c>
      <c r="X360" s="6">
        <f t="shared" si="452"/>
        <v>0.3123</v>
      </c>
      <c r="Y360" s="6">
        <f t="shared" si="453"/>
        <v>0.3394</v>
      </c>
    </row>
    <row r="361" spans="1:25">
      <c r="A361" s="7">
        <v>202013</v>
      </c>
      <c r="B361" s="2" t="s">
        <v>145</v>
      </c>
      <c r="C361" s="2" t="s">
        <v>26</v>
      </c>
      <c r="D361" s="2" t="s">
        <v>27</v>
      </c>
      <c r="E361" s="7">
        <v>268.65</v>
      </c>
      <c r="F361" s="7">
        <v>275.59</v>
      </c>
      <c r="G361" s="7">
        <v>276.02</v>
      </c>
      <c r="H361" s="2">
        <v>270.92</v>
      </c>
      <c r="I361" s="2">
        <v>268.65</v>
      </c>
      <c r="J361" s="2">
        <v>153</v>
      </c>
      <c r="K361" s="2">
        <f t="shared" ref="K361:M361" si="494">E361-97.77</f>
        <v>170.88</v>
      </c>
      <c r="L361" s="2">
        <f t="shared" si="494"/>
        <v>177.82</v>
      </c>
      <c r="M361" s="2">
        <f t="shared" si="494"/>
        <v>178.25</v>
      </c>
      <c r="N361" s="2">
        <f t="shared" si="474"/>
        <v>177.56</v>
      </c>
      <c r="O361" s="2">
        <f t="shared" si="475"/>
        <v>175.29</v>
      </c>
      <c r="P361" s="2">
        <f t="shared" si="476"/>
        <v>142</v>
      </c>
      <c r="Q361" s="6">
        <f t="shared" si="445"/>
        <v>0.830992509363296</v>
      </c>
      <c r="R361" s="6">
        <f t="shared" si="446"/>
        <v>0.203380281690141</v>
      </c>
      <c r="S361" s="4">
        <f t="shared" si="447"/>
        <v>1.42</v>
      </c>
      <c r="T361" s="6">
        <f t="shared" si="448"/>
        <v>0.255281690140845</v>
      </c>
      <c r="U361" s="6">
        <f t="shared" si="449"/>
        <v>0.250422535211268</v>
      </c>
      <c r="V361" s="6">
        <f t="shared" si="450"/>
        <v>0.23443661971831</v>
      </c>
      <c r="W361" s="6">
        <f t="shared" si="451"/>
        <v>0.00689999999999997</v>
      </c>
      <c r="X361" s="6">
        <f t="shared" si="452"/>
        <v>0.3556</v>
      </c>
      <c r="Y361" s="6">
        <f t="shared" si="453"/>
        <v>0.3625</v>
      </c>
    </row>
    <row r="362" spans="1:25">
      <c r="A362" s="7">
        <v>202013</v>
      </c>
      <c r="B362" s="2"/>
      <c r="C362" s="2" t="s">
        <v>28</v>
      </c>
      <c r="D362" s="2" t="s">
        <v>29</v>
      </c>
      <c r="E362" s="7">
        <v>273.03</v>
      </c>
      <c r="F362" s="7">
        <v>277.22</v>
      </c>
      <c r="G362" s="7">
        <v>278.39</v>
      </c>
      <c r="H362" s="2">
        <v>273.96</v>
      </c>
      <c r="I362" s="2">
        <v>273.03</v>
      </c>
      <c r="J362" s="2">
        <v>163.84</v>
      </c>
      <c r="K362" s="2">
        <f t="shared" ref="K362:M362" si="495">E362-97.77</f>
        <v>175.26</v>
      </c>
      <c r="L362" s="2">
        <f t="shared" si="495"/>
        <v>179.45</v>
      </c>
      <c r="M362" s="2">
        <f t="shared" si="495"/>
        <v>180.62</v>
      </c>
      <c r="N362" s="2">
        <f t="shared" si="474"/>
        <v>180.6</v>
      </c>
      <c r="O362" s="2">
        <f t="shared" si="475"/>
        <v>179.67</v>
      </c>
      <c r="P362" s="2">
        <f t="shared" si="476"/>
        <v>152.84</v>
      </c>
      <c r="Q362" s="6">
        <f t="shared" si="445"/>
        <v>0.872075773137054</v>
      </c>
      <c r="R362" s="6">
        <f t="shared" si="446"/>
        <v>0.146689348338131</v>
      </c>
      <c r="S362" s="4">
        <f t="shared" si="447"/>
        <v>1.5284</v>
      </c>
      <c r="T362" s="6">
        <f t="shared" si="448"/>
        <v>0.181758701910495</v>
      </c>
      <c r="U362" s="6">
        <f t="shared" si="449"/>
        <v>0.181627846113583</v>
      </c>
      <c r="V362" s="6">
        <f t="shared" si="450"/>
        <v>0.175543051557184</v>
      </c>
      <c r="W362" s="6">
        <f t="shared" si="451"/>
        <v>0.000200000000000419</v>
      </c>
      <c r="X362" s="6">
        <f t="shared" si="452"/>
        <v>0.2776</v>
      </c>
      <c r="Y362" s="6">
        <f t="shared" si="453"/>
        <v>0.2778</v>
      </c>
    </row>
    <row r="363" spans="1:25">
      <c r="A363" s="7">
        <v>202013</v>
      </c>
      <c r="B363" s="2"/>
      <c r="C363" s="2" t="s">
        <v>30</v>
      </c>
      <c r="D363" s="2" t="s">
        <v>31</v>
      </c>
      <c r="E363" s="7">
        <v>261.13</v>
      </c>
      <c r="F363" s="7">
        <v>264.61</v>
      </c>
      <c r="G363" s="7">
        <v>272.17</v>
      </c>
      <c r="H363" s="2">
        <v>266.23</v>
      </c>
      <c r="I363" s="2">
        <v>261.13</v>
      </c>
      <c r="J363" s="2">
        <v>153.36</v>
      </c>
      <c r="K363" s="2">
        <f t="shared" ref="K363:M363" si="496">E363-97.77</f>
        <v>163.36</v>
      </c>
      <c r="L363" s="2">
        <f t="shared" si="496"/>
        <v>166.84</v>
      </c>
      <c r="M363" s="2">
        <f t="shared" si="496"/>
        <v>174.4</v>
      </c>
      <c r="N363" s="2">
        <f t="shared" si="474"/>
        <v>172.87</v>
      </c>
      <c r="O363" s="2">
        <f t="shared" si="475"/>
        <v>167.77</v>
      </c>
      <c r="P363" s="2">
        <f t="shared" si="476"/>
        <v>142.36</v>
      </c>
      <c r="Q363" s="6">
        <f t="shared" si="445"/>
        <v>0.871449559255632</v>
      </c>
      <c r="R363" s="6">
        <f t="shared" si="446"/>
        <v>0.147513346445631</v>
      </c>
      <c r="S363" s="4">
        <f t="shared" si="447"/>
        <v>1.4236</v>
      </c>
      <c r="T363" s="6">
        <f t="shared" si="448"/>
        <v>0.22506322000562</v>
      </c>
      <c r="U363" s="6">
        <f t="shared" si="449"/>
        <v>0.214315819050295</v>
      </c>
      <c r="V363" s="6">
        <f t="shared" si="450"/>
        <v>0.178491149199213</v>
      </c>
      <c r="W363" s="6">
        <f t="shared" si="451"/>
        <v>0.0153000000000003</v>
      </c>
      <c r="X363" s="6">
        <f t="shared" si="452"/>
        <v>0.3051</v>
      </c>
      <c r="Y363" s="6">
        <f t="shared" si="453"/>
        <v>0.3204</v>
      </c>
    </row>
    <row r="364" spans="1:25">
      <c r="A364" s="7">
        <v>202013</v>
      </c>
      <c r="B364" s="2"/>
      <c r="C364" s="2" t="s">
        <v>135</v>
      </c>
      <c r="D364" s="2" t="s">
        <v>136</v>
      </c>
      <c r="E364" s="7">
        <v>258.95</v>
      </c>
      <c r="F364" s="7">
        <v>259.55</v>
      </c>
      <c r="G364" s="7">
        <v>268.81</v>
      </c>
      <c r="H364" s="4">
        <v>263.9</v>
      </c>
      <c r="I364" s="2">
        <v>258.95</v>
      </c>
      <c r="J364" s="2">
        <v>166.27</v>
      </c>
      <c r="K364" s="2">
        <f t="shared" ref="K364:M364" si="497">E364-97.77</f>
        <v>161.18</v>
      </c>
      <c r="L364" s="2">
        <f t="shared" si="497"/>
        <v>161.78</v>
      </c>
      <c r="M364" s="2">
        <f t="shared" si="497"/>
        <v>171.04</v>
      </c>
      <c r="N364" s="2">
        <f t="shared" si="474"/>
        <v>170.54</v>
      </c>
      <c r="O364" s="2">
        <f t="shared" si="475"/>
        <v>165.59</v>
      </c>
      <c r="P364" s="2">
        <f t="shared" si="476"/>
        <v>155.27</v>
      </c>
      <c r="Q364" s="6">
        <f t="shared" si="445"/>
        <v>0.963332919717086</v>
      </c>
      <c r="R364" s="6">
        <f t="shared" si="446"/>
        <v>0.0380627294390416</v>
      </c>
      <c r="S364" s="4">
        <f t="shared" si="447"/>
        <v>1.5527</v>
      </c>
      <c r="T364" s="6">
        <f t="shared" si="448"/>
        <v>0.101565015778966</v>
      </c>
      <c r="U364" s="6">
        <f t="shared" si="449"/>
        <v>0.0983448187029043</v>
      </c>
      <c r="V364" s="6">
        <f t="shared" si="450"/>
        <v>0.0664648676498999</v>
      </c>
      <c r="W364" s="6">
        <f t="shared" si="451"/>
        <v>0.00500000000000058</v>
      </c>
      <c r="X364" s="6">
        <f t="shared" si="452"/>
        <v>0.1527</v>
      </c>
      <c r="Y364" s="6">
        <f t="shared" si="453"/>
        <v>0.1577</v>
      </c>
    </row>
    <row r="365" spans="1:25">
      <c r="A365" s="7">
        <v>202013</v>
      </c>
      <c r="B365" s="2"/>
      <c r="C365" s="10" t="s">
        <v>137</v>
      </c>
      <c r="D365" s="2" t="s">
        <v>138</v>
      </c>
      <c r="E365" s="7">
        <v>265.72</v>
      </c>
      <c r="F365" s="7">
        <v>269.07</v>
      </c>
      <c r="G365" s="8">
        <v>276.6</v>
      </c>
      <c r="H365" s="4">
        <v>269.5</v>
      </c>
      <c r="I365" s="2">
        <v>265.72</v>
      </c>
      <c r="J365" s="2">
        <v>155.03</v>
      </c>
      <c r="K365" s="2">
        <f t="shared" ref="K365:M365" si="498">E365-97.77</f>
        <v>167.95</v>
      </c>
      <c r="L365" s="2">
        <f t="shared" si="498"/>
        <v>171.3</v>
      </c>
      <c r="M365" s="2">
        <f t="shared" si="498"/>
        <v>178.83</v>
      </c>
      <c r="N365" s="2">
        <f t="shared" si="474"/>
        <v>176.14</v>
      </c>
      <c r="O365" s="2">
        <f t="shared" si="475"/>
        <v>172.36</v>
      </c>
      <c r="P365" s="2">
        <f t="shared" si="476"/>
        <v>144.03</v>
      </c>
      <c r="Q365" s="6">
        <f t="shared" si="445"/>
        <v>0.857576659720155</v>
      </c>
      <c r="R365" s="6">
        <f t="shared" si="446"/>
        <v>0.166076511837812</v>
      </c>
      <c r="S365" s="4">
        <f t="shared" si="447"/>
        <v>1.4403</v>
      </c>
      <c r="T365" s="6">
        <f t="shared" si="448"/>
        <v>0.241616329931265</v>
      </c>
      <c r="U365" s="6">
        <f t="shared" si="449"/>
        <v>0.222939665347497</v>
      </c>
      <c r="V365" s="6">
        <f t="shared" si="450"/>
        <v>0.196695132958412</v>
      </c>
      <c r="W365" s="6">
        <f t="shared" si="451"/>
        <v>0.0269000000000005</v>
      </c>
      <c r="X365" s="6">
        <f t="shared" si="452"/>
        <v>0.3211</v>
      </c>
      <c r="Y365" s="6">
        <f t="shared" si="453"/>
        <v>0.348</v>
      </c>
    </row>
    <row r="366" spans="1:25">
      <c r="A366" s="7">
        <v>202013</v>
      </c>
      <c r="B366" s="2" t="s">
        <v>146</v>
      </c>
      <c r="C366" s="2" t="s">
        <v>26</v>
      </c>
      <c r="D366" s="2" t="s">
        <v>27</v>
      </c>
      <c r="E366" s="7">
        <v>267.28</v>
      </c>
      <c r="F366" s="7">
        <v>270.33</v>
      </c>
      <c r="G366" s="7">
        <v>276.26</v>
      </c>
      <c r="H366" s="2">
        <v>271.36</v>
      </c>
      <c r="I366" s="2">
        <v>267.28</v>
      </c>
      <c r="J366" s="2">
        <v>155.88</v>
      </c>
      <c r="K366" s="2">
        <f t="shared" ref="K366:M366" si="499">E366-97.77</f>
        <v>169.51</v>
      </c>
      <c r="L366" s="2">
        <f t="shared" si="499"/>
        <v>172.56</v>
      </c>
      <c r="M366" s="2">
        <f t="shared" si="499"/>
        <v>178.49</v>
      </c>
      <c r="N366" s="2">
        <f t="shared" si="474"/>
        <v>178</v>
      </c>
      <c r="O366" s="2">
        <f t="shared" si="475"/>
        <v>173.92</v>
      </c>
      <c r="P366" s="2">
        <f t="shared" si="476"/>
        <v>144.88</v>
      </c>
      <c r="Q366" s="6">
        <f t="shared" si="445"/>
        <v>0.854698837826677</v>
      </c>
      <c r="R366" s="6">
        <f t="shared" si="446"/>
        <v>0.170002760905577</v>
      </c>
      <c r="S366" s="4">
        <f t="shared" si="447"/>
        <v>1.4488</v>
      </c>
      <c r="T366" s="6">
        <f t="shared" si="448"/>
        <v>0.231985091109884</v>
      </c>
      <c r="U366" s="6">
        <f t="shared" si="449"/>
        <v>0.228602981778023</v>
      </c>
      <c r="V366" s="6">
        <f t="shared" si="450"/>
        <v>0.200441744892324</v>
      </c>
      <c r="W366" s="6">
        <f t="shared" si="451"/>
        <v>0.00490000000000006</v>
      </c>
      <c r="X366" s="6">
        <f t="shared" si="452"/>
        <v>0.3312</v>
      </c>
      <c r="Y366" s="6">
        <f t="shared" si="453"/>
        <v>0.3361</v>
      </c>
    </row>
    <row r="367" spans="1:25">
      <c r="A367" s="7">
        <v>202013</v>
      </c>
      <c r="B367" s="2"/>
      <c r="C367" s="2" t="s">
        <v>28</v>
      </c>
      <c r="D367" s="2" t="s">
        <v>29</v>
      </c>
      <c r="E367" s="7">
        <v>271.48</v>
      </c>
      <c r="F367" s="7">
        <v>275.82</v>
      </c>
      <c r="G367" s="7">
        <v>281.49</v>
      </c>
      <c r="H367" s="2">
        <v>276.06</v>
      </c>
      <c r="I367" s="2">
        <v>271.48</v>
      </c>
      <c r="J367" s="2">
        <v>161.76</v>
      </c>
      <c r="K367" s="2">
        <f t="shared" ref="K367:M367" si="500">E367-97.77</f>
        <v>173.71</v>
      </c>
      <c r="L367" s="2">
        <f t="shared" si="500"/>
        <v>178.05</v>
      </c>
      <c r="M367" s="2">
        <f t="shared" si="500"/>
        <v>183.72</v>
      </c>
      <c r="N367" s="2">
        <f t="shared" si="474"/>
        <v>182.7</v>
      </c>
      <c r="O367" s="2">
        <f t="shared" si="475"/>
        <v>178.12</v>
      </c>
      <c r="P367" s="2">
        <f t="shared" si="476"/>
        <v>150.76</v>
      </c>
      <c r="Q367" s="6">
        <f t="shared" si="445"/>
        <v>0.867883253698693</v>
      </c>
      <c r="R367" s="6">
        <f t="shared" si="446"/>
        <v>0.152228707880075</v>
      </c>
      <c r="S367" s="4">
        <f t="shared" si="447"/>
        <v>1.5076</v>
      </c>
      <c r="T367" s="6">
        <f t="shared" si="448"/>
        <v>0.218625630140621</v>
      </c>
      <c r="U367" s="6">
        <f t="shared" si="449"/>
        <v>0.211859909790395</v>
      </c>
      <c r="V367" s="6">
        <f t="shared" si="450"/>
        <v>0.181480498806049</v>
      </c>
      <c r="W367" s="6">
        <f t="shared" si="451"/>
        <v>0.0102000000000004</v>
      </c>
      <c r="X367" s="6">
        <f t="shared" si="452"/>
        <v>0.3194</v>
      </c>
      <c r="Y367" s="6">
        <f t="shared" si="453"/>
        <v>0.3296</v>
      </c>
    </row>
    <row r="368" spans="1:25">
      <c r="A368" s="7">
        <v>202013</v>
      </c>
      <c r="B368" s="2"/>
      <c r="C368" s="2" t="s">
        <v>30</v>
      </c>
      <c r="D368" s="2" t="s">
        <v>31</v>
      </c>
      <c r="E368" s="7">
        <v>259.51</v>
      </c>
      <c r="F368" s="7">
        <v>261.14</v>
      </c>
      <c r="G368" s="7">
        <v>269.33</v>
      </c>
      <c r="H368" s="2">
        <v>264.41</v>
      </c>
      <c r="I368" s="2">
        <v>259.51</v>
      </c>
      <c r="J368" s="2">
        <v>149.06</v>
      </c>
      <c r="K368" s="2">
        <f t="shared" ref="K368:M368" si="501">E368-97.77</f>
        <v>161.74</v>
      </c>
      <c r="L368" s="2">
        <f t="shared" si="501"/>
        <v>163.37</v>
      </c>
      <c r="M368" s="2">
        <f t="shared" si="501"/>
        <v>171.56</v>
      </c>
      <c r="N368" s="2">
        <f t="shared" si="474"/>
        <v>171.05</v>
      </c>
      <c r="O368" s="2">
        <f t="shared" si="475"/>
        <v>166.15</v>
      </c>
      <c r="P368" s="2">
        <f t="shared" si="476"/>
        <v>138.06</v>
      </c>
      <c r="Q368" s="6">
        <f t="shared" si="445"/>
        <v>0.853592184988253</v>
      </c>
      <c r="R368" s="6">
        <f t="shared" si="446"/>
        <v>0.171519629146748</v>
      </c>
      <c r="S368" s="4">
        <f t="shared" si="447"/>
        <v>1.3806</v>
      </c>
      <c r="T368" s="6">
        <f t="shared" si="448"/>
        <v>0.242648124004056</v>
      </c>
      <c r="U368" s="6">
        <f t="shared" si="449"/>
        <v>0.238954077937129</v>
      </c>
      <c r="V368" s="6">
        <f t="shared" si="450"/>
        <v>0.203462262784296</v>
      </c>
      <c r="W368" s="6">
        <f t="shared" si="451"/>
        <v>0.00509999999999991</v>
      </c>
      <c r="X368" s="6">
        <f t="shared" si="452"/>
        <v>0.3299</v>
      </c>
      <c r="Y368" s="6">
        <f t="shared" si="453"/>
        <v>0.335</v>
      </c>
    </row>
    <row r="369" spans="1:25">
      <c r="A369" s="7">
        <v>202013</v>
      </c>
      <c r="B369" s="2"/>
      <c r="C369" s="2" t="s">
        <v>135</v>
      </c>
      <c r="D369" s="2" t="s">
        <v>136</v>
      </c>
      <c r="E369" s="7">
        <v>268.19</v>
      </c>
      <c r="F369" s="7">
        <v>271.07</v>
      </c>
      <c r="G369" s="7">
        <v>277.54</v>
      </c>
      <c r="H369" s="2">
        <v>272.35</v>
      </c>
      <c r="I369" s="2">
        <v>268.19</v>
      </c>
      <c r="J369" s="2">
        <v>158.98</v>
      </c>
      <c r="K369" s="2">
        <f t="shared" ref="K369:M369" si="502">E369-97.77</f>
        <v>170.42</v>
      </c>
      <c r="L369" s="2">
        <f t="shared" si="502"/>
        <v>173.3</v>
      </c>
      <c r="M369" s="2">
        <f t="shared" si="502"/>
        <v>179.77</v>
      </c>
      <c r="N369" s="2">
        <f t="shared" si="474"/>
        <v>178.99</v>
      </c>
      <c r="O369" s="2">
        <f t="shared" si="475"/>
        <v>174.83</v>
      </c>
      <c r="P369" s="2">
        <f t="shared" si="476"/>
        <v>147.98</v>
      </c>
      <c r="Q369" s="6">
        <f t="shared" si="445"/>
        <v>0.86832531393029</v>
      </c>
      <c r="R369" s="6">
        <f t="shared" si="446"/>
        <v>0.151642113799162</v>
      </c>
      <c r="S369" s="4">
        <f t="shared" si="447"/>
        <v>1.4798</v>
      </c>
      <c r="T369" s="6">
        <f t="shared" si="448"/>
        <v>0.214826327882147</v>
      </c>
      <c r="U369" s="6">
        <f t="shared" si="449"/>
        <v>0.209555345316935</v>
      </c>
      <c r="V369" s="6">
        <f t="shared" si="450"/>
        <v>0.181443438302473</v>
      </c>
      <c r="W369" s="6">
        <f t="shared" si="451"/>
        <v>0.0078000000000003</v>
      </c>
      <c r="X369" s="6">
        <f t="shared" si="452"/>
        <v>0.3101</v>
      </c>
      <c r="Y369" s="6">
        <f t="shared" si="453"/>
        <v>0.317900000000001</v>
      </c>
    </row>
    <row r="370" spans="1:25">
      <c r="A370" s="7">
        <v>202013</v>
      </c>
      <c r="B370" s="2"/>
      <c r="C370" s="10" t="s">
        <v>137</v>
      </c>
      <c r="D370" s="2" t="s">
        <v>138</v>
      </c>
      <c r="E370" s="7">
        <v>263.79</v>
      </c>
      <c r="F370" s="7">
        <v>269.69</v>
      </c>
      <c r="G370" s="7">
        <v>270.74</v>
      </c>
      <c r="H370" s="2">
        <v>265.55</v>
      </c>
      <c r="I370" s="2">
        <v>263.79</v>
      </c>
      <c r="J370" s="2">
        <v>151.78</v>
      </c>
      <c r="K370" s="2">
        <f t="shared" ref="K370:M370" si="503">E370-97.77</f>
        <v>166.02</v>
      </c>
      <c r="L370" s="2">
        <f t="shared" si="503"/>
        <v>171.92</v>
      </c>
      <c r="M370" s="2">
        <f t="shared" si="503"/>
        <v>172.97</v>
      </c>
      <c r="N370" s="2">
        <f t="shared" si="474"/>
        <v>172.19</v>
      </c>
      <c r="O370" s="2">
        <f t="shared" si="475"/>
        <v>170.43</v>
      </c>
      <c r="P370" s="2">
        <f t="shared" si="476"/>
        <v>140.78</v>
      </c>
      <c r="Q370" s="6">
        <f t="shared" si="445"/>
        <v>0.847970124081436</v>
      </c>
      <c r="R370" s="6">
        <f t="shared" si="446"/>
        <v>0.179286830515699</v>
      </c>
      <c r="S370" s="4">
        <f t="shared" si="447"/>
        <v>1.4078</v>
      </c>
      <c r="T370" s="6">
        <f t="shared" si="448"/>
        <v>0.228654638442961</v>
      </c>
      <c r="U370" s="6">
        <f t="shared" si="449"/>
        <v>0.223114078704361</v>
      </c>
      <c r="V370" s="6">
        <f t="shared" si="450"/>
        <v>0.210612302883932</v>
      </c>
      <c r="W370" s="6">
        <f t="shared" si="451"/>
        <v>0.00780000000000028</v>
      </c>
      <c r="X370" s="6">
        <f t="shared" si="452"/>
        <v>0.3141</v>
      </c>
      <c r="Y370" s="6">
        <f t="shared" si="453"/>
        <v>0.3219</v>
      </c>
    </row>
    <row r="371" spans="1:25">
      <c r="A371" s="7">
        <v>202012</v>
      </c>
      <c r="B371" s="2" t="s">
        <v>147</v>
      </c>
      <c r="C371" s="2" t="s">
        <v>26</v>
      </c>
      <c r="D371" s="2" t="s">
        <v>27</v>
      </c>
      <c r="E371" s="7">
        <v>261.25</v>
      </c>
      <c r="F371" s="7">
        <v>266.46</v>
      </c>
      <c r="G371" s="7">
        <v>269.31</v>
      </c>
      <c r="H371" s="2">
        <v>265.19</v>
      </c>
      <c r="I371" s="2">
        <v>264.39</v>
      </c>
      <c r="J371" s="2">
        <v>145.57</v>
      </c>
      <c r="K371" s="2">
        <f t="shared" ref="K371:M371" si="504">E371-97.77</f>
        <v>163.48</v>
      </c>
      <c r="L371" s="2">
        <f t="shared" si="504"/>
        <v>168.69</v>
      </c>
      <c r="M371" s="2">
        <f t="shared" si="504"/>
        <v>171.54</v>
      </c>
      <c r="N371" s="2">
        <f t="shared" si="474"/>
        <v>171.83</v>
      </c>
      <c r="O371" s="2">
        <f t="shared" si="475"/>
        <v>171.03</v>
      </c>
      <c r="P371" s="2">
        <f t="shared" si="476"/>
        <v>134.57</v>
      </c>
      <c r="Q371" s="6">
        <f t="shared" si="445"/>
        <v>0.823158796183019</v>
      </c>
      <c r="R371" s="6">
        <f t="shared" si="446"/>
        <v>0.214832429218994</v>
      </c>
      <c r="S371" s="4">
        <f t="shared" si="447"/>
        <v>1.3457</v>
      </c>
      <c r="T371" s="6">
        <f t="shared" si="448"/>
        <v>0.274726907928959</v>
      </c>
      <c r="U371" s="6">
        <f t="shared" si="449"/>
        <v>0.276881920190235</v>
      </c>
      <c r="V371" s="6">
        <f t="shared" si="450"/>
        <v>0.270937058779817</v>
      </c>
      <c r="W371" s="6">
        <f t="shared" si="451"/>
        <v>-0.00289999999999965</v>
      </c>
      <c r="X371" s="6">
        <f t="shared" si="452"/>
        <v>0.3726</v>
      </c>
      <c r="Y371" s="6">
        <f t="shared" si="453"/>
        <v>0.3697</v>
      </c>
    </row>
    <row r="372" spans="1:25">
      <c r="A372" s="7">
        <v>202012</v>
      </c>
      <c r="B372" s="2"/>
      <c r="C372" s="2" t="s">
        <v>28</v>
      </c>
      <c r="D372" s="2" t="s">
        <v>29</v>
      </c>
      <c r="E372" s="7">
        <v>250.55</v>
      </c>
      <c r="F372" s="7">
        <v>254.68</v>
      </c>
      <c r="G372" s="7">
        <v>262.65</v>
      </c>
      <c r="H372" s="2">
        <v>255.94</v>
      </c>
      <c r="I372" s="2">
        <v>253.69</v>
      </c>
      <c r="J372" s="2">
        <v>135.31</v>
      </c>
      <c r="K372" s="2">
        <f t="shared" ref="K372:M372" si="505">E372-97.77</f>
        <v>152.78</v>
      </c>
      <c r="L372" s="2">
        <f t="shared" si="505"/>
        <v>156.91</v>
      </c>
      <c r="M372" s="2">
        <f t="shared" si="505"/>
        <v>164.88</v>
      </c>
      <c r="N372" s="2">
        <f t="shared" si="474"/>
        <v>162.58</v>
      </c>
      <c r="O372" s="2">
        <f t="shared" si="475"/>
        <v>160.33</v>
      </c>
      <c r="P372" s="2">
        <f t="shared" si="476"/>
        <v>124.31</v>
      </c>
      <c r="Q372" s="6">
        <f t="shared" si="445"/>
        <v>0.813653619583715</v>
      </c>
      <c r="R372" s="6">
        <f t="shared" si="446"/>
        <v>0.2290242136594</v>
      </c>
      <c r="S372" s="4">
        <f t="shared" si="447"/>
        <v>1.2431</v>
      </c>
      <c r="T372" s="6">
        <f t="shared" si="448"/>
        <v>0.326361515565924</v>
      </c>
      <c r="U372" s="6">
        <f t="shared" si="449"/>
        <v>0.307859383798568</v>
      </c>
      <c r="V372" s="6">
        <f t="shared" si="450"/>
        <v>0.289759472287024</v>
      </c>
      <c r="W372" s="6">
        <f t="shared" si="451"/>
        <v>0.0230000000000002</v>
      </c>
      <c r="X372" s="6">
        <f t="shared" si="452"/>
        <v>0.3827</v>
      </c>
      <c r="Y372" s="6">
        <f t="shared" si="453"/>
        <v>0.4057</v>
      </c>
    </row>
    <row r="373" spans="1:25">
      <c r="A373" s="7">
        <v>202012</v>
      </c>
      <c r="B373" s="2"/>
      <c r="C373" s="2" t="s">
        <v>30</v>
      </c>
      <c r="D373" s="2" t="s">
        <v>31</v>
      </c>
      <c r="E373" s="7">
        <v>262.18</v>
      </c>
      <c r="F373" s="7">
        <v>267.18</v>
      </c>
      <c r="G373" s="7">
        <v>272.45</v>
      </c>
      <c r="H373" s="2">
        <v>268.28</v>
      </c>
      <c r="I373" s="2">
        <v>266.13</v>
      </c>
      <c r="J373" s="2">
        <v>150.61</v>
      </c>
      <c r="K373" s="2">
        <f t="shared" ref="K373:M373" si="506">E373-97.77</f>
        <v>164.41</v>
      </c>
      <c r="L373" s="2">
        <f t="shared" si="506"/>
        <v>169.41</v>
      </c>
      <c r="M373" s="2">
        <f t="shared" si="506"/>
        <v>174.68</v>
      </c>
      <c r="N373" s="2">
        <f t="shared" si="474"/>
        <v>174.92</v>
      </c>
      <c r="O373" s="2">
        <f t="shared" si="475"/>
        <v>172.77</v>
      </c>
      <c r="P373" s="2">
        <f t="shared" si="476"/>
        <v>139.61</v>
      </c>
      <c r="Q373" s="6">
        <f t="shared" si="445"/>
        <v>0.849157593820327</v>
      </c>
      <c r="R373" s="6">
        <f t="shared" si="446"/>
        <v>0.177637705035456</v>
      </c>
      <c r="S373" s="4">
        <f t="shared" si="447"/>
        <v>1.3961</v>
      </c>
      <c r="T373" s="6">
        <f t="shared" si="448"/>
        <v>0.251199770790058</v>
      </c>
      <c r="U373" s="6">
        <f t="shared" si="449"/>
        <v>0.252918845354917</v>
      </c>
      <c r="V373" s="6">
        <f t="shared" si="450"/>
        <v>0.237518802378053</v>
      </c>
      <c r="W373" s="6">
        <f t="shared" si="451"/>
        <v>-0.00239999999999954</v>
      </c>
      <c r="X373" s="6">
        <f t="shared" si="452"/>
        <v>0.353099999999999</v>
      </c>
      <c r="Y373" s="6">
        <f t="shared" si="453"/>
        <v>0.3507</v>
      </c>
    </row>
    <row r="374" spans="1:25">
      <c r="A374" s="7">
        <v>202012</v>
      </c>
      <c r="B374" s="2"/>
      <c r="C374" s="2" t="s">
        <v>135</v>
      </c>
      <c r="D374" s="2" t="s">
        <v>136</v>
      </c>
      <c r="E374" s="7">
        <v>253.37</v>
      </c>
      <c r="F374" s="7">
        <v>256.16</v>
      </c>
      <c r="G374" s="7">
        <v>260.9</v>
      </c>
      <c r="H374" s="2">
        <v>255.23</v>
      </c>
      <c r="I374" s="2">
        <v>253.37</v>
      </c>
      <c r="J374" s="2">
        <v>150.43</v>
      </c>
      <c r="K374" s="2">
        <f t="shared" ref="K374:M374" si="507">E374-97.77</f>
        <v>155.6</v>
      </c>
      <c r="L374" s="2">
        <f t="shared" si="507"/>
        <v>158.39</v>
      </c>
      <c r="M374" s="2">
        <f t="shared" si="507"/>
        <v>163.13</v>
      </c>
      <c r="N374" s="2">
        <f t="shared" si="474"/>
        <v>161.87</v>
      </c>
      <c r="O374" s="2">
        <f t="shared" si="475"/>
        <v>160.01</v>
      </c>
      <c r="P374" s="2">
        <f t="shared" si="476"/>
        <v>139.43</v>
      </c>
      <c r="Q374" s="6">
        <f t="shared" si="445"/>
        <v>0.896079691516709</v>
      </c>
      <c r="R374" s="6">
        <f t="shared" si="446"/>
        <v>0.115972172416266</v>
      </c>
      <c r="S374" s="4">
        <f t="shared" si="447"/>
        <v>1.3943</v>
      </c>
      <c r="T374" s="6">
        <f t="shared" si="448"/>
        <v>0.169977766621244</v>
      </c>
      <c r="U374" s="6">
        <f t="shared" si="449"/>
        <v>0.160940973965431</v>
      </c>
      <c r="V374" s="6">
        <f t="shared" si="450"/>
        <v>0.147600946711611</v>
      </c>
      <c r="W374" s="6">
        <f t="shared" si="451"/>
        <v>0.0125999999999999</v>
      </c>
      <c r="X374" s="6">
        <f t="shared" si="452"/>
        <v>0.2244</v>
      </c>
      <c r="Y374" s="6">
        <f t="shared" si="453"/>
        <v>0.237</v>
      </c>
    </row>
    <row r="375" spans="1:25">
      <c r="A375" s="7">
        <v>202012</v>
      </c>
      <c r="B375" s="2"/>
      <c r="C375" s="10" t="s">
        <v>137</v>
      </c>
      <c r="D375" s="2" t="s">
        <v>138</v>
      </c>
      <c r="E375" s="7">
        <v>232.94</v>
      </c>
      <c r="F375" s="7">
        <v>236.3</v>
      </c>
      <c r="G375" s="7">
        <v>246.65</v>
      </c>
      <c r="H375" s="2">
        <v>237.11</v>
      </c>
      <c r="I375" s="2">
        <v>236</v>
      </c>
      <c r="J375" s="2">
        <v>117.34</v>
      </c>
      <c r="K375" s="2">
        <f t="shared" ref="K375:M375" si="508">E375-97.77</f>
        <v>135.17</v>
      </c>
      <c r="L375" s="2">
        <f t="shared" si="508"/>
        <v>138.53</v>
      </c>
      <c r="M375" s="2">
        <f t="shared" si="508"/>
        <v>148.88</v>
      </c>
      <c r="N375" s="2">
        <f t="shared" si="474"/>
        <v>143.75</v>
      </c>
      <c r="O375" s="2">
        <f t="shared" si="475"/>
        <v>142.64</v>
      </c>
      <c r="P375" s="2">
        <f t="shared" si="476"/>
        <v>106.34</v>
      </c>
      <c r="Q375" s="6">
        <f t="shared" si="445"/>
        <v>0.786713028038766</v>
      </c>
      <c r="R375" s="6">
        <f t="shared" si="446"/>
        <v>0.271111529057739</v>
      </c>
      <c r="S375" s="4">
        <f t="shared" si="447"/>
        <v>1.0634</v>
      </c>
      <c r="T375" s="6">
        <f t="shared" si="448"/>
        <v>0.400037615196539</v>
      </c>
      <c r="U375" s="6">
        <f t="shared" si="449"/>
        <v>0.351796125634756</v>
      </c>
      <c r="V375" s="6">
        <f t="shared" si="450"/>
        <v>0.341357908595072</v>
      </c>
      <c r="W375" s="6">
        <f t="shared" si="451"/>
        <v>0.0513</v>
      </c>
      <c r="X375" s="6">
        <f t="shared" si="452"/>
        <v>0.3741</v>
      </c>
      <c r="Y375" s="6">
        <f t="shared" si="453"/>
        <v>0.4254</v>
      </c>
    </row>
    <row r="376" spans="1:25">
      <c r="A376" s="7">
        <v>202012</v>
      </c>
      <c r="B376" s="2" t="s">
        <v>148</v>
      </c>
      <c r="C376" s="2" t="s">
        <v>26</v>
      </c>
      <c r="D376" s="2" t="s">
        <v>27</v>
      </c>
      <c r="E376" s="7">
        <v>267.97</v>
      </c>
      <c r="F376" s="7">
        <v>270.33</v>
      </c>
      <c r="G376" s="7">
        <v>280.34</v>
      </c>
      <c r="H376" s="2">
        <v>275.27</v>
      </c>
      <c r="I376" s="2">
        <v>271.27</v>
      </c>
      <c r="J376" s="2">
        <v>155.88</v>
      </c>
      <c r="K376" s="2">
        <f t="shared" ref="K376:M376" si="509">E376-97.77</f>
        <v>170.2</v>
      </c>
      <c r="L376" s="2">
        <f t="shared" si="509"/>
        <v>172.56</v>
      </c>
      <c r="M376" s="2">
        <f t="shared" si="509"/>
        <v>182.57</v>
      </c>
      <c r="N376" s="2">
        <f t="shared" si="474"/>
        <v>181.91</v>
      </c>
      <c r="O376" s="2">
        <f t="shared" si="475"/>
        <v>177.91</v>
      </c>
      <c r="P376" s="2">
        <f t="shared" si="476"/>
        <v>144.88</v>
      </c>
      <c r="Q376" s="6">
        <f t="shared" si="445"/>
        <v>0.85123384253819</v>
      </c>
      <c r="R376" s="6">
        <f t="shared" si="446"/>
        <v>0.174765323025953</v>
      </c>
      <c r="S376" s="4">
        <f t="shared" si="447"/>
        <v>1.4488</v>
      </c>
      <c r="T376" s="6">
        <f t="shared" si="448"/>
        <v>0.260146327995583</v>
      </c>
      <c r="U376" s="6">
        <f t="shared" si="449"/>
        <v>0.255590833793484</v>
      </c>
      <c r="V376" s="6">
        <f t="shared" si="450"/>
        <v>0.227981778023191</v>
      </c>
      <c r="W376" s="6">
        <f t="shared" si="451"/>
        <v>0.00660000000000022</v>
      </c>
      <c r="X376" s="6">
        <f t="shared" si="452"/>
        <v>0.3703</v>
      </c>
      <c r="Y376" s="6">
        <f t="shared" si="453"/>
        <v>0.3769</v>
      </c>
    </row>
    <row r="377" spans="1:25">
      <c r="A377" s="7">
        <v>202012</v>
      </c>
      <c r="B377" s="2"/>
      <c r="C377" s="2" t="s">
        <v>28</v>
      </c>
      <c r="D377" s="2" t="s">
        <v>29</v>
      </c>
      <c r="E377" s="7">
        <v>248.58</v>
      </c>
      <c r="F377" s="7">
        <v>250.26</v>
      </c>
      <c r="G377" s="7">
        <v>259.75</v>
      </c>
      <c r="H377" s="2">
        <v>254.38</v>
      </c>
      <c r="I377" s="2">
        <v>251.15</v>
      </c>
      <c r="J377" s="2">
        <v>140.02</v>
      </c>
      <c r="K377" s="2">
        <f t="shared" ref="K377:M377" si="510">E377-97.77</f>
        <v>150.81</v>
      </c>
      <c r="L377" s="2">
        <f t="shared" si="510"/>
        <v>152.49</v>
      </c>
      <c r="M377" s="2">
        <f t="shared" si="510"/>
        <v>161.98</v>
      </c>
      <c r="N377" s="2">
        <f t="shared" si="474"/>
        <v>161.02</v>
      </c>
      <c r="O377" s="2">
        <f t="shared" si="475"/>
        <v>157.79</v>
      </c>
      <c r="P377" s="2">
        <f t="shared" si="476"/>
        <v>129.02</v>
      </c>
      <c r="Q377" s="6">
        <f t="shared" si="445"/>
        <v>0.855513560108746</v>
      </c>
      <c r="R377" s="6">
        <f t="shared" si="446"/>
        <v>0.168888544411719</v>
      </c>
      <c r="S377" s="4">
        <f t="shared" si="447"/>
        <v>1.2902</v>
      </c>
      <c r="T377" s="6">
        <f t="shared" si="448"/>
        <v>0.255464269105565</v>
      </c>
      <c r="U377" s="6">
        <f t="shared" si="449"/>
        <v>0.248023562238412</v>
      </c>
      <c r="V377" s="6">
        <f t="shared" si="450"/>
        <v>0.222988683924973</v>
      </c>
      <c r="W377" s="6">
        <f t="shared" si="451"/>
        <v>0.00960000000000038</v>
      </c>
      <c r="X377" s="6">
        <f t="shared" si="452"/>
        <v>0.32</v>
      </c>
      <c r="Y377" s="6">
        <f t="shared" si="453"/>
        <v>0.3296</v>
      </c>
    </row>
    <row r="378" spans="1:25">
      <c r="A378" s="7">
        <v>202012</v>
      </c>
      <c r="B378" s="2"/>
      <c r="C378" s="2" t="s">
        <v>30</v>
      </c>
      <c r="D378" s="2" t="s">
        <v>31</v>
      </c>
      <c r="E378" s="7">
        <v>248.63</v>
      </c>
      <c r="F378" s="7">
        <v>250.55</v>
      </c>
      <c r="G378" s="7">
        <v>258.69</v>
      </c>
      <c r="H378" s="4">
        <v>251.7</v>
      </c>
      <c r="I378" s="2">
        <v>250.3</v>
      </c>
      <c r="J378" s="2">
        <v>139.73</v>
      </c>
      <c r="K378" s="2">
        <f t="shared" ref="K378:M378" si="511">E378-97.77</f>
        <v>150.86</v>
      </c>
      <c r="L378" s="2">
        <f t="shared" si="511"/>
        <v>152.78</v>
      </c>
      <c r="M378" s="2">
        <f t="shared" si="511"/>
        <v>160.92</v>
      </c>
      <c r="N378" s="2">
        <f t="shared" si="474"/>
        <v>158.34</v>
      </c>
      <c r="O378" s="2">
        <f t="shared" si="475"/>
        <v>156.94</v>
      </c>
      <c r="P378" s="2">
        <f t="shared" si="476"/>
        <v>128.73</v>
      </c>
      <c r="Q378" s="6">
        <f t="shared" si="445"/>
        <v>0.853307702505634</v>
      </c>
      <c r="R378" s="6">
        <f t="shared" si="446"/>
        <v>0.171910199642663</v>
      </c>
      <c r="S378" s="4">
        <f t="shared" si="447"/>
        <v>1.2873</v>
      </c>
      <c r="T378" s="6">
        <f t="shared" si="448"/>
        <v>0.250058261477511</v>
      </c>
      <c r="U378" s="6">
        <f t="shared" si="449"/>
        <v>0.230016313213703</v>
      </c>
      <c r="V378" s="6">
        <f t="shared" si="450"/>
        <v>0.219140837411637</v>
      </c>
      <c r="W378" s="6">
        <f t="shared" si="451"/>
        <v>0.0258000000000004</v>
      </c>
      <c r="X378" s="6">
        <f t="shared" si="452"/>
        <v>0.2961</v>
      </c>
      <c r="Y378" s="6">
        <f t="shared" si="453"/>
        <v>0.3219</v>
      </c>
    </row>
    <row r="379" spans="1:25">
      <c r="A379" s="7">
        <v>202012</v>
      </c>
      <c r="B379" s="2"/>
      <c r="C379" s="2" t="s">
        <v>135</v>
      </c>
      <c r="D379" s="2" t="s">
        <v>136</v>
      </c>
      <c r="E379" s="7">
        <v>236.97</v>
      </c>
      <c r="F379" s="7">
        <v>238.76</v>
      </c>
      <c r="G379" s="7">
        <v>249.69</v>
      </c>
      <c r="H379" s="2">
        <v>241.14</v>
      </c>
      <c r="I379" s="2">
        <v>238.97</v>
      </c>
      <c r="J379" s="2">
        <v>126.86</v>
      </c>
      <c r="K379" s="2">
        <f t="shared" ref="K379:M379" si="512">E379-97.77</f>
        <v>139.2</v>
      </c>
      <c r="L379" s="2">
        <f t="shared" si="512"/>
        <v>140.99</v>
      </c>
      <c r="M379" s="2">
        <f t="shared" si="512"/>
        <v>151.92</v>
      </c>
      <c r="N379" s="2">
        <f t="shared" si="474"/>
        <v>147.78</v>
      </c>
      <c r="O379" s="2">
        <f t="shared" si="475"/>
        <v>145.61</v>
      </c>
      <c r="P379" s="2">
        <f t="shared" si="476"/>
        <v>115.86</v>
      </c>
      <c r="Q379" s="6">
        <f t="shared" si="445"/>
        <v>0.832327586206897</v>
      </c>
      <c r="R379" s="6">
        <f t="shared" si="446"/>
        <v>0.201450025893319</v>
      </c>
      <c r="S379" s="4">
        <f t="shared" si="447"/>
        <v>1.1586</v>
      </c>
      <c r="T379" s="6">
        <f t="shared" si="448"/>
        <v>0.311237700673226</v>
      </c>
      <c r="U379" s="6">
        <f t="shared" si="449"/>
        <v>0.275504919730709</v>
      </c>
      <c r="V379" s="6">
        <f t="shared" si="450"/>
        <v>0.256775418608666</v>
      </c>
      <c r="W379" s="6">
        <f t="shared" si="451"/>
        <v>0.0414000000000004</v>
      </c>
      <c r="X379" s="6">
        <f t="shared" si="452"/>
        <v>0.3192</v>
      </c>
      <c r="Y379" s="6">
        <f t="shared" si="453"/>
        <v>0.3606</v>
      </c>
    </row>
    <row r="380" spans="1:25">
      <c r="A380" s="7">
        <v>202012</v>
      </c>
      <c r="B380" s="2"/>
      <c r="C380" s="10" t="s">
        <v>137</v>
      </c>
      <c r="D380" s="2" t="s">
        <v>138</v>
      </c>
      <c r="E380" s="7">
        <v>243.07</v>
      </c>
      <c r="F380" s="7">
        <v>245.55</v>
      </c>
      <c r="G380" s="7">
        <v>252.38</v>
      </c>
      <c r="H380" s="2">
        <v>245.87</v>
      </c>
      <c r="I380" s="2">
        <v>244.49</v>
      </c>
      <c r="J380" s="2">
        <v>145.57</v>
      </c>
      <c r="K380" s="2">
        <f t="shared" ref="K380:M380" si="513">E380-97.77</f>
        <v>145.3</v>
      </c>
      <c r="L380" s="2">
        <f t="shared" si="513"/>
        <v>147.78</v>
      </c>
      <c r="M380" s="2">
        <f t="shared" si="513"/>
        <v>154.61</v>
      </c>
      <c r="N380" s="2">
        <f t="shared" si="474"/>
        <v>152.51</v>
      </c>
      <c r="O380" s="2">
        <f t="shared" si="475"/>
        <v>151.13</v>
      </c>
      <c r="P380" s="2">
        <f t="shared" si="476"/>
        <v>134.57</v>
      </c>
      <c r="Q380" s="6">
        <f t="shared" si="445"/>
        <v>0.926152787336545</v>
      </c>
      <c r="R380" s="6">
        <f t="shared" si="446"/>
        <v>0.0797354536672365</v>
      </c>
      <c r="S380" s="4">
        <f t="shared" si="447"/>
        <v>1.3457</v>
      </c>
      <c r="T380" s="6">
        <f t="shared" si="448"/>
        <v>0.14891877833098</v>
      </c>
      <c r="U380" s="6">
        <f t="shared" si="449"/>
        <v>0.133313517128632</v>
      </c>
      <c r="V380" s="6">
        <f t="shared" si="450"/>
        <v>0.12305863119566</v>
      </c>
      <c r="W380" s="6">
        <f t="shared" si="451"/>
        <v>0.0210000000000002</v>
      </c>
      <c r="X380" s="6">
        <f t="shared" si="452"/>
        <v>0.1794</v>
      </c>
      <c r="Y380" s="6">
        <f t="shared" si="453"/>
        <v>0.2004</v>
      </c>
    </row>
    <row r="381" spans="1:25">
      <c r="A381" s="7">
        <v>202012</v>
      </c>
      <c r="B381" s="2" t="s">
        <v>149</v>
      </c>
      <c r="C381" s="2" t="s">
        <v>26</v>
      </c>
      <c r="D381" s="2" t="s">
        <v>27</v>
      </c>
      <c r="E381" s="7">
        <v>277.83</v>
      </c>
      <c r="F381" s="7">
        <v>283.53</v>
      </c>
      <c r="G381" s="7">
        <v>284.45</v>
      </c>
      <c r="H381" s="2">
        <v>280.52</v>
      </c>
      <c r="I381" s="2">
        <v>279.83</v>
      </c>
      <c r="J381" s="2">
        <v>170.17</v>
      </c>
      <c r="K381" s="2">
        <f t="shared" ref="K381:M381" si="514">E381-97.77</f>
        <v>180.06</v>
      </c>
      <c r="L381" s="2">
        <f t="shared" si="514"/>
        <v>185.76</v>
      </c>
      <c r="M381" s="2">
        <f t="shared" si="514"/>
        <v>186.68</v>
      </c>
      <c r="N381" s="2">
        <f t="shared" si="474"/>
        <v>187.16</v>
      </c>
      <c r="O381" s="2">
        <f t="shared" si="475"/>
        <v>186.47</v>
      </c>
      <c r="P381" s="2">
        <f t="shared" si="476"/>
        <v>159.17</v>
      </c>
      <c r="Q381" s="6">
        <f t="shared" si="445"/>
        <v>0.883983116738865</v>
      </c>
      <c r="R381" s="6">
        <f t="shared" si="446"/>
        <v>0.131243324747126</v>
      </c>
      <c r="S381" s="4">
        <f t="shared" si="447"/>
        <v>1.5917</v>
      </c>
      <c r="T381" s="6">
        <f t="shared" si="448"/>
        <v>0.172834076773261</v>
      </c>
      <c r="U381" s="6">
        <f t="shared" si="449"/>
        <v>0.175849720424703</v>
      </c>
      <c r="V381" s="6">
        <f t="shared" si="450"/>
        <v>0.171514732675755</v>
      </c>
      <c r="W381" s="6">
        <f t="shared" si="451"/>
        <v>-0.00479999999999961</v>
      </c>
      <c r="X381" s="6">
        <f t="shared" si="452"/>
        <v>0.2799</v>
      </c>
      <c r="Y381" s="6">
        <f t="shared" si="453"/>
        <v>0.2751</v>
      </c>
    </row>
    <row r="382" spans="1:25">
      <c r="A382" s="7">
        <v>202012</v>
      </c>
      <c r="B382" s="2"/>
      <c r="C382" s="2" t="s">
        <v>28</v>
      </c>
      <c r="D382" s="2" t="s">
        <v>29</v>
      </c>
      <c r="E382" s="7">
        <v>248.58</v>
      </c>
      <c r="F382" s="7">
        <v>259.17</v>
      </c>
      <c r="G382" s="7">
        <v>272.67</v>
      </c>
      <c r="H382" s="2">
        <v>266.12</v>
      </c>
      <c r="I382" s="2">
        <v>263.52</v>
      </c>
      <c r="J382" s="2">
        <v>152.49</v>
      </c>
      <c r="K382" s="2">
        <f t="shared" ref="K382:M382" si="515">E382-97.77</f>
        <v>150.81</v>
      </c>
      <c r="L382" s="2">
        <f t="shared" si="515"/>
        <v>161.4</v>
      </c>
      <c r="M382" s="2">
        <f t="shared" si="515"/>
        <v>174.9</v>
      </c>
      <c r="N382" s="2">
        <f t="shared" si="474"/>
        <v>172.76</v>
      </c>
      <c r="O382" s="2">
        <f t="shared" si="475"/>
        <v>170.16</v>
      </c>
      <c r="P382" s="2">
        <f t="shared" si="476"/>
        <v>141.49</v>
      </c>
      <c r="Q382" s="6">
        <f t="shared" si="445"/>
        <v>0.938200384589881</v>
      </c>
      <c r="R382" s="6">
        <f t="shared" si="446"/>
        <v>0.0658703795321224</v>
      </c>
      <c r="S382" s="4">
        <f t="shared" si="447"/>
        <v>1.4149</v>
      </c>
      <c r="T382" s="6">
        <f t="shared" si="448"/>
        <v>0.236129761820624</v>
      </c>
      <c r="U382" s="6">
        <f t="shared" si="449"/>
        <v>0.221005018022475</v>
      </c>
      <c r="V382" s="6">
        <f t="shared" si="450"/>
        <v>0.202629161071454</v>
      </c>
      <c r="W382" s="6">
        <f t="shared" si="451"/>
        <v>0.0214000000000005</v>
      </c>
      <c r="X382" s="6">
        <f t="shared" si="452"/>
        <v>0.3127</v>
      </c>
      <c r="Y382" s="6">
        <f t="shared" si="453"/>
        <v>0.3341</v>
      </c>
    </row>
    <row r="383" spans="1:25">
      <c r="A383" s="7">
        <v>202012</v>
      </c>
      <c r="B383" s="2"/>
      <c r="C383" s="2" t="s">
        <v>30</v>
      </c>
      <c r="D383" s="2" t="s">
        <v>31</v>
      </c>
      <c r="E383" s="7">
        <v>248.63</v>
      </c>
      <c r="F383" s="7">
        <v>250.55</v>
      </c>
      <c r="G383" s="7">
        <v>258.69</v>
      </c>
      <c r="H383" s="2">
        <v>244.41</v>
      </c>
      <c r="I383" s="2">
        <v>242.16</v>
      </c>
      <c r="J383" s="2">
        <v>152.56</v>
      </c>
      <c r="K383" s="2">
        <f t="shared" ref="K383:M383" si="516">E383-97.77</f>
        <v>150.86</v>
      </c>
      <c r="L383" s="2">
        <f t="shared" si="516"/>
        <v>152.78</v>
      </c>
      <c r="M383" s="2">
        <f t="shared" si="516"/>
        <v>160.92</v>
      </c>
      <c r="N383" s="2">
        <f t="shared" si="474"/>
        <v>151.05</v>
      </c>
      <c r="O383" s="2">
        <f t="shared" si="475"/>
        <v>148.8</v>
      </c>
      <c r="P383" s="2">
        <f t="shared" si="476"/>
        <v>141.56</v>
      </c>
      <c r="Q383" s="6">
        <f t="shared" si="445"/>
        <v>0.938353440275752</v>
      </c>
      <c r="R383" s="6">
        <f t="shared" si="446"/>
        <v>0.0656965244419328</v>
      </c>
      <c r="S383" s="4">
        <f t="shared" si="447"/>
        <v>1.4156</v>
      </c>
      <c r="T383" s="6">
        <f t="shared" si="448"/>
        <v>0.13676179711783</v>
      </c>
      <c r="U383" s="6">
        <f t="shared" si="449"/>
        <v>0.0670387115004239</v>
      </c>
      <c r="V383" s="6">
        <f t="shared" si="450"/>
        <v>0.0511443910709241</v>
      </c>
      <c r="W383" s="6">
        <f t="shared" si="451"/>
        <v>0.0987</v>
      </c>
      <c r="X383" s="6">
        <f t="shared" si="452"/>
        <v>0.0949000000000001</v>
      </c>
      <c r="Y383" s="6">
        <f t="shared" si="453"/>
        <v>0.1936</v>
      </c>
    </row>
    <row r="384" spans="1:25">
      <c r="A384" s="7">
        <v>202012</v>
      </c>
      <c r="B384" s="2"/>
      <c r="C384" s="2" t="s">
        <v>135</v>
      </c>
      <c r="D384" s="2" t="s">
        <v>136</v>
      </c>
      <c r="E384" s="7">
        <v>266.39</v>
      </c>
      <c r="F384" s="7">
        <v>267.56</v>
      </c>
      <c r="G384" s="7">
        <v>277.33</v>
      </c>
      <c r="H384" s="2">
        <v>272.17</v>
      </c>
      <c r="I384" s="2">
        <v>271.02</v>
      </c>
      <c r="J384" s="2">
        <v>157.41</v>
      </c>
      <c r="K384" s="2">
        <f t="shared" ref="K384:M384" si="517">E384-97.77</f>
        <v>168.62</v>
      </c>
      <c r="L384" s="2">
        <f t="shared" si="517"/>
        <v>169.79</v>
      </c>
      <c r="M384" s="2">
        <f t="shared" si="517"/>
        <v>179.56</v>
      </c>
      <c r="N384" s="2">
        <f t="shared" si="474"/>
        <v>178.81</v>
      </c>
      <c r="O384" s="2">
        <f t="shared" si="475"/>
        <v>177.66</v>
      </c>
      <c r="P384" s="2">
        <f t="shared" si="476"/>
        <v>146.41</v>
      </c>
      <c r="Q384" s="6">
        <f t="shared" si="445"/>
        <v>0.868283714861819</v>
      </c>
      <c r="R384" s="6">
        <f t="shared" si="446"/>
        <v>0.151697288436582</v>
      </c>
      <c r="S384" s="4">
        <f t="shared" si="447"/>
        <v>1.4641</v>
      </c>
      <c r="T384" s="6">
        <f t="shared" si="448"/>
        <v>0.226418960453521</v>
      </c>
      <c r="U384" s="6">
        <f t="shared" si="449"/>
        <v>0.221296359538283</v>
      </c>
      <c r="V384" s="6">
        <f t="shared" si="450"/>
        <v>0.213441704801584</v>
      </c>
      <c r="W384" s="6">
        <f t="shared" si="451"/>
        <v>0.0075</v>
      </c>
      <c r="X384" s="6">
        <f t="shared" si="452"/>
        <v>0.324</v>
      </c>
      <c r="Y384" s="6">
        <f t="shared" si="453"/>
        <v>0.3315</v>
      </c>
    </row>
    <row r="385" spans="1:25">
      <c r="A385" s="7">
        <v>202012</v>
      </c>
      <c r="B385" s="2"/>
      <c r="C385" s="10" t="s">
        <v>137</v>
      </c>
      <c r="D385" s="2" t="s">
        <v>138</v>
      </c>
      <c r="E385" s="7">
        <v>243.07</v>
      </c>
      <c r="F385" s="7">
        <v>245.55</v>
      </c>
      <c r="G385" s="7">
        <v>252.38</v>
      </c>
      <c r="H385" s="4">
        <v>242.9</v>
      </c>
      <c r="I385" s="2">
        <v>240.32</v>
      </c>
      <c r="J385" s="2">
        <v>144.96</v>
      </c>
      <c r="K385" s="2">
        <f t="shared" ref="K385:M385" si="518">E385-97.77</f>
        <v>145.3</v>
      </c>
      <c r="L385" s="2">
        <f t="shared" si="518"/>
        <v>147.78</v>
      </c>
      <c r="M385" s="2">
        <f t="shared" si="518"/>
        <v>154.61</v>
      </c>
      <c r="N385" s="2">
        <f t="shared" si="474"/>
        <v>149.54</v>
      </c>
      <c r="O385" s="2">
        <f t="shared" si="475"/>
        <v>146.96</v>
      </c>
      <c r="P385" s="2">
        <f t="shared" si="476"/>
        <v>133.96</v>
      </c>
      <c r="Q385" s="6">
        <f t="shared" si="445"/>
        <v>0.921954576737784</v>
      </c>
      <c r="R385" s="6">
        <f t="shared" si="446"/>
        <v>0.0846521349656614</v>
      </c>
      <c r="S385" s="4">
        <f t="shared" si="447"/>
        <v>1.3396</v>
      </c>
      <c r="T385" s="6">
        <f t="shared" si="448"/>
        <v>0.154150492684383</v>
      </c>
      <c r="U385" s="6">
        <f t="shared" si="449"/>
        <v>0.116303374141535</v>
      </c>
      <c r="V385" s="6">
        <f t="shared" si="450"/>
        <v>0.0970438936996116</v>
      </c>
      <c r="W385" s="6">
        <f t="shared" si="451"/>
        <v>0.0507</v>
      </c>
      <c r="X385" s="6">
        <f t="shared" si="452"/>
        <v>0.1558</v>
      </c>
      <c r="Y385" s="6">
        <f t="shared" si="453"/>
        <v>0.2065</v>
      </c>
    </row>
    <row r="386" spans="1:25">
      <c r="A386" s="1">
        <v>202011</v>
      </c>
      <c r="B386" s="2" t="s">
        <v>150</v>
      </c>
      <c r="C386" s="2" t="s">
        <v>26</v>
      </c>
      <c r="D386" s="2" t="s">
        <v>27</v>
      </c>
      <c r="E386" s="7">
        <v>259.27</v>
      </c>
      <c r="F386" s="7">
        <v>260.94</v>
      </c>
      <c r="G386" s="7">
        <v>269.7</v>
      </c>
      <c r="H386" s="2">
        <v>265.51</v>
      </c>
      <c r="I386" s="2">
        <v>263.37</v>
      </c>
      <c r="J386" s="2">
        <v>145.13</v>
      </c>
      <c r="K386" s="2">
        <f t="shared" ref="K386:M386" si="519">E386-97.77</f>
        <v>161.5</v>
      </c>
      <c r="L386" s="2">
        <f t="shared" si="519"/>
        <v>163.17</v>
      </c>
      <c r="M386" s="2">
        <f t="shared" si="519"/>
        <v>171.93</v>
      </c>
      <c r="N386" s="2">
        <f t="shared" si="474"/>
        <v>172.15</v>
      </c>
      <c r="O386" s="2">
        <f t="shared" si="475"/>
        <v>170.01</v>
      </c>
      <c r="P386" s="2">
        <f t="shared" si="476"/>
        <v>134.13</v>
      </c>
      <c r="Q386" s="6">
        <f t="shared" si="445"/>
        <v>0.830526315789474</v>
      </c>
      <c r="R386" s="6">
        <f t="shared" si="446"/>
        <v>0.204055766793409</v>
      </c>
      <c r="S386" s="4">
        <f t="shared" si="447"/>
        <v>1.3413</v>
      </c>
      <c r="T386" s="6">
        <f t="shared" si="448"/>
        <v>0.281816148512637</v>
      </c>
      <c r="U386" s="6">
        <f t="shared" si="449"/>
        <v>0.283456348318795</v>
      </c>
      <c r="V386" s="6">
        <f t="shared" si="450"/>
        <v>0.267501677477074</v>
      </c>
      <c r="W386" s="6">
        <f t="shared" si="451"/>
        <v>-0.0021999999999997</v>
      </c>
      <c r="X386" s="6">
        <f t="shared" si="452"/>
        <v>0.3802</v>
      </c>
      <c r="Y386" s="6">
        <f t="shared" si="453"/>
        <v>0.378</v>
      </c>
    </row>
    <row r="387" spans="1:25">
      <c r="A387" s="1">
        <v>202011</v>
      </c>
      <c r="B387" s="2"/>
      <c r="C387" s="2" t="s">
        <v>28</v>
      </c>
      <c r="D387" s="2" t="s">
        <v>29</v>
      </c>
      <c r="E387" s="7">
        <v>253.57</v>
      </c>
      <c r="F387" s="7">
        <v>256.18</v>
      </c>
      <c r="G387" s="7">
        <v>265.69</v>
      </c>
      <c r="H387" s="2">
        <v>260.43</v>
      </c>
      <c r="I387" s="2">
        <v>257.63</v>
      </c>
      <c r="J387" s="2">
        <v>148.8</v>
      </c>
      <c r="K387" s="2">
        <f t="shared" ref="K387:M387" si="520">E387-97.77</f>
        <v>155.8</v>
      </c>
      <c r="L387" s="2">
        <f t="shared" si="520"/>
        <v>158.41</v>
      </c>
      <c r="M387" s="2">
        <f t="shared" si="520"/>
        <v>167.92</v>
      </c>
      <c r="N387" s="2">
        <f t="shared" si="474"/>
        <v>167.07</v>
      </c>
      <c r="O387" s="2">
        <f t="shared" si="475"/>
        <v>164.27</v>
      </c>
      <c r="P387" s="2">
        <f t="shared" si="476"/>
        <v>137.8</v>
      </c>
      <c r="Q387" s="6">
        <f t="shared" si="445"/>
        <v>0.884467265725289</v>
      </c>
      <c r="R387" s="6">
        <f t="shared" si="446"/>
        <v>0.130624092888244</v>
      </c>
      <c r="S387" s="4">
        <f t="shared" si="447"/>
        <v>1.378</v>
      </c>
      <c r="T387" s="6">
        <f t="shared" si="448"/>
        <v>0.218577648766328</v>
      </c>
      <c r="U387" s="6">
        <f t="shared" si="449"/>
        <v>0.212409288824383</v>
      </c>
      <c r="V387" s="6">
        <f t="shared" si="450"/>
        <v>0.192089985486212</v>
      </c>
      <c r="W387" s="6">
        <f t="shared" si="451"/>
        <v>0.00850000000000022</v>
      </c>
      <c r="X387" s="6">
        <f t="shared" si="452"/>
        <v>0.2927</v>
      </c>
      <c r="Y387" s="6">
        <f t="shared" si="453"/>
        <v>0.3012</v>
      </c>
    </row>
    <row r="388" spans="1:25">
      <c r="A388" s="1">
        <v>202011</v>
      </c>
      <c r="B388" s="2"/>
      <c r="C388" s="2" t="s">
        <v>30</v>
      </c>
      <c r="D388" s="2" t="s">
        <v>31</v>
      </c>
      <c r="E388" s="7">
        <v>249</v>
      </c>
      <c r="F388" s="7">
        <v>251.82</v>
      </c>
      <c r="G388" s="7">
        <v>260.9</v>
      </c>
      <c r="H388" s="2">
        <v>254.54</v>
      </c>
      <c r="I388" s="2">
        <v>253.02</v>
      </c>
      <c r="J388" s="2">
        <v>142.09</v>
      </c>
      <c r="K388" s="2">
        <f t="shared" ref="K388:M388" si="521">E388-97.77</f>
        <v>151.23</v>
      </c>
      <c r="L388" s="2">
        <f t="shared" si="521"/>
        <v>154.05</v>
      </c>
      <c r="M388" s="2">
        <f t="shared" si="521"/>
        <v>163.13</v>
      </c>
      <c r="N388" s="2">
        <f t="shared" si="474"/>
        <v>161.18</v>
      </c>
      <c r="O388" s="2">
        <f t="shared" si="475"/>
        <v>159.66</v>
      </c>
      <c r="P388" s="2">
        <f t="shared" si="476"/>
        <v>131.09</v>
      </c>
      <c r="Q388" s="6">
        <f t="shared" ref="Q388:Q393" si="522">P388/K388</f>
        <v>0.866825365337565</v>
      </c>
      <c r="R388" s="6">
        <f t="shared" ref="R388:R393" si="523">(K388-P388)/P388</f>
        <v>0.153634907315585</v>
      </c>
      <c r="S388" s="4">
        <f t="shared" ref="S388:S393" si="524">P388/100</f>
        <v>1.3109</v>
      </c>
      <c r="T388" s="6">
        <f t="shared" ref="T388:T393" si="525">(M388-P388)/P388</f>
        <v>0.244412235868487</v>
      </c>
      <c r="U388" s="6">
        <f t="shared" ref="U388:U393" si="526">(N388-P388)/P388</f>
        <v>0.229536959340911</v>
      </c>
      <c r="V388" s="6">
        <f t="shared" ref="V388:V393" si="527">(O388-P388)/P388</f>
        <v>0.217941871996339</v>
      </c>
      <c r="W388" s="6">
        <f t="shared" ref="W388:W393" si="528">(T388-U388)*S388</f>
        <v>0.0194999999999999</v>
      </c>
      <c r="X388" s="6">
        <f t="shared" ref="X388:X393" si="529">U388*S388</f>
        <v>0.3009</v>
      </c>
      <c r="Y388" s="6">
        <f t="shared" ref="Y388:Y393" si="530">W388+X388</f>
        <v>0.3204</v>
      </c>
    </row>
    <row r="389" spans="1:25">
      <c r="A389" s="1">
        <v>202011</v>
      </c>
      <c r="B389" s="2"/>
      <c r="C389" s="2" t="s">
        <v>135</v>
      </c>
      <c r="D389" s="2" t="s">
        <v>136</v>
      </c>
      <c r="E389" s="7">
        <v>264.28</v>
      </c>
      <c r="F389" s="7">
        <v>267.56</v>
      </c>
      <c r="G389" s="7">
        <v>277.33</v>
      </c>
      <c r="H389" s="2">
        <v>270.18</v>
      </c>
      <c r="I389" s="2">
        <v>268.45</v>
      </c>
      <c r="J389" s="2">
        <v>153.61</v>
      </c>
      <c r="K389" s="2">
        <f t="shared" ref="K389:M389" si="531">E389-97.77</f>
        <v>166.51</v>
      </c>
      <c r="L389" s="2">
        <f t="shared" si="531"/>
        <v>169.79</v>
      </c>
      <c r="M389" s="2">
        <f t="shared" si="531"/>
        <v>179.56</v>
      </c>
      <c r="N389" s="2">
        <f t="shared" si="474"/>
        <v>176.82</v>
      </c>
      <c r="O389" s="2">
        <f t="shared" si="475"/>
        <v>175.09</v>
      </c>
      <c r="P389" s="2">
        <f t="shared" si="476"/>
        <v>142.61</v>
      </c>
      <c r="Q389" s="6">
        <f t="shared" si="522"/>
        <v>0.856465077172542</v>
      </c>
      <c r="R389" s="6">
        <f t="shared" si="523"/>
        <v>0.167589930579903</v>
      </c>
      <c r="S389" s="4">
        <f t="shared" si="524"/>
        <v>1.4261</v>
      </c>
      <c r="T389" s="6">
        <f t="shared" si="525"/>
        <v>0.259098239955122</v>
      </c>
      <c r="U389" s="6">
        <f t="shared" si="526"/>
        <v>0.239885001051819</v>
      </c>
      <c r="V389" s="6">
        <f t="shared" si="527"/>
        <v>0.22775401444499</v>
      </c>
      <c r="W389" s="6">
        <f t="shared" si="528"/>
        <v>0.0274000000000001</v>
      </c>
      <c r="X389" s="6">
        <f t="shared" si="529"/>
        <v>0.3421</v>
      </c>
      <c r="Y389" s="6">
        <f t="shared" si="530"/>
        <v>0.3695</v>
      </c>
    </row>
    <row r="390" spans="1:25">
      <c r="A390" s="1">
        <v>202011</v>
      </c>
      <c r="B390" s="2"/>
      <c r="C390" s="10" t="s">
        <v>137</v>
      </c>
      <c r="D390" s="2" t="s">
        <v>138</v>
      </c>
      <c r="E390" s="7" t="s">
        <v>87</v>
      </c>
      <c r="F390" s="7"/>
      <c r="G390" s="7"/>
      <c r="H390" s="2"/>
      <c r="I390" s="2"/>
      <c r="J390" s="2"/>
      <c r="K390" s="2" t="e">
        <f t="shared" ref="K390:M390" si="532">E390-97.77</f>
        <v>#VALUE!</v>
      </c>
      <c r="L390" s="2">
        <f t="shared" si="532"/>
        <v>-97.77</v>
      </c>
      <c r="M390" s="2">
        <f t="shared" si="532"/>
        <v>-97.77</v>
      </c>
      <c r="N390" s="2">
        <f t="shared" si="474"/>
        <v>-93.36</v>
      </c>
      <c r="O390" s="2">
        <f t="shared" si="475"/>
        <v>-93.36</v>
      </c>
      <c r="P390" s="2">
        <f t="shared" si="476"/>
        <v>-11</v>
      </c>
      <c r="Q390" s="6"/>
      <c r="R390" s="6"/>
      <c r="S390" s="4"/>
      <c r="T390" s="6"/>
      <c r="U390" s="6"/>
      <c r="V390" s="6"/>
      <c r="W390" s="6"/>
      <c r="X390" s="6"/>
      <c r="Y390" s="6"/>
    </row>
    <row r="391" spans="1:25">
      <c r="A391" s="1">
        <v>202011</v>
      </c>
      <c r="B391" s="2" t="s">
        <v>151</v>
      </c>
      <c r="C391" s="2" t="s">
        <v>26</v>
      </c>
      <c r="D391" s="2" t="s">
        <v>27</v>
      </c>
      <c r="E391" s="7">
        <v>259.95</v>
      </c>
      <c r="F391" s="7">
        <v>264.06</v>
      </c>
      <c r="G391" s="7">
        <v>269.5</v>
      </c>
      <c r="H391" s="2">
        <v>264.75</v>
      </c>
      <c r="I391" s="2">
        <v>264.2</v>
      </c>
      <c r="J391" s="2">
        <v>151.53</v>
      </c>
      <c r="K391" s="2">
        <f t="shared" ref="K391:M391" si="533">E391-97.77</f>
        <v>162.18</v>
      </c>
      <c r="L391" s="2">
        <f t="shared" si="533"/>
        <v>166.29</v>
      </c>
      <c r="M391" s="2">
        <f t="shared" si="533"/>
        <v>171.73</v>
      </c>
      <c r="N391" s="2">
        <f t="shared" si="474"/>
        <v>171.39</v>
      </c>
      <c r="O391" s="2">
        <f t="shared" si="475"/>
        <v>170.84</v>
      </c>
      <c r="P391" s="2">
        <f t="shared" si="476"/>
        <v>140.53</v>
      </c>
      <c r="Q391" s="6">
        <f t="shared" si="522"/>
        <v>0.86650635096806</v>
      </c>
      <c r="R391" s="6">
        <f t="shared" si="523"/>
        <v>0.154059631395432</v>
      </c>
      <c r="S391" s="4">
        <f t="shared" si="524"/>
        <v>1.4053</v>
      </c>
      <c r="T391" s="6">
        <f t="shared" si="525"/>
        <v>0.222016651248844</v>
      </c>
      <c r="U391" s="6">
        <f t="shared" si="526"/>
        <v>0.219597239023696</v>
      </c>
      <c r="V391" s="6">
        <f t="shared" si="527"/>
        <v>0.215683483953604</v>
      </c>
      <c r="W391" s="6">
        <f t="shared" si="528"/>
        <v>0.00340000000000032</v>
      </c>
      <c r="X391" s="6">
        <f t="shared" si="529"/>
        <v>0.3086</v>
      </c>
      <c r="Y391" s="6">
        <f t="shared" si="530"/>
        <v>0.312</v>
      </c>
    </row>
    <row r="392" spans="1:25">
      <c r="A392" s="1">
        <v>202011</v>
      </c>
      <c r="B392" s="2"/>
      <c r="C392" s="2" t="s">
        <v>28</v>
      </c>
      <c r="D392" s="2" t="s">
        <v>29</v>
      </c>
      <c r="E392" s="7">
        <v>267.02</v>
      </c>
      <c r="F392" s="7">
        <v>270.43</v>
      </c>
      <c r="G392" s="7">
        <v>275.57</v>
      </c>
      <c r="H392" s="2">
        <v>270.77</v>
      </c>
      <c r="I392" s="2">
        <v>269.3</v>
      </c>
      <c r="J392" s="2">
        <v>152.47</v>
      </c>
      <c r="K392" s="2">
        <f t="shared" ref="K392:M392" si="534">E392-97.77</f>
        <v>169.25</v>
      </c>
      <c r="L392" s="2">
        <f t="shared" si="534"/>
        <v>172.66</v>
      </c>
      <c r="M392" s="2">
        <f t="shared" si="534"/>
        <v>177.8</v>
      </c>
      <c r="N392" s="2">
        <f t="shared" si="474"/>
        <v>177.41</v>
      </c>
      <c r="O392" s="2">
        <f t="shared" si="475"/>
        <v>175.94</v>
      </c>
      <c r="P392" s="2">
        <f t="shared" si="476"/>
        <v>141.47</v>
      </c>
      <c r="Q392" s="6">
        <f t="shared" si="522"/>
        <v>0.835864106351551</v>
      </c>
      <c r="R392" s="6">
        <f t="shared" si="523"/>
        <v>0.196366720859546</v>
      </c>
      <c r="S392" s="4">
        <f t="shared" si="524"/>
        <v>1.4147</v>
      </c>
      <c r="T392" s="6">
        <f t="shared" si="525"/>
        <v>0.256803562592776</v>
      </c>
      <c r="U392" s="6">
        <f t="shared" si="526"/>
        <v>0.254046794373365</v>
      </c>
      <c r="V392" s="6">
        <f t="shared" si="527"/>
        <v>0.243655898777126</v>
      </c>
      <c r="W392" s="6">
        <f t="shared" si="528"/>
        <v>0.00390000000000044</v>
      </c>
      <c r="X392" s="6">
        <f t="shared" si="529"/>
        <v>0.3594</v>
      </c>
      <c r="Y392" s="6">
        <f t="shared" si="530"/>
        <v>0.3633</v>
      </c>
    </row>
    <row r="393" spans="1:25">
      <c r="A393" s="1">
        <v>202011</v>
      </c>
      <c r="B393" s="2"/>
      <c r="C393" s="2" t="s">
        <v>30</v>
      </c>
      <c r="D393" s="2" t="s">
        <v>31</v>
      </c>
      <c r="E393" s="7">
        <v>255.11</v>
      </c>
      <c r="F393" s="7">
        <v>258.84</v>
      </c>
      <c r="G393" s="7">
        <v>267.31</v>
      </c>
      <c r="H393" s="2">
        <v>262.15</v>
      </c>
      <c r="I393" s="2">
        <v>260.38</v>
      </c>
      <c r="J393" s="2">
        <v>146.76</v>
      </c>
      <c r="K393" s="2">
        <f t="shared" ref="K393:M393" si="535">E393-97.77</f>
        <v>157.34</v>
      </c>
      <c r="L393" s="2">
        <f t="shared" si="535"/>
        <v>161.07</v>
      </c>
      <c r="M393" s="2">
        <f t="shared" si="535"/>
        <v>169.54</v>
      </c>
      <c r="N393" s="2">
        <f t="shared" si="474"/>
        <v>168.79</v>
      </c>
      <c r="O393" s="2">
        <f t="shared" si="475"/>
        <v>167.02</v>
      </c>
      <c r="P393" s="2">
        <f t="shared" si="476"/>
        <v>135.76</v>
      </c>
      <c r="Q393" s="6">
        <f t="shared" si="522"/>
        <v>0.862844794712088</v>
      </c>
      <c r="R393" s="6">
        <f t="shared" si="523"/>
        <v>0.15895698291102</v>
      </c>
      <c r="S393" s="4">
        <f t="shared" si="524"/>
        <v>1.3576</v>
      </c>
      <c r="T393" s="6">
        <f t="shared" si="525"/>
        <v>0.248821449616971</v>
      </c>
      <c r="U393" s="6">
        <f t="shared" si="526"/>
        <v>0.243296994696523</v>
      </c>
      <c r="V393" s="6">
        <f t="shared" si="527"/>
        <v>0.230259281084266</v>
      </c>
      <c r="W393" s="6">
        <f t="shared" si="528"/>
        <v>0.00750000000000059</v>
      </c>
      <c r="X393" s="6">
        <f t="shared" si="529"/>
        <v>0.3303</v>
      </c>
      <c r="Y393" s="6">
        <f t="shared" si="530"/>
        <v>0.3378</v>
      </c>
    </row>
    <row r="394" spans="1:25">
      <c r="A394" s="1">
        <v>202011</v>
      </c>
      <c r="B394" s="2"/>
      <c r="C394" s="2" t="s">
        <v>135</v>
      </c>
      <c r="D394" s="2" t="s">
        <v>136</v>
      </c>
      <c r="E394" s="7" t="s">
        <v>87</v>
      </c>
      <c r="F394" s="7"/>
      <c r="G394" s="7"/>
      <c r="H394" s="2"/>
      <c r="I394" s="2"/>
      <c r="J394" s="2"/>
      <c r="K394" s="2" t="e">
        <f t="shared" ref="K394:M394" si="536">E394-97.77</f>
        <v>#VALUE!</v>
      </c>
      <c r="L394" s="2">
        <f t="shared" si="536"/>
        <v>-97.77</v>
      </c>
      <c r="M394" s="2">
        <f t="shared" si="536"/>
        <v>-97.77</v>
      </c>
      <c r="N394" s="2">
        <f t="shared" si="474"/>
        <v>-93.36</v>
      </c>
      <c r="O394" s="2">
        <f t="shared" si="475"/>
        <v>-93.36</v>
      </c>
      <c r="P394" s="2">
        <f t="shared" si="476"/>
        <v>-11</v>
      </c>
      <c r="Q394" s="6"/>
      <c r="R394" s="6"/>
      <c r="S394" s="4"/>
      <c r="T394" s="6"/>
      <c r="U394" s="6"/>
      <c r="V394" s="6"/>
      <c r="W394" s="6"/>
      <c r="X394" s="6"/>
      <c r="Y394" s="6"/>
    </row>
    <row r="395" spans="1:25">
      <c r="A395" s="1">
        <v>202011</v>
      </c>
      <c r="B395" s="2"/>
      <c r="C395" s="10" t="s">
        <v>137</v>
      </c>
      <c r="D395" s="2" t="s">
        <v>138</v>
      </c>
      <c r="E395" s="7" t="s">
        <v>87</v>
      </c>
      <c r="F395" s="7"/>
      <c r="G395" s="7"/>
      <c r="H395" s="2"/>
      <c r="I395" s="2"/>
      <c r="J395" s="2"/>
      <c r="K395" s="2" t="e">
        <f t="shared" ref="K395:M395" si="537">E395-97.77</f>
        <v>#VALUE!</v>
      </c>
      <c r="L395" s="2">
        <f t="shared" si="537"/>
        <v>-97.77</v>
      </c>
      <c r="M395" s="2">
        <f t="shared" si="537"/>
        <v>-97.77</v>
      </c>
      <c r="N395" s="2">
        <f t="shared" si="474"/>
        <v>-93.36</v>
      </c>
      <c r="O395" s="2">
        <f t="shared" si="475"/>
        <v>-93.36</v>
      </c>
      <c r="P395" s="2">
        <f t="shared" si="476"/>
        <v>-11</v>
      </c>
      <c r="Q395" s="6"/>
      <c r="R395" s="6"/>
      <c r="S395" s="4"/>
      <c r="T395" s="6"/>
      <c r="U395" s="6"/>
      <c r="V395" s="6"/>
      <c r="W395" s="6"/>
      <c r="X395" s="6"/>
      <c r="Y395" s="6"/>
    </row>
    <row r="396" spans="1:25">
      <c r="A396" s="1">
        <v>202011</v>
      </c>
      <c r="B396" s="2" t="s">
        <v>152</v>
      </c>
      <c r="C396" s="2" t="s">
        <v>26</v>
      </c>
      <c r="D396" s="2" t="s">
        <v>27</v>
      </c>
      <c r="E396" s="7">
        <v>268.21</v>
      </c>
      <c r="F396" s="7">
        <v>277.69</v>
      </c>
      <c r="G396" s="7">
        <v>276.92</v>
      </c>
      <c r="H396" s="2">
        <v>272.27</v>
      </c>
      <c r="I396" s="2">
        <v>271.11</v>
      </c>
      <c r="J396" s="2">
        <v>155.98</v>
      </c>
      <c r="K396" s="2">
        <f t="shared" ref="K396:M396" si="538">E396-97.77</f>
        <v>170.44</v>
      </c>
      <c r="L396" s="2">
        <f t="shared" si="538"/>
        <v>179.92</v>
      </c>
      <c r="M396" s="2">
        <f t="shared" si="538"/>
        <v>179.15</v>
      </c>
      <c r="N396" s="2">
        <f t="shared" si="474"/>
        <v>178.91</v>
      </c>
      <c r="O396" s="2">
        <f t="shared" si="475"/>
        <v>177.75</v>
      </c>
      <c r="P396" s="2">
        <f t="shared" si="476"/>
        <v>144.98</v>
      </c>
      <c r="Q396" s="6">
        <f t="shared" ref="Q396:Q399" si="539">P396/K396</f>
        <v>0.850621919737151</v>
      </c>
      <c r="R396" s="6">
        <f t="shared" ref="R396:R399" si="540">(K396-P396)/P396</f>
        <v>0.175610429024693</v>
      </c>
      <c r="S396" s="4">
        <f t="shared" ref="S396:S399" si="541">P396/100</f>
        <v>1.4498</v>
      </c>
      <c r="T396" s="6">
        <f t="shared" ref="T396:T399" si="542">(M396-P396)/P396</f>
        <v>0.235687681059457</v>
      </c>
      <c r="U396" s="6">
        <f t="shared" ref="U396:U399" si="543">(N396-P396)/P396</f>
        <v>0.234032280314526</v>
      </c>
      <c r="V396" s="6">
        <f t="shared" ref="V396:V399" si="544">(O396-P396)/P396</f>
        <v>0.22603117671403</v>
      </c>
      <c r="W396" s="6">
        <f t="shared" ref="W396:W399" si="545">(T396-U396)*S396</f>
        <v>0.00240000000000069</v>
      </c>
      <c r="X396" s="6">
        <f t="shared" ref="X396:X399" si="546">U396*S396</f>
        <v>0.3393</v>
      </c>
      <c r="Y396" s="6">
        <f t="shared" ref="Y396:Y399" si="547">W396+X396</f>
        <v>0.3417</v>
      </c>
    </row>
    <row r="397" spans="1:25">
      <c r="A397" s="1">
        <v>202011</v>
      </c>
      <c r="B397" s="2"/>
      <c r="C397" s="2" t="s">
        <v>28</v>
      </c>
      <c r="D397" s="2" t="s">
        <v>29</v>
      </c>
      <c r="E397" s="7">
        <v>259.64</v>
      </c>
      <c r="F397" s="7">
        <v>263.37</v>
      </c>
      <c r="G397" s="7">
        <v>270.15</v>
      </c>
      <c r="H397" s="2">
        <v>265.09</v>
      </c>
      <c r="I397" s="2">
        <v>262.44</v>
      </c>
      <c r="J397" s="2">
        <v>150.37</v>
      </c>
      <c r="K397" s="2">
        <f t="shared" ref="K397:M397" si="548">E397-97.77</f>
        <v>161.87</v>
      </c>
      <c r="L397" s="2">
        <f t="shared" si="548"/>
        <v>165.6</v>
      </c>
      <c r="M397" s="2">
        <f t="shared" si="548"/>
        <v>172.38</v>
      </c>
      <c r="N397" s="2">
        <f t="shared" si="474"/>
        <v>171.73</v>
      </c>
      <c r="O397" s="2">
        <f t="shared" si="475"/>
        <v>169.08</v>
      </c>
      <c r="P397" s="2">
        <f t="shared" si="476"/>
        <v>139.37</v>
      </c>
      <c r="Q397" s="6">
        <f t="shared" si="539"/>
        <v>0.86099956755421</v>
      </c>
      <c r="R397" s="6">
        <f t="shared" si="540"/>
        <v>0.161440769175576</v>
      </c>
      <c r="S397" s="4">
        <f t="shared" si="541"/>
        <v>1.3937</v>
      </c>
      <c r="T397" s="6">
        <f t="shared" si="542"/>
        <v>0.236851546243811</v>
      </c>
      <c r="U397" s="6">
        <f t="shared" si="543"/>
        <v>0.232187701800961</v>
      </c>
      <c r="V397" s="6">
        <f t="shared" si="544"/>
        <v>0.213173566764727</v>
      </c>
      <c r="W397" s="6">
        <f t="shared" si="545"/>
        <v>0.00650000000000032</v>
      </c>
      <c r="X397" s="6">
        <f t="shared" si="546"/>
        <v>0.3236</v>
      </c>
      <c r="Y397" s="6">
        <f t="shared" si="547"/>
        <v>0.3301</v>
      </c>
    </row>
    <row r="398" spans="1:25">
      <c r="A398" s="1">
        <v>202011</v>
      </c>
      <c r="B398" s="2"/>
      <c r="C398" s="2" t="s">
        <v>30</v>
      </c>
      <c r="D398" s="2" t="s">
        <v>31</v>
      </c>
      <c r="E398" s="7">
        <v>242.43</v>
      </c>
      <c r="F398" s="7">
        <v>243.46</v>
      </c>
      <c r="G398" s="7">
        <v>254.9</v>
      </c>
      <c r="H398" s="2">
        <v>246.33</v>
      </c>
      <c r="I398" s="2">
        <v>244.82</v>
      </c>
      <c r="J398" s="2">
        <v>138</v>
      </c>
      <c r="K398" s="2">
        <f t="shared" ref="K398:M398" si="549">E398-97.77</f>
        <v>144.66</v>
      </c>
      <c r="L398" s="2">
        <f t="shared" si="549"/>
        <v>145.69</v>
      </c>
      <c r="M398" s="2">
        <f t="shared" si="549"/>
        <v>157.13</v>
      </c>
      <c r="N398" s="2">
        <f t="shared" si="474"/>
        <v>152.97</v>
      </c>
      <c r="O398" s="2">
        <f t="shared" si="475"/>
        <v>151.46</v>
      </c>
      <c r="P398" s="2">
        <f t="shared" si="476"/>
        <v>127</v>
      </c>
      <c r="Q398" s="6">
        <f t="shared" si="539"/>
        <v>0.877920641504217</v>
      </c>
      <c r="R398" s="6">
        <f t="shared" si="540"/>
        <v>0.139055118110236</v>
      </c>
      <c r="S398" s="4">
        <f t="shared" si="541"/>
        <v>1.27</v>
      </c>
      <c r="T398" s="6">
        <f t="shared" si="542"/>
        <v>0.237244094488189</v>
      </c>
      <c r="U398" s="6">
        <f t="shared" si="543"/>
        <v>0.204488188976378</v>
      </c>
      <c r="V398" s="6">
        <f t="shared" si="544"/>
        <v>0.19259842519685</v>
      </c>
      <c r="W398" s="6">
        <f t="shared" si="545"/>
        <v>0.0415999999999997</v>
      </c>
      <c r="X398" s="6">
        <f t="shared" si="546"/>
        <v>0.2597</v>
      </c>
      <c r="Y398" s="6">
        <f t="shared" si="547"/>
        <v>0.3013</v>
      </c>
    </row>
    <row r="399" spans="1:25">
      <c r="A399" s="1">
        <v>202011</v>
      </c>
      <c r="B399" s="2"/>
      <c r="C399" s="2" t="s">
        <v>135</v>
      </c>
      <c r="D399" s="2" t="s">
        <v>136</v>
      </c>
      <c r="E399" s="7">
        <v>255.58</v>
      </c>
      <c r="F399" s="7">
        <v>255.3</v>
      </c>
      <c r="G399" s="7">
        <v>265.34</v>
      </c>
      <c r="H399" s="2">
        <v>260.84</v>
      </c>
      <c r="I399" s="2">
        <v>258.18</v>
      </c>
      <c r="J399" s="2">
        <v>145.34</v>
      </c>
      <c r="K399" s="2">
        <f t="shared" ref="K399:M399" si="550">E399-97.77</f>
        <v>157.81</v>
      </c>
      <c r="L399" s="2">
        <f t="shared" si="550"/>
        <v>157.53</v>
      </c>
      <c r="M399" s="2">
        <f t="shared" si="550"/>
        <v>167.57</v>
      </c>
      <c r="N399" s="2">
        <f t="shared" si="474"/>
        <v>167.48</v>
      </c>
      <c r="O399" s="2">
        <f t="shared" si="475"/>
        <v>164.82</v>
      </c>
      <c r="P399" s="2">
        <f t="shared" si="476"/>
        <v>134.34</v>
      </c>
      <c r="Q399" s="6">
        <f t="shared" si="539"/>
        <v>0.851276851910525</v>
      </c>
      <c r="R399" s="6">
        <f t="shared" si="540"/>
        <v>0.174705969927051</v>
      </c>
      <c r="S399" s="4">
        <f t="shared" si="541"/>
        <v>1.3434</v>
      </c>
      <c r="T399" s="6">
        <f t="shared" si="542"/>
        <v>0.247357451243114</v>
      </c>
      <c r="U399" s="6">
        <f t="shared" si="543"/>
        <v>0.246687509304749</v>
      </c>
      <c r="V399" s="6">
        <f t="shared" si="544"/>
        <v>0.226887003126396</v>
      </c>
      <c r="W399" s="6">
        <f t="shared" si="545"/>
        <v>0.000900000000000292</v>
      </c>
      <c r="X399" s="6">
        <f t="shared" si="546"/>
        <v>0.3314</v>
      </c>
      <c r="Y399" s="6">
        <f t="shared" si="547"/>
        <v>0.3323</v>
      </c>
    </row>
    <row r="400" spans="1:25">
      <c r="A400" s="1">
        <v>202011</v>
      </c>
      <c r="B400" s="11"/>
      <c r="C400" s="12" t="s">
        <v>137</v>
      </c>
      <c r="D400" s="11" t="s">
        <v>138</v>
      </c>
      <c r="E400" s="12" t="s">
        <v>87</v>
      </c>
      <c r="F400" s="12"/>
      <c r="G400" s="12"/>
      <c r="H400" s="11"/>
      <c r="I400" s="11"/>
      <c r="J400" s="11"/>
      <c r="K400" s="11"/>
      <c r="L400" s="11"/>
      <c r="M400" s="11"/>
      <c r="N400" s="11"/>
      <c r="O400" s="11"/>
      <c r="P400" s="11"/>
      <c r="Q400" s="13"/>
      <c r="R400" s="13"/>
      <c r="S400" s="14"/>
      <c r="T400" s="13"/>
      <c r="U400" s="13"/>
      <c r="V400" s="13"/>
      <c r="W400" s="13"/>
      <c r="X400" s="13"/>
      <c r="Y400" s="13"/>
    </row>
    <row r="401" spans="1:25">
      <c r="A401" s="2">
        <v>202002</v>
      </c>
      <c r="B401" s="7" t="s">
        <v>113</v>
      </c>
      <c r="C401" s="2" t="s">
        <v>26</v>
      </c>
      <c r="D401" s="2" t="s">
        <v>27</v>
      </c>
      <c r="E401" s="7">
        <v>262.91</v>
      </c>
      <c r="F401" s="7">
        <v>265.49</v>
      </c>
      <c r="G401" s="7">
        <v>268.24</v>
      </c>
      <c r="H401" s="7">
        <v>263.96</v>
      </c>
      <c r="I401" s="7">
        <v>262.04</v>
      </c>
      <c r="J401" s="7">
        <v>134.949</v>
      </c>
      <c r="K401" s="2">
        <v>165.14</v>
      </c>
      <c r="L401" s="2">
        <v>167.72</v>
      </c>
      <c r="M401" s="2">
        <v>170.47</v>
      </c>
      <c r="N401" s="2">
        <v>170.6</v>
      </c>
      <c r="O401" s="2">
        <v>168.68</v>
      </c>
      <c r="P401" s="2">
        <v>123.949</v>
      </c>
      <c r="Q401" s="6">
        <v>0.750569214000242</v>
      </c>
      <c r="R401" s="6">
        <v>0.332322164761313</v>
      </c>
      <c r="S401" s="4">
        <v>1.23949</v>
      </c>
      <c r="T401" s="6">
        <v>0.375323721853343</v>
      </c>
      <c r="U401" s="6">
        <v>0.376372540319002</v>
      </c>
      <c r="V401" s="6">
        <v>0.36088229836465</v>
      </c>
      <c r="W401" s="15">
        <v>-0.00129999999999935</v>
      </c>
      <c r="X401" s="6">
        <v>0.46651</v>
      </c>
      <c r="Y401" s="6">
        <v>0.46521</v>
      </c>
    </row>
    <row r="402" spans="1:25">
      <c r="A402" s="2">
        <v>202002</v>
      </c>
      <c r="B402" s="7" t="s">
        <v>113</v>
      </c>
      <c r="C402" s="2" t="s">
        <v>28</v>
      </c>
      <c r="D402" s="2" t="s">
        <v>29</v>
      </c>
      <c r="E402" s="7">
        <v>271.44</v>
      </c>
      <c r="F402" s="7">
        <v>279.55</v>
      </c>
      <c r="G402" s="7">
        <v>282.95</v>
      </c>
      <c r="H402" s="7">
        <v>277.29</v>
      </c>
      <c r="I402" s="7">
        <v>274.31</v>
      </c>
      <c r="J402" s="7">
        <v>172.378</v>
      </c>
      <c r="K402" s="2">
        <v>173.67</v>
      </c>
      <c r="L402" s="2">
        <v>181.78</v>
      </c>
      <c r="M402" s="2">
        <v>185.18</v>
      </c>
      <c r="N402" s="2">
        <v>183.93</v>
      </c>
      <c r="O402" s="2">
        <v>180.95</v>
      </c>
      <c r="P402" s="2">
        <v>161.378</v>
      </c>
      <c r="Q402" s="6">
        <v>0.929222087867795</v>
      </c>
      <c r="R402" s="6">
        <v>0.0761689945345712</v>
      </c>
      <c r="S402" s="4">
        <v>1.61378</v>
      </c>
      <c r="T402" s="6">
        <v>0.147492223227454</v>
      </c>
      <c r="U402" s="6">
        <v>0.139746433838565</v>
      </c>
      <c r="V402" s="6">
        <v>0.121280471935456</v>
      </c>
      <c r="W402" s="15">
        <v>0.0125</v>
      </c>
      <c r="X402" s="6">
        <v>0.22552</v>
      </c>
      <c r="Y402" s="6">
        <v>0.23802</v>
      </c>
    </row>
    <row r="403" spans="1:25">
      <c r="A403" s="2">
        <v>202002</v>
      </c>
      <c r="B403" s="7" t="s">
        <v>113</v>
      </c>
      <c r="C403" s="2" t="s">
        <v>30</v>
      </c>
      <c r="D403" s="2" t="s">
        <v>31</v>
      </c>
      <c r="E403" s="7">
        <v>252.32</v>
      </c>
      <c r="F403" s="7">
        <v>266.55</v>
      </c>
      <c r="G403" s="7">
        <v>266.46</v>
      </c>
      <c r="H403" s="7">
        <v>257.62</v>
      </c>
      <c r="I403" s="7">
        <v>253.84</v>
      </c>
      <c r="J403" s="7">
        <v>142.06</v>
      </c>
      <c r="K403" s="2">
        <v>154.55</v>
      </c>
      <c r="L403" s="2">
        <v>168.78</v>
      </c>
      <c r="M403" s="2">
        <v>168.69</v>
      </c>
      <c r="N403" s="2">
        <v>164.26</v>
      </c>
      <c r="O403" s="2">
        <v>160.48</v>
      </c>
      <c r="P403" s="2">
        <v>131.06</v>
      </c>
      <c r="Q403" s="6">
        <v>0.848010352636687</v>
      </c>
      <c r="R403" s="6">
        <v>0.179230886616817</v>
      </c>
      <c r="S403" s="4">
        <v>1.3106</v>
      </c>
      <c r="T403" s="6">
        <v>0.287120402868915</v>
      </c>
      <c r="U403" s="6">
        <v>0.253319090492904</v>
      </c>
      <c r="V403" s="6">
        <v>0.224477338623531</v>
      </c>
      <c r="W403" s="15">
        <v>0.0443000000000001</v>
      </c>
      <c r="X403" s="6">
        <v>0.332</v>
      </c>
      <c r="Y403" s="6">
        <v>0.3763</v>
      </c>
    </row>
    <row r="404" spans="1:25">
      <c r="A404" s="2">
        <v>202002</v>
      </c>
      <c r="B404" s="7" t="s">
        <v>93</v>
      </c>
      <c r="C404" s="2" t="s">
        <v>26</v>
      </c>
      <c r="D404" s="2" t="s">
        <v>27</v>
      </c>
      <c r="E404" s="7">
        <v>267.4</v>
      </c>
      <c r="F404" s="7">
        <v>271.38</v>
      </c>
      <c r="G404" s="7">
        <v>273.79</v>
      </c>
      <c r="H404" s="7">
        <v>269.55</v>
      </c>
      <c r="I404" s="7">
        <v>267.33</v>
      </c>
      <c r="J404" s="7">
        <v>147.217</v>
      </c>
      <c r="K404" s="2">
        <v>169.63</v>
      </c>
      <c r="L404" s="2">
        <v>173.61</v>
      </c>
      <c r="M404" s="2">
        <v>176.02</v>
      </c>
      <c r="N404" s="2">
        <v>176.19</v>
      </c>
      <c r="O404" s="2">
        <v>173.97</v>
      </c>
      <c r="P404" s="2">
        <v>136.217</v>
      </c>
      <c r="Q404" s="6">
        <v>0.80302422920474</v>
      </c>
      <c r="R404" s="6">
        <v>0.245292437801449</v>
      </c>
      <c r="S404" s="4">
        <v>1.36217</v>
      </c>
      <c r="T404" s="6">
        <v>0.292202882165956</v>
      </c>
      <c r="U404" s="6">
        <v>0.293450890857969</v>
      </c>
      <c r="V404" s="6">
        <v>0.277153365585793</v>
      </c>
      <c r="W404" s="15">
        <v>-0.00169999999999953</v>
      </c>
      <c r="X404" s="6">
        <v>0.39973</v>
      </c>
      <c r="Y404" s="6">
        <v>0.39803</v>
      </c>
    </row>
    <row r="405" spans="1:25">
      <c r="A405" s="2">
        <v>202002</v>
      </c>
      <c r="B405" s="7" t="s">
        <v>93</v>
      </c>
      <c r="C405" s="2" t="s">
        <v>28</v>
      </c>
      <c r="D405" s="2" t="s">
        <v>29</v>
      </c>
      <c r="E405" s="7">
        <v>252.35</v>
      </c>
      <c r="F405" s="7">
        <v>268.38</v>
      </c>
      <c r="G405" s="7">
        <v>270.38</v>
      </c>
      <c r="H405" s="7">
        <v>262.12</v>
      </c>
      <c r="I405" s="7">
        <v>259.26</v>
      </c>
      <c r="J405" s="7">
        <v>143.325</v>
      </c>
      <c r="K405" s="2">
        <v>154.58</v>
      </c>
      <c r="L405" s="2">
        <v>170.61</v>
      </c>
      <c r="M405" s="2">
        <v>172.61</v>
      </c>
      <c r="N405" s="2">
        <v>168.76</v>
      </c>
      <c r="O405" s="2">
        <v>165.9</v>
      </c>
      <c r="P405" s="2">
        <v>132.325</v>
      </c>
      <c r="Q405" s="6">
        <v>0.856029240522707</v>
      </c>
      <c r="R405" s="6">
        <v>0.16818439448328</v>
      </c>
      <c r="S405" s="4">
        <v>1.32325</v>
      </c>
      <c r="T405" s="6">
        <v>0.304439826185528</v>
      </c>
      <c r="U405" s="6">
        <v>0.27534479501228</v>
      </c>
      <c r="V405" s="6">
        <v>0.253731343283582</v>
      </c>
      <c r="W405" s="15">
        <v>0.0385000000000002</v>
      </c>
      <c r="X405" s="6">
        <v>0.36435</v>
      </c>
      <c r="Y405" s="6">
        <v>0.40285</v>
      </c>
    </row>
    <row r="406" spans="1:25">
      <c r="A406" s="2">
        <v>202002</v>
      </c>
      <c r="B406" s="7" t="s">
        <v>93</v>
      </c>
      <c r="C406" s="2" t="s">
        <v>30</v>
      </c>
      <c r="D406" s="2" t="s">
        <v>31</v>
      </c>
      <c r="E406" s="7">
        <v>240.82</v>
      </c>
      <c r="F406" s="7">
        <v>263.75</v>
      </c>
      <c r="G406" s="7">
        <v>264.31</v>
      </c>
      <c r="H406" s="7">
        <v>250.57</v>
      </c>
      <c r="I406" s="7">
        <v>245.34</v>
      </c>
      <c r="J406" s="7">
        <v>133.677</v>
      </c>
      <c r="K406" s="2">
        <v>143.05</v>
      </c>
      <c r="L406" s="2">
        <v>165.98</v>
      </c>
      <c r="M406" s="2">
        <v>166.54</v>
      </c>
      <c r="N406" s="2">
        <v>157.21</v>
      </c>
      <c r="O406" s="2">
        <v>151.98</v>
      </c>
      <c r="P406" s="2">
        <v>122.677</v>
      </c>
      <c r="Q406" s="6">
        <v>0.857581265291856</v>
      </c>
      <c r="R406" s="6">
        <v>0.166070249517025</v>
      </c>
      <c r="S406" s="4">
        <v>1.22677</v>
      </c>
      <c r="T406" s="6">
        <v>0.357548684757534</v>
      </c>
      <c r="U406" s="6">
        <v>0.281495308819094</v>
      </c>
      <c r="V406" s="6">
        <v>0.238863030559926</v>
      </c>
      <c r="W406" s="15">
        <v>0.0933000000000004</v>
      </c>
      <c r="X406" s="6">
        <v>0.34533</v>
      </c>
      <c r="Y406" s="6">
        <v>0.43863</v>
      </c>
    </row>
    <row r="407" spans="1:25">
      <c r="A407" s="2">
        <v>202002</v>
      </c>
      <c r="B407" s="7" t="s">
        <v>126</v>
      </c>
      <c r="C407" s="2" t="s">
        <v>26</v>
      </c>
      <c r="D407" s="2" t="s">
        <v>27</v>
      </c>
      <c r="E407" s="7">
        <v>237.92</v>
      </c>
      <c r="F407" s="7">
        <v>253.95</v>
      </c>
      <c r="G407" s="7">
        <v>257.21</v>
      </c>
      <c r="H407" s="7">
        <v>249.73</v>
      </c>
      <c r="I407" s="7">
        <v>245.02</v>
      </c>
      <c r="J407" s="7">
        <v>129.101</v>
      </c>
      <c r="K407" s="2">
        <v>140.15</v>
      </c>
      <c r="L407" s="2">
        <v>156.18</v>
      </c>
      <c r="M407" s="2">
        <v>159.44</v>
      </c>
      <c r="N407" s="2">
        <v>156.37</v>
      </c>
      <c r="O407" s="2">
        <v>151.66</v>
      </c>
      <c r="P407" s="2">
        <v>118.101</v>
      </c>
      <c r="Q407" s="6">
        <v>0.842675704602212</v>
      </c>
      <c r="R407" s="6">
        <v>0.186696132970931</v>
      </c>
      <c r="S407" s="4">
        <v>1.18101</v>
      </c>
      <c r="T407" s="6">
        <v>0.350030905750163</v>
      </c>
      <c r="U407" s="6">
        <v>0.324036206297999</v>
      </c>
      <c r="V407" s="6">
        <v>0.284155087594517</v>
      </c>
      <c r="W407" s="15">
        <v>0.0306999999999999</v>
      </c>
      <c r="X407" s="6">
        <v>0.38269</v>
      </c>
      <c r="Y407" s="6">
        <v>0.41339</v>
      </c>
    </row>
    <row r="408" spans="1:25">
      <c r="A408" s="2">
        <v>202002</v>
      </c>
      <c r="B408" s="7" t="s">
        <v>126</v>
      </c>
      <c r="C408" s="2" t="s">
        <v>28</v>
      </c>
      <c r="D408" s="2" t="s">
        <v>29</v>
      </c>
      <c r="E408" s="7">
        <v>273.81</v>
      </c>
      <c r="F408" s="7">
        <v>278.94</v>
      </c>
      <c r="G408" s="7">
        <v>283.54</v>
      </c>
      <c r="H408" s="7">
        <v>279.19</v>
      </c>
      <c r="I408" s="7">
        <v>277.09</v>
      </c>
      <c r="J408" s="7">
        <v>179.42</v>
      </c>
      <c r="K408" s="2">
        <v>176.04</v>
      </c>
      <c r="L408" s="2">
        <v>181.17</v>
      </c>
      <c r="M408" s="2">
        <v>185.77</v>
      </c>
      <c r="N408" s="2">
        <v>185.83</v>
      </c>
      <c r="O408" s="2">
        <v>183.73</v>
      </c>
      <c r="P408" s="2">
        <v>168.42</v>
      </c>
      <c r="Q408" s="6">
        <v>0.956714383094751</v>
      </c>
      <c r="R408" s="6">
        <v>0.045244032775205</v>
      </c>
      <c r="S408" s="4">
        <v>1.6842</v>
      </c>
      <c r="T408" s="6">
        <v>0.103016268851681</v>
      </c>
      <c r="U408" s="6">
        <v>0.103372521078257</v>
      </c>
      <c r="V408" s="6">
        <v>0.090903693148082</v>
      </c>
      <c r="W408" s="15">
        <v>-0.000599999999999455</v>
      </c>
      <c r="X408" s="6">
        <v>0.1741</v>
      </c>
      <c r="Y408" s="6">
        <v>0.173500000000001</v>
      </c>
    </row>
    <row r="409" spans="1:25">
      <c r="A409" s="2">
        <v>202002</v>
      </c>
      <c r="B409" s="7" t="s">
        <v>126</v>
      </c>
      <c r="C409" s="2" t="s">
        <v>30</v>
      </c>
      <c r="D409" s="2" t="s">
        <v>31</v>
      </c>
      <c r="E409" s="7">
        <v>248.28</v>
      </c>
      <c r="F409" s="7">
        <v>261.99</v>
      </c>
      <c r="G409" s="7">
        <v>264.03</v>
      </c>
      <c r="H409" s="7">
        <v>254.43</v>
      </c>
      <c r="I409" s="7">
        <v>250.95</v>
      </c>
      <c r="J409" s="7">
        <v>151.589</v>
      </c>
      <c r="K409" s="2">
        <v>150.51</v>
      </c>
      <c r="L409" s="2">
        <v>164.22</v>
      </c>
      <c r="M409" s="2">
        <v>166.26</v>
      </c>
      <c r="N409" s="2">
        <v>161.07</v>
      </c>
      <c r="O409" s="2">
        <v>157.59</v>
      </c>
      <c r="P409" s="2">
        <v>140.589</v>
      </c>
      <c r="Q409" s="6">
        <v>0.934084114012358</v>
      </c>
      <c r="R409" s="6">
        <v>0.0705673985873716</v>
      </c>
      <c r="S409" s="4">
        <v>1.40589</v>
      </c>
      <c r="T409" s="6">
        <v>0.182596077929283</v>
      </c>
      <c r="U409" s="6">
        <v>0.145679960736615</v>
      </c>
      <c r="V409" s="6">
        <v>0.120926957301069</v>
      </c>
      <c r="W409" s="15">
        <v>0.0519</v>
      </c>
      <c r="X409" s="6">
        <v>0.20481</v>
      </c>
      <c r="Y409" s="6">
        <v>0.25671</v>
      </c>
    </row>
    <row r="410" spans="1:25">
      <c r="A410" s="2">
        <v>202002</v>
      </c>
      <c r="B410" s="7" t="s">
        <v>130</v>
      </c>
      <c r="C410" s="2" t="s">
        <v>26</v>
      </c>
      <c r="D410" s="2" t="s">
        <v>27</v>
      </c>
      <c r="E410" s="7">
        <v>265.25</v>
      </c>
      <c r="F410" s="7">
        <v>276.43</v>
      </c>
      <c r="G410" s="7">
        <v>279.66</v>
      </c>
      <c r="H410" s="7">
        <v>274.32</v>
      </c>
      <c r="I410" s="7">
        <v>272.35</v>
      </c>
      <c r="J410" s="7">
        <v>158.17</v>
      </c>
      <c r="K410" s="2">
        <v>167.48</v>
      </c>
      <c r="L410" s="2">
        <v>178.66</v>
      </c>
      <c r="M410" s="2">
        <v>181.89</v>
      </c>
      <c r="N410" s="2">
        <v>180.96</v>
      </c>
      <c r="O410" s="2">
        <v>178.99</v>
      </c>
      <c r="P410" s="2">
        <v>147.17</v>
      </c>
      <c r="Q410" s="6">
        <v>0.878731788870313</v>
      </c>
      <c r="R410" s="6">
        <v>0.138003669226065</v>
      </c>
      <c r="S410" s="4">
        <v>1.4717</v>
      </c>
      <c r="T410" s="6">
        <v>0.235917646259428</v>
      </c>
      <c r="U410" s="6">
        <v>0.229598423591765</v>
      </c>
      <c r="V410" s="6">
        <v>0.216212543317252</v>
      </c>
      <c r="W410" s="15">
        <v>0.00930000000000065</v>
      </c>
      <c r="X410" s="6">
        <v>0.3379</v>
      </c>
      <c r="Y410" s="6">
        <v>0.347200000000001</v>
      </c>
    </row>
    <row r="411" spans="1:25">
      <c r="A411" s="2">
        <v>202002</v>
      </c>
      <c r="B411" s="7" t="s">
        <v>130</v>
      </c>
      <c r="C411" s="2" t="s">
        <v>28</v>
      </c>
      <c r="D411" s="2" t="s">
        <v>29</v>
      </c>
      <c r="E411" s="7">
        <v>263.35</v>
      </c>
      <c r="F411" s="7">
        <v>272.58</v>
      </c>
      <c r="G411" s="7">
        <v>279.69</v>
      </c>
      <c r="H411" s="7">
        <v>273.68</v>
      </c>
      <c r="I411" s="7">
        <v>269.87</v>
      </c>
      <c r="J411" s="7">
        <v>156.744</v>
      </c>
      <c r="K411" s="2">
        <v>165.58</v>
      </c>
      <c r="L411" s="2">
        <v>174.81</v>
      </c>
      <c r="M411" s="2">
        <v>181.92</v>
      </c>
      <c r="N411" s="2">
        <v>180.32</v>
      </c>
      <c r="O411" s="2">
        <v>176.51</v>
      </c>
      <c r="P411" s="2">
        <v>145.744</v>
      </c>
      <c r="Q411" s="6">
        <v>0.88020292305834</v>
      </c>
      <c r="R411" s="6">
        <v>0.136101657701175</v>
      </c>
      <c r="S411" s="4">
        <v>1.45744</v>
      </c>
      <c r="T411" s="6">
        <v>0.24821605006038</v>
      </c>
      <c r="U411" s="6">
        <v>0.237237896585794</v>
      </c>
      <c r="V411" s="6">
        <v>0.211096168624437</v>
      </c>
      <c r="W411" s="15">
        <v>0.0160000000000002</v>
      </c>
      <c r="X411" s="6">
        <v>0.34576</v>
      </c>
      <c r="Y411" s="6">
        <v>0.36176</v>
      </c>
    </row>
    <row r="412" spans="1:25">
      <c r="A412" s="2">
        <v>202002</v>
      </c>
      <c r="B412" s="7" t="s">
        <v>130</v>
      </c>
      <c r="C412" s="2" t="s">
        <v>30</v>
      </c>
      <c r="D412" s="2" t="s">
        <v>31</v>
      </c>
      <c r="E412" s="7">
        <v>233.64</v>
      </c>
      <c r="F412" s="7">
        <v>255.6</v>
      </c>
      <c r="G412" s="7">
        <v>254.76</v>
      </c>
      <c r="H412" s="7">
        <v>245.97</v>
      </c>
      <c r="I412" s="7">
        <v>240.58</v>
      </c>
      <c r="J412" s="7">
        <v>124.155</v>
      </c>
      <c r="K412" s="2">
        <v>135.87</v>
      </c>
      <c r="L412" s="2">
        <v>157.83</v>
      </c>
      <c r="M412" s="2">
        <v>156.99</v>
      </c>
      <c r="N412" s="2">
        <v>152.61</v>
      </c>
      <c r="O412" s="2">
        <v>147.22</v>
      </c>
      <c r="P412" s="2">
        <v>113.155</v>
      </c>
      <c r="Q412" s="6">
        <v>0.832818134981968</v>
      </c>
      <c r="R412" s="6">
        <v>0.200742344571605</v>
      </c>
      <c r="S412" s="4">
        <v>1.13155</v>
      </c>
      <c r="T412" s="6">
        <v>0.387388979718086</v>
      </c>
      <c r="U412" s="6">
        <v>0.348681012770094</v>
      </c>
      <c r="V412" s="6">
        <v>0.301047236092086</v>
      </c>
      <c r="W412" s="15">
        <v>0.0438</v>
      </c>
      <c r="X412" s="6">
        <v>0.39455</v>
      </c>
      <c r="Y412" s="6">
        <v>0.43835</v>
      </c>
    </row>
    <row r="413" spans="1:25">
      <c r="A413" s="2">
        <v>202002</v>
      </c>
      <c r="B413" s="7" t="s">
        <v>122</v>
      </c>
      <c r="C413" s="2" t="s">
        <v>26</v>
      </c>
      <c r="D413" s="2" t="s">
        <v>27</v>
      </c>
      <c r="E413" s="7">
        <v>264.3</v>
      </c>
      <c r="F413" s="7">
        <v>275.57</v>
      </c>
      <c r="G413" s="7">
        <v>279.04</v>
      </c>
      <c r="H413" s="7">
        <v>271.5</v>
      </c>
      <c r="I413" s="7">
        <v>267.52</v>
      </c>
      <c r="J413" s="7">
        <v>156.552</v>
      </c>
      <c r="K413" s="2">
        <v>166.53</v>
      </c>
      <c r="L413" s="2">
        <v>177.8</v>
      </c>
      <c r="M413" s="2">
        <v>181.27</v>
      </c>
      <c r="N413" s="2">
        <v>178.14</v>
      </c>
      <c r="O413" s="2">
        <v>174.16</v>
      </c>
      <c r="P413" s="2">
        <v>145.552</v>
      </c>
      <c r="Q413" s="6">
        <v>0.8740287035369</v>
      </c>
      <c r="R413" s="6">
        <v>0.144127184786194</v>
      </c>
      <c r="S413" s="4">
        <v>1.45552</v>
      </c>
      <c r="T413" s="6">
        <v>0.245396834121139</v>
      </c>
      <c r="U413" s="6">
        <v>0.22389249203034</v>
      </c>
      <c r="V413" s="6">
        <v>0.196548312630537</v>
      </c>
      <c r="W413" s="15">
        <v>0.0313000000000005</v>
      </c>
      <c r="X413" s="6">
        <v>0.32588</v>
      </c>
      <c r="Y413" s="6">
        <v>0.35718</v>
      </c>
    </row>
    <row r="414" spans="1:25">
      <c r="A414" s="2">
        <v>202002</v>
      </c>
      <c r="B414" s="7" t="s">
        <v>122</v>
      </c>
      <c r="C414" s="2" t="s">
        <v>28</v>
      </c>
      <c r="D414" s="2" t="s">
        <v>29</v>
      </c>
      <c r="E414" s="7">
        <v>262.01</v>
      </c>
      <c r="F414" s="7">
        <v>275.73</v>
      </c>
      <c r="G414" s="7">
        <v>276.16</v>
      </c>
      <c r="H414" s="7">
        <v>270.19</v>
      </c>
      <c r="I414" s="7">
        <v>266.43</v>
      </c>
      <c r="J414" s="7">
        <v>158.959</v>
      </c>
      <c r="K414" s="2">
        <v>164.24</v>
      </c>
      <c r="L414" s="2">
        <v>177.96</v>
      </c>
      <c r="M414" s="2">
        <v>178.39</v>
      </c>
      <c r="N414" s="2">
        <v>176.83</v>
      </c>
      <c r="O414" s="2">
        <v>173.07</v>
      </c>
      <c r="P414" s="2">
        <v>147.959</v>
      </c>
      <c r="Q414" s="6">
        <v>0.900870677057964</v>
      </c>
      <c r="R414" s="6">
        <v>0.110037240046229</v>
      </c>
      <c r="S414" s="4">
        <v>1.47959</v>
      </c>
      <c r="T414" s="6">
        <v>0.205671841523666</v>
      </c>
      <c r="U414" s="6">
        <v>0.195128380159368</v>
      </c>
      <c r="V414" s="6">
        <v>0.169715934819781</v>
      </c>
      <c r="W414" s="15">
        <v>0.0156000000000006</v>
      </c>
      <c r="X414" s="6">
        <v>0.28871</v>
      </c>
      <c r="Y414" s="6">
        <v>0.30431</v>
      </c>
    </row>
    <row r="415" spans="1:25">
      <c r="A415" s="2">
        <v>202002</v>
      </c>
      <c r="B415" s="7" t="s">
        <v>122</v>
      </c>
      <c r="C415" s="2" t="s">
        <v>30</v>
      </c>
      <c r="D415" s="2" t="s">
        <v>31</v>
      </c>
      <c r="E415" s="7">
        <v>242.15</v>
      </c>
      <c r="F415" s="7">
        <v>266.38</v>
      </c>
      <c r="G415" s="7">
        <v>267.08</v>
      </c>
      <c r="H415" s="7">
        <v>258.2</v>
      </c>
      <c r="I415" s="7">
        <v>253.26</v>
      </c>
      <c r="J415" s="7">
        <v>141.784</v>
      </c>
      <c r="K415" s="2">
        <v>144.38</v>
      </c>
      <c r="L415" s="2">
        <v>168.61</v>
      </c>
      <c r="M415" s="2">
        <v>169.31</v>
      </c>
      <c r="N415" s="2">
        <v>164.84</v>
      </c>
      <c r="O415" s="2">
        <v>159.9</v>
      </c>
      <c r="P415" s="2">
        <v>130.784</v>
      </c>
      <c r="Q415" s="6">
        <v>0.905831832663804</v>
      </c>
      <c r="R415" s="6">
        <v>0.103957670663078</v>
      </c>
      <c r="S415" s="4">
        <v>1.30784</v>
      </c>
      <c r="T415" s="6">
        <v>0.294577318326401</v>
      </c>
      <c r="U415" s="6">
        <v>0.260398825544409</v>
      </c>
      <c r="V415" s="6">
        <v>0.222626620993394</v>
      </c>
      <c r="W415" s="15">
        <v>0.0447000000000003</v>
      </c>
      <c r="X415" s="6">
        <v>0.34056</v>
      </c>
      <c r="Y415" s="6">
        <v>0.38526</v>
      </c>
    </row>
    <row r="416" spans="1:25">
      <c r="A416" s="2">
        <v>202002</v>
      </c>
      <c r="B416" s="7" t="s">
        <v>100</v>
      </c>
      <c r="C416" s="2" t="s">
        <v>26</v>
      </c>
      <c r="D416" s="2" t="s">
        <v>27</v>
      </c>
      <c r="E416" s="7">
        <v>256.77</v>
      </c>
      <c r="F416" s="7">
        <v>269.58</v>
      </c>
      <c r="G416" s="7">
        <v>271.32</v>
      </c>
      <c r="H416" s="7">
        <v>265.22</v>
      </c>
      <c r="I416" s="7">
        <v>262.47</v>
      </c>
      <c r="J416" s="7">
        <v>149.122</v>
      </c>
      <c r="K416" s="2">
        <v>159</v>
      </c>
      <c r="L416" s="2">
        <v>171.81</v>
      </c>
      <c r="M416" s="2">
        <v>173.55</v>
      </c>
      <c r="N416" s="2">
        <v>171.86</v>
      </c>
      <c r="O416" s="2">
        <v>169.11</v>
      </c>
      <c r="P416" s="2">
        <v>138.122</v>
      </c>
      <c r="Q416" s="6">
        <v>0.868691823899371</v>
      </c>
      <c r="R416" s="6">
        <v>0.151156224207584</v>
      </c>
      <c r="S416" s="4">
        <v>1.38122</v>
      </c>
      <c r="T416" s="6">
        <v>0.256497878686958</v>
      </c>
      <c r="U416" s="6">
        <v>0.244262318819594</v>
      </c>
      <c r="V416" s="6">
        <v>0.22435238412418</v>
      </c>
      <c r="W416" s="15">
        <v>0.0169</v>
      </c>
      <c r="X416" s="6">
        <v>0.33738</v>
      </c>
      <c r="Y416" s="6">
        <v>0.35428</v>
      </c>
    </row>
    <row r="417" spans="1:25">
      <c r="A417" s="2">
        <v>202002</v>
      </c>
      <c r="B417" s="7" t="s">
        <v>100</v>
      </c>
      <c r="C417" s="2" t="s">
        <v>28</v>
      </c>
      <c r="D417" s="2" t="s">
        <v>29</v>
      </c>
      <c r="E417" s="7">
        <v>285.09</v>
      </c>
      <c r="F417" s="7">
        <v>280.76</v>
      </c>
      <c r="G417" s="7">
        <v>289.53</v>
      </c>
      <c r="H417" s="7">
        <v>285.12</v>
      </c>
      <c r="I417" s="7">
        <v>284.41</v>
      </c>
      <c r="J417" s="7">
        <v>174.92</v>
      </c>
      <c r="K417" s="2">
        <v>187.32</v>
      </c>
      <c r="L417" s="2">
        <v>182.99</v>
      </c>
      <c r="M417" s="2">
        <v>191.76</v>
      </c>
      <c r="N417" s="2">
        <v>191.76</v>
      </c>
      <c r="O417" s="2">
        <v>191.05</v>
      </c>
      <c r="P417" s="2">
        <v>163.92</v>
      </c>
      <c r="Q417" s="6">
        <v>0.875080076873799</v>
      </c>
      <c r="R417" s="6">
        <v>0.142752562225476</v>
      </c>
      <c r="S417" s="4">
        <v>1.6392</v>
      </c>
      <c r="T417" s="6">
        <v>0.169838945827233</v>
      </c>
      <c r="U417" s="6">
        <v>0.169838945827233</v>
      </c>
      <c r="V417" s="6">
        <v>0.165507564665691</v>
      </c>
      <c r="W417" s="15">
        <v>0</v>
      </c>
      <c r="X417" s="6">
        <v>0.2784</v>
      </c>
      <c r="Y417" s="6">
        <v>0.2784</v>
      </c>
    </row>
    <row r="418" spans="1:25">
      <c r="A418" s="2">
        <v>202002</v>
      </c>
      <c r="B418" s="7" t="s">
        <v>100</v>
      </c>
      <c r="C418" s="2" t="s">
        <v>30</v>
      </c>
      <c r="D418" s="2" t="s">
        <v>31</v>
      </c>
      <c r="E418" s="7">
        <v>241.95</v>
      </c>
      <c r="F418" s="7">
        <v>257.67</v>
      </c>
      <c r="G418" s="7">
        <v>253.97</v>
      </c>
      <c r="H418" s="7">
        <v>247.38</v>
      </c>
      <c r="I418" s="7">
        <v>243.88</v>
      </c>
      <c r="J418" s="7">
        <v>134.4</v>
      </c>
      <c r="K418" s="2">
        <v>144.18</v>
      </c>
      <c r="L418" s="2">
        <v>159.9</v>
      </c>
      <c r="M418" s="2">
        <v>156.2</v>
      </c>
      <c r="N418" s="2">
        <v>154.02</v>
      </c>
      <c r="O418" s="2">
        <v>150.52</v>
      </c>
      <c r="P418" s="2">
        <v>123.4</v>
      </c>
      <c r="Q418" s="6">
        <v>0.855874601192953</v>
      </c>
      <c r="R418" s="6">
        <v>0.16839546191248</v>
      </c>
      <c r="S418" s="4">
        <v>1.234</v>
      </c>
      <c r="T418" s="6">
        <v>0.26580226904376</v>
      </c>
      <c r="U418" s="6">
        <v>0.248136142625608</v>
      </c>
      <c r="V418" s="6">
        <v>0.219773095623987</v>
      </c>
      <c r="W418" s="15">
        <v>0.0218000000000001</v>
      </c>
      <c r="X418" s="6">
        <v>0.3062</v>
      </c>
      <c r="Y418" s="6">
        <v>0.328</v>
      </c>
    </row>
    <row r="419" spans="1:25">
      <c r="A419" s="2">
        <v>202002</v>
      </c>
      <c r="B419" s="7" t="s">
        <v>61</v>
      </c>
      <c r="C419" s="2" t="s">
        <v>26</v>
      </c>
      <c r="D419" s="2" t="s">
        <v>27</v>
      </c>
      <c r="E419" s="7">
        <v>248.49</v>
      </c>
      <c r="F419" s="7">
        <v>264.04</v>
      </c>
      <c r="G419" s="7">
        <v>267.17</v>
      </c>
      <c r="H419" s="7">
        <v>261.41</v>
      </c>
      <c r="I419" s="7">
        <v>258.36</v>
      </c>
      <c r="J419" s="7">
        <v>148.81</v>
      </c>
      <c r="K419" s="2">
        <v>150.72</v>
      </c>
      <c r="L419" s="2">
        <v>166.27</v>
      </c>
      <c r="M419" s="2">
        <v>169.4</v>
      </c>
      <c r="N419" s="2">
        <v>168.05</v>
      </c>
      <c r="O419" s="2">
        <v>165</v>
      </c>
      <c r="P419" s="2">
        <v>137.81</v>
      </c>
      <c r="Q419" s="6">
        <v>0.914344479830148</v>
      </c>
      <c r="R419" s="6">
        <v>0.0936797039402077</v>
      </c>
      <c r="S419" s="4">
        <v>1.3781</v>
      </c>
      <c r="T419" s="6">
        <v>0.229228648138742</v>
      </c>
      <c r="U419" s="6">
        <v>0.219432552064437</v>
      </c>
      <c r="V419" s="6">
        <v>0.197300631303969</v>
      </c>
      <c r="W419" s="15">
        <v>0.0135000000000002</v>
      </c>
      <c r="X419" s="6">
        <v>0.3024</v>
      </c>
      <c r="Y419" s="6">
        <v>0.3159</v>
      </c>
    </row>
    <row r="420" spans="1:25">
      <c r="A420" s="2">
        <v>202002</v>
      </c>
      <c r="B420" s="7" t="s">
        <v>61</v>
      </c>
      <c r="C420" s="2" t="s">
        <v>28</v>
      </c>
      <c r="D420" s="2" t="s">
        <v>29</v>
      </c>
      <c r="E420" s="7">
        <v>257.25</v>
      </c>
      <c r="F420" s="7">
        <v>270.21</v>
      </c>
      <c r="G420" s="7">
        <v>270.63</v>
      </c>
      <c r="H420" s="7">
        <v>264.95</v>
      </c>
      <c r="I420" s="7">
        <v>260.44</v>
      </c>
      <c r="J420" s="7">
        <v>146.307</v>
      </c>
      <c r="K420" s="2">
        <v>159.48</v>
      </c>
      <c r="L420" s="2">
        <v>172.44</v>
      </c>
      <c r="M420" s="2">
        <v>172.86</v>
      </c>
      <c r="N420" s="2">
        <v>171.59</v>
      </c>
      <c r="O420" s="2">
        <v>167.08</v>
      </c>
      <c r="P420" s="2">
        <v>135.307</v>
      </c>
      <c r="Q420" s="6">
        <v>0.84842613493855</v>
      </c>
      <c r="R420" s="6">
        <v>0.178652989128427</v>
      </c>
      <c r="S420" s="4">
        <v>1.35307</v>
      </c>
      <c r="T420" s="6">
        <v>0.277539225612866</v>
      </c>
      <c r="U420" s="6">
        <v>0.268153162807541</v>
      </c>
      <c r="V420" s="6">
        <v>0.234821553947689</v>
      </c>
      <c r="W420" s="15">
        <v>0.0127000000000003</v>
      </c>
      <c r="X420" s="6">
        <v>0.36283</v>
      </c>
      <c r="Y420" s="6">
        <v>0.37553</v>
      </c>
    </row>
    <row r="421" spans="1:25">
      <c r="A421" s="2">
        <v>202002</v>
      </c>
      <c r="B421" s="7" t="s">
        <v>61</v>
      </c>
      <c r="C421" s="2" t="s">
        <v>30</v>
      </c>
      <c r="D421" s="2" t="s">
        <v>31</v>
      </c>
      <c r="E421" s="7">
        <v>257.67</v>
      </c>
      <c r="F421" s="7">
        <v>271.59</v>
      </c>
      <c r="G421" s="7">
        <v>272.58</v>
      </c>
      <c r="H421" s="7">
        <v>265.22</v>
      </c>
      <c r="I421" s="7">
        <v>260.49</v>
      </c>
      <c r="J421" s="7">
        <v>147.324</v>
      </c>
      <c r="K421" s="2">
        <v>159.9</v>
      </c>
      <c r="L421" s="2">
        <v>173.82</v>
      </c>
      <c r="M421" s="2">
        <v>174.81</v>
      </c>
      <c r="N421" s="2">
        <v>171.86</v>
      </c>
      <c r="O421" s="2">
        <v>167.13</v>
      </c>
      <c r="P421" s="2">
        <v>136.324</v>
      </c>
      <c r="Q421" s="6">
        <v>0.85255784865541</v>
      </c>
      <c r="R421" s="6">
        <v>0.172940934831725</v>
      </c>
      <c r="S421" s="4">
        <v>1.36324</v>
      </c>
      <c r="T421" s="6">
        <v>0.282312725565564</v>
      </c>
      <c r="U421" s="6">
        <v>0.260673102315073</v>
      </c>
      <c r="V421" s="6">
        <v>0.2259763504592</v>
      </c>
      <c r="W421" s="15">
        <v>0.0294999999999999</v>
      </c>
      <c r="X421" s="6">
        <v>0.35536</v>
      </c>
      <c r="Y421" s="6">
        <v>0.38486</v>
      </c>
    </row>
    <row r="422" spans="1:25">
      <c r="A422" s="2">
        <v>202002</v>
      </c>
      <c r="B422" s="7" t="s">
        <v>53</v>
      </c>
      <c r="C422" s="2" t="s">
        <v>26</v>
      </c>
      <c r="D422" s="2" t="s">
        <v>27</v>
      </c>
      <c r="E422" s="7">
        <v>263.03</v>
      </c>
      <c r="F422" s="7">
        <v>272.77</v>
      </c>
      <c r="G422" s="7">
        <v>275.2</v>
      </c>
      <c r="H422" s="7">
        <v>268.78</v>
      </c>
      <c r="I422" s="7">
        <v>266.14</v>
      </c>
      <c r="J422" s="7">
        <v>150.109</v>
      </c>
      <c r="K422" s="2">
        <v>165.26</v>
      </c>
      <c r="L422" s="2">
        <v>175</v>
      </c>
      <c r="M422" s="2">
        <v>177.43</v>
      </c>
      <c r="N422" s="2">
        <v>175.42</v>
      </c>
      <c r="O422" s="2">
        <v>172.78</v>
      </c>
      <c r="P422" s="2">
        <v>139.109</v>
      </c>
      <c r="Q422" s="6">
        <v>0.8417584412441</v>
      </c>
      <c r="R422" s="6">
        <v>0.187989274597618</v>
      </c>
      <c r="S422" s="4">
        <v>1.39109</v>
      </c>
      <c r="T422" s="6">
        <v>0.275474627809847</v>
      </c>
      <c r="U422" s="6">
        <v>0.261025526745214</v>
      </c>
      <c r="V422" s="6">
        <v>0.242047602958831</v>
      </c>
      <c r="W422" s="15">
        <v>0.0201000000000005</v>
      </c>
      <c r="X422" s="6">
        <v>0.363109999999999</v>
      </c>
      <c r="Y422" s="6">
        <v>0.38321</v>
      </c>
    </row>
    <row r="423" spans="1:25">
      <c r="A423" s="2">
        <v>202002</v>
      </c>
      <c r="B423" s="7" t="s">
        <v>53</v>
      </c>
      <c r="C423" s="2" t="s">
        <v>28</v>
      </c>
      <c r="D423" s="2" t="s">
        <v>29</v>
      </c>
      <c r="E423" s="7">
        <v>269.93</v>
      </c>
      <c r="F423" s="7">
        <v>275.36</v>
      </c>
      <c r="G423" s="7">
        <v>279.5</v>
      </c>
      <c r="H423" s="7">
        <v>273.38</v>
      </c>
      <c r="I423" s="7">
        <v>271.57</v>
      </c>
      <c r="J423" s="7">
        <v>155.554</v>
      </c>
      <c r="K423" s="2">
        <v>172.16</v>
      </c>
      <c r="L423" s="2">
        <v>177.59</v>
      </c>
      <c r="M423" s="2">
        <v>181.73</v>
      </c>
      <c r="N423" s="2">
        <v>180.02</v>
      </c>
      <c r="O423" s="2">
        <v>178.21</v>
      </c>
      <c r="P423" s="2">
        <v>144.554</v>
      </c>
      <c r="Q423" s="6">
        <v>0.839649163568773</v>
      </c>
      <c r="R423" s="6">
        <v>0.190973615396323</v>
      </c>
      <c r="S423" s="4">
        <v>1.44554</v>
      </c>
      <c r="T423" s="6">
        <v>0.257177248640647</v>
      </c>
      <c r="U423" s="6">
        <v>0.245347759314858</v>
      </c>
      <c r="V423" s="6">
        <v>0.232826486987562</v>
      </c>
      <c r="W423" s="15">
        <v>0.0171000000000004</v>
      </c>
      <c r="X423" s="6">
        <v>0.35466</v>
      </c>
      <c r="Y423" s="6">
        <v>0.37176</v>
      </c>
    </row>
    <row r="424" spans="1:25">
      <c r="A424" s="2">
        <v>202002</v>
      </c>
      <c r="B424" s="7" t="s">
        <v>53</v>
      </c>
      <c r="C424" s="2" t="s">
        <v>30</v>
      </c>
      <c r="D424" s="2" t="s">
        <v>31</v>
      </c>
      <c r="E424" s="7">
        <v>262.24</v>
      </c>
      <c r="F424" s="7">
        <v>269.98</v>
      </c>
      <c r="G424" s="7">
        <v>271.62</v>
      </c>
      <c r="H424" s="7">
        <v>265.04</v>
      </c>
      <c r="I424" s="7">
        <v>261.27</v>
      </c>
      <c r="J424" s="7">
        <v>148.567</v>
      </c>
      <c r="K424" s="2">
        <v>164.47</v>
      </c>
      <c r="L424" s="2">
        <v>172.21</v>
      </c>
      <c r="M424" s="2">
        <v>173.85</v>
      </c>
      <c r="N424" s="2">
        <v>171.68</v>
      </c>
      <c r="O424" s="2">
        <v>167.91</v>
      </c>
      <c r="P424" s="2">
        <v>137.567</v>
      </c>
      <c r="Q424" s="6">
        <v>0.836426095944549</v>
      </c>
      <c r="R424" s="6">
        <v>0.195562889355732</v>
      </c>
      <c r="S424" s="4">
        <v>1.37567</v>
      </c>
      <c r="T424" s="6">
        <v>0.263747846503885</v>
      </c>
      <c r="U424" s="6">
        <v>0.247973714626328</v>
      </c>
      <c r="V424" s="6">
        <v>0.220568886433519</v>
      </c>
      <c r="W424" s="15">
        <v>0.0217000000000002</v>
      </c>
      <c r="X424" s="6">
        <v>0.34113</v>
      </c>
      <c r="Y424" s="6">
        <v>0.36283</v>
      </c>
    </row>
    <row r="425" spans="1:25">
      <c r="A425" s="2">
        <v>202002</v>
      </c>
      <c r="B425" s="7" t="s">
        <v>70</v>
      </c>
      <c r="C425" s="2" t="s">
        <v>26</v>
      </c>
      <c r="D425" s="2" t="s">
        <v>27</v>
      </c>
      <c r="E425" s="7">
        <v>236.17</v>
      </c>
      <c r="F425" s="7">
        <v>259.76</v>
      </c>
      <c r="G425" s="7">
        <v>260.22</v>
      </c>
      <c r="H425" s="7">
        <v>252.95</v>
      </c>
      <c r="I425" s="7">
        <v>248.07</v>
      </c>
      <c r="J425" s="7">
        <v>132.457</v>
      </c>
      <c r="K425" s="2">
        <v>138.4</v>
      </c>
      <c r="L425" s="2">
        <v>161.99</v>
      </c>
      <c r="M425" s="2">
        <v>162.45</v>
      </c>
      <c r="N425" s="2">
        <v>159.59</v>
      </c>
      <c r="O425" s="2">
        <v>154.71</v>
      </c>
      <c r="P425" s="2">
        <v>121.457</v>
      </c>
      <c r="Q425" s="6">
        <v>0.877579479768786</v>
      </c>
      <c r="R425" s="6">
        <v>0.139497929308315</v>
      </c>
      <c r="S425" s="4">
        <v>1.21457</v>
      </c>
      <c r="T425" s="6">
        <v>0.337510394625259</v>
      </c>
      <c r="U425" s="6">
        <v>0.313962966317297</v>
      </c>
      <c r="V425" s="6">
        <v>0.273784137596022</v>
      </c>
      <c r="W425" s="15">
        <v>0.0286000000000007</v>
      </c>
      <c r="X425" s="6">
        <v>0.38133</v>
      </c>
      <c r="Y425" s="6">
        <v>0.409930000000001</v>
      </c>
    </row>
    <row r="426" spans="1:25">
      <c r="A426" s="2">
        <v>202002</v>
      </c>
      <c r="B426" s="7" t="s">
        <v>70</v>
      </c>
      <c r="C426" s="2" t="s">
        <v>28</v>
      </c>
      <c r="D426" s="2" t="s">
        <v>29</v>
      </c>
      <c r="E426" s="7">
        <v>263.85</v>
      </c>
      <c r="F426" s="7">
        <v>275.69</v>
      </c>
      <c r="G426" s="7">
        <v>279.7</v>
      </c>
      <c r="H426" s="7">
        <v>274.08</v>
      </c>
      <c r="I426" s="7">
        <v>270.81</v>
      </c>
      <c r="J426" s="7">
        <v>156.832</v>
      </c>
      <c r="K426" s="2">
        <v>166.08</v>
      </c>
      <c r="L426" s="2">
        <v>177.92</v>
      </c>
      <c r="M426" s="2">
        <v>181.93</v>
      </c>
      <c r="N426" s="2">
        <v>180.72</v>
      </c>
      <c r="O426" s="2">
        <v>177.45</v>
      </c>
      <c r="P426" s="2">
        <v>145.832</v>
      </c>
      <c r="Q426" s="6">
        <v>0.878082851637765</v>
      </c>
      <c r="R426" s="6">
        <v>0.138844698008668</v>
      </c>
      <c r="S426" s="4">
        <v>1.45832</v>
      </c>
      <c r="T426" s="6">
        <v>0.247531406001426</v>
      </c>
      <c r="U426" s="6">
        <v>0.239234187283998</v>
      </c>
      <c r="V426" s="6">
        <v>0.216811125130287</v>
      </c>
      <c r="W426" s="15">
        <v>0.0121000000000004</v>
      </c>
      <c r="X426" s="6">
        <v>0.34888</v>
      </c>
      <c r="Y426" s="6">
        <v>0.36098</v>
      </c>
    </row>
    <row r="427" spans="1:25">
      <c r="A427" s="2">
        <v>202002</v>
      </c>
      <c r="B427" s="7" t="s">
        <v>70</v>
      </c>
      <c r="C427" s="2" t="s">
        <v>30</v>
      </c>
      <c r="D427" s="2" t="s">
        <v>31</v>
      </c>
      <c r="E427" s="7">
        <v>270.8</v>
      </c>
      <c r="F427" s="7">
        <v>274.44</v>
      </c>
      <c r="G427" s="7">
        <v>280.85</v>
      </c>
      <c r="H427" s="7">
        <v>276.51</v>
      </c>
      <c r="I427" s="7">
        <v>273.89</v>
      </c>
      <c r="J427" s="7">
        <v>160.662</v>
      </c>
      <c r="K427" s="2">
        <v>173.03</v>
      </c>
      <c r="L427" s="2">
        <v>176.67</v>
      </c>
      <c r="M427" s="2">
        <v>183.08</v>
      </c>
      <c r="N427" s="2">
        <v>183.15</v>
      </c>
      <c r="O427" s="2">
        <v>180.53</v>
      </c>
      <c r="P427" s="2">
        <v>149.662</v>
      </c>
      <c r="Q427" s="6">
        <v>0.86494827486563</v>
      </c>
      <c r="R427" s="6">
        <v>0.156138498750518</v>
      </c>
      <c r="S427" s="4">
        <v>1.49662</v>
      </c>
      <c r="T427" s="6">
        <v>0.223289813045396</v>
      </c>
      <c r="U427" s="6">
        <v>0.223757533642474</v>
      </c>
      <c r="V427" s="6">
        <v>0.206251419866098</v>
      </c>
      <c r="W427" s="15">
        <v>-0.000699999999999338</v>
      </c>
      <c r="X427" s="6">
        <v>0.33488</v>
      </c>
      <c r="Y427" s="6">
        <v>0.33418</v>
      </c>
    </row>
    <row r="428" spans="1:25">
      <c r="A428" s="2">
        <v>202002</v>
      </c>
      <c r="B428" s="7" t="s">
        <v>34</v>
      </c>
      <c r="C428" s="2" t="s">
        <v>26</v>
      </c>
      <c r="D428" s="2" t="s">
        <v>27</v>
      </c>
      <c r="E428" s="7">
        <v>251.65</v>
      </c>
      <c r="F428" s="7">
        <v>265.9</v>
      </c>
      <c r="G428" s="7">
        <v>265.49</v>
      </c>
      <c r="H428" s="7">
        <v>258.71</v>
      </c>
      <c r="I428" s="7">
        <v>255.56</v>
      </c>
      <c r="J428" s="7">
        <v>137.386</v>
      </c>
      <c r="K428" s="2">
        <v>153.88</v>
      </c>
      <c r="L428" s="2">
        <v>168.13</v>
      </c>
      <c r="M428" s="2">
        <v>167.72</v>
      </c>
      <c r="N428" s="2">
        <v>165.35</v>
      </c>
      <c r="O428" s="2">
        <v>162.2</v>
      </c>
      <c r="P428" s="2">
        <v>126.386</v>
      </c>
      <c r="Q428" s="6">
        <v>0.82132830777229</v>
      </c>
      <c r="R428" s="6">
        <v>0.217539917395914</v>
      </c>
      <c r="S428" s="4">
        <v>1.26386</v>
      </c>
      <c r="T428" s="6">
        <v>0.327045717088918</v>
      </c>
      <c r="U428" s="6">
        <v>0.308293640118367</v>
      </c>
      <c r="V428" s="6">
        <v>0.28336999351194</v>
      </c>
      <c r="W428" s="15">
        <v>0.0237000000000006</v>
      </c>
      <c r="X428" s="6">
        <v>0.38964</v>
      </c>
      <c r="Y428" s="6">
        <v>0.41334</v>
      </c>
    </row>
    <row r="429" spans="1:25">
      <c r="A429" s="2">
        <v>202002</v>
      </c>
      <c r="B429" s="7" t="s">
        <v>34</v>
      </c>
      <c r="C429" s="2" t="s">
        <v>28</v>
      </c>
      <c r="D429" s="2" t="s">
        <v>29</v>
      </c>
      <c r="E429" s="7">
        <v>279.15</v>
      </c>
      <c r="F429" s="7">
        <v>282.17</v>
      </c>
      <c r="G429" s="7">
        <v>285.55</v>
      </c>
      <c r="H429" s="7">
        <v>280.11</v>
      </c>
      <c r="I429" s="7">
        <v>279.92</v>
      </c>
      <c r="J429" s="7">
        <v>173.892</v>
      </c>
      <c r="K429" s="2">
        <v>181.38</v>
      </c>
      <c r="L429" s="2">
        <v>184.4</v>
      </c>
      <c r="M429" s="2">
        <v>187.78</v>
      </c>
      <c r="N429" s="2">
        <v>186.75</v>
      </c>
      <c r="O429" s="2">
        <v>186.56</v>
      </c>
      <c r="P429" s="2">
        <v>162.892</v>
      </c>
      <c r="Q429" s="6">
        <v>0.898070349542397</v>
      </c>
      <c r="R429" s="6">
        <v>0.113498514353068</v>
      </c>
      <c r="S429" s="4">
        <v>1.62892</v>
      </c>
      <c r="T429" s="6">
        <v>0.152788350563564</v>
      </c>
      <c r="U429" s="6">
        <v>0.146465142548437</v>
      </c>
      <c r="V429" s="6">
        <v>0.145298725535938</v>
      </c>
      <c r="W429" s="15">
        <v>0.0103000000000003</v>
      </c>
      <c r="X429" s="6">
        <v>0.23858</v>
      </c>
      <c r="Y429" s="6">
        <v>0.24888</v>
      </c>
    </row>
    <row r="430" spans="1:25">
      <c r="A430" s="2">
        <v>202002</v>
      </c>
      <c r="B430" s="7" t="s">
        <v>34</v>
      </c>
      <c r="C430" s="2" t="s">
        <v>30</v>
      </c>
      <c r="D430" s="2" t="s">
        <v>31</v>
      </c>
      <c r="E430" s="7">
        <v>259.28</v>
      </c>
      <c r="F430" s="7">
        <v>272.31</v>
      </c>
      <c r="G430" s="7">
        <v>273.36</v>
      </c>
      <c r="H430" s="7">
        <v>266.85</v>
      </c>
      <c r="I430" s="7">
        <v>263.35</v>
      </c>
      <c r="J430" s="7">
        <v>151.613</v>
      </c>
      <c r="K430" s="2">
        <v>161.51</v>
      </c>
      <c r="L430" s="2">
        <v>174.54</v>
      </c>
      <c r="M430" s="2">
        <v>175.59</v>
      </c>
      <c r="N430" s="2">
        <v>173.49</v>
      </c>
      <c r="O430" s="2">
        <v>169.99</v>
      </c>
      <c r="P430" s="2">
        <v>140.613</v>
      </c>
      <c r="Q430" s="6">
        <v>0.870614822611603</v>
      </c>
      <c r="R430" s="6">
        <v>0.148613570580245</v>
      </c>
      <c r="S430" s="4">
        <v>1.40613</v>
      </c>
      <c r="T430" s="6">
        <v>0.248746559706429</v>
      </c>
      <c r="U430" s="6">
        <v>0.233811951953233</v>
      </c>
      <c r="V430" s="6">
        <v>0.208920939031242</v>
      </c>
      <c r="W430" s="15">
        <v>0.0210000000000002</v>
      </c>
      <c r="X430" s="6">
        <v>0.32877</v>
      </c>
      <c r="Y430" s="6">
        <v>0.34977</v>
      </c>
    </row>
    <row r="431" spans="1:25">
      <c r="A431" s="2">
        <v>202002</v>
      </c>
      <c r="B431" s="7" t="s">
        <v>38</v>
      </c>
      <c r="C431" s="2" t="s">
        <v>26</v>
      </c>
      <c r="D431" s="2" t="s">
        <v>27</v>
      </c>
      <c r="E431" s="7">
        <v>256.66</v>
      </c>
      <c r="F431" s="7">
        <v>270.41</v>
      </c>
      <c r="G431" s="7">
        <v>271.7</v>
      </c>
      <c r="H431" s="7">
        <v>266.61</v>
      </c>
      <c r="I431" s="7">
        <v>261.98</v>
      </c>
      <c r="J431" s="7">
        <v>154.446</v>
      </c>
      <c r="K431" s="2">
        <v>158.89</v>
      </c>
      <c r="L431" s="2">
        <v>172.64</v>
      </c>
      <c r="M431" s="2">
        <v>173.93</v>
      </c>
      <c r="N431" s="2">
        <v>173.25</v>
      </c>
      <c r="O431" s="2">
        <v>168.62</v>
      </c>
      <c r="P431" s="2">
        <v>143.446</v>
      </c>
      <c r="Q431" s="6">
        <v>0.902800679715526</v>
      </c>
      <c r="R431" s="6">
        <v>0.107664208134072</v>
      </c>
      <c r="S431" s="4">
        <v>1.43446</v>
      </c>
      <c r="T431" s="6">
        <v>0.212512025431173</v>
      </c>
      <c r="U431" s="6">
        <v>0.20777156560657</v>
      </c>
      <c r="V431" s="6">
        <v>0.175494611212582</v>
      </c>
      <c r="W431" s="15">
        <v>0.00680000000000006</v>
      </c>
      <c r="X431" s="6">
        <v>0.29804</v>
      </c>
      <c r="Y431" s="6">
        <v>0.30484</v>
      </c>
    </row>
    <row r="432" spans="1:25">
      <c r="A432" s="2">
        <v>202002</v>
      </c>
      <c r="B432" s="7" t="s">
        <v>38</v>
      </c>
      <c r="C432" s="2" t="s">
        <v>28</v>
      </c>
      <c r="D432" s="2" t="s">
        <v>29</v>
      </c>
      <c r="E432" s="7">
        <v>248.65</v>
      </c>
      <c r="F432" s="7">
        <v>267.41</v>
      </c>
      <c r="G432" s="7">
        <v>265.86</v>
      </c>
      <c r="H432" s="7">
        <v>257.96</v>
      </c>
      <c r="I432" s="7">
        <v>254.16</v>
      </c>
      <c r="J432" s="7">
        <v>146.176</v>
      </c>
      <c r="K432" s="2">
        <v>150.88</v>
      </c>
      <c r="L432" s="2">
        <v>169.64</v>
      </c>
      <c r="M432" s="2">
        <v>168.09</v>
      </c>
      <c r="N432" s="2">
        <v>164.6</v>
      </c>
      <c r="O432" s="2">
        <v>160.8</v>
      </c>
      <c r="P432" s="2">
        <v>135.176</v>
      </c>
      <c r="Q432" s="6">
        <v>0.895917285259809</v>
      </c>
      <c r="R432" s="6">
        <v>0.116174468840623</v>
      </c>
      <c r="S432" s="4">
        <v>1.35176</v>
      </c>
      <c r="T432" s="6">
        <v>0.243489968633486</v>
      </c>
      <c r="U432" s="6">
        <v>0.217671776054921</v>
      </c>
      <c r="V432" s="6">
        <v>0.189560276972244</v>
      </c>
      <c r="W432" s="15">
        <v>0.0349000000000006</v>
      </c>
      <c r="X432" s="6">
        <v>0.29424</v>
      </c>
      <c r="Y432" s="6">
        <v>0.32914</v>
      </c>
    </row>
    <row r="433" spans="1:25">
      <c r="A433" s="2">
        <v>202002</v>
      </c>
      <c r="B433" s="7" t="s">
        <v>38</v>
      </c>
      <c r="C433" s="2" t="s">
        <v>30</v>
      </c>
      <c r="D433" s="2" t="s">
        <v>31</v>
      </c>
      <c r="E433" s="7">
        <v>259.91</v>
      </c>
      <c r="F433" s="7">
        <v>272.72</v>
      </c>
      <c r="G433" s="7">
        <v>273.81</v>
      </c>
      <c r="H433" s="7">
        <v>267.6</v>
      </c>
      <c r="I433" s="7">
        <v>261.93</v>
      </c>
      <c r="J433" s="7">
        <v>155.573</v>
      </c>
      <c r="K433" s="2">
        <v>162.14</v>
      </c>
      <c r="L433" s="2">
        <v>174.95</v>
      </c>
      <c r="M433" s="2">
        <v>176.04</v>
      </c>
      <c r="N433" s="2">
        <v>174.24</v>
      </c>
      <c r="O433" s="2">
        <v>168.57</v>
      </c>
      <c r="P433" s="2">
        <v>144.573</v>
      </c>
      <c r="Q433" s="6">
        <v>0.891655359565807</v>
      </c>
      <c r="R433" s="6">
        <v>0.121509548809252</v>
      </c>
      <c r="S433" s="4">
        <v>1.44573</v>
      </c>
      <c r="T433" s="6">
        <v>0.217654748812019</v>
      </c>
      <c r="U433" s="6">
        <v>0.205204291257704</v>
      </c>
      <c r="V433" s="6">
        <v>0.165985349961611</v>
      </c>
      <c r="W433" s="15">
        <v>0.0180000000000001</v>
      </c>
      <c r="X433" s="6">
        <v>0.29667</v>
      </c>
      <c r="Y433" s="6">
        <v>0.31467</v>
      </c>
    </row>
    <row r="434" spans="1:25">
      <c r="A434" s="2">
        <v>202002</v>
      </c>
      <c r="B434" s="7" t="s">
        <v>49</v>
      </c>
      <c r="C434" s="2" t="s">
        <v>26</v>
      </c>
      <c r="D434" s="2" t="s">
        <v>27</v>
      </c>
      <c r="E434" s="7">
        <v>251.91</v>
      </c>
      <c r="F434" s="7">
        <v>266.08</v>
      </c>
      <c r="G434" s="7">
        <v>270.17</v>
      </c>
      <c r="H434" s="7">
        <v>262.78</v>
      </c>
      <c r="I434" s="7">
        <v>259.1</v>
      </c>
      <c r="J434" s="7">
        <v>143.031</v>
      </c>
      <c r="K434" s="2">
        <v>154.14</v>
      </c>
      <c r="L434" s="2">
        <v>168.31</v>
      </c>
      <c r="M434" s="2">
        <v>172.4</v>
      </c>
      <c r="N434" s="2">
        <v>169.42</v>
      </c>
      <c r="O434" s="2">
        <v>165.74</v>
      </c>
      <c r="P434" s="2">
        <v>132.031</v>
      </c>
      <c r="Q434" s="6">
        <v>0.856565459971455</v>
      </c>
      <c r="R434" s="6">
        <v>0.167453098136044</v>
      </c>
      <c r="S434" s="4">
        <v>1.32031</v>
      </c>
      <c r="T434" s="6">
        <v>0.305753951723459</v>
      </c>
      <c r="U434" s="6">
        <v>0.283183494785315</v>
      </c>
      <c r="V434" s="6">
        <v>0.25531125266036</v>
      </c>
      <c r="W434" s="15">
        <v>0.0298000000000008</v>
      </c>
      <c r="X434" s="6">
        <v>0.37389</v>
      </c>
      <c r="Y434" s="6">
        <v>0.40369</v>
      </c>
    </row>
    <row r="435" spans="1:25">
      <c r="A435" s="2">
        <v>202002</v>
      </c>
      <c r="B435" s="7" t="s">
        <v>49</v>
      </c>
      <c r="C435" s="2" t="s">
        <v>28</v>
      </c>
      <c r="D435" s="2" t="s">
        <v>29</v>
      </c>
      <c r="E435" s="7">
        <v>283.27</v>
      </c>
      <c r="F435" s="7">
        <v>285.13</v>
      </c>
      <c r="G435" s="7">
        <v>288.07</v>
      </c>
      <c r="H435" s="7">
        <v>282.43</v>
      </c>
      <c r="I435" s="7">
        <v>281.01</v>
      </c>
      <c r="J435" s="7">
        <v>180.245</v>
      </c>
      <c r="K435" s="2">
        <v>185.5</v>
      </c>
      <c r="L435" s="2">
        <v>187.36</v>
      </c>
      <c r="M435" s="2">
        <v>190.3</v>
      </c>
      <c r="N435" s="2">
        <v>189.07</v>
      </c>
      <c r="O435" s="2">
        <v>187.65</v>
      </c>
      <c r="P435" s="2">
        <v>169.245</v>
      </c>
      <c r="Q435" s="6">
        <v>0.912371967654987</v>
      </c>
      <c r="R435" s="6">
        <v>0.0960441962834943</v>
      </c>
      <c r="S435" s="4">
        <v>1.69245</v>
      </c>
      <c r="T435" s="6">
        <v>0.124405447723714</v>
      </c>
      <c r="U435" s="6">
        <v>0.117137877042158</v>
      </c>
      <c r="V435" s="6">
        <v>0.108747673491093</v>
      </c>
      <c r="W435" s="15">
        <v>0.0123000000000002</v>
      </c>
      <c r="X435" s="6">
        <v>0.19825</v>
      </c>
      <c r="Y435" s="6">
        <v>0.21055</v>
      </c>
    </row>
    <row r="436" spans="1:25">
      <c r="A436" s="2">
        <v>202002</v>
      </c>
      <c r="B436" s="7" t="s">
        <v>49</v>
      </c>
      <c r="C436" s="2" t="s">
        <v>30</v>
      </c>
      <c r="D436" s="2" t="s">
        <v>31</v>
      </c>
      <c r="E436" s="7">
        <v>258.23</v>
      </c>
      <c r="F436" s="7">
        <v>268.13</v>
      </c>
      <c r="G436" s="7">
        <v>270.63</v>
      </c>
      <c r="H436" s="7">
        <v>263.64</v>
      </c>
      <c r="I436" s="7">
        <v>259.37</v>
      </c>
      <c r="J436" s="7">
        <v>188.49</v>
      </c>
      <c r="K436" s="2">
        <v>160.46</v>
      </c>
      <c r="L436" s="2">
        <v>170.36</v>
      </c>
      <c r="M436" s="2">
        <v>172.86</v>
      </c>
      <c r="N436" s="2">
        <v>170.28</v>
      </c>
      <c r="O436" s="2">
        <v>166.01</v>
      </c>
      <c r="P436" s="2">
        <v>177.49</v>
      </c>
      <c r="Q436" s="6">
        <v>1.10613236943787</v>
      </c>
      <c r="R436" s="6">
        <v>-0.0959490675531014</v>
      </c>
      <c r="S436" s="4">
        <v>1.7749</v>
      </c>
      <c r="T436" s="6">
        <v>-0.0260859766747422</v>
      </c>
      <c r="U436" s="6">
        <v>-0.0406220068736269</v>
      </c>
      <c r="V436" s="6">
        <v>-0.0646797002648038</v>
      </c>
      <c r="W436" s="15">
        <v>0.0258000000000004</v>
      </c>
      <c r="X436" s="6">
        <v>-0.0721000000000004</v>
      </c>
      <c r="Y436" s="6">
        <v>-0.0463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10455</dc:creator>
  <cp:lastModifiedBy>担当</cp:lastModifiedBy>
  <dcterms:created xsi:type="dcterms:W3CDTF">2024-10-25T04:44:03Z</dcterms:created>
  <dcterms:modified xsi:type="dcterms:W3CDTF">2024-10-25T04:49:29Z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D0EB47190B79418397D66A4ED9A61B79_11</vt:lpwstr>
  </property>
  <property fmtid="{D5CDD505-2E9C-101B-9397-08002B2CF9AE}" pid="3" name="KSOProductBuildVer">
    <vt:lpwstr>2052-12.1.0.18608</vt:lpwstr>
  </property>
</Properties>
</file>