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nk\OneDrive\Documents\MS_31_8_23\MS_31_8_23\"/>
    </mc:Choice>
  </mc:AlternateContent>
  <xr:revisionPtr revIDLastSave="0" documentId="13_ncr:1_{38A61B06-7FE5-401D-AFBB-E356110C8CB2}" xr6:coauthVersionLast="47" xr6:coauthVersionMax="47" xr10:uidLastSave="{00000000-0000-0000-0000-000000000000}"/>
  <bookViews>
    <workbookView xWindow="-98" yWindow="-98" windowWidth="21795" windowHeight="12975" activeTab="2" xr2:uid="{A07A1C05-E14C-4319-A5E3-2C2CBA15E69D}"/>
  </bookViews>
  <sheets>
    <sheet name="Free" sheetId="1" r:id="rId1"/>
    <sheet name="SEBPC" sheetId="2" r:id="rId2"/>
    <sheet name="SGBPC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35" i="2" l="1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D34" i="2"/>
  <c r="E34" i="2"/>
  <c r="F34" i="2"/>
  <c r="G34" i="2"/>
  <c r="H34" i="2"/>
  <c r="I34" i="2"/>
  <c r="C34" i="2"/>
  <c r="D26" i="2"/>
  <c r="E26" i="2"/>
  <c r="F26" i="2"/>
  <c r="G26" i="2"/>
  <c r="H26" i="2"/>
  <c r="I26" i="2"/>
  <c r="D27" i="2"/>
  <c r="E27" i="2"/>
  <c r="F27" i="2"/>
  <c r="G27" i="2"/>
  <c r="H27" i="2"/>
  <c r="I27" i="2"/>
  <c r="D28" i="2"/>
  <c r="E28" i="2"/>
  <c r="F28" i="2"/>
  <c r="G28" i="2"/>
  <c r="H28" i="2"/>
  <c r="I28" i="2"/>
  <c r="D29" i="2"/>
  <c r="E29" i="2"/>
  <c r="F29" i="2"/>
  <c r="G29" i="2"/>
  <c r="H29" i="2"/>
  <c r="I29" i="2"/>
  <c r="C27" i="2"/>
  <c r="C28" i="2"/>
  <c r="C29" i="2"/>
  <c r="C26" i="2"/>
  <c r="I29" i="3"/>
  <c r="I37" i="3" s="1"/>
  <c r="I28" i="3"/>
  <c r="I36" i="3" s="1"/>
  <c r="I27" i="3"/>
  <c r="I35" i="3" s="1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7" i="3"/>
  <c r="G7" i="3"/>
  <c r="F7" i="3"/>
  <c r="E7" i="3"/>
  <c r="D7" i="3"/>
  <c r="C7" i="3"/>
  <c r="H6" i="3"/>
  <c r="H28" i="3" s="1"/>
  <c r="G6" i="3"/>
  <c r="G28" i="3" s="1"/>
  <c r="G36" i="3" s="1"/>
  <c r="F6" i="3"/>
  <c r="E6" i="3"/>
  <c r="D6" i="3"/>
  <c r="C6" i="3"/>
  <c r="H5" i="3"/>
  <c r="G5" i="3"/>
  <c r="F5" i="3"/>
  <c r="E5" i="3"/>
  <c r="D5" i="3"/>
  <c r="C5" i="3"/>
  <c r="I4" i="3"/>
  <c r="I26" i="3" s="1"/>
  <c r="H4" i="3"/>
  <c r="H26" i="3" s="1"/>
  <c r="G4" i="3"/>
  <c r="G26" i="3" s="1"/>
  <c r="G34" i="3" s="1"/>
  <c r="F4" i="3"/>
  <c r="E4" i="3"/>
  <c r="D4" i="3"/>
  <c r="C4" i="3"/>
  <c r="I29" i="1"/>
  <c r="I37" i="1" s="1"/>
  <c r="I28" i="1"/>
  <c r="I36" i="1" s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7" i="1"/>
  <c r="G7" i="1"/>
  <c r="F7" i="1"/>
  <c r="E7" i="1"/>
  <c r="D7" i="1"/>
  <c r="C7" i="1"/>
  <c r="H6" i="1"/>
  <c r="G6" i="1"/>
  <c r="F6" i="1"/>
  <c r="E6" i="1"/>
  <c r="D6" i="1"/>
  <c r="C6" i="1"/>
  <c r="I5" i="1"/>
  <c r="H5" i="1"/>
  <c r="G5" i="1"/>
  <c r="F5" i="1"/>
  <c r="F27" i="1" s="1"/>
  <c r="E5" i="1"/>
  <c r="E27" i="1" s="1"/>
  <c r="D5" i="1"/>
  <c r="C5" i="1"/>
  <c r="I4" i="1"/>
  <c r="H4" i="1"/>
  <c r="G4" i="1"/>
  <c r="F4" i="1"/>
  <c r="E4" i="1"/>
  <c r="D4" i="1"/>
  <c r="C4" i="1"/>
  <c r="H28" i="1" l="1"/>
  <c r="J20" i="3"/>
  <c r="F28" i="3"/>
  <c r="G27" i="1"/>
  <c r="C27" i="3"/>
  <c r="C28" i="1"/>
  <c r="C36" i="1" s="1"/>
  <c r="J13" i="3"/>
  <c r="E28" i="3"/>
  <c r="E36" i="3" s="1"/>
  <c r="C27" i="1"/>
  <c r="C35" i="1" s="1"/>
  <c r="F28" i="1"/>
  <c r="C26" i="3"/>
  <c r="C34" i="3" s="1"/>
  <c r="J18" i="1"/>
  <c r="J7" i="1"/>
  <c r="G26" i="1"/>
  <c r="F27" i="3"/>
  <c r="E29" i="3"/>
  <c r="E37" i="3" s="1"/>
  <c r="D27" i="1"/>
  <c r="D35" i="1" s="1"/>
  <c r="J5" i="3"/>
  <c r="J14" i="1"/>
  <c r="J19" i="1"/>
  <c r="J11" i="3"/>
  <c r="J21" i="1"/>
  <c r="J20" i="1"/>
  <c r="G29" i="1"/>
  <c r="G37" i="1" s="1"/>
  <c r="D26" i="3"/>
  <c r="D34" i="3" s="1"/>
  <c r="G27" i="3"/>
  <c r="G35" i="3" s="1"/>
  <c r="H27" i="3"/>
  <c r="H35" i="3" s="1"/>
  <c r="G34" i="1"/>
  <c r="E28" i="1"/>
  <c r="E36" i="1" s="1"/>
  <c r="J11" i="1"/>
  <c r="J13" i="1"/>
  <c r="J18" i="3"/>
  <c r="J4" i="1"/>
  <c r="E26" i="1"/>
  <c r="E34" i="1" s="1"/>
  <c r="D27" i="3"/>
  <c r="D35" i="3" s="1"/>
  <c r="J12" i="3"/>
  <c r="C29" i="3"/>
  <c r="C37" i="3" s="1"/>
  <c r="I26" i="1"/>
  <c r="I34" i="1" s="1"/>
  <c r="G28" i="1"/>
  <c r="G36" i="1" s="1"/>
  <c r="I27" i="1"/>
  <c r="I35" i="1" s="1"/>
  <c r="E27" i="3"/>
  <c r="E35" i="3" s="1"/>
  <c r="D29" i="3"/>
  <c r="D37" i="3" s="1"/>
  <c r="J19" i="3"/>
  <c r="J21" i="3"/>
  <c r="F36" i="3"/>
  <c r="I34" i="3"/>
  <c r="H34" i="3"/>
  <c r="F26" i="3"/>
  <c r="F34" i="3" s="1"/>
  <c r="F29" i="3"/>
  <c r="F37" i="3" s="1"/>
  <c r="C35" i="3"/>
  <c r="H36" i="3"/>
  <c r="C28" i="3"/>
  <c r="G29" i="3"/>
  <c r="G37" i="3" s="1"/>
  <c r="J4" i="3"/>
  <c r="D28" i="3"/>
  <c r="D36" i="3" s="1"/>
  <c r="H29" i="3"/>
  <c r="H37" i="3" s="1"/>
  <c r="J7" i="3"/>
  <c r="E26" i="3"/>
  <c r="J14" i="3"/>
  <c r="F35" i="3"/>
  <c r="J6" i="3"/>
  <c r="G35" i="1"/>
  <c r="J6" i="1"/>
  <c r="J5" i="1"/>
  <c r="C34" i="1"/>
  <c r="C29" i="1"/>
  <c r="C37" i="1" s="1"/>
  <c r="D26" i="1"/>
  <c r="D34" i="1" s="1"/>
  <c r="H27" i="1"/>
  <c r="H35" i="1" s="1"/>
  <c r="D29" i="1"/>
  <c r="D37" i="1" s="1"/>
  <c r="F36" i="1"/>
  <c r="E29" i="1"/>
  <c r="E37" i="1" s="1"/>
  <c r="F26" i="1"/>
  <c r="F34" i="1" s="1"/>
  <c r="F29" i="1"/>
  <c r="F37" i="1" s="1"/>
  <c r="H36" i="1"/>
  <c r="J12" i="1"/>
  <c r="H26" i="1"/>
  <c r="H34" i="1" s="1"/>
  <c r="D28" i="1"/>
  <c r="D36" i="1" s="1"/>
  <c r="H29" i="1"/>
  <c r="H37" i="1" s="1"/>
  <c r="E35" i="1"/>
  <c r="F35" i="1"/>
  <c r="J29" i="1" l="1"/>
  <c r="J26" i="3"/>
  <c r="E34" i="3"/>
  <c r="J28" i="1"/>
  <c r="J26" i="1"/>
  <c r="J27" i="3"/>
  <c r="J28" i="3"/>
  <c r="J29" i="3"/>
  <c r="C36" i="3"/>
  <c r="J27" i="1"/>
</calcChain>
</file>

<file path=xl/sharedStrings.xml><?xml version="1.0" encoding="utf-8"?>
<sst xmlns="http://schemas.openxmlformats.org/spreadsheetml/2006/main" count="225" uniqueCount="22">
  <si>
    <t>%w/w</t>
  </si>
  <si>
    <t>4-hydroxybenzoic acid</t>
  </si>
  <si>
    <t>Vanillic acid</t>
  </si>
  <si>
    <t>p-coumaric acid</t>
  </si>
  <si>
    <t>Ferulic acid</t>
  </si>
  <si>
    <t>Syringic acid</t>
  </si>
  <si>
    <t>Sinapic acid</t>
  </si>
  <si>
    <t>Caffeic acid</t>
  </si>
  <si>
    <t>ChCl:La</t>
  </si>
  <si>
    <t>ChCl:Gly</t>
  </si>
  <si>
    <t>ChCl:U</t>
  </si>
  <si>
    <t>K:Gly</t>
  </si>
  <si>
    <t>ADV</t>
  </si>
  <si>
    <t>SD</t>
  </si>
  <si>
    <t>REP 1</t>
  </si>
  <si>
    <t>REP 2</t>
  </si>
  <si>
    <t>REP 3</t>
  </si>
  <si>
    <t>DES TYPE</t>
  </si>
  <si>
    <t>Total</t>
  </si>
  <si>
    <r>
      <t xml:space="preserve">Figure 3 Compositions of phenolic compounds </t>
    </r>
    <r>
      <rPr>
        <sz val="14"/>
        <color rgb="FFFF0000"/>
        <rFont val="Calibri"/>
        <family val="2"/>
        <scheme val="minor"/>
      </rPr>
      <t>[free phenolic compounds (FPC)]</t>
    </r>
  </si>
  <si>
    <r>
      <t xml:space="preserve">Figure 3 Compositions of phenolic compounds </t>
    </r>
    <r>
      <rPr>
        <sz val="14"/>
        <color rgb="FFFF0000"/>
        <rFont val="Calibri"/>
        <family val="2"/>
        <scheme val="minor"/>
      </rPr>
      <t>[Soluble esterified bound phenolic compounds (SEBPC)]</t>
    </r>
  </si>
  <si>
    <r>
      <t xml:space="preserve">Figure 3 Compositions of phenolic compounds </t>
    </r>
    <r>
      <rPr>
        <sz val="14"/>
        <color rgb="FFFF0000"/>
        <rFont val="Calibri"/>
        <family val="2"/>
        <scheme val="minor"/>
      </rPr>
      <t>[Soluble glycosylated bound phenolic compounds (SGBPC)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</si>
</sst>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rgb="FF000000"/>
      <name val="DejaVuSansCondensed"/>
    </font>
    <font>
      <sz val="12"/>
      <color theme="1"/>
      <name val="Calibri"/>
      <family val="2"/>
      <charset val="22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ill="1"/>
    <xf numFmtId="0" fontId="7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ARUKOAIR\ACADEMIC\OLD%20NOTEBOOK\work\lipid\post_doc\Manuscript\PeerJ\New_lot_sep_2021\Phenolic%20acid%20p'air_11_8_66\Sum_phenolic_HPLC.xlsx" TargetMode="External"/><Relationship Id="rId1" Type="http://schemas.openxmlformats.org/officeDocument/2006/relationships/externalLinkPath" Target="file:///D:\MARUKOAIR\ACADEMIC\OLD%20NOTEBOOK\work\lipid\post_doc\Manuscript\PeerJ\New_lot_sep_2021\Phenolic%20acid%20p'air_11_8_66\Sum_phenolic_HP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ac"/>
      <sheetName val="G"/>
      <sheetName val="U"/>
      <sheetName val="K"/>
      <sheetName val="Free"/>
      <sheetName val="EST"/>
      <sheetName val="Gly"/>
    </sheetNames>
    <sheetDataSet>
      <sheetData sheetId="0">
        <row r="5">
          <cell r="F5">
            <v>4.4329048406963549</v>
          </cell>
          <cell r="L5">
            <v>4.9403314883928422</v>
          </cell>
          <cell r="R5">
            <v>4.7106053230421017</v>
          </cell>
        </row>
        <row r="6">
          <cell r="F6">
            <v>15.709333900757317</v>
          </cell>
          <cell r="L6">
            <v>14.584017930713319</v>
          </cell>
          <cell r="R6">
            <v>15.09347978846105</v>
          </cell>
        </row>
        <row r="7">
          <cell r="F7">
            <v>2.2777571875071096</v>
          </cell>
          <cell r="L7">
            <v>2.0166141402149247</v>
          </cell>
          <cell r="R7">
            <v>2.1348408654663031</v>
          </cell>
        </row>
        <row r="8">
          <cell r="F8">
            <v>64.481947625293373</v>
          </cell>
          <cell r="L8">
            <v>62.896041927749039</v>
          </cell>
          <cell r="R8">
            <v>63.614025573579681</v>
          </cell>
        </row>
        <row r="9">
          <cell r="F9"/>
          <cell r="L9">
            <v>0</v>
          </cell>
          <cell r="R9">
            <v>0</v>
          </cell>
        </row>
        <row r="10">
          <cell r="F10">
            <v>13.098056445745835</v>
          </cell>
          <cell r="L10">
            <v>15.562994512929876</v>
          </cell>
          <cell r="R10">
            <v>14.44704844945085</v>
          </cell>
        </row>
        <row r="27">
          <cell r="F27">
            <v>2.6570426207970375</v>
          </cell>
          <cell r="L27">
            <v>1.348039984956656</v>
          </cell>
          <cell r="R27">
            <v>1.6420839261305296</v>
          </cell>
        </row>
        <row r="28">
          <cell r="F28">
            <v>12.325921324959403</v>
          </cell>
          <cell r="L28">
            <v>9.5655733301354253</v>
          </cell>
          <cell r="R28">
            <v>9.3980693891399376</v>
          </cell>
        </row>
        <row r="29">
          <cell r="F29">
            <v>38.669729446390065</v>
          </cell>
          <cell r="L29">
            <v>30.628686900388757</v>
          </cell>
          <cell r="R29">
            <v>29.816985563216509</v>
          </cell>
        </row>
        <row r="30">
          <cell r="F30">
            <v>42.580932798008305</v>
          </cell>
          <cell r="L30">
            <v>56.033761987055072</v>
          </cell>
          <cell r="R30">
            <v>56.53937369553973</v>
          </cell>
        </row>
        <row r="31">
          <cell r="F31"/>
          <cell r="L31">
            <v>0</v>
          </cell>
          <cell r="R31">
            <v>0</v>
          </cell>
        </row>
        <row r="32">
          <cell r="F32">
            <v>3.7663738098451915</v>
          </cell>
          <cell r="L32">
            <v>2.4239377974640806</v>
          </cell>
          <cell r="R32">
            <v>2.6034874259732854</v>
          </cell>
        </row>
        <row r="33">
          <cell r="F33"/>
          <cell r="R33"/>
        </row>
      </sheetData>
      <sheetData sheetId="1">
        <row r="5">
          <cell r="F5">
            <v>3.008920731585516</v>
          </cell>
          <cell r="L5">
            <v>2.8907963435820365</v>
          </cell>
          <cell r="R5">
            <v>2.9475730407086789</v>
          </cell>
        </row>
        <row r="6">
          <cell r="F6">
            <v>10.920041383114052</v>
          </cell>
          <cell r="L6">
            <v>9.85570397845167</v>
          </cell>
          <cell r="R6">
            <v>10.3672796444631</v>
          </cell>
        </row>
        <row r="7">
          <cell r="F7">
            <v>2.3338377054284369</v>
          </cell>
          <cell r="L7">
            <v>2.3977330763217655</v>
          </cell>
          <cell r="R7">
            <v>2.3670216526918026</v>
          </cell>
        </row>
        <row r="8">
          <cell r="F8">
            <v>63.957449201388762</v>
          </cell>
          <cell r="L8">
            <v>62.656440313936997</v>
          </cell>
          <cell r="R8">
            <v>63.281772548968284</v>
          </cell>
        </row>
        <row r="9">
          <cell r="F9"/>
          <cell r="L9">
            <v>0</v>
          </cell>
          <cell r="R9">
            <v>0</v>
          </cell>
        </row>
        <row r="10">
          <cell r="F10">
            <v>19.779750978483232</v>
          </cell>
          <cell r="L10">
            <v>22.199326287707532</v>
          </cell>
          <cell r="R10">
            <v>21.03635311316814</v>
          </cell>
        </row>
        <row r="27">
          <cell r="F27">
            <v>1.7688971806090403</v>
          </cell>
          <cell r="L27">
            <v>1.8116700484761259</v>
          </cell>
          <cell r="R27">
            <v>1.5352681301821203</v>
          </cell>
        </row>
        <row r="28">
          <cell r="F28">
            <v>5.8156095024875762</v>
          </cell>
          <cell r="L28">
            <v>4.4730887880320971</v>
          </cell>
          <cell r="R28">
            <v>4.3044117467291256</v>
          </cell>
        </row>
        <row r="29">
          <cell r="F29">
            <v>44.043855903875063</v>
          </cell>
          <cell r="L29">
            <v>31.307117466737477</v>
          </cell>
          <cell r="R29">
            <v>31.311679727086357</v>
          </cell>
        </row>
        <row r="30">
          <cell r="F30">
            <v>48.371637413028324</v>
          </cell>
          <cell r="L30">
            <v>62.408123696754302</v>
          </cell>
          <cell r="R30">
            <v>62.848640396002395</v>
          </cell>
        </row>
        <row r="31">
          <cell r="F31"/>
          <cell r="L31">
            <v>0</v>
          </cell>
          <cell r="R31">
            <v>0</v>
          </cell>
        </row>
        <row r="32">
          <cell r="F32">
            <v>0</v>
          </cell>
          <cell r="L32">
            <v>0</v>
          </cell>
          <cell r="R32">
            <v>0</v>
          </cell>
        </row>
        <row r="33">
          <cell r="F33"/>
        </row>
      </sheetData>
      <sheetData sheetId="2">
        <row r="5">
          <cell r="F5">
            <v>2.1999016651354562</v>
          </cell>
          <cell r="L5">
            <v>2.2191943687604869</v>
          </cell>
          <cell r="R5">
            <v>2.2100571218577332</v>
          </cell>
        </row>
        <row r="6">
          <cell r="F6">
            <v>9.7971670944998319</v>
          </cell>
          <cell r="L6">
            <v>9.8082309886853452</v>
          </cell>
          <cell r="R6">
            <v>9.8029910008203025</v>
          </cell>
        </row>
        <row r="7">
          <cell r="F7">
            <v>3.039608856960816</v>
          </cell>
          <cell r="L7">
            <v>3.2121242518160495</v>
          </cell>
          <cell r="R7">
            <v>3.130418971521741</v>
          </cell>
        </row>
        <row r="8">
          <cell r="F8">
            <v>65.616067896652297</v>
          </cell>
          <cell r="L8">
            <v>65.904603119535139</v>
          </cell>
          <cell r="R8">
            <v>65.767949510851651</v>
          </cell>
        </row>
        <row r="9">
          <cell r="F9"/>
          <cell r="L9">
            <v>0</v>
          </cell>
          <cell r="R9">
            <v>0</v>
          </cell>
        </row>
        <row r="10">
          <cell r="F10">
            <v>19.347254486751599</v>
          </cell>
          <cell r="L10">
            <v>18.855847271202986</v>
          </cell>
          <cell r="R10">
            <v>19.088583394948561</v>
          </cell>
        </row>
        <row r="27">
          <cell r="F27">
            <v>0</v>
          </cell>
          <cell r="L27">
            <v>1.2958995250925449</v>
          </cell>
          <cell r="R27">
            <v>0.69836169972997586</v>
          </cell>
        </row>
        <row r="28">
          <cell r="F28">
            <v>0</v>
          </cell>
          <cell r="L28">
            <v>4.0688763314980916</v>
          </cell>
          <cell r="R28">
            <v>2.1927219941323393</v>
          </cell>
        </row>
        <row r="29">
          <cell r="F29">
            <v>54.130861957952412</v>
          </cell>
          <cell r="L29">
            <v>37.596480760343638</v>
          </cell>
          <cell r="R29">
            <v>38.788206171278752</v>
          </cell>
        </row>
        <row r="30">
          <cell r="F30">
            <v>45.869138042047588</v>
          </cell>
          <cell r="L30">
            <v>57.038743383065729</v>
          </cell>
          <cell r="R30">
            <v>58.320710134858935</v>
          </cell>
        </row>
        <row r="31">
          <cell r="F31"/>
          <cell r="L31">
            <v>0</v>
          </cell>
          <cell r="R31">
            <v>0</v>
          </cell>
        </row>
        <row r="32">
          <cell r="F32">
            <v>0</v>
          </cell>
          <cell r="L32">
            <v>0</v>
          </cell>
          <cell r="R32">
            <v>0</v>
          </cell>
        </row>
      </sheetData>
      <sheetData sheetId="3">
        <row r="5">
          <cell r="F5">
            <v>5.7436590862330403</v>
          </cell>
          <cell r="L5">
            <v>5.6855149400571738</v>
          </cell>
          <cell r="R5">
            <v>5.7129882550800506</v>
          </cell>
        </row>
        <row r="6">
          <cell r="F6">
            <v>9.2831119757806189</v>
          </cell>
          <cell r="L6">
            <v>8.7192239164299536</v>
          </cell>
          <cell r="R6">
            <v>8.985663021844303</v>
          </cell>
        </row>
        <row r="7">
          <cell r="F7">
            <v>4.9005693898307481</v>
          </cell>
          <cell r="L7">
            <v>4.6115442155373509</v>
          </cell>
          <cell r="R7">
            <v>4.7481096341589764</v>
          </cell>
        </row>
        <row r="8">
          <cell r="F8">
            <v>68.778893059551535</v>
          </cell>
          <cell r="L8">
            <v>69.542730205257925</v>
          </cell>
          <cell r="R8">
            <v>69.181814448292585</v>
          </cell>
        </row>
        <row r="9">
          <cell r="F9">
            <v>0</v>
          </cell>
          <cell r="L9">
            <v>0</v>
          </cell>
          <cell r="R9">
            <v>0</v>
          </cell>
        </row>
        <row r="10">
          <cell r="F10">
            <v>11.293766488604064</v>
          </cell>
          <cell r="L10">
            <v>11.440986722717597</v>
          </cell>
          <cell r="R10">
            <v>11.37142464062409</v>
          </cell>
        </row>
        <row r="27">
          <cell r="F27">
            <v>0.52778005316964349</v>
          </cell>
          <cell r="L27">
            <v>0.51239064280797708</v>
          </cell>
          <cell r="R27">
            <v>0.51980560900356265</v>
          </cell>
        </row>
        <row r="28">
          <cell r="F28">
            <v>0.54757870842823941</v>
          </cell>
          <cell r="L28">
            <v>0.72446717547484918</v>
          </cell>
          <cell r="R28">
            <v>0.63923830882465582</v>
          </cell>
        </row>
        <row r="29">
          <cell r="F29">
            <v>22.406066930576234</v>
          </cell>
          <cell r="L29">
            <v>22.850698528553764</v>
          </cell>
          <cell r="R29">
            <v>22.636464962029024</v>
          </cell>
        </row>
        <row r="30">
          <cell r="F30">
            <v>76.518574307825887</v>
          </cell>
          <cell r="L30">
            <v>75.912443653163407</v>
          </cell>
          <cell r="R30">
            <v>76.204491120142762</v>
          </cell>
        </row>
        <row r="31">
          <cell r="F31">
            <v>0</v>
          </cell>
          <cell r="L31">
            <v>0</v>
          </cell>
          <cell r="R31">
            <v>0</v>
          </cell>
        </row>
        <row r="32">
          <cell r="F32">
            <v>0</v>
          </cell>
          <cell r="L32">
            <v>0</v>
          </cell>
          <cell r="R32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2B97C-3737-4922-92E8-55FC6ABB68A0}">
  <dimension ref="A1:J37"/>
  <sheetViews>
    <sheetView workbookViewId="0">
      <selection activeCell="L16" sqref="L16"/>
    </sheetView>
  </sheetViews>
  <sheetFormatPr defaultRowHeight="14.25"/>
  <cols>
    <col min="1" max="1" width="10.59765625" customWidth="1"/>
    <col min="2" max="2" width="11.46484375" customWidth="1"/>
    <col min="3" max="3" width="20.59765625" customWidth="1"/>
    <col min="4" max="9" width="15.59765625" customWidth="1"/>
    <col min="10" max="10" width="15.59765625" style="7" customWidth="1"/>
    <col min="12" max="12" width="37.6640625" customWidth="1"/>
    <col min="13" max="13" width="21.1328125" customWidth="1"/>
    <col min="14" max="14" width="18.53125" customWidth="1"/>
    <col min="15" max="15" width="15.796875" customWidth="1"/>
    <col min="16" max="16" width="13.53125" customWidth="1"/>
    <col min="17" max="17" width="15.19921875" customWidth="1"/>
  </cols>
  <sheetData>
    <row r="1" spans="1:10" ht="39.4" customHeight="1">
      <c r="A1" s="26" t="s">
        <v>19</v>
      </c>
      <c r="B1" s="25"/>
      <c r="C1" s="25"/>
      <c r="D1" s="25"/>
      <c r="E1" s="19"/>
      <c r="F1" s="19"/>
      <c r="G1" s="19"/>
      <c r="H1" s="19"/>
      <c r="I1" s="19"/>
    </row>
    <row r="2" spans="1:10" ht="20" customHeight="1">
      <c r="A2" s="24"/>
      <c r="B2" s="20" t="s">
        <v>14</v>
      </c>
      <c r="C2" s="21" t="s">
        <v>0</v>
      </c>
      <c r="D2" s="21"/>
      <c r="E2" s="21"/>
      <c r="F2" s="21"/>
      <c r="G2" s="21"/>
      <c r="H2" s="21"/>
      <c r="I2" s="21"/>
      <c r="J2" s="13"/>
    </row>
    <row r="3" spans="1:10" ht="20" customHeight="1">
      <c r="B3" s="13" t="s">
        <v>17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18</v>
      </c>
    </row>
    <row r="4" spans="1:10" ht="20" customHeight="1">
      <c r="B4" s="13" t="s">
        <v>8</v>
      </c>
      <c r="C4" s="14">
        <f>[1]Lac!F27</f>
        <v>2.6570426207970375</v>
      </c>
      <c r="D4" s="14">
        <f>[1]Lac!F28</f>
        <v>12.325921324959403</v>
      </c>
      <c r="E4" s="14">
        <f>[1]Lac!F29</f>
        <v>38.669729446390065</v>
      </c>
      <c r="F4" s="14">
        <f>[1]Lac!F30</f>
        <v>42.580932798008305</v>
      </c>
      <c r="G4" s="14">
        <f>[1]Lac!F31</f>
        <v>0</v>
      </c>
      <c r="H4" s="14">
        <f>[1]Lac!F32</f>
        <v>3.7663738098451915</v>
      </c>
      <c r="I4" s="14">
        <f>[1]Lac!F33</f>
        <v>0</v>
      </c>
      <c r="J4" s="14">
        <f>SUM(C4:I4)</f>
        <v>100</v>
      </c>
    </row>
    <row r="5" spans="1:10" ht="20" customHeight="1">
      <c r="B5" s="13" t="s">
        <v>9</v>
      </c>
      <c r="C5" s="14">
        <f>[1]G!F27</f>
        <v>1.7688971806090403</v>
      </c>
      <c r="D5" s="14">
        <f>[1]G!F28</f>
        <v>5.8156095024875762</v>
      </c>
      <c r="E5" s="14">
        <f>[1]G!F29</f>
        <v>44.043855903875063</v>
      </c>
      <c r="F5" s="14">
        <f>[1]G!F30</f>
        <v>48.371637413028324</v>
      </c>
      <c r="G5" s="14">
        <f>[1]G!F31</f>
        <v>0</v>
      </c>
      <c r="H5" s="14">
        <f>[1]G!F32</f>
        <v>0</v>
      </c>
      <c r="I5" s="14">
        <f>[1]G!F33</f>
        <v>0</v>
      </c>
      <c r="J5" s="14">
        <f t="shared" ref="J5:J7" si="0">SUM(C5:I5)</f>
        <v>100</v>
      </c>
    </row>
    <row r="6" spans="1:10" ht="20" customHeight="1">
      <c r="B6" s="13" t="s">
        <v>10</v>
      </c>
      <c r="C6" s="14">
        <f>[1]U!F27</f>
        <v>0</v>
      </c>
      <c r="D6" s="14">
        <f>[1]U!F28</f>
        <v>0</v>
      </c>
      <c r="E6" s="14">
        <f>[1]U!F29</f>
        <v>54.130861957952412</v>
      </c>
      <c r="F6" s="14">
        <f>[1]U!F30</f>
        <v>45.869138042047588</v>
      </c>
      <c r="G6" s="14">
        <f>[1]U!F31</f>
        <v>0</v>
      </c>
      <c r="H6" s="14">
        <f>[1]U!F32</f>
        <v>0</v>
      </c>
      <c r="I6" s="14">
        <v>0</v>
      </c>
      <c r="J6" s="14">
        <f t="shared" si="0"/>
        <v>100</v>
      </c>
    </row>
    <row r="7" spans="1:10" ht="20" customHeight="1">
      <c r="B7" s="13" t="s">
        <v>11</v>
      </c>
      <c r="C7" s="14">
        <f>[1]K!F27</f>
        <v>0.52778005316964349</v>
      </c>
      <c r="D7" s="14">
        <f>[1]K!F28</f>
        <v>0.54757870842823941</v>
      </c>
      <c r="E7" s="14">
        <f>[1]K!F29</f>
        <v>22.406066930576234</v>
      </c>
      <c r="F7" s="14">
        <f>[1]K!F30</f>
        <v>76.518574307825887</v>
      </c>
      <c r="G7" s="14">
        <f>[1]K!F31</f>
        <v>0</v>
      </c>
      <c r="H7" s="14">
        <f>[1]K!F32</f>
        <v>0</v>
      </c>
      <c r="I7" s="14">
        <v>0</v>
      </c>
      <c r="J7" s="14">
        <f t="shared" si="0"/>
        <v>100</v>
      </c>
    </row>
    <row r="8" spans="1:10" ht="20" customHeight="1">
      <c r="B8" s="15"/>
      <c r="C8" s="15"/>
      <c r="D8" s="15"/>
      <c r="E8" s="15"/>
      <c r="F8" s="15"/>
      <c r="G8" s="15"/>
      <c r="H8" s="15"/>
      <c r="I8" s="15"/>
      <c r="J8" s="15"/>
    </row>
    <row r="9" spans="1:10" ht="20" customHeight="1">
      <c r="B9" s="15" t="s">
        <v>15</v>
      </c>
      <c r="C9" s="18" t="s">
        <v>0</v>
      </c>
      <c r="D9" s="18"/>
      <c r="E9" s="18"/>
      <c r="F9" s="18"/>
      <c r="G9" s="18"/>
      <c r="H9" s="18"/>
      <c r="I9" s="18"/>
      <c r="J9" s="15"/>
    </row>
    <row r="10" spans="1:10" ht="20" customHeight="1">
      <c r="B10" s="13" t="s">
        <v>17</v>
      </c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5</v>
      </c>
      <c r="H10" s="13" t="s">
        <v>6</v>
      </c>
      <c r="I10" s="13" t="s">
        <v>7</v>
      </c>
      <c r="J10" s="13" t="s">
        <v>18</v>
      </c>
    </row>
    <row r="11" spans="1:10" ht="20" customHeight="1">
      <c r="B11" s="13" t="s">
        <v>8</v>
      </c>
      <c r="C11" s="14">
        <f>[1]Lac!L27</f>
        <v>1.348039984956656</v>
      </c>
      <c r="D11" s="14">
        <f>[1]Lac!L28</f>
        <v>9.5655733301354253</v>
      </c>
      <c r="E11" s="14">
        <f>[1]Lac!L29</f>
        <v>30.628686900388757</v>
      </c>
      <c r="F11" s="14">
        <f>[1]Lac!L30</f>
        <v>56.033761987055072</v>
      </c>
      <c r="G11" s="14">
        <f>[1]Lac!L31</f>
        <v>0</v>
      </c>
      <c r="H11" s="14">
        <f>[1]Lac!L32</f>
        <v>2.4239377974640806</v>
      </c>
      <c r="I11" s="14">
        <v>0</v>
      </c>
      <c r="J11" s="14">
        <f>SUM(C11:I11)</f>
        <v>99.999999999999986</v>
      </c>
    </row>
    <row r="12" spans="1:10" ht="20" customHeight="1">
      <c r="B12" s="13" t="s">
        <v>9</v>
      </c>
      <c r="C12" s="14">
        <f>[1]G!L27</f>
        <v>1.8116700484761259</v>
      </c>
      <c r="D12" s="14">
        <f>[1]G!L28</f>
        <v>4.4730887880320971</v>
      </c>
      <c r="E12" s="14">
        <f>[1]G!L29</f>
        <v>31.307117466737477</v>
      </c>
      <c r="F12" s="14">
        <f>[1]G!L30</f>
        <v>62.408123696754302</v>
      </c>
      <c r="G12" s="14">
        <f>[1]G!L31</f>
        <v>0</v>
      </c>
      <c r="H12" s="14">
        <f>[1]G!L32</f>
        <v>0</v>
      </c>
      <c r="I12" s="14">
        <v>0</v>
      </c>
      <c r="J12" s="14">
        <f t="shared" ref="J12:J14" si="1">SUM(C12:I12)</f>
        <v>100</v>
      </c>
    </row>
    <row r="13" spans="1:10" ht="20" customHeight="1">
      <c r="B13" s="13" t="s">
        <v>10</v>
      </c>
      <c r="C13" s="14">
        <f>[1]U!L27</f>
        <v>1.2958995250925449</v>
      </c>
      <c r="D13" s="14">
        <f>[1]U!L28</f>
        <v>4.0688763314980916</v>
      </c>
      <c r="E13" s="14">
        <f>[1]U!L29</f>
        <v>37.596480760343638</v>
      </c>
      <c r="F13" s="14">
        <f>[1]U!L30</f>
        <v>57.038743383065729</v>
      </c>
      <c r="G13" s="14">
        <f>[1]U!L31</f>
        <v>0</v>
      </c>
      <c r="H13" s="14">
        <f>[1]U!L32</f>
        <v>0</v>
      </c>
      <c r="I13" s="14">
        <v>0</v>
      </c>
      <c r="J13" s="14">
        <f t="shared" si="1"/>
        <v>100</v>
      </c>
    </row>
    <row r="14" spans="1:10" ht="20" customHeight="1">
      <c r="B14" s="13" t="s">
        <v>11</v>
      </c>
      <c r="C14" s="14">
        <f>[1]K!L27</f>
        <v>0.51239064280797708</v>
      </c>
      <c r="D14" s="14">
        <f>[1]K!L28</f>
        <v>0.72446717547484918</v>
      </c>
      <c r="E14" s="14">
        <f>[1]K!L29</f>
        <v>22.850698528553764</v>
      </c>
      <c r="F14" s="14">
        <f>[1]K!L30</f>
        <v>75.912443653163407</v>
      </c>
      <c r="G14" s="14">
        <f>[1]K!L31</f>
        <v>0</v>
      </c>
      <c r="H14" s="14">
        <f>[1]K!L32</f>
        <v>0</v>
      </c>
      <c r="I14" s="14">
        <v>0</v>
      </c>
      <c r="J14" s="14">
        <f t="shared" si="1"/>
        <v>100</v>
      </c>
    </row>
    <row r="15" spans="1:10" ht="20" customHeight="1"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0" customHeight="1">
      <c r="B16" s="13" t="s">
        <v>16</v>
      </c>
      <c r="C16" s="17" t="s">
        <v>0</v>
      </c>
      <c r="D16" s="17"/>
      <c r="E16" s="17"/>
      <c r="F16" s="17"/>
      <c r="G16" s="17"/>
      <c r="H16" s="17"/>
      <c r="I16" s="17"/>
      <c r="J16" s="13"/>
    </row>
    <row r="17" spans="2:10" ht="20" customHeight="1">
      <c r="B17" s="13" t="s">
        <v>17</v>
      </c>
      <c r="C17" s="13" t="s">
        <v>1</v>
      </c>
      <c r="D17" s="13" t="s">
        <v>2</v>
      </c>
      <c r="E17" s="13" t="s">
        <v>3</v>
      </c>
      <c r="F17" s="13" t="s">
        <v>4</v>
      </c>
      <c r="G17" s="13" t="s">
        <v>5</v>
      </c>
      <c r="H17" s="13" t="s">
        <v>6</v>
      </c>
      <c r="I17" s="13" t="s">
        <v>7</v>
      </c>
      <c r="J17" s="13" t="s">
        <v>18</v>
      </c>
    </row>
    <row r="18" spans="2:10" ht="20" customHeight="1">
      <c r="B18" s="13" t="s">
        <v>8</v>
      </c>
      <c r="C18" s="14">
        <f>[1]Lac!R27</f>
        <v>1.6420839261305296</v>
      </c>
      <c r="D18" s="14">
        <f>[1]Lac!R28</f>
        <v>9.3980693891399376</v>
      </c>
      <c r="E18" s="14">
        <f>[1]Lac!R29</f>
        <v>29.816985563216509</v>
      </c>
      <c r="F18" s="14">
        <f>[1]Lac!R30</f>
        <v>56.53937369553973</v>
      </c>
      <c r="G18" s="14">
        <f>[1]Lac!R31</f>
        <v>0</v>
      </c>
      <c r="H18" s="14">
        <f>[1]Lac!R32</f>
        <v>2.6034874259732854</v>
      </c>
      <c r="I18" s="14">
        <f>[1]Lac!R33</f>
        <v>0</v>
      </c>
      <c r="J18" s="14">
        <f>SUM(C18:I18)</f>
        <v>99.999999999999986</v>
      </c>
    </row>
    <row r="19" spans="2:10" ht="20" customHeight="1">
      <c r="B19" s="13" t="s">
        <v>9</v>
      </c>
      <c r="C19" s="14">
        <f>[1]G!R27</f>
        <v>1.5352681301821203</v>
      </c>
      <c r="D19" s="14">
        <f>[1]G!R28</f>
        <v>4.3044117467291256</v>
      </c>
      <c r="E19" s="14">
        <f>[1]G!R29</f>
        <v>31.311679727086357</v>
      </c>
      <c r="F19" s="14">
        <f>[1]G!R30</f>
        <v>62.848640396002395</v>
      </c>
      <c r="G19" s="14">
        <f>[1]G!R31</f>
        <v>0</v>
      </c>
      <c r="H19" s="14">
        <f>[1]G!R32</f>
        <v>0</v>
      </c>
      <c r="I19" s="14">
        <v>0</v>
      </c>
      <c r="J19" s="14">
        <f t="shared" ref="J19:J21" si="2">SUM(C19:I19)</f>
        <v>100</v>
      </c>
    </row>
    <row r="20" spans="2:10" ht="20" customHeight="1">
      <c r="B20" s="13" t="s">
        <v>10</v>
      </c>
      <c r="C20" s="14">
        <f>[1]U!R27</f>
        <v>0.69836169972997586</v>
      </c>
      <c r="D20" s="14">
        <f>[1]U!R28</f>
        <v>2.1927219941323393</v>
      </c>
      <c r="E20" s="14">
        <f>[1]U!R29</f>
        <v>38.788206171278752</v>
      </c>
      <c r="F20" s="14">
        <f>[1]U!R30</f>
        <v>58.320710134858935</v>
      </c>
      <c r="G20" s="14">
        <f>[1]U!R31</f>
        <v>0</v>
      </c>
      <c r="H20" s="14">
        <f>[1]U!R32</f>
        <v>0</v>
      </c>
      <c r="I20" s="14">
        <v>0</v>
      </c>
      <c r="J20" s="14">
        <f>SUM(C20:I20)</f>
        <v>100</v>
      </c>
    </row>
    <row r="21" spans="2:10" ht="20" customHeight="1">
      <c r="B21" s="13" t="s">
        <v>11</v>
      </c>
      <c r="C21" s="14">
        <f>[1]K!R27</f>
        <v>0.51980560900356265</v>
      </c>
      <c r="D21" s="14">
        <f>[1]K!R28</f>
        <v>0.63923830882465582</v>
      </c>
      <c r="E21" s="14">
        <f>[1]K!R29</f>
        <v>22.636464962029024</v>
      </c>
      <c r="F21" s="14">
        <f>[1]K!R30</f>
        <v>76.204491120142762</v>
      </c>
      <c r="G21" s="14">
        <f>[1]K!R31</f>
        <v>0</v>
      </c>
      <c r="H21" s="14">
        <f>[1]K!R32</f>
        <v>0</v>
      </c>
      <c r="I21" s="14">
        <v>0</v>
      </c>
      <c r="J21" s="14">
        <f t="shared" si="2"/>
        <v>100</v>
      </c>
    </row>
    <row r="22" spans="2:10" ht="20" customHeight="1">
      <c r="B22" s="15"/>
      <c r="C22" s="15"/>
      <c r="D22" s="15"/>
      <c r="E22" s="15"/>
      <c r="F22" s="15"/>
      <c r="G22" s="15"/>
      <c r="H22" s="15"/>
      <c r="I22" s="15"/>
      <c r="J22" s="15"/>
    </row>
    <row r="23" spans="2:10" ht="20" customHeight="1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20" customHeight="1">
      <c r="B24" s="13" t="s">
        <v>12</v>
      </c>
      <c r="C24" s="17" t="s">
        <v>0</v>
      </c>
      <c r="D24" s="17"/>
      <c r="E24" s="17"/>
      <c r="F24" s="17"/>
      <c r="G24" s="17"/>
      <c r="H24" s="17"/>
      <c r="I24" s="17"/>
      <c r="J24" s="13"/>
    </row>
    <row r="25" spans="2:10" ht="20" customHeight="1">
      <c r="B25" s="13" t="s">
        <v>17</v>
      </c>
      <c r="C25" s="13" t="s">
        <v>1</v>
      </c>
      <c r="D25" s="13" t="s">
        <v>2</v>
      </c>
      <c r="E25" s="13" t="s">
        <v>3</v>
      </c>
      <c r="F25" s="13" t="s">
        <v>4</v>
      </c>
      <c r="G25" s="13" t="s">
        <v>5</v>
      </c>
      <c r="H25" s="13" t="s">
        <v>6</v>
      </c>
      <c r="I25" s="13" t="s">
        <v>7</v>
      </c>
      <c r="J25" s="13" t="s">
        <v>18</v>
      </c>
    </row>
    <row r="26" spans="2:10" ht="20" customHeight="1">
      <c r="B26" s="13" t="s">
        <v>8</v>
      </c>
      <c r="C26" s="14">
        <f>AVERAGE(C4,C11,C18)</f>
        <v>1.8823888439614074</v>
      </c>
      <c r="D26" s="14">
        <f t="shared" ref="D26:J26" si="3">AVERAGE(D4,D11,D18)</f>
        <v>10.429854681411589</v>
      </c>
      <c r="E26" s="14">
        <f t="shared" si="3"/>
        <v>33.038467303331778</v>
      </c>
      <c r="F26" s="14">
        <f t="shared" si="3"/>
        <v>51.718022826867703</v>
      </c>
      <c r="G26" s="14">
        <f t="shared" si="3"/>
        <v>0</v>
      </c>
      <c r="H26" s="14">
        <f t="shared" si="3"/>
        <v>2.9312663444275189</v>
      </c>
      <c r="I26" s="14">
        <f t="shared" si="3"/>
        <v>0</v>
      </c>
      <c r="J26" s="14">
        <f t="shared" si="3"/>
        <v>100</v>
      </c>
    </row>
    <row r="27" spans="2:10" ht="20" customHeight="1">
      <c r="B27" s="13" t="s">
        <v>9</v>
      </c>
      <c r="C27" s="14">
        <f t="shared" ref="C27:J28" si="4">AVERAGE(C5,C12,C19)</f>
        <v>1.7052784530890956</v>
      </c>
      <c r="D27" s="14">
        <f t="shared" si="4"/>
        <v>4.8643700124162663</v>
      </c>
      <c r="E27" s="14">
        <f t="shared" si="4"/>
        <v>35.554217699232964</v>
      </c>
      <c r="F27" s="14">
        <f t="shared" si="4"/>
        <v>57.876133835261669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14">
        <f t="shared" si="4"/>
        <v>100</v>
      </c>
    </row>
    <row r="28" spans="2:10" ht="20" customHeight="1">
      <c r="B28" s="13" t="s">
        <v>10</v>
      </c>
      <c r="C28" s="14">
        <f>AVERAGE(C6,C13,C20)</f>
        <v>0.664753741607507</v>
      </c>
      <c r="D28" s="14">
        <f t="shared" si="4"/>
        <v>2.0871994418768103</v>
      </c>
      <c r="E28" s="14">
        <f t="shared" si="4"/>
        <v>43.505182963191601</v>
      </c>
      <c r="F28" s="14">
        <f t="shared" si="4"/>
        <v>53.742863853324081</v>
      </c>
      <c r="G28" s="14">
        <f t="shared" si="4"/>
        <v>0</v>
      </c>
      <c r="H28" s="14">
        <f t="shared" si="4"/>
        <v>0</v>
      </c>
      <c r="I28" s="14">
        <f t="shared" si="4"/>
        <v>0</v>
      </c>
      <c r="J28" s="14">
        <f>AVERAGE(J6,J13,J20)</f>
        <v>100</v>
      </c>
    </row>
    <row r="29" spans="2:10" ht="20" customHeight="1">
      <c r="B29" s="13" t="s">
        <v>11</v>
      </c>
      <c r="C29" s="14">
        <f t="shared" ref="C29:J29" si="5">AVERAGE(C7,C14,C21)</f>
        <v>0.51999210166039445</v>
      </c>
      <c r="D29" s="14">
        <f t="shared" si="5"/>
        <v>0.63709473090924817</v>
      </c>
      <c r="E29" s="14">
        <f t="shared" si="5"/>
        <v>22.631076807053006</v>
      </c>
      <c r="F29" s="14">
        <f t="shared" si="5"/>
        <v>76.211836360377347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100</v>
      </c>
    </row>
    <row r="30" spans="2:10" ht="20" customHeight="1">
      <c r="B30" s="15"/>
      <c r="C30" s="15"/>
      <c r="D30" s="15"/>
      <c r="E30" s="15"/>
      <c r="F30" s="15"/>
      <c r="G30" s="15"/>
      <c r="H30" s="15"/>
      <c r="I30" s="15"/>
      <c r="J30" s="15"/>
    </row>
    <row r="31" spans="2:10" ht="20" customHeight="1">
      <c r="B31" s="15"/>
      <c r="C31" s="15"/>
      <c r="D31" s="15"/>
      <c r="E31" s="15"/>
      <c r="F31" s="15"/>
      <c r="G31" s="15"/>
      <c r="H31" s="15"/>
      <c r="I31" s="15"/>
      <c r="J31" s="15"/>
    </row>
    <row r="32" spans="2:10" ht="20" customHeight="1">
      <c r="B32" s="13" t="s">
        <v>13</v>
      </c>
      <c r="C32" s="17" t="s">
        <v>0</v>
      </c>
      <c r="D32" s="17"/>
      <c r="E32" s="17"/>
      <c r="F32" s="17"/>
      <c r="G32" s="17"/>
      <c r="H32" s="17"/>
      <c r="I32" s="17"/>
      <c r="J32" s="15"/>
    </row>
    <row r="33" spans="2:10" ht="20" customHeight="1">
      <c r="B33" s="13" t="s">
        <v>17</v>
      </c>
      <c r="C33" s="13" t="s">
        <v>1</v>
      </c>
      <c r="D33" s="13" t="s">
        <v>2</v>
      </c>
      <c r="E33" s="13" t="s">
        <v>3</v>
      </c>
      <c r="F33" s="13" t="s">
        <v>4</v>
      </c>
      <c r="G33" s="13" t="s">
        <v>5</v>
      </c>
      <c r="H33" s="13" t="s">
        <v>6</v>
      </c>
      <c r="I33" s="13" t="s">
        <v>7</v>
      </c>
      <c r="J33" s="15"/>
    </row>
    <row r="34" spans="2:10" ht="20" customHeight="1">
      <c r="B34" s="13" t="s">
        <v>8</v>
      </c>
      <c r="C34" s="14">
        <f>STDEV(C4,C11,C18,C26)</f>
        <v>0.56076246623655024</v>
      </c>
      <c r="D34" s="14">
        <f t="shared" ref="D34:I34" si="6">STDEV(D4,D11,D18,D26)</f>
        <v>1.3424643831757621</v>
      </c>
      <c r="E34" s="14">
        <f t="shared" si="6"/>
        <v>3.9956684679014227</v>
      </c>
      <c r="F34" s="14">
        <f t="shared" si="6"/>
        <v>6.4641947911321642</v>
      </c>
      <c r="G34" s="14">
        <f t="shared" si="6"/>
        <v>0</v>
      </c>
      <c r="H34" s="14">
        <f t="shared" si="6"/>
        <v>0.59504222616085389</v>
      </c>
      <c r="I34" s="14">
        <f t="shared" si="6"/>
        <v>0</v>
      </c>
      <c r="J34" s="16"/>
    </row>
    <row r="35" spans="2:10" ht="20" customHeight="1">
      <c r="B35" s="13" t="s">
        <v>9</v>
      </c>
      <c r="C35" s="14">
        <f t="shared" ref="C35:I36" si="7">STDEV(C5,C12,C19,C27)</f>
        <v>0.12147705401321486</v>
      </c>
      <c r="D35" s="14">
        <f t="shared" si="7"/>
        <v>0.67614367884793092</v>
      </c>
      <c r="E35" s="14">
        <f t="shared" si="7"/>
        <v>6.003081033260826</v>
      </c>
      <c r="F35" s="14">
        <f t="shared" si="7"/>
        <v>6.7230996284335198</v>
      </c>
      <c r="G35" s="14">
        <f t="shared" si="7"/>
        <v>0</v>
      </c>
      <c r="H35" s="14">
        <f t="shared" si="7"/>
        <v>0</v>
      </c>
      <c r="I35" s="14">
        <f t="shared" si="7"/>
        <v>0</v>
      </c>
      <c r="J35" s="16"/>
    </row>
    <row r="36" spans="2:10" ht="20" customHeight="1">
      <c r="B36" s="13" t="s">
        <v>10</v>
      </c>
      <c r="C36" s="14">
        <f>STDEV(C6,C13,C20,C28)</f>
        <v>0.52958223530165238</v>
      </c>
      <c r="D36" s="14">
        <f t="shared" si="7"/>
        <v>1.6627867987272118</v>
      </c>
      <c r="E36" s="14">
        <f t="shared" si="7"/>
        <v>7.5292249684609143</v>
      </c>
      <c r="F36" s="14">
        <f t="shared" si="7"/>
        <v>5.5921092205325111</v>
      </c>
      <c r="G36" s="14">
        <f t="shared" si="7"/>
        <v>0</v>
      </c>
      <c r="H36" s="14">
        <f t="shared" si="7"/>
        <v>0</v>
      </c>
      <c r="I36" s="14">
        <f t="shared" si="7"/>
        <v>0</v>
      </c>
      <c r="J36" s="16"/>
    </row>
    <row r="37" spans="2:10" ht="20" customHeight="1">
      <c r="B37" s="13" t="s">
        <v>11</v>
      </c>
      <c r="C37" s="14">
        <f t="shared" ref="C37:I37" si="8">STDEV(C7,C14,C21,C29)</f>
        <v>6.2840842585710401E-3</v>
      </c>
      <c r="D37" s="14">
        <f t="shared" si="8"/>
        <v>7.2230319756708142E-2</v>
      </c>
      <c r="E37" s="14">
        <f t="shared" si="8"/>
        <v>0.18156007020735063</v>
      </c>
      <c r="F37" s="14">
        <f t="shared" si="8"/>
        <v>0.24750630570549009</v>
      </c>
      <c r="G37" s="14">
        <f t="shared" si="8"/>
        <v>0</v>
      </c>
      <c r="H37" s="14">
        <f t="shared" si="8"/>
        <v>0</v>
      </c>
      <c r="I37" s="14">
        <f t="shared" si="8"/>
        <v>0</v>
      </c>
      <c r="J37" s="16"/>
    </row>
  </sheetData>
  <mergeCells count="5">
    <mergeCell ref="C32:I32"/>
    <mergeCell ref="C2:I2"/>
    <mergeCell ref="C9:I9"/>
    <mergeCell ref="C16:I16"/>
    <mergeCell ref="C24:I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C37C-0EF4-4144-BE19-6D0C2524EF16}">
  <dimension ref="A1:S37"/>
  <sheetViews>
    <sheetView workbookViewId="0">
      <selection activeCell="J1" sqref="J1:J1048576"/>
    </sheetView>
  </sheetViews>
  <sheetFormatPr defaultRowHeight="14.25"/>
  <cols>
    <col min="1" max="1" width="10.59765625" customWidth="1"/>
    <col min="3" max="3" width="20.59765625" customWidth="1"/>
    <col min="4" max="10" width="15.59765625" customWidth="1"/>
  </cols>
  <sheetData>
    <row r="1" spans="1:19" ht="55.5" customHeight="1">
      <c r="A1" s="27" t="s">
        <v>20</v>
      </c>
      <c r="B1" s="22"/>
      <c r="C1" s="22"/>
      <c r="D1" s="22"/>
    </row>
    <row r="2" spans="1:19">
      <c r="A2" s="23"/>
      <c r="B2" s="4" t="s">
        <v>14</v>
      </c>
      <c r="C2" s="12" t="s">
        <v>0</v>
      </c>
      <c r="D2" s="12"/>
      <c r="E2" s="12"/>
      <c r="F2" s="12"/>
      <c r="G2" s="12"/>
      <c r="H2" s="12"/>
      <c r="I2" s="12"/>
      <c r="J2" s="4" t="s">
        <v>18</v>
      </c>
      <c r="L2" s="11"/>
      <c r="M2" s="11"/>
      <c r="N2" s="11"/>
      <c r="O2" s="11"/>
      <c r="P2" s="11"/>
      <c r="Q2" s="11"/>
      <c r="R2" s="11"/>
    </row>
    <row r="3" spans="1:19">
      <c r="B3" s="4" t="s">
        <v>17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/>
    </row>
    <row r="4" spans="1:19">
      <c r="B4" s="4" t="s">
        <v>8</v>
      </c>
      <c r="C4" s="6">
        <v>1.6027633149503819</v>
      </c>
      <c r="D4" s="6">
        <v>0.48372860510590265</v>
      </c>
      <c r="E4" s="6">
        <v>1.4734290481857384</v>
      </c>
      <c r="F4" s="6">
        <v>75.134138290327385</v>
      </c>
      <c r="G4" s="6">
        <v>0</v>
      </c>
      <c r="H4" s="6">
        <v>21.305940741430586</v>
      </c>
      <c r="I4" s="6">
        <v>0</v>
      </c>
      <c r="J4" s="4">
        <v>100</v>
      </c>
      <c r="L4" s="1"/>
      <c r="M4" s="1"/>
      <c r="N4" s="1"/>
      <c r="O4" s="1"/>
      <c r="P4" s="1"/>
      <c r="Q4" s="1"/>
      <c r="R4" s="1"/>
      <c r="S4" s="1"/>
    </row>
    <row r="5" spans="1:19">
      <c r="B5" s="4" t="s">
        <v>9</v>
      </c>
      <c r="C5" s="6">
        <v>1.6361513711640927</v>
      </c>
      <c r="D5" s="6">
        <v>2.0001348348478514</v>
      </c>
      <c r="E5" s="6">
        <v>1.8369479799522537</v>
      </c>
      <c r="F5" s="6">
        <v>44.785720120964712</v>
      </c>
      <c r="G5" s="6">
        <v>0</v>
      </c>
      <c r="H5" s="6">
        <v>49.741045693071079</v>
      </c>
      <c r="I5" s="6">
        <v>0</v>
      </c>
      <c r="J5" s="4">
        <v>99.999999999999986</v>
      </c>
      <c r="L5" s="1"/>
      <c r="M5" s="1"/>
      <c r="N5" s="1"/>
      <c r="O5" s="1"/>
      <c r="P5" s="1"/>
      <c r="Q5" s="1"/>
      <c r="R5" s="1"/>
      <c r="S5" s="1"/>
    </row>
    <row r="6" spans="1:19">
      <c r="B6" s="4" t="s">
        <v>10</v>
      </c>
      <c r="C6" s="6">
        <v>1.782373013231846</v>
      </c>
      <c r="D6" s="6">
        <v>1.8246506361954087</v>
      </c>
      <c r="E6" s="6">
        <v>3.4314597468611776</v>
      </c>
      <c r="F6" s="6">
        <v>65.884526962286159</v>
      </c>
      <c r="G6" s="6">
        <v>0</v>
      </c>
      <c r="H6" s="6">
        <v>27.076989641425403</v>
      </c>
      <c r="I6" s="6">
        <v>0</v>
      </c>
      <c r="J6" s="4">
        <v>99.999999999999986</v>
      </c>
      <c r="L6" s="1"/>
      <c r="M6" s="1"/>
      <c r="N6" s="1"/>
      <c r="O6" s="1"/>
      <c r="P6" s="1"/>
      <c r="Q6" s="1"/>
      <c r="R6" s="1"/>
      <c r="S6" s="1"/>
    </row>
    <row r="7" spans="1:19">
      <c r="B7" s="4" t="s">
        <v>11</v>
      </c>
      <c r="C7" s="6">
        <v>0.83374993797462826</v>
      </c>
      <c r="D7" s="6">
        <v>2.7821753263767985</v>
      </c>
      <c r="E7" s="6">
        <v>21.242818270942166</v>
      </c>
      <c r="F7" s="6">
        <v>75.141256464706402</v>
      </c>
      <c r="G7" s="6">
        <v>0</v>
      </c>
      <c r="H7" s="6">
        <v>0</v>
      </c>
      <c r="I7" s="6">
        <v>0</v>
      </c>
      <c r="J7" s="4">
        <v>100</v>
      </c>
      <c r="L7" s="1"/>
      <c r="M7" s="1"/>
      <c r="N7" s="1"/>
      <c r="O7" s="1"/>
      <c r="P7" s="1"/>
      <c r="Q7" s="1"/>
      <c r="R7" s="1"/>
      <c r="S7" s="1"/>
    </row>
    <row r="8" spans="1:19">
      <c r="B8" s="7"/>
      <c r="C8" s="8"/>
      <c r="D8" s="8"/>
      <c r="E8" s="8"/>
      <c r="F8" s="8"/>
      <c r="G8" s="8"/>
      <c r="H8" s="8"/>
      <c r="I8" s="8"/>
      <c r="J8" s="7"/>
    </row>
    <row r="9" spans="1:19">
      <c r="B9" s="4" t="s">
        <v>15</v>
      </c>
      <c r="C9" s="12" t="s">
        <v>0</v>
      </c>
      <c r="D9" s="12"/>
      <c r="E9" s="12"/>
      <c r="F9" s="12"/>
      <c r="G9" s="12"/>
      <c r="H9" s="12"/>
      <c r="I9" s="12"/>
      <c r="J9" s="4" t="s">
        <v>18</v>
      </c>
      <c r="L9" s="11"/>
      <c r="M9" s="11"/>
      <c r="N9" s="11"/>
      <c r="O9" s="11"/>
      <c r="P9" s="11"/>
      <c r="Q9" s="11"/>
      <c r="R9" s="11"/>
    </row>
    <row r="10" spans="1:19">
      <c r="B10" s="4" t="s">
        <v>17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6" t="s">
        <v>7</v>
      </c>
      <c r="J10" s="4"/>
    </row>
    <row r="11" spans="1:19">
      <c r="B11" s="4" t="s">
        <v>8</v>
      </c>
      <c r="C11" s="6">
        <v>1.4277968091085051</v>
      </c>
      <c r="D11" s="6">
        <v>0.90602514469282658</v>
      </c>
      <c r="E11" s="6">
        <v>2.3500366465808593</v>
      </c>
      <c r="F11" s="6">
        <v>74.954565876295348</v>
      </c>
      <c r="G11" s="6">
        <v>0</v>
      </c>
      <c r="H11" s="6">
        <v>20.361575523322465</v>
      </c>
      <c r="I11" s="6">
        <v>0</v>
      </c>
      <c r="J11" s="4">
        <v>100</v>
      </c>
      <c r="L11" s="1"/>
      <c r="M11" s="1"/>
      <c r="N11" s="1"/>
      <c r="O11" s="1"/>
      <c r="P11" s="1"/>
      <c r="Q11" s="1"/>
      <c r="R11" s="1"/>
      <c r="S11" s="1"/>
    </row>
    <row r="12" spans="1:19">
      <c r="B12" s="4" t="s">
        <v>9</v>
      </c>
      <c r="C12" s="6">
        <v>1.4749170369402818</v>
      </c>
      <c r="D12" s="6">
        <v>2.0242790336216885</v>
      </c>
      <c r="E12" s="6">
        <v>3.2042908373932812</v>
      </c>
      <c r="F12" s="6">
        <v>49.435508459967686</v>
      </c>
      <c r="G12" s="6">
        <v>0</v>
      </c>
      <c r="H12" s="6">
        <v>43.861004632077055</v>
      </c>
      <c r="I12" s="6">
        <v>0</v>
      </c>
      <c r="J12" s="4">
        <v>100</v>
      </c>
      <c r="L12" s="1"/>
      <c r="M12" s="1"/>
      <c r="N12" s="1"/>
      <c r="O12" s="1"/>
      <c r="P12" s="1"/>
      <c r="Q12" s="1"/>
      <c r="R12" s="1"/>
      <c r="S12" s="1"/>
    </row>
    <row r="13" spans="1:19">
      <c r="B13" s="4" t="s">
        <v>10</v>
      </c>
      <c r="C13" s="6">
        <v>1.6238001369792749</v>
      </c>
      <c r="D13" s="6">
        <v>1.9462220494385685</v>
      </c>
      <c r="E13" s="6">
        <v>3.4128318424976252</v>
      </c>
      <c r="F13" s="6">
        <v>66.21967188742579</v>
      </c>
      <c r="G13" s="6">
        <v>0</v>
      </c>
      <c r="H13" s="6">
        <v>26.797474083658742</v>
      </c>
      <c r="I13" s="6">
        <v>0</v>
      </c>
      <c r="J13" s="4">
        <v>100</v>
      </c>
      <c r="L13" s="1"/>
      <c r="M13" s="1"/>
      <c r="N13" s="1"/>
      <c r="O13" s="1"/>
      <c r="P13" s="1"/>
      <c r="Q13" s="1"/>
      <c r="R13" s="1"/>
      <c r="S13" s="1"/>
    </row>
    <row r="14" spans="1:19">
      <c r="B14" s="4" t="s">
        <v>11</v>
      </c>
      <c r="C14" s="6">
        <v>1.3271437370775678</v>
      </c>
      <c r="D14" s="6">
        <v>4.6622071373111007</v>
      </c>
      <c r="E14" s="6">
        <v>20.249024246476889</v>
      </c>
      <c r="F14" s="6">
        <v>73.761624879134445</v>
      </c>
      <c r="G14" s="6">
        <v>0</v>
      </c>
      <c r="H14" s="6">
        <v>0</v>
      </c>
      <c r="I14" s="6">
        <v>0</v>
      </c>
      <c r="J14" s="4">
        <v>100</v>
      </c>
      <c r="L14" s="1"/>
      <c r="M14" s="1"/>
      <c r="N14" s="1"/>
      <c r="O14" s="1"/>
      <c r="P14" s="1"/>
      <c r="Q14" s="1"/>
      <c r="R14" s="1"/>
      <c r="S14" s="1"/>
    </row>
    <row r="15" spans="1:19">
      <c r="B15" s="7"/>
      <c r="C15" s="8"/>
      <c r="D15" s="8"/>
      <c r="E15" s="8"/>
      <c r="F15" s="8"/>
      <c r="G15" s="8"/>
      <c r="H15" s="8"/>
      <c r="I15" s="8"/>
      <c r="J15" s="7"/>
    </row>
    <row r="16" spans="1:19">
      <c r="B16" s="4" t="s">
        <v>16</v>
      </c>
      <c r="C16" s="12" t="s">
        <v>0</v>
      </c>
      <c r="D16" s="12"/>
      <c r="E16" s="12"/>
      <c r="F16" s="12"/>
      <c r="G16" s="12"/>
      <c r="H16" s="12"/>
      <c r="I16" s="12"/>
      <c r="J16" s="4" t="s">
        <v>18</v>
      </c>
      <c r="L16" s="11"/>
      <c r="M16" s="11"/>
      <c r="N16" s="11"/>
      <c r="O16" s="11"/>
      <c r="P16" s="11"/>
      <c r="Q16" s="11"/>
      <c r="R16" s="11"/>
    </row>
    <row r="17" spans="2:19">
      <c r="B17" s="4" t="s">
        <v>17</v>
      </c>
      <c r="C17" s="6" t="s">
        <v>1</v>
      </c>
      <c r="D17" s="6" t="s">
        <v>2</v>
      </c>
      <c r="E17" s="6" t="s">
        <v>3</v>
      </c>
      <c r="F17" s="6" t="s">
        <v>4</v>
      </c>
      <c r="G17" s="6" t="s">
        <v>5</v>
      </c>
      <c r="H17" s="6" t="s">
        <v>6</v>
      </c>
      <c r="I17" s="6" t="s">
        <v>7</v>
      </c>
      <c r="J17" s="4"/>
    </row>
    <row r="18" spans="2:19">
      <c r="B18" s="4" t="s">
        <v>8</v>
      </c>
      <c r="C18" s="6">
        <v>1.5116939044880333</v>
      </c>
      <c r="D18" s="6">
        <v>0.70353237106341127</v>
      </c>
      <c r="E18" s="6">
        <v>1.9297000173551508</v>
      </c>
      <c r="F18" s="6">
        <v>75.040671521916423</v>
      </c>
      <c r="G18" s="6">
        <v>0</v>
      </c>
      <c r="H18" s="6">
        <v>20.814402185176977</v>
      </c>
      <c r="I18" s="6">
        <v>0</v>
      </c>
      <c r="J18" s="4">
        <v>99.999999999999986</v>
      </c>
      <c r="L18" s="1"/>
      <c r="M18" s="1"/>
      <c r="N18" s="1"/>
      <c r="O18" s="1"/>
      <c r="P18" s="1"/>
      <c r="Q18" s="1"/>
      <c r="R18" s="1"/>
      <c r="S18" s="1"/>
    </row>
    <row r="19" spans="2:19">
      <c r="B19" s="4" t="s">
        <v>9</v>
      </c>
      <c r="C19" s="6">
        <v>1.5586132015063041</v>
      </c>
      <c r="D19" s="6">
        <v>2.011745866640736</v>
      </c>
      <c r="E19" s="6">
        <v>2.4945080646018392</v>
      </c>
      <c r="F19" s="6">
        <v>47.021820011462971</v>
      </c>
      <c r="G19" s="6">
        <v>0</v>
      </c>
      <c r="H19" s="6">
        <v>46.913312855788149</v>
      </c>
      <c r="I19" s="6">
        <v>0</v>
      </c>
      <c r="J19" s="4">
        <v>100</v>
      </c>
      <c r="L19" s="1"/>
      <c r="M19" s="1"/>
      <c r="N19" s="1"/>
      <c r="O19" s="1"/>
      <c r="P19" s="1"/>
      <c r="Q19" s="1"/>
      <c r="R19" s="1"/>
      <c r="S19" s="1"/>
    </row>
    <row r="20" spans="2:19">
      <c r="B20" s="4" t="s">
        <v>10</v>
      </c>
      <c r="C20" s="6">
        <v>1.7078682379502805</v>
      </c>
      <c r="D20" s="6">
        <v>1.8817704352329003</v>
      </c>
      <c r="E20" s="6">
        <v>3.4227075071252813</v>
      </c>
      <c r="F20" s="6">
        <v>66.04199334572057</v>
      </c>
      <c r="G20" s="6">
        <v>0</v>
      </c>
      <c r="H20" s="6">
        <v>26.94566047397096</v>
      </c>
      <c r="I20" s="6">
        <v>0</v>
      </c>
      <c r="J20" s="4">
        <v>99.999999999999986</v>
      </c>
      <c r="L20" s="1"/>
      <c r="M20" s="1"/>
      <c r="N20" s="1"/>
      <c r="O20" s="1"/>
      <c r="P20" s="1"/>
      <c r="Q20" s="1"/>
      <c r="R20" s="1"/>
      <c r="S20" s="1"/>
    </row>
    <row r="21" spans="2:19">
      <c r="B21" s="4" t="s">
        <v>11</v>
      </c>
      <c r="C21" s="6">
        <v>1.0914847470329805</v>
      </c>
      <c r="D21" s="6">
        <v>3.7642501734781613</v>
      </c>
      <c r="E21" s="6">
        <v>20.723688696138876</v>
      </c>
      <c r="F21" s="6">
        <v>74.420576383349996</v>
      </c>
      <c r="G21" s="6">
        <v>0</v>
      </c>
      <c r="H21" s="6">
        <v>0</v>
      </c>
      <c r="I21" s="6">
        <v>0</v>
      </c>
      <c r="J21" s="4">
        <v>100.00000000000001</v>
      </c>
      <c r="L21" s="1"/>
      <c r="M21" s="1"/>
      <c r="N21" s="1"/>
      <c r="O21" s="1"/>
      <c r="P21" s="1"/>
      <c r="Q21" s="1"/>
      <c r="R21" s="1"/>
      <c r="S21" s="1"/>
    </row>
    <row r="22" spans="2:19">
      <c r="B22" s="7"/>
      <c r="C22" s="7"/>
      <c r="D22" s="7"/>
      <c r="E22" s="7"/>
      <c r="F22" s="7"/>
      <c r="G22" s="7"/>
      <c r="H22" s="7"/>
      <c r="I22" s="7"/>
      <c r="J22" s="7"/>
    </row>
    <row r="23" spans="2:19">
      <c r="B23" s="7"/>
      <c r="C23" s="7"/>
      <c r="D23" s="7"/>
      <c r="E23" s="7"/>
      <c r="F23" s="7"/>
      <c r="G23" s="7"/>
      <c r="H23" s="7"/>
      <c r="I23" s="7"/>
      <c r="J23" s="7"/>
    </row>
    <row r="24" spans="2:19">
      <c r="B24" s="4" t="s">
        <v>12</v>
      </c>
      <c r="C24" s="12" t="s">
        <v>0</v>
      </c>
      <c r="D24" s="12"/>
      <c r="E24" s="12"/>
      <c r="F24" s="12"/>
      <c r="G24" s="12"/>
      <c r="H24" s="12"/>
      <c r="I24" s="12"/>
      <c r="J24" s="4" t="s">
        <v>18</v>
      </c>
      <c r="L24" s="11"/>
      <c r="M24" s="11"/>
      <c r="N24" s="11"/>
      <c r="O24" s="11"/>
      <c r="P24" s="11"/>
      <c r="Q24" s="11"/>
      <c r="R24" s="11"/>
    </row>
    <row r="25" spans="2:19">
      <c r="B25" s="4" t="s">
        <v>17</v>
      </c>
      <c r="C25" s="4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  <c r="J25" s="4"/>
    </row>
    <row r="26" spans="2:19">
      <c r="B26" s="4" t="s">
        <v>8</v>
      </c>
      <c r="C26" s="6">
        <f>AVERAGE(C4,C11,C18)</f>
        <v>1.5140846761823068</v>
      </c>
      <c r="D26" s="6">
        <f t="shared" ref="D26:I26" si="0">AVERAGE(D4,D11,D18)</f>
        <v>0.69776204028738009</v>
      </c>
      <c r="E26" s="6">
        <f t="shared" si="0"/>
        <v>1.9177219040405828</v>
      </c>
      <c r="F26" s="6">
        <f t="shared" si="0"/>
        <v>75.043125229513052</v>
      </c>
      <c r="G26" s="6">
        <f t="shared" si="0"/>
        <v>0</v>
      </c>
      <c r="H26" s="6">
        <f t="shared" si="0"/>
        <v>20.827306149976675</v>
      </c>
      <c r="I26" s="6">
        <f t="shared" si="0"/>
        <v>0</v>
      </c>
      <c r="J26" s="4">
        <v>100</v>
      </c>
      <c r="L26" s="1"/>
      <c r="M26" s="1"/>
      <c r="N26" s="1"/>
      <c r="O26" s="1"/>
      <c r="P26" s="1"/>
      <c r="Q26" s="1"/>
      <c r="R26" s="1"/>
      <c r="S26" s="1"/>
    </row>
    <row r="27" spans="2:19">
      <c r="B27" s="4" t="s">
        <v>9</v>
      </c>
      <c r="C27" s="6">
        <f t="shared" ref="C27:I29" si="1">AVERAGE(C5,C12,C19)</f>
        <v>1.5565605365368931</v>
      </c>
      <c r="D27" s="6">
        <f t="shared" si="1"/>
        <v>2.0120532450367588</v>
      </c>
      <c r="E27" s="6">
        <f t="shared" si="1"/>
        <v>2.5119156273157914</v>
      </c>
      <c r="F27" s="6">
        <f t="shared" si="1"/>
        <v>47.081016197465125</v>
      </c>
      <c r="G27" s="6">
        <f t="shared" si="1"/>
        <v>0</v>
      </c>
      <c r="H27" s="6">
        <f t="shared" si="1"/>
        <v>46.838454393645428</v>
      </c>
      <c r="I27" s="6">
        <f t="shared" si="1"/>
        <v>0</v>
      </c>
      <c r="J27" s="4">
        <v>100</v>
      </c>
      <c r="L27" s="1"/>
      <c r="M27" s="1"/>
      <c r="N27" s="1"/>
      <c r="O27" s="1"/>
      <c r="P27" s="1"/>
      <c r="Q27" s="1"/>
      <c r="R27" s="1"/>
      <c r="S27" s="1"/>
    </row>
    <row r="28" spans="2:19">
      <c r="B28" s="4" t="s">
        <v>10</v>
      </c>
      <c r="C28" s="6">
        <f t="shared" si="1"/>
        <v>1.704680462720467</v>
      </c>
      <c r="D28" s="6">
        <f t="shared" si="1"/>
        <v>1.8842143736222923</v>
      </c>
      <c r="E28" s="6">
        <f t="shared" si="1"/>
        <v>3.4223330321613616</v>
      </c>
      <c r="F28" s="6">
        <f t="shared" si="1"/>
        <v>66.048730731810849</v>
      </c>
      <c r="G28" s="6">
        <f t="shared" si="1"/>
        <v>0</v>
      </c>
      <c r="H28" s="6">
        <f t="shared" si="1"/>
        <v>26.940041399685033</v>
      </c>
      <c r="I28" s="6">
        <f t="shared" si="1"/>
        <v>0</v>
      </c>
      <c r="J28" s="4">
        <v>100</v>
      </c>
      <c r="L28" s="1"/>
      <c r="M28" s="1"/>
      <c r="N28" s="1"/>
      <c r="O28" s="1"/>
      <c r="P28" s="1"/>
      <c r="Q28" s="1"/>
      <c r="R28" s="1"/>
      <c r="S28" s="1"/>
    </row>
    <row r="29" spans="2:19">
      <c r="B29" s="4" t="s">
        <v>11</v>
      </c>
      <c r="C29" s="6">
        <f t="shared" si="1"/>
        <v>1.0841261406950589</v>
      </c>
      <c r="D29" s="6">
        <f t="shared" si="1"/>
        <v>3.7362108790553541</v>
      </c>
      <c r="E29" s="6">
        <f t="shared" si="1"/>
        <v>20.738510404519314</v>
      </c>
      <c r="F29" s="6">
        <f t="shared" si="1"/>
        <v>74.441152575730271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4">
        <v>100</v>
      </c>
      <c r="L29" s="1"/>
      <c r="M29" s="1"/>
      <c r="N29" s="1"/>
      <c r="O29" s="1"/>
      <c r="P29" s="1"/>
      <c r="Q29" s="1"/>
      <c r="R29" s="1"/>
      <c r="S29" s="1"/>
    </row>
    <row r="30" spans="2:19">
      <c r="B30" s="7"/>
      <c r="C30" s="7"/>
      <c r="D30" s="7"/>
      <c r="E30" s="7"/>
      <c r="F30" s="7"/>
      <c r="G30" s="7"/>
      <c r="H30" s="7"/>
      <c r="I30" s="7"/>
    </row>
    <row r="31" spans="2:19">
      <c r="B31" s="7"/>
      <c r="C31" s="7"/>
      <c r="D31" s="7"/>
      <c r="E31" s="7"/>
      <c r="F31" s="7"/>
      <c r="G31" s="7"/>
      <c r="H31" s="7"/>
      <c r="I31" s="7"/>
    </row>
    <row r="32" spans="2:19">
      <c r="B32" s="4" t="s">
        <v>13</v>
      </c>
      <c r="C32" s="12" t="s">
        <v>0</v>
      </c>
      <c r="D32" s="12"/>
      <c r="E32" s="12"/>
      <c r="F32" s="12"/>
      <c r="G32" s="12"/>
      <c r="H32" s="12"/>
      <c r="I32" s="12"/>
      <c r="L32" s="11"/>
      <c r="M32" s="11"/>
      <c r="N32" s="11"/>
      <c r="O32" s="11"/>
      <c r="P32" s="11"/>
      <c r="Q32" s="11"/>
      <c r="R32" s="11"/>
    </row>
    <row r="33" spans="2:19">
      <c r="B33" s="4" t="s">
        <v>17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</row>
    <row r="34" spans="2:19">
      <c r="B34" s="4" t="s">
        <v>8</v>
      </c>
      <c r="C34" s="6">
        <f>STDEV(C4,C11,C18)</f>
        <v>8.7507750420174099E-2</v>
      </c>
      <c r="D34" s="6">
        <f t="shared" ref="D34:I34" si="2">STDEV(D4,D11,D18)</f>
        <v>0.21120739659093682</v>
      </c>
      <c r="E34" s="6">
        <f t="shared" si="2"/>
        <v>0.43842653522562697</v>
      </c>
      <c r="F34" s="6">
        <f t="shared" si="2"/>
        <v>8.9811349400010024E-2</v>
      </c>
      <c r="G34" s="6">
        <f t="shared" si="2"/>
        <v>0</v>
      </c>
      <c r="H34" s="6">
        <f t="shared" si="2"/>
        <v>0.47231483199637481</v>
      </c>
      <c r="I34" s="6">
        <f t="shared" si="2"/>
        <v>0</v>
      </c>
      <c r="L34" s="1"/>
      <c r="M34" s="1"/>
      <c r="N34" s="1"/>
      <c r="O34" s="1"/>
      <c r="P34" s="1"/>
      <c r="Q34" s="1"/>
      <c r="R34" s="1"/>
      <c r="S34" s="1"/>
    </row>
    <row r="35" spans="2:19">
      <c r="B35" s="4" t="s">
        <v>9</v>
      </c>
      <c r="C35" s="6">
        <f t="shared" ref="C35:I35" si="3">STDEV(C5,C12,C19)</f>
        <v>8.0636763999160949E-2</v>
      </c>
      <c r="D35" s="6">
        <f t="shared" si="3"/>
        <v>1.207503394266018E-2</v>
      </c>
      <c r="E35" s="6">
        <f t="shared" si="3"/>
        <v>0.68383761952562683</v>
      </c>
      <c r="F35" s="6">
        <f t="shared" si="3"/>
        <v>2.3254593182229417</v>
      </c>
      <c r="G35" s="6">
        <f t="shared" si="3"/>
        <v>0</v>
      </c>
      <c r="H35" s="6">
        <f t="shared" si="3"/>
        <v>2.9407352076920685</v>
      </c>
      <c r="I35" s="6">
        <f t="shared" si="3"/>
        <v>0</v>
      </c>
      <c r="L35" s="1"/>
      <c r="M35" s="1"/>
      <c r="N35" s="1"/>
      <c r="O35" s="1"/>
      <c r="P35" s="1"/>
      <c r="Q35" s="1"/>
      <c r="R35" s="1"/>
      <c r="S35" s="1"/>
    </row>
    <row r="36" spans="2:19">
      <c r="B36" s="4" t="s">
        <v>10</v>
      </c>
      <c r="C36" s="6">
        <f t="shared" ref="C36:I36" si="4">STDEV(C6,C13,C20)</f>
        <v>7.9334486220937778E-2</v>
      </c>
      <c r="D36" s="6">
        <f t="shared" si="4"/>
        <v>6.0822543153202173E-2</v>
      </c>
      <c r="E36" s="6">
        <f t="shared" si="4"/>
        <v>9.3195964970789434E-3</v>
      </c>
      <c r="F36" s="6">
        <f t="shared" si="4"/>
        <v>0.16767401256667394</v>
      </c>
      <c r="G36" s="6">
        <f t="shared" si="4"/>
        <v>0</v>
      </c>
      <c r="H36" s="6">
        <f t="shared" si="4"/>
        <v>0.13984247300185662</v>
      </c>
      <c r="I36" s="6">
        <f t="shared" si="4"/>
        <v>0</v>
      </c>
      <c r="L36" s="1"/>
      <c r="M36" s="1"/>
      <c r="N36" s="1"/>
      <c r="O36" s="1"/>
      <c r="P36" s="1"/>
      <c r="Q36" s="1"/>
      <c r="R36" s="1"/>
      <c r="S36" s="1"/>
    </row>
    <row r="37" spans="2:19">
      <c r="B37" s="4" t="s">
        <v>11</v>
      </c>
      <c r="C37" s="6">
        <f t="shared" ref="C37:I37" si="5">STDEV(C7,C14,C21)</f>
        <v>0.24677919698332576</v>
      </c>
      <c r="D37" s="6">
        <f t="shared" si="5"/>
        <v>0.94032949228183771</v>
      </c>
      <c r="E37" s="6">
        <f t="shared" si="5"/>
        <v>0.49706277575896685</v>
      </c>
      <c r="F37" s="6">
        <f t="shared" si="5"/>
        <v>0.69004591350619626</v>
      </c>
      <c r="G37" s="6">
        <f t="shared" si="5"/>
        <v>0</v>
      </c>
      <c r="H37" s="6">
        <f t="shared" si="5"/>
        <v>0</v>
      </c>
      <c r="I37" s="6">
        <f t="shared" si="5"/>
        <v>0</v>
      </c>
      <c r="L37" s="1"/>
      <c r="M37" s="1"/>
      <c r="N37" s="1"/>
      <c r="O37" s="1"/>
      <c r="P37" s="1"/>
      <c r="Q37" s="1"/>
      <c r="R37" s="1"/>
      <c r="S37" s="1"/>
    </row>
  </sheetData>
  <mergeCells count="10">
    <mergeCell ref="C2:I2"/>
    <mergeCell ref="C9:I9"/>
    <mergeCell ref="C16:I16"/>
    <mergeCell ref="C24:I24"/>
    <mergeCell ref="C32:I32"/>
    <mergeCell ref="L2:R2"/>
    <mergeCell ref="L9:R9"/>
    <mergeCell ref="L16:R16"/>
    <mergeCell ref="L24:R24"/>
    <mergeCell ref="L32:R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993F-989A-403D-ADC1-EDB107D03933}">
  <dimension ref="A1:J38"/>
  <sheetViews>
    <sheetView tabSelected="1" workbookViewId="0">
      <selection activeCell="L6" sqref="L6"/>
    </sheetView>
  </sheetViews>
  <sheetFormatPr defaultRowHeight="14.25"/>
  <cols>
    <col min="1" max="1" width="10.59765625" customWidth="1"/>
    <col min="3" max="3" width="20.59765625" customWidth="1"/>
    <col min="4" max="10" width="15.59765625" customWidth="1"/>
  </cols>
  <sheetData>
    <row r="1" spans="1:10" ht="33.75" customHeight="1">
      <c r="A1" s="27" t="s">
        <v>21</v>
      </c>
      <c r="B1" s="9"/>
      <c r="C1" s="9"/>
      <c r="D1" s="9"/>
    </row>
    <row r="2" spans="1:10" ht="15.4">
      <c r="A2" s="28"/>
      <c r="B2" s="4" t="s">
        <v>14</v>
      </c>
      <c r="C2" s="10" t="s">
        <v>0</v>
      </c>
      <c r="D2" s="10"/>
      <c r="E2" s="10"/>
      <c r="F2" s="10"/>
      <c r="G2" s="10"/>
      <c r="H2" s="10"/>
      <c r="I2" s="10"/>
      <c r="J2" s="2"/>
    </row>
    <row r="3" spans="1:10">
      <c r="B3" s="3" t="s">
        <v>17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18</v>
      </c>
    </row>
    <row r="4" spans="1:10">
      <c r="B4" s="3" t="s">
        <v>8</v>
      </c>
      <c r="C4" s="6">
        <f>[1]Lac!F5</f>
        <v>4.4329048406963549</v>
      </c>
      <c r="D4" s="6">
        <f>[1]Lac!F6</f>
        <v>15.709333900757317</v>
      </c>
      <c r="E4" s="6">
        <f>[1]Lac!F7</f>
        <v>2.2777571875071096</v>
      </c>
      <c r="F4" s="6">
        <f>[1]Lac!F8</f>
        <v>64.481947625293373</v>
      </c>
      <c r="G4" s="6">
        <f>[1]Lac!F9</f>
        <v>0</v>
      </c>
      <c r="H4" s="6">
        <f>[1]Lac!F10</f>
        <v>13.098056445745835</v>
      </c>
      <c r="I4" s="6">
        <f>[1]Lac!F33</f>
        <v>0</v>
      </c>
      <c r="J4" s="6">
        <f>SUM(C4:I4)</f>
        <v>100</v>
      </c>
    </row>
    <row r="5" spans="1:10">
      <c r="B5" s="3" t="s">
        <v>9</v>
      </c>
      <c r="C5" s="6">
        <f>[1]G!F5</f>
        <v>3.008920731585516</v>
      </c>
      <c r="D5" s="6">
        <f>[1]G!F6</f>
        <v>10.920041383114052</v>
      </c>
      <c r="E5" s="6">
        <f>[1]G!F7</f>
        <v>2.3338377054284369</v>
      </c>
      <c r="F5" s="6">
        <f>[1]G!F8</f>
        <v>63.957449201388762</v>
      </c>
      <c r="G5" s="6">
        <f>[1]G!F9</f>
        <v>0</v>
      </c>
      <c r="H5" s="6">
        <f>[1]G!F10</f>
        <v>19.779750978483232</v>
      </c>
      <c r="I5" s="6">
        <v>0</v>
      </c>
      <c r="J5" s="6">
        <f t="shared" ref="J5:J7" si="0">SUM(C5:I5)</f>
        <v>100</v>
      </c>
    </row>
    <row r="6" spans="1:10">
      <c r="B6" s="3" t="s">
        <v>10</v>
      </c>
      <c r="C6" s="6">
        <f>[1]U!F5</f>
        <v>2.1999016651354562</v>
      </c>
      <c r="D6" s="6">
        <f>[1]U!F6</f>
        <v>9.7971670944998319</v>
      </c>
      <c r="E6" s="6">
        <f>[1]U!F7</f>
        <v>3.039608856960816</v>
      </c>
      <c r="F6" s="6">
        <f>[1]U!F8</f>
        <v>65.616067896652297</v>
      </c>
      <c r="G6" s="6">
        <f>[1]U!F9</f>
        <v>0</v>
      </c>
      <c r="H6" s="6">
        <f>[1]U!F10</f>
        <v>19.347254486751599</v>
      </c>
      <c r="I6" s="6">
        <v>0</v>
      </c>
      <c r="J6" s="6">
        <f t="shared" si="0"/>
        <v>100</v>
      </c>
    </row>
    <row r="7" spans="1:10">
      <c r="B7" s="3" t="s">
        <v>11</v>
      </c>
      <c r="C7" s="6">
        <f>[1]K!F5</f>
        <v>5.7436590862330403</v>
      </c>
      <c r="D7" s="6">
        <f>[1]K!F6</f>
        <v>9.2831119757806189</v>
      </c>
      <c r="E7" s="6">
        <f>[1]K!F7</f>
        <v>4.9005693898307481</v>
      </c>
      <c r="F7" s="6">
        <f>[1]K!F8</f>
        <v>68.778893059551535</v>
      </c>
      <c r="G7" s="6">
        <f>[1]K!F9</f>
        <v>0</v>
      </c>
      <c r="H7" s="6">
        <f>[1]K!F10</f>
        <v>11.293766488604064</v>
      </c>
      <c r="I7" s="6">
        <v>0</v>
      </c>
      <c r="J7" s="6">
        <f t="shared" si="0"/>
        <v>100</v>
      </c>
    </row>
    <row r="8" spans="1:10">
      <c r="B8" s="5"/>
      <c r="C8" s="7"/>
      <c r="D8" s="7"/>
      <c r="E8" s="7"/>
      <c r="F8" s="7"/>
      <c r="G8" s="7"/>
      <c r="H8" s="7"/>
      <c r="I8" s="7"/>
      <c r="J8" s="7"/>
    </row>
    <row r="9" spans="1:10">
      <c r="A9" s="23"/>
      <c r="B9" s="3" t="s">
        <v>15</v>
      </c>
      <c r="C9" s="12" t="s">
        <v>0</v>
      </c>
      <c r="D9" s="12"/>
      <c r="E9" s="12"/>
      <c r="F9" s="12"/>
      <c r="G9" s="12"/>
      <c r="H9" s="12"/>
      <c r="I9" s="12"/>
      <c r="J9" s="4"/>
    </row>
    <row r="10" spans="1:10">
      <c r="B10" s="3" t="s">
        <v>17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18</v>
      </c>
    </row>
    <row r="11" spans="1:10">
      <c r="B11" s="3" t="s">
        <v>8</v>
      </c>
      <c r="C11" s="6">
        <f>[1]Lac!L5</f>
        <v>4.9403314883928422</v>
      </c>
      <c r="D11" s="6">
        <f>[1]Lac!L6</f>
        <v>14.584017930713319</v>
      </c>
      <c r="E11" s="6">
        <f>[1]Lac!L7</f>
        <v>2.0166141402149247</v>
      </c>
      <c r="F11" s="6">
        <f>[1]Lac!L8</f>
        <v>62.896041927749039</v>
      </c>
      <c r="G11" s="6">
        <f>[1]Lac!L9</f>
        <v>0</v>
      </c>
      <c r="H11" s="6">
        <f>[1]Lac!L10</f>
        <v>15.562994512929876</v>
      </c>
      <c r="I11" s="6">
        <v>0</v>
      </c>
      <c r="J11" s="6">
        <f>SUM(C11:I11)</f>
        <v>100</v>
      </c>
    </row>
    <row r="12" spans="1:10">
      <c r="B12" s="3" t="s">
        <v>9</v>
      </c>
      <c r="C12" s="6">
        <f>[1]G!L5</f>
        <v>2.8907963435820365</v>
      </c>
      <c r="D12" s="6">
        <f>[1]G!L6</f>
        <v>9.85570397845167</v>
      </c>
      <c r="E12" s="6">
        <f>[1]G!L7</f>
        <v>2.3977330763217655</v>
      </c>
      <c r="F12" s="6">
        <f>[1]G!L8</f>
        <v>62.656440313936997</v>
      </c>
      <c r="G12" s="6">
        <f>[1]G!L9</f>
        <v>0</v>
      </c>
      <c r="H12" s="6">
        <f>[1]G!L10</f>
        <v>22.199326287707532</v>
      </c>
      <c r="I12" s="6">
        <v>0</v>
      </c>
      <c r="J12" s="6">
        <f t="shared" ref="J12:J14" si="1">SUM(C12:I12)</f>
        <v>100</v>
      </c>
    </row>
    <row r="13" spans="1:10">
      <c r="B13" s="3" t="s">
        <v>10</v>
      </c>
      <c r="C13" s="6">
        <f>[1]U!L5</f>
        <v>2.2191943687604869</v>
      </c>
      <c r="D13" s="6">
        <f>[1]U!L6</f>
        <v>9.8082309886853452</v>
      </c>
      <c r="E13" s="6">
        <f>[1]U!L7</f>
        <v>3.2121242518160495</v>
      </c>
      <c r="F13" s="6">
        <f>[1]U!L8</f>
        <v>65.904603119535139</v>
      </c>
      <c r="G13" s="6">
        <f>[1]U!L9</f>
        <v>0</v>
      </c>
      <c r="H13" s="6">
        <f>[1]U!L10</f>
        <v>18.855847271202986</v>
      </c>
      <c r="I13" s="6">
        <v>0</v>
      </c>
      <c r="J13" s="6">
        <f t="shared" si="1"/>
        <v>100.00000000000001</v>
      </c>
    </row>
    <row r="14" spans="1:10">
      <c r="B14" s="3" t="s">
        <v>11</v>
      </c>
      <c r="C14" s="6">
        <f>[1]K!L5</f>
        <v>5.6855149400571738</v>
      </c>
      <c r="D14" s="6">
        <f>[1]K!L6</f>
        <v>8.7192239164299536</v>
      </c>
      <c r="E14" s="6">
        <f>[1]K!L7</f>
        <v>4.6115442155373509</v>
      </c>
      <c r="F14" s="6">
        <f>[1]K!L8</f>
        <v>69.542730205257925</v>
      </c>
      <c r="G14" s="6">
        <f>[1]K!L9</f>
        <v>0</v>
      </c>
      <c r="H14" s="6">
        <f>[1]K!L10</f>
        <v>11.440986722717597</v>
      </c>
      <c r="I14" s="6">
        <v>0</v>
      </c>
      <c r="J14" s="6">
        <f t="shared" si="1"/>
        <v>100</v>
      </c>
    </row>
    <row r="15" spans="1:10">
      <c r="B15" s="5"/>
      <c r="C15" s="7"/>
      <c r="D15" s="7"/>
      <c r="E15" s="7"/>
      <c r="F15" s="7"/>
      <c r="G15" s="7"/>
      <c r="H15" s="7"/>
      <c r="I15" s="7"/>
      <c r="J15" s="7"/>
    </row>
    <row r="16" spans="1:10">
      <c r="B16" s="3" t="s">
        <v>16</v>
      </c>
      <c r="C16" s="12" t="s">
        <v>0</v>
      </c>
      <c r="D16" s="12"/>
      <c r="E16" s="12"/>
      <c r="F16" s="12"/>
      <c r="G16" s="12"/>
      <c r="H16" s="12"/>
      <c r="I16" s="12"/>
      <c r="J16" s="4"/>
    </row>
    <row r="17" spans="2:10">
      <c r="B17" s="3" t="s">
        <v>17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  <c r="J17" s="4" t="s">
        <v>18</v>
      </c>
    </row>
    <row r="18" spans="2:10">
      <c r="B18" s="3" t="s">
        <v>8</v>
      </c>
      <c r="C18" s="6">
        <f>[1]Lac!R5</f>
        <v>4.7106053230421017</v>
      </c>
      <c r="D18" s="6">
        <f>[1]Lac!R6</f>
        <v>15.09347978846105</v>
      </c>
      <c r="E18" s="6">
        <f>[1]Lac!R7</f>
        <v>2.1348408654663031</v>
      </c>
      <c r="F18" s="6">
        <f>[1]Lac!R8</f>
        <v>63.614025573579681</v>
      </c>
      <c r="G18" s="6">
        <f>[1]Lac!R9</f>
        <v>0</v>
      </c>
      <c r="H18" s="6">
        <f>[1]Lac!R10</f>
        <v>14.44704844945085</v>
      </c>
      <c r="I18" s="6">
        <f>[1]Lac!R33</f>
        <v>0</v>
      </c>
      <c r="J18" s="6">
        <f>SUM(C18:I18)</f>
        <v>99.999999999999986</v>
      </c>
    </row>
    <row r="19" spans="2:10">
      <c r="B19" s="3" t="s">
        <v>9</v>
      </c>
      <c r="C19" s="6">
        <f>[1]G!R5</f>
        <v>2.9475730407086789</v>
      </c>
      <c r="D19" s="6">
        <f>[1]G!R6</f>
        <v>10.3672796444631</v>
      </c>
      <c r="E19" s="6">
        <f>[1]G!R7</f>
        <v>2.3670216526918026</v>
      </c>
      <c r="F19" s="6">
        <f>[1]G!R8</f>
        <v>63.281772548968284</v>
      </c>
      <c r="G19" s="6">
        <f>[1]G!R9</f>
        <v>0</v>
      </c>
      <c r="H19" s="6">
        <f>[1]G!R10</f>
        <v>21.03635311316814</v>
      </c>
      <c r="I19" s="6">
        <v>0</v>
      </c>
      <c r="J19" s="6">
        <f t="shared" ref="J19:J21" si="2">SUM(C19:I19)</f>
        <v>100</v>
      </c>
    </row>
    <row r="20" spans="2:10">
      <c r="B20" s="3" t="s">
        <v>10</v>
      </c>
      <c r="C20" s="6">
        <f>[1]U!R5</f>
        <v>2.2100571218577332</v>
      </c>
      <c r="D20" s="6">
        <f>[1]U!R6</f>
        <v>9.8029910008203025</v>
      </c>
      <c r="E20" s="6">
        <f>[1]U!R7</f>
        <v>3.130418971521741</v>
      </c>
      <c r="F20" s="6">
        <f>[1]U!R8</f>
        <v>65.767949510851651</v>
      </c>
      <c r="G20" s="6">
        <f>[1]U!R9</f>
        <v>0</v>
      </c>
      <c r="H20" s="6">
        <f>[1]U!R10</f>
        <v>19.088583394948561</v>
      </c>
      <c r="I20" s="6">
        <v>0</v>
      </c>
      <c r="J20" s="6">
        <f t="shared" si="2"/>
        <v>99.999999999999986</v>
      </c>
    </row>
    <row r="21" spans="2:10">
      <c r="B21" s="3" t="s">
        <v>11</v>
      </c>
      <c r="C21" s="6">
        <f>[1]K!R5</f>
        <v>5.7129882550800506</v>
      </c>
      <c r="D21" s="6">
        <f>[1]K!R6</f>
        <v>8.985663021844303</v>
      </c>
      <c r="E21" s="6">
        <f>[1]K!R7</f>
        <v>4.7481096341589764</v>
      </c>
      <c r="F21" s="6">
        <f>[1]K!R8</f>
        <v>69.181814448292585</v>
      </c>
      <c r="G21" s="6">
        <f>[1]K!R9</f>
        <v>0</v>
      </c>
      <c r="H21" s="6">
        <f>[1]K!R10</f>
        <v>11.37142464062409</v>
      </c>
      <c r="I21" s="6">
        <v>0</v>
      </c>
      <c r="J21" s="6">
        <f t="shared" si="2"/>
        <v>100</v>
      </c>
    </row>
    <row r="22" spans="2:10">
      <c r="B22" s="5"/>
      <c r="C22" s="7"/>
      <c r="D22" s="7"/>
      <c r="E22" s="7"/>
      <c r="F22" s="7"/>
      <c r="G22" s="7"/>
      <c r="H22" s="7"/>
      <c r="I22" s="7"/>
      <c r="J22" s="7"/>
    </row>
    <row r="23" spans="2:10">
      <c r="B23" s="5"/>
      <c r="C23" s="7"/>
      <c r="D23" s="7"/>
      <c r="E23" s="7"/>
      <c r="F23" s="7"/>
      <c r="G23" s="7"/>
      <c r="H23" s="7"/>
      <c r="I23" s="7"/>
      <c r="J23" s="7"/>
    </row>
    <row r="24" spans="2:10">
      <c r="B24" s="3" t="s">
        <v>12</v>
      </c>
      <c r="C24" s="12" t="s">
        <v>0</v>
      </c>
      <c r="D24" s="12"/>
      <c r="E24" s="12"/>
      <c r="F24" s="12"/>
      <c r="G24" s="12"/>
      <c r="H24" s="12"/>
      <c r="I24" s="12"/>
      <c r="J24" s="4"/>
    </row>
    <row r="25" spans="2:10">
      <c r="B25" s="3" t="s">
        <v>17</v>
      </c>
      <c r="C25" s="4" t="s">
        <v>1</v>
      </c>
      <c r="D25" s="4" t="s">
        <v>2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7</v>
      </c>
      <c r="J25" s="4" t="s">
        <v>18</v>
      </c>
    </row>
    <row r="26" spans="2:10">
      <c r="B26" s="3" t="s">
        <v>8</v>
      </c>
      <c r="C26" s="6">
        <f>AVERAGE(C4,C11,C18)</f>
        <v>4.6946138840437657</v>
      </c>
      <c r="D26" s="6">
        <f t="shared" ref="D26:I26" si="3">AVERAGE(D4,D11,D18)</f>
        <v>15.128943873310561</v>
      </c>
      <c r="E26" s="6">
        <f t="shared" si="3"/>
        <v>2.1430707310627795</v>
      </c>
      <c r="F26" s="6">
        <f t="shared" si="3"/>
        <v>63.664005042207371</v>
      </c>
      <c r="G26" s="6">
        <f t="shared" si="3"/>
        <v>0</v>
      </c>
      <c r="H26" s="6">
        <f t="shared" si="3"/>
        <v>14.369366469375521</v>
      </c>
      <c r="I26" s="6">
        <f t="shared" si="3"/>
        <v>0</v>
      </c>
      <c r="J26" s="6">
        <f>SUM(C26:I26)</f>
        <v>100</v>
      </c>
    </row>
    <row r="27" spans="2:10">
      <c r="B27" s="3" t="s">
        <v>9</v>
      </c>
      <c r="C27" s="6">
        <f t="shared" ref="C27:I28" si="4">AVERAGE(C5,C12,C19)</f>
        <v>2.9490967052920776</v>
      </c>
      <c r="D27" s="6">
        <f t="shared" si="4"/>
        <v>10.381008335342941</v>
      </c>
      <c r="E27" s="6">
        <f t="shared" si="4"/>
        <v>2.3661974781473347</v>
      </c>
      <c r="F27" s="6">
        <f t="shared" si="4"/>
        <v>63.29855402143135</v>
      </c>
      <c r="G27" s="6">
        <f t="shared" si="4"/>
        <v>0</v>
      </c>
      <c r="H27" s="6">
        <f t="shared" si="4"/>
        <v>21.0051434597863</v>
      </c>
      <c r="I27" s="6">
        <f t="shared" si="4"/>
        <v>0</v>
      </c>
      <c r="J27" s="6">
        <f t="shared" ref="J27:J29" si="5">SUM(C27:I27)</f>
        <v>100</v>
      </c>
    </row>
    <row r="28" spans="2:10">
      <c r="B28" s="3" t="s">
        <v>10</v>
      </c>
      <c r="C28" s="6">
        <f>AVERAGE(C6,C13,C20)</f>
        <v>2.2097177185845589</v>
      </c>
      <c r="D28" s="6">
        <f t="shared" si="4"/>
        <v>9.8027963613351599</v>
      </c>
      <c r="E28" s="6">
        <f t="shared" si="4"/>
        <v>3.1273840267662023</v>
      </c>
      <c r="F28" s="6">
        <f t="shared" si="4"/>
        <v>65.762873509013033</v>
      </c>
      <c r="G28" s="6">
        <f t="shared" si="4"/>
        <v>0</v>
      </c>
      <c r="H28" s="6">
        <f t="shared" si="4"/>
        <v>19.097228384301047</v>
      </c>
      <c r="I28" s="6">
        <f t="shared" si="4"/>
        <v>0</v>
      </c>
      <c r="J28" s="6">
        <f t="shared" si="5"/>
        <v>100</v>
      </c>
    </row>
    <row r="29" spans="2:10">
      <c r="B29" s="3" t="s">
        <v>11</v>
      </c>
      <c r="C29" s="6">
        <f t="shared" ref="C29:I29" si="6">AVERAGE(C7,C14,C21)</f>
        <v>5.7140540937900886</v>
      </c>
      <c r="D29" s="6">
        <f t="shared" si="6"/>
        <v>8.9959996380182918</v>
      </c>
      <c r="E29" s="6">
        <f t="shared" si="6"/>
        <v>4.7534077465090254</v>
      </c>
      <c r="F29" s="6">
        <f t="shared" si="6"/>
        <v>69.16781257103402</v>
      </c>
      <c r="G29" s="6">
        <f t="shared" si="6"/>
        <v>0</v>
      </c>
      <c r="H29" s="6">
        <f>AVERAGE(H7,H14,H21)</f>
        <v>11.368725950648583</v>
      </c>
      <c r="I29" s="6">
        <f t="shared" si="6"/>
        <v>0</v>
      </c>
      <c r="J29" s="6">
        <f t="shared" si="5"/>
        <v>100</v>
      </c>
    </row>
    <row r="30" spans="2:10">
      <c r="B30" s="5"/>
      <c r="C30" s="7"/>
      <c r="D30" s="7"/>
      <c r="E30" s="7"/>
      <c r="F30" s="7"/>
      <c r="G30" s="7"/>
      <c r="H30" s="7"/>
      <c r="I30" s="7"/>
      <c r="J30" s="7"/>
    </row>
    <row r="31" spans="2:10">
      <c r="B31" s="5"/>
      <c r="C31" s="7"/>
      <c r="D31" s="7"/>
      <c r="E31" s="7"/>
      <c r="F31" s="7"/>
      <c r="G31" s="7"/>
      <c r="H31" s="7"/>
      <c r="I31" s="7"/>
      <c r="J31" s="7"/>
    </row>
    <row r="32" spans="2:10">
      <c r="B32" s="3" t="s">
        <v>13</v>
      </c>
      <c r="C32" s="12" t="s">
        <v>0</v>
      </c>
      <c r="D32" s="12"/>
      <c r="E32" s="12"/>
      <c r="F32" s="12"/>
      <c r="G32" s="12"/>
      <c r="H32" s="12"/>
      <c r="I32" s="12"/>
      <c r="J32" s="7"/>
    </row>
    <row r="33" spans="2:10">
      <c r="B33" s="3" t="s">
        <v>17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7"/>
    </row>
    <row r="34" spans="2:10">
      <c r="B34" s="3" t="s">
        <v>8</v>
      </c>
      <c r="C34" s="6">
        <f>STDEV(C4,C11,C18,C26)</f>
        <v>0.20746444721775323</v>
      </c>
      <c r="D34" s="6">
        <f t="shared" ref="D34:I34" si="7">STDEV(D4,D11,D18,D26)</f>
        <v>0.46009222560603791</v>
      </c>
      <c r="E34" s="6">
        <f t="shared" si="7"/>
        <v>0.10676991087712598</v>
      </c>
      <c r="F34" s="6">
        <f t="shared" si="7"/>
        <v>0.64840711534196072</v>
      </c>
      <c r="G34" s="6">
        <f t="shared" si="7"/>
        <v>0</v>
      </c>
      <c r="H34" s="6">
        <f t="shared" si="7"/>
        <v>1.007804804607376</v>
      </c>
      <c r="I34" s="6">
        <f t="shared" si="7"/>
        <v>0</v>
      </c>
      <c r="J34" s="8"/>
    </row>
    <row r="35" spans="2:10">
      <c r="B35" s="3" t="s">
        <v>9</v>
      </c>
      <c r="C35" s="6">
        <f t="shared" ref="C35:I36" si="8">STDEV(C5,C12,C19,C27)</f>
        <v>4.8236113204535649E-2</v>
      </c>
      <c r="D35" s="6">
        <f t="shared" si="8"/>
        <v>0.43462235366336094</v>
      </c>
      <c r="E35" s="6">
        <f t="shared" si="8"/>
        <v>2.6091685178217406E-2</v>
      </c>
      <c r="F35" s="6">
        <f t="shared" si="8"/>
        <v>0.53126719245632648</v>
      </c>
      <c r="G35" s="6">
        <f t="shared" si="8"/>
        <v>0</v>
      </c>
      <c r="H35" s="6">
        <f t="shared" si="8"/>
        <v>0.98803397414600647</v>
      </c>
      <c r="I35" s="6">
        <f t="shared" si="8"/>
        <v>0</v>
      </c>
      <c r="J35" s="8"/>
    </row>
    <row r="36" spans="2:10">
      <c r="B36" s="3" t="s">
        <v>10</v>
      </c>
      <c r="C36" s="6">
        <f>STDEV(C6,C13,C20,C28)</f>
        <v>7.8798688325462211E-3</v>
      </c>
      <c r="D36" s="6">
        <f t="shared" si="8"/>
        <v>4.5189122610012275E-3</v>
      </c>
      <c r="E36" s="6">
        <f t="shared" si="8"/>
        <v>7.0461803046124066E-2</v>
      </c>
      <c r="F36" s="6">
        <f t="shared" si="8"/>
        <v>0.11784868280132835</v>
      </c>
      <c r="G36" s="6">
        <f t="shared" si="8"/>
        <v>0</v>
      </c>
      <c r="H36" s="6">
        <f t="shared" si="8"/>
        <v>0.200709266940997</v>
      </c>
      <c r="I36" s="6">
        <f t="shared" si="8"/>
        <v>0</v>
      </c>
      <c r="J36" s="8"/>
    </row>
    <row r="37" spans="2:10">
      <c r="B37" s="3" t="s">
        <v>11</v>
      </c>
      <c r="C37" s="6">
        <f t="shared" ref="C37:I37" si="9">STDEV(C7,C14,C21,C29)</f>
        <v>2.3749209709616213E-2</v>
      </c>
      <c r="D37" s="6">
        <f t="shared" si="9"/>
        <v>0.23032233947956665</v>
      </c>
      <c r="E37" s="6">
        <f t="shared" si="9"/>
        <v>0.11805349166003083</v>
      </c>
      <c r="F37" s="6">
        <f t="shared" si="9"/>
        <v>0.31199234575578311</v>
      </c>
      <c r="G37" s="6">
        <f t="shared" si="9"/>
        <v>0</v>
      </c>
      <c r="H37" s="6">
        <f t="shared" si="9"/>
        <v>6.0132695093428085E-2</v>
      </c>
      <c r="I37" s="6">
        <f t="shared" si="9"/>
        <v>0</v>
      </c>
      <c r="J37" s="8"/>
    </row>
    <row r="38" spans="2:10">
      <c r="B38" s="5"/>
      <c r="C38" s="5"/>
      <c r="D38" s="5"/>
      <c r="E38" s="5"/>
      <c r="F38" s="5"/>
      <c r="G38" s="5"/>
      <c r="H38" s="5"/>
      <c r="I38" s="5"/>
      <c r="J38" s="5"/>
    </row>
  </sheetData>
  <mergeCells count="5">
    <mergeCell ref="C32:I32"/>
    <mergeCell ref="C2:I2"/>
    <mergeCell ref="C9:I9"/>
    <mergeCell ref="C16:I16"/>
    <mergeCell ref="C24:I2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Free</vt:lpstr>
      <vt:lpstr>SEBPC</vt:lpstr>
      <vt:lpstr>SGBPC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KORNKANOK ARYUSOOK</cp:lastModifiedBy>
  <dcterms:created xsi:type="dcterms:W3CDTF">2023-08-24T04:13:31Z</dcterms:created>
  <dcterms:modified xsi:type="dcterms:W3CDTF">2023-09-01T03:55:56Z</dcterms:modified>
</cp:coreProperties>
</file>