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e5e2b77e9ddca91/Desktop/Publications/2024/Ayesha Paper (E coli Expression)/08 Revision-submission/Supplementary information (Raw data)/"/>
    </mc:Choice>
  </mc:AlternateContent>
  <xr:revisionPtr revIDLastSave="20" documentId="8_{8D42D80D-B908-41CA-A2AC-8C8338B1080A}" xr6:coauthVersionLast="47" xr6:coauthVersionMax="47" xr10:uidLastSave="{DF35B34A-C201-4C23-8C16-63316AD2857E}"/>
  <bookViews>
    <workbookView xWindow="-109" yWindow="-109" windowWidth="21164" windowHeight="11291" firstSheet="2" activeTab="5" xr2:uid="{E19A9EE1-B086-4D75-937C-B2826AFF15A9}"/>
  </bookViews>
  <sheets>
    <sheet name="Expression levels" sheetId="1" r:id="rId1"/>
    <sheet name="pNP Assay (Betaglucosidase)" sheetId="2" r:id="rId2"/>
    <sheet name="DNS Assay (Endoglucanase)" sheetId="4" r:id="rId3"/>
    <sheet name="Thermostability" sheetId="3" r:id="rId4"/>
    <sheet name="Kinetics_BETA" sheetId="6" r:id="rId5"/>
    <sheet name="Kinetics_ENDO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7" l="1"/>
  <c r="F69" i="7"/>
  <c r="F68" i="7"/>
  <c r="G68" i="7" s="1"/>
  <c r="G67" i="7"/>
  <c r="F67" i="7"/>
  <c r="F66" i="7"/>
  <c r="G66" i="7" s="1"/>
  <c r="F65" i="7"/>
  <c r="G65" i="7" s="1"/>
  <c r="F64" i="7"/>
  <c r="G64" i="7" s="1"/>
  <c r="G63" i="7"/>
  <c r="F63" i="7"/>
  <c r="F62" i="7"/>
  <c r="G62" i="7" s="1"/>
  <c r="G61" i="7"/>
  <c r="F61" i="7"/>
  <c r="F60" i="7"/>
  <c r="G60" i="7" s="1"/>
  <c r="F59" i="7"/>
  <c r="G59" i="7" s="1"/>
  <c r="F58" i="7"/>
  <c r="G58" i="7" s="1"/>
  <c r="G57" i="7"/>
  <c r="F57" i="7"/>
  <c r="F56" i="7"/>
  <c r="G56" i="7" s="1"/>
  <c r="G55" i="7"/>
  <c r="F55" i="7"/>
  <c r="F54" i="7"/>
  <c r="G54" i="7" s="1"/>
  <c r="F53" i="7"/>
  <c r="G53" i="7" s="1"/>
  <c r="F52" i="7"/>
  <c r="G52" i="7" s="1"/>
  <c r="G51" i="7"/>
  <c r="F51" i="7"/>
  <c r="F50" i="7"/>
  <c r="G50" i="7" s="1"/>
  <c r="G49" i="7"/>
  <c r="F49" i="7"/>
  <c r="F48" i="7"/>
  <c r="G48" i="7" s="1"/>
  <c r="F47" i="7"/>
  <c r="G47" i="7" s="1"/>
  <c r="F46" i="7"/>
  <c r="G46" i="7" s="1"/>
  <c r="G45" i="7"/>
  <c r="F45" i="7"/>
  <c r="F44" i="7"/>
  <c r="G44" i="7" s="1"/>
  <c r="G43" i="7"/>
  <c r="F43" i="7"/>
  <c r="F42" i="7"/>
  <c r="G42" i="7" s="1"/>
  <c r="F41" i="7"/>
  <c r="G41" i="7" s="1"/>
  <c r="F40" i="7"/>
  <c r="G40" i="7" s="1"/>
  <c r="G39" i="7"/>
  <c r="F39" i="7"/>
  <c r="F38" i="7"/>
  <c r="G38" i="7" s="1"/>
  <c r="G37" i="7"/>
  <c r="F37" i="7"/>
  <c r="F36" i="7"/>
  <c r="G36" i="7" s="1"/>
  <c r="F35" i="7"/>
  <c r="G35" i="7" s="1"/>
  <c r="F34" i="7"/>
  <c r="G34" i="7" s="1"/>
  <c r="G33" i="7"/>
  <c r="F33" i="7"/>
  <c r="F32" i="7"/>
  <c r="G32" i="7" s="1"/>
  <c r="G31" i="7"/>
  <c r="F31" i="7"/>
  <c r="F30" i="7"/>
  <c r="G30" i="7" s="1"/>
  <c r="F29" i="7"/>
  <c r="G29" i="7" s="1"/>
  <c r="F28" i="7"/>
  <c r="G28" i="7" s="1"/>
  <c r="G27" i="7"/>
  <c r="F27" i="7"/>
  <c r="F26" i="7"/>
  <c r="G26" i="7" s="1"/>
  <c r="G25" i="7"/>
  <c r="F25" i="7"/>
  <c r="F24" i="7"/>
  <c r="G24" i="7" s="1"/>
  <c r="F23" i="7"/>
  <c r="G23" i="7" s="1"/>
  <c r="F22" i="7"/>
  <c r="G22" i="7" s="1"/>
  <c r="G21" i="7"/>
  <c r="F21" i="7"/>
  <c r="F20" i="7"/>
  <c r="G20" i="7" s="1"/>
  <c r="G19" i="7"/>
  <c r="F19" i="7"/>
  <c r="F18" i="7"/>
  <c r="G18" i="7" s="1"/>
  <c r="F17" i="7"/>
  <c r="G17" i="7" s="1"/>
  <c r="F16" i="7"/>
  <c r="G16" i="7" s="1"/>
  <c r="L15" i="7"/>
  <c r="F15" i="7"/>
  <c r="G15" i="7" s="1"/>
  <c r="F14" i="7"/>
  <c r="G14" i="7" s="1"/>
  <c r="F13" i="7"/>
  <c r="G13" i="7" s="1"/>
  <c r="F12" i="7"/>
  <c r="G12" i="7" s="1"/>
  <c r="F11" i="7"/>
  <c r="G11" i="7" s="1"/>
  <c r="G10" i="7"/>
  <c r="F10" i="7"/>
  <c r="F9" i="7"/>
  <c r="G9" i="7" s="1"/>
  <c r="F8" i="7"/>
  <c r="G8" i="7" s="1"/>
  <c r="F7" i="7"/>
  <c r="G7" i="7" s="1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M19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</calcChain>
</file>

<file path=xl/sharedStrings.xml><?xml version="1.0" encoding="utf-8"?>
<sst xmlns="http://schemas.openxmlformats.org/spreadsheetml/2006/main" count="283" uniqueCount="89">
  <si>
    <t>BETA-S</t>
  </si>
  <si>
    <t>BETA-IS</t>
  </si>
  <si>
    <t>ENDO-S</t>
  </si>
  <si>
    <t>ENDO-IS</t>
  </si>
  <si>
    <t>Standard</t>
  </si>
  <si>
    <t>1/slope</t>
  </si>
  <si>
    <t>Enzyme Activity(μmol/min ml) or (U/ml) = (Concentration of product of reaction) (μmol /ml) ×Total Reaction Volume (ml) / [(Reaction time (min)) × (Enzyme volume(ml))]</t>
  </si>
  <si>
    <t>Slope</t>
  </si>
  <si>
    <t>y-intercept</t>
  </si>
  <si>
    <t>Total reaction volume= 3ml</t>
  </si>
  <si>
    <t>Enzyme Volume=0.1 ml</t>
  </si>
  <si>
    <t>QRM</t>
  </si>
  <si>
    <t>Standard factor</t>
  </si>
  <si>
    <t>Dilution factor</t>
  </si>
  <si>
    <t>Reaction volume</t>
  </si>
  <si>
    <t>Enzyme volume</t>
  </si>
  <si>
    <t>Incubation time</t>
  </si>
  <si>
    <t>30 min</t>
  </si>
  <si>
    <t xml:space="preserve"> </t>
  </si>
  <si>
    <t>Enzyme Prep</t>
  </si>
  <si>
    <t>Replictae</t>
  </si>
  <si>
    <t>Band intensity</t>
  </si>
  <si>
    <t>Percent</t>
  </si>
  <si>
    <t>BETA</t>
  </si>
  <si>
    <t xml:space="preserve">Replicate </t>
  </si>
  <si>
    <t>ENDO</t>
  </si>
  <si>
    <t>pNPG standard curve</t>
  </si>
  <si>
    <t>Enzyme</t>
  </si>
  <si>
    <t>Time (min)</t>
  </si>
  <si>
    <t>% Activity</t>
  </si>
  <si>
    <t>Temp (ºC)</t>
  </si>
  <si>
    <t>Absorbance (530 nm)</t>
  </si>
  <si>
    <t>Enzyme Activity</t>
  </si>
  <si>
    <t>Soluble</t>
  </si>
  <si>
    <t>S =</t>
  </si>
  <si>
    <t>IS =</t>
  </si>
  <si>
    <t>Insoluble</t>
  </si>
  <si>
    <t xml:space="preserve"> pNP (µM)</t>
  </si>
  <si>
    <t>Absorbance 410</t>
  </si>
  <si>
    <t xml:space="preserve"> Thermostability exp</t>
  </si>
  <si>
    <t>2.1 ml</t>
  </si>
  <si>
    <t>0.2 ml</t>
  </si>
  <si>
    <t>0.5 ml</t>
  </si>
  <si>
    <t>Reaction Time=30 min</t>
  </si>
  <si>
    <t xml:space="preserve"> (y-c)/m</t>
  </si>
  <si>
    <t>Concentration of pNP released (µM) =</t>
  </si>
  <si>
    <t>Absorbance (410 nm)</t>
  </si>
  <si>
    <t>Relative quantification of Expression levels in E coli</t>
  </si>
  <si>
    <r>
      <t xml:space="preserve">Enzyme Kinetics Of </t>
    </r>
    <r>
      <rPr>
        <b/>
        <sz val="18"/>
        <color theme="1"/>
        <rFont val="Aptos Narrow"/>
        <family val="2"/>
      </rPr>
      <t>β</t>
    </r>
    <r>
      <rPr>
        <b/>
        <sz val="18"/>
        <color theme="1"/>
        <rFont val="Calibri"/>
        <family val="2"/>
      </rPr>
      <t>-</t>
    </r>
    <r>
      <rPr>
        <b/>
        <sz val="18"/>
        <color theme="1"/>
        <rFont val="Aptos Narrow"/>
        <family val="2"/>
        <scheme val="minor"/>
      </rPr>
      <t>glucosidase</t>
    </r>
  </si>
  <si>
    <t>Assay conditions:</t>
  </si>
  <si>
    <r>
      <t>pNPG (</t>
    </r>
    <r>
      <rPr>
        <b/>
        <sz val="11"/>
        <color theme="1"/>
        <rFont val="Calibri"/>
        <family val="2"/>
      </rPr>
      <t>µM)</t>
    </r>
  </si>
  <si>
    <t>Rep</t>
  </si>
  <si>
    <t>OD</t>
  </si>
  <si>
    <t>U/ml</t>
  </si>
  <si>
    <t>U/mg</t>
  </si>
  <si>
    <t>pH= 4.8</t>
  </si>
  <si>
    <t>Enzyme=</t>
  </si>
  <si>
    <t>100 µL</t>
  </si>
  <si>
    <t>time=</t>
  </si>
  <si>
    <t>60 min</t>
  </si>
  <si>
    <t>Total Reaction Mixture</t>
  </si>
  <si>
    <t>3 ml</t>
  </si>
  <si>
    <t>Temp=90 ºC</t>
  </si>
  <si>
    <t>sample (vol)</t>
  </si>
  <si>
    <t>OD 595</t>
  </si>
  <si>
    <t>µ gram/ml</t>
  </si>
  <si>
    <t>mg/ml</t>
  </si>
  <si>
    <t>slope=</t>
  </si>
  <si>
    <t>Protein standard factor</t>
  </si>
  <si>
    <t>B-glucosidase</t>
  </si>
  <si>
    <t>Kcat= Vmax/[E]</t>
  </si>
  <si>
    <t>Direct Fit using GraphPad Prism</t>
  </si>
  <si>
    <t>Vmax=</t>
  </si>
  <si>
    <t>U mg-1 min-1</t>
  </si>
  <si>
    <t>km=</t>
  </si>
  <si>
    <t>mM</t>
  </si>
  <si>
    <t>Vmax/Km</t>
  </si>
  <si>
    <t>Kcat</t>
  </si>
  <si>
    <t>min-1</t>
  </si>
  <si>
    <t>s-1</t>
  </si>
  <si>
    <t>Kcat/km</t>
  </si>
  <si>
    <t>Enzyme Kinetics Of Endoglucanase</t>
  </si>
  <si>
    <t>CMC%w/v</t>
  </si>
  <si>
    <t>pH = 4.0 (Sodium Acetate)</t>
  </si>
  <si>
    <r>
      <t xml:space="preserve">Temp = 90 </t>
    </r>
    <r>
      <rPr>
        <sz val="11"/>
        <rFont val="Aptos Narrow"/>
        <family val="2"/>
      </rPr>
      <t>º</t>
    </r>
    <r>
      <rPr>
        <sz val="11"/>
        <rFont val="Aptos Narrow"/>
        <family val="2"/>
        <scheme val="minor"/>
      </rPr>
      <t>C</t>
    </r>
  </si>
  <si>
    <t>mg ml-1</t>
  </si>
  <si>
    <t>sec-1</t>
  </si>
  <si>
    <r>
      <rPr>
        <b/>
        <u/>
        <sz val="14"/>
        <rFont val="Symbol"/>
        <family val="1"/>
        <charset val="2"/>
      </rPr>
      <t>b</t>
    </r>
    <r>
      <rPr>
        <b/>
        <u/>
        <sz val="14"/>
        <rFont val="Calibri"/>
        <family val="2"/>
      </rPr>
      <t>-</t>
    </r>
    <r>
      <rPr>
        <b/>
        <u/>
        <sz val="14"/>
        <rFont val="Aptos Narrow"/>
        <family val="2"/>
        <scheme val="minor"/>
      </rPr>
      <t>glucosidase-protein estimation</t>
    </r>
    <r>
      <rPr>
        <b/>
        <u/>
        <sz val="14"/>
        <rFont val="Aptos Narrow"/>
        <family val="1"/>
        <charset val="2"/>
        <scheme val="minor"/>
      </rPr>
      <t xml:space="preserve"> </t>
    </r>
  </si>
  <si>
    <t>Endoglucanase-protein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</si>
</sst>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1C1D1E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1"/>
      <name val="Aptos Narrow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b/>
      <u/>
      <sz val="14"/>
      <name val="Aptos Narrow"/>
      <family val="1"/>
      <charset val="2"/>
      <scheme val="minor"/>
    </font>
    <font>
      <b/>
      <u/>
      <sz val="14"/>
      <name val="Symbol"/>
      <family val="1"/>
      <charset val="2"/>
    </font>
    <font>
      <b/>
      <u/>
      <sz val="14"/>
      <name val="Calibri"/>
      <family val="2"/>
    </font>
    <font>
      <b/>
      <u/>
      <sz val="14"/>
      <name val="Aptos Narrow"/>
      <family val="2"/>
      <scheme val="minor"/>
    </font>
    <font>
      <sz val="11"/>
      <name val="Calibri"/>
      <family val="2"/>
    </font>
    <font>
      <b/>
      <sz val="18"/>
      <name val="Aptos Narrow"/>
      <family val="2"/>
      <scheme val="minor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/>
    <xf numFmtId="2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2" fillId="0" borderId="4" xfId="0" applyFont="1" applyBorder="1"/>
    <xf numFmtId="0" fontId="15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</cellXfs>
  <cellStyles count="2">
    <cellStyle name="Normal" xfId="0" builtinId="0"/>
    <cellStyle name="Normal 3" xfId="1" xr:uid="{1657DE18-E380-46D1-B947-C25117846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374072</xdr:colOff>
      <xdr:row>1</xdr:row>
      <xdr:rowOff>166255</xdr:rowOff>
    </xdr:from>
    <xdr:to>
      <xdr:col>13</xdr:col>
      <xdr:colOff>320732</xdr:colOff>
      <xdr:row>3</xdr:row>
      <xdr:rowOff>166255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6D2AC-43AE-4302-8FB8-2E47AD8D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908" y="346364"/>
          <a:ext cx="4823460" cy="360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649F-139D-4F4A-BE72-D49289809A1A}">
  <dimension ref="A1:M17"/>
  <sheetViews>
    <sheetView zoomScale="95" zoomScaleNormal="115" workbookViewId="0">
      <selection activeCell="F11" sqref="F11"/>
    </sheetView>
  </sheetViews>
  <sheetFormatPr defaultRowHeight="14.2" x14ac:dyDescent="0.3"/>
  <cols>
    <col min="1" max="1" width="12.296875" customWidth="1"/>
    <col min="2" max="2" width="21.59765625" customWidth="1"/>
    <col min="3" max="3" width="14" customWidth="1"/>
    <col min="4" max="4" width="13.796875" customWidth="1"/>
    <col min="5" max="5" width="11.8984375" customWidth="1"/>
    <col min="6" max="6" width="11.69921875" customWidth="1"/>
    <col min="7" max="7" width="13" customWidth="1"/>
    <col min="8" max="8" width="13.296875" customWidth="1"/>
    <col min="9" max="9" width="10.59765625" customWidth="1"/>
  </cols>
  <sheetData>
    <row r="1" spans="1:13" x14ac:dyDescent="0.3">
      <c r="A1" s="1"/>
      <c r="B1" s="11"/>
      <c r="C1" s="11"/>
      <c r="D1" s="11"/>
      <c r="E1" s="11"/>
      <c r="F1" s="11"/>
      <c r="G1" s="5"/>
      <c r="H1" s="5"/>
      <c r="I1" s="5"/>
      <c r="J1" s="5"/>
      <c r="K1" s="5"/>
    </row>
    <row r="2" spans="1:13" x14ac:dyDescent="0.3">
      <c r="A2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3">
      <c r="A3" s="1" t="s">
        <v>19</v>
      </c>
      <c r="B3" s="2" t="s">
        <v>20</v>
      </c>
      <c r="C3" s="2" t="s">
        <v>21</v>
      </c>
      <c r="D3" s="2" t="s">
        <v>22</v>
      </c>
      <c r="E3" s="4"/>
      <c r="F3" s="4"/>
      <c r="G3" s="4"/>
      <c r="H3" s="4"/>
      <c r="I3" s="4"/>
      <c r="J3" s="4"/>
      <c r="K3" s="4"/>
      <c r="L3" s="4"/>
      <c r="M3" s="4"/>
    </row>
    <row r="4" spans="1:13" x14ac:dyDescent="0.3">
      <c r="A4" s="2" t="s">
        <v>0</v>
      </c>
      <c r="B4" s="4">
        <v>1</v>
      </c>
      <c r="C4" s="6">
        <v>26916.550999999999</v>
      </c>
      <c r="D4" s="6">
        <v>49.855736019689239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3">
      <c r="A5" s="2" t="s">
        <v>0</v>
      </c>
      <c r="B5" s="4">
        <v>2</v>
      </c>
      <c r="C5" s="6">
        <v>29442.844000000001</v>
      </c>
      <c r="D5" s="6">
        <v>50.563159771329595</v>
      </c>
      <c r="E5" s="4"/>
      <c r="F5" s="4"/>
      <c r="G5" s="4"/>
      <c r="H5" s="4"/>
      <c r="I5" s="4"/>
      <c r="J5" s="4"/>
      <c r="K5" s="4"/>
      <c r="L5" s="4"/>
      <c r="M5" s="4"/>
    </row>
    <row r="6" spans="1:13" x14ac:dyDescent="0.3">
      <c r="A6" s="2" t="s">
        <v>0</v>
      </c>
      <c r="B6" s="4">
        <v>3</v>
      </c>
      <c r="C6" s="6">
        <v>31980.207999999999</v>
      </c>
      <c r="D6" s="6">
        <v>53.553041154105749</v>
      </c>
      <c r="E6" s="4"/>
      <c r="F6" s="4"/>
      <c r="G6" s="4"/>
      <c r="H6" s="4"/>
      <c r="I6" s="4"/>
      <c r="J6" s="4"/>
      <c r="K6" s="4"/>
      <c r="L6" s="4"/>
      <c r="M6" s="4"/>
    </row>
    <row r="7" spans="1:13" x14ac:dyDescent="0.3">
      <c r="A7" s="2" t="s">
        <v>1</v>
      </c>
      <c r="B7" s="4">
        <v>1</v>
      </c>
      <c r="C7" s="6">
        <v>4631.1540000000005</v>
      </c>
      <c r="D7" s="6">
        <v>8.5779783334992636</v>
      </c>
      <c r="E7" s="4"/>
      <c r="F7" s="4"/>
      <c r="G7" s="4"/>
      <c r="H7" s="4"/>
      <c r="I7" s="4"/>
      <c r="J7" s="4"/>
      <c r="K7" s="4"/>
      <c r="L7" s="4"/>
      <c r="M7" s="4"/>
    </row>
    <row r="8" spans="1:13" x14ac:dyDescent="0.3">
      <c r="A8" s="2" t="s">
        <v>1</v>
      </c>
      <c r="B8" s="4">
        <v>2</v>
      </c>
      <c r="C8" s="6">
        <v>4994.1540000000005</v>
      </c>
      <c r="D8" s="6">
        <v>8.5766241408141397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3">
      <c r="A9" s="2" t="s">
        <v>1</v>
      </c>
      <c r="B9" s="4">
        <v>3</v>
      </c>
      <c r="C9" s="6">
        <v>4823.9120000000003</v>
      </c>
      <c r="D9" s="6">
        <v>8.0779699075060609</v>
      </c>
      <c r="E9" s="4"/>
      <c r="F9" s="4"/>
      <c r="G9" s="4"/>
      <c r="H9" s="4"/>
      <c r="I9" s="4"/>
      <c r="J9" s="4"/>
      <c r="K9" s="4"/>
      <c r="L9" s="4"/>
      <c r="M9" s="4"/>
    </row>
    <row r="10" spans="1:13" x14ac:dyDescent="0.3">
      <c r="A10" s="2" t="s">
        <v>2</v>
      </c>
      <c r="B10" s="4">
        <v>1</v>
      </c>
      <c r="C10" s="6">
        <v>17412.945</v>
      </c>
      <c r="D10" s="6">
        <v>32.252839126579318</v>
      </c>
      <c r="E10" s="4"/>
    </row>
    <row r="11" spans="1:13" x14ac:dyDescent="0.3">
      <c r="A11" s="2" t="s">
        <v>2</v>
      </c>
      <c r="B11" s="4">
        <v>2</v>
      </c>
      <c r="C11" s="6">
        <v>19485.803</v>
      </c>
      <c r="D11" s="6">
        <v>33.463607332282628</v>
      </c>
      <c r="E11" s="4"/>
    </row>
    <row r="12" spans="1:13" x14ac:dyDescent="0.3">
      <c r="A12" s="2" t="s">
        <v>2</v>
      </c>
      <c r="B12" s="4">
        <v>3</v>
      </c>
      <c r="C12" s="6">
        <v>19256.560000000001</v>
      </c>
      <c r="D12" s="6">
        <v>32.246424106012903</v>
      </c>
      <c r="E12" s="4"/>
    </row>
    <row r="13" spans="1:13" x14ac:dyDescent="0.3">
      <c r="A13" s="2" t="s">
        <v>3</v>
      </c>
      <c r="B13" s="4">
        <v>1</v>
      </c>
      <c r="C13" s="6">
        <v>5028.2250000000004</v>
      </c>
      <c r="D13" s="6">
        <v>9.3134465202321781</v>
      </c>
      <c r="E13" s="4"/>
    </row>
    <row r="14" spans="1:13" x14ac:dyDescent="0.3">
      <c r="A14" s="2" t="s">
        <v>3</v>
      </c>
      <c r="B14" s="4">
        <v>2</v>
      </c>
      <c r="C14" s="6">
        <v>4307.0330000000004</v>
      </c>
      <c r="D14" s="6">
        <v>7.3966087555736468</v>
      </c>
      <c r="E14" s="4"/>
    </row>
    <row r="15" spans="1:13" x14ac:dyDescent="0.3">
      <c r="A15" s="2" t="s">
        <v>3</v>
      </c>
      <c r="B15" s="4">
        <v>3</v>
      </c>
      <c r="C15" s="6">
        <v>3656.2049999999999</v>
      </c>
      <c r="D15" s="6">
        <v>6.122564832375299</v>
      </c>
      <c r="E15" s="4"/>
    </row>
    <row r="17" spans="3:3" x14ac:dyDescent="0.3">
      <c r="C17" s="10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2809-5FA8-4AE6-BDA9-C7F968892B56}">
  <dimension ref="A1:S100"/>
  <sheetViews>
    <sheetView topLeftCell="A30" zoomScale="130" zoomScaleNormal="130" workbookViewId="0">
      <selection activeCell="E17" sqref="E17"/>
    </sheetView>
  </sheetViews>
  <sheetFormatPr defaultRowHeight="14.2" x14ac:dyDescent="0.3"/>
  <cols>
    <col min="1" max="1" width="18.59765625" customWidth="1"/>
    <col min="2" max="2" width="8.59765625" customWidth="1"/>
    <col min="3" max="3" width="7.59765625" customWidth="1"/>
    <col min="4" max="4" width="13.59765625" customWidth="1"/>
    <col min="5" max="5" width="12" bestFit="1" customWidth="1"/>
    <col min="6" max="6" width="14" bestFit="1" customWidth="1"/>
    <col min="7" max="7" width="12.19921875" customWidth="1"/>
    <col min="8" max="8" width="10.796875" customWidth="1"/>
    <col min="9" max="9" width="9.296875" customWidth="1"/>
    <col min="10" max="10" width="7.5" customWidth="1"/>
    <col min="11" max="13" width="12.296875" customWidth="1"/>
    <col min="14" max="14" width="12.69921875" customWidth="1"/>
  </cols>
  <sheetData>
    <row r="1" spans="1:19" x14ac:dyDescent="0.3">
      <c r="A1" s="1"/>
      <c r="B1" s="7"/>
      <c r="C1" s="7"/>
      <c r="D1" s="7"/>
      <c r="E1" s="7"/>
      <c r="F1" s="7"/>
      <c r="G1" s="7"/>
      <c r="H1" s="7"/>
      <c r="I1" s="7"/>
      <c r="P1" s="2"/>
      <c r="Q1" s="2"/>
      <c r="R1" s="2"/>
      <c r="S1" s="2"/>
    </row>
    <row r="3" spans="1:19" x14ac:dyDescent="0.3">
      <c r="A3" t="s">
        <v>26</v>
      </c>
    </row>
    <row r="4" spans="1:19" x14ac:dyDescent="0.3">
      <c r="A4" t="s">
        <v>7</v>
      </c>
      <c r="C4">
        <v>1.0893999999999999E-2</v>
      </c>
    </row>
    <row r="5" spans="1:19" x14ac:dyDescent="0.3">
      <c r="A5" t="s">
        <v>8</v>
      </c>
      <c r="C5">
        <v>1.9812E-2</v>
      </c>
    </row>
    <row r="6" spans="1:19" x14ac:dyDescent="0.3">
      <c r="A6" t="s">
        <v>4</v>
      </c>
      <c r="B6" t="s">
        <v>5</v>
      </c>
      <c r="C6">
        <v>91.795140000000004</v>
      </c>
    </row>
    <row r="7" spans="1:19" x14ac:dyDescent="0.3">
      <c r="A7" t="s">
        <v>45</v>
      </c>
      <c r="C7" t="s">
        <v>44</v>
      </c>
    </row>
    <row r="9" spans="1:19" x14ac:dyDescent="0.3">
      <c r="A9" s="8" t="s">
        <v>6</v>
      </c>
    </row>
    <row r="10" spans="1:19" x14ac:dyDescent="0.3">
      <c r="A10" s="1"/>
      <c r="D10" t="s">
        <v>9</v>
      </c>
    </row>
    <row r="11" spans="1:19" x14ac:dyDescent="0.3">
      <c r="A11" s="1"/>
      <c r="D11" t="s">
        <v>43</v>
      </c>
    </row>
    <row r="12" spans="1:19" x14ac:dyDescent="0.3">
      <c r="A12" s="1"/>
      <c r="D12" t="s">
        <v>10</v>
      </c>
    </row>
    <row r="13" spans="1:19" x14ac:dyDescent="0.3">
      <c r="B13" s="2"/>
      <c r="C13" s="2"/>
      <c r="D13" s="2"/>
      <c r="E13" s="2"/>
      <c r="F13" s="2"/>
      <c r="G13" s="2"/>
      <c r="H13" s="2"/>
      <c r="I13" s="2"/>
      <c r="P13" s="2"/>
      <c r="Q13" s="2"/>
      <c r="R13" s="2"/>
      <c r="S13" s="2"/>
    </row>
    <row r="15" spans="1:19" x14ac:dyDescent="0.3">
      <c r="A15" t="s">
        <v>33</v>
      </c>
      <c r="H15" t="s">
        <v>36</v>
      </c>
    </row>
    <row r="16" spans="1:19" x14ac:dyDescent="0.3">
      <c r="A16" t="s">
        <v>19</v>
      </c>
      <c r="B16" t="s">
        <v>30</v>
      </c>
      <c r="C16" t="s">
        <v>24</v>
      </c>
      <c r="D16" t="s">
        <v>38</v>
      </c>
      <c r="E16" t="s">
        <v>37</v>
      </c>
      <c r="F16" t="s">
        <v>32</v>
      </c>
      <c r="H16" t="s">
        <v>19</v>
      </c>
      <c r="I16" t="s">
        <v>30</v>
      </c>
      <c r="J16" t="s">
        <v>24</v>
      </c>
      <c r="K16" t="s">
        <v>38</v>
      </c>
      <c r="L16" t="s">
        <v>37</v>
      </c>
      <c r="M16" t="s">
        <v>32</v>
      </c>
      <c r="P16" s="1"/>
      <c r="Q16" s="1"/>
    </row>
    <row r="17" spans="1:13" x14ac:dyDescent="0.3">
      <c r="A17" t="s">
        <v>0</v>
      </c>
      <c r="B17">
        <v>50</v>
      </c>
      <c r="C17">
        <v>1</v>
      </c>
      <c r="D17">
        <v>1.0629999999999999</v>
      </c>
      <c r="E17">
        <v>95.758031944189469</v>
      </c>
      <c r="F17">
        <v>95.758031944189497</v>
      </c>
      <c r="H17" t="s">
        <v>1</v>
      </c>
      <c r="I17">
        <v>50</v>
      </c>
      <c r="J17">
        <v>1</v>
      </c>
      <c r="K17">
        <v>0.154</v>
      </c>
      <c r="L17">
        <v>12.317606021663302</v>
      </c>
      <c r="M17">
        <v>12.317606021663302</v>
      </c>
    </row>
    <row r="18" spans="1:13" x14ac:dyDescent="0.3">
      <c r="A18" t="s">
        <v>0</v>
      </c>
      <c r="B18">
        <v>50</v>
      </c>
      <c r="C18">
        <v>2</v>
      </c>
      <c r="D18">
        <v>1.0620000000000001</v>
      </c>
      <c r="E18">
        <v>95.666238296309913</v>
      </c>
      <c r="F18">
        <v>95.666238296309913</v>
      </c>
      <c r="H18" t="s">
        <v>1</v>
      </c>
      <c r="I18">
        <v>50</v>
      </c>
      <c r="J18">
        <v>2</v>
      </c>
      <c r="K18">
        <v>0.155</v>
      </c>
      <c r="L18">
        <v>12.40939966954287</v>
      </c>
      <c r="M18">
        <v>12.40939966954287</v>
      </c>
    </row>
    <row r="19" spans="1:13" x14ac:dyDescent="0.3">
      <c r="A19" t="s">
        <v>0</v>
      </c>
      <c r="B19">
        <v>50</v>
      </c>
      <c r="C19">
        <v>3</v>
      </c>
      <c r="D19">
        <v>1.0640000000000001</v>
      </c>
      <c r="E19">
        <v>95.849825592069053</v>
      </c>
      <c r="F19">
        <v>95.849825592069053</v>
      </c>
      <c r="H19" t="s">
        <v>1</v>
      </c>
      <c r="I19">
        <v>50</v>
      </c>
      <c r="J19">
        <v>3</v>
      </c>
      <c r="K19">
        <v>0.156</v>
      </c>
      <c r="L19">
        <v>12.5011933174224</v>
      </c>
      <c r="M19">
        <v>12.501193317422436</v>
      </c>
    </row>
    <row r="20" spans="1:13" x14ac:dyDescent="0.3">
      <c r="A20" t="s">
        <v>0</v>
      </c>
      <c r="B20">
        <v>70</v>
      </c>
      <c r="C20">
        <v>1</v>
      </c>
      <c r="D20">
        <v>1.288</v>
      </c>
      <c r="E20">
        <v>116.41160271709199</v>
      </c>
      <c r="F20">
        <v>116.41160271709199</v>
      </c>
      <c r="H20" t="s">
        <v>1</v>
      </c>
      <c r="I20">
        <v>70</v>
      </c>
      <c r="J20">
        <v>1</v>
      </c>
      <c r="K20">
        <v>0.26100000000000001</v>
      </c>
      <c r="L20">
        <v>22.139526344776943</v>
      </c>
      <c r="M20">
        <v>22.139526344776943</v>
      </c>
    </row>
    <row r="21" spans="1:13" x14ac:dyDescent="0.3">
      <c r="A21" t="s">
        <v>0</v>
      </c>
      <c r="B21">
        <v>70</v>
      </c>
      <c r="C21">
        <v>2</v>
      </c>
      <c r="D21">
        <v>1.2869999999999999</v>
      </c>
      <c r="E21">
        <v>116.31980906921241</v>
      </c>
      <c r="F21">
        <v>116.31980906921241</v>
      </c>
      <c r="H21" t="s">
        <v>1</v>
      </c>
      <c r="I21">
        <v>70</v>
      </c>
      <c r="J21">
        <v>2</v>
      </c>
      <c r="K21">
        <v>0.26300000000000001</v>
      </c>
      <c r="L21">
        <v>22.323113640536079</v>
      </c>
      <c r="M21">
        <v>22.323113640536079</v>
      </c>
    </row>
    <row r="22" spans="1:13" x14ac:dyDescent="0.3">
      <c r="A22" t="s">
        <v>0</v>
      </c>
      <c r="B22">
        <v>70</v>
      </c>
      <c r="C22">
        <v>3</v>
      </c>
      <c r="D22">
        <v>1.2829999999999999</v>
      </c>
      <c r="E22">
        <v>115.95263447769415</v>
      </c>
      <c r="F22">
        <v>115.95263447769415</v>
      </c>
      <c r="H22" t="s">
        <v>1</v>
      </c>
      <c r="I22">
        <v>70</v>
      </c>
      <c r="J22">
        <v>3</v>
      </c>
      <c r="K22">
        <v>0.26</v>
      </c>
      <c r="L22">
        <v>22.047732696897377</v>
      </c>
      <c r="M22">
        <v>22.047732696897377</v>
      </c>
    </row>
    <row r="23" spans="1:13" x14ac:dyDescent="0.3">
      <c r="A23" t="s">
        <v>0</v>
      </c>
      <c r="B23">
        <v>80</v>
      </c>
      <c r="C23">
        <v>1</v>
      </c>
      <c r="D23">
        <v>1.38</v>
      </c>
      <c r="E23">
        <v>124.85661832201212</v>
      </c>
      <c r="F23">
        <v>124.85661832201212</v>
      </c>
      <c r="H23" t="s">
        <v>1</v>
      </c>
      <c r="I23">
        <v>80</v>
      </c>
      <c r="J23">
        <v>1</v>
      </c>
      <c r="K23">
        <v>0.29499999999999998</v>
      </c>
      <c r="L23">
        <v>25.260510372682212</v>
      </c>
      <c r="M23">
        <v>25.260510372682212</v>
      </c>
    </row>
    <row r="24" spans="1:13" x14ac:dyDescent="0.3">
      <c r="A24" t="s">
        <v>0</v>
      </c>
      <c r="B24">
        <v>80</v>
      </c>
      <c r="C24">
        <v>2</v>
      </c>
      <c r="D24">
        <v>1.3779999999999999</v>
      </c>
      <c r="E24">
        <v>124.67303102625299</v>
      </c>
      <c r="F24">
        <v>124.67303102625299</v>
      </c>
      <c r="H24" t="s">
        <v>1</v>
      </c>
      <c r="I24">
        <v>80</v>
      </c>
      <c r="J24">
        <v>2</v>
      </c>
      <c r="K24">
        <v>0.29399999999999998</v>
      </c>
      <c r="L24">
        <v>25.168716724802643</v>
      </c>
      <c r="M24">
        <v>25.168716724802643</v>
      </c>
    </row>
    <row r="25" spans="1:13" x14ac:dyDescent="0.3">
      <c r="A25" t="s">
        <v>0</v>
      </c>
      <c r="B25">
        <v>80</v>
      </c>
      <c r="C25">
        <v>3</v>
      </c>
      <c r="D25">
        <v>1.3759999999999999</v>
      </c>
      <c r="E25">
        <v>124.48944373049386</v>
      </c>
      <c r="F25">
        <v>124.48944373049386</v>
      </c>
      <c r="H25" t="s">
        <v>1</v>
      </c>
      <c r="I25">
        <v>80</v>
      </c>
      <c r="J25">
        <v>3</v>
      </c>
      <c r="K25">
        <v>0.29599999999999999</v>
      </c>
      <c r="L25">
        <v>25.352304020561778</v>
      </c>
      <c r="M25">
        <v>25.352304020561778</v>
      </c>
    </row>
    <row r="26" spans="1:13" x14ac:dyDescent="0.3">
      <c r="A26" t="s">
        <v>0</v>
      </c>
      <c r="B26">
        <v>90</v>
      </c>
      <c r="C26">
        <v>1</v>
      </c>
      <c r="D26">
        <v>1.494</v>
      </c>
      <c r="E26">
        <v>135.32109418028273</v>
      </c>
      <c r="F26">
        <v>135.32109418028273</v>
      </c>
      <c r="H26" t="s">
        <v>1</v>
      </c>
      <c r="I26">
        <v>90</v>
      </c>
      <c r="J26">
        <v>1</v>
      </c>
      <c r="K26">
        <v>0.34300000000000003</v>
      </c>
      <c r="L26">
        <v>29.66660547090142</v>
      </c>
      <c r="M26">
        <v>29.66660547090142</v>
      </c>
    </row>
    <row r="27" spans="1:13" x14ac:dyDescent="0.3">
      <c r="A27" t="s">
        <v>0</v>
      </c>
      <c r="B27">
        <v>90</v>
      </c>
      <c r="C27">
        <v>2</v>
      </c>
      <c r="D27">
        <v>1.4930000000000001</v>
      </c>
      <c r="E27">
        <v>135.22930053240319</v>
      </c>
      <c r="F27">
        <v>135.22930053240319</v>
      </c>
      <c r="H27" t="s">
        <v>1</v>
      </c>
      <c r="I27">
        <v>90</v>
      </c>
      <c r="J27">
        <v>2</v>
      </c>
      <c r="K27">
        <v>0.34699999999999998</v>
      </c>
      <c r="L27">
        <v>30.03378006241968</v>
      </c>
      <c r="M27">
        <v>30.03378006241968</v>
      </c>
    </row>
    <row r="28" spans="1:13" x14ac:dyDescent="0.3">
      <c r="A28" t="s">
        <v>0</v>
      </c>
      <c r="B28">
        <v>90</v>
      </c>
      <c r="C28">
        <v>3</v>
      </c>
      <c r="D28">
        <v>1.492</v>
      </c>
      <c r="E28">
        <v>135.13750688452362</v>
      </c>
      <c r="F28">
        <v>135.13750688452362</v>
      </c>
      <c r="H28" t="s">
        <v>1</v>
      </c>
      <c r="I28">
        <v>90</v>
      </c>
      <c r="J28">
        <v>3</v>
      </c>
      <c r="K28">
        <v>0.34499999999999997</v>
      </c>
      <c r="L28">
        <v>29.850192766660548</v>
      </c>
      <c r="M28">
        <v>29.850192766660548</v>
      </c>
    </row>
    <row r="29" spans="1:13" x14ac:dyDescent="0.3">
      <c r="A29" t="s">
        <v>0</v>
      </c>
      <c r="B29">
        <v>100</v>
      </c>
      <c r="C29">
        <v>1</v>
      </c>
      <c r="D29">
        <v>1.415</v>
      </c>
      <c r="E29">
        <v>128.06939599779696</v>
      </c>
      <c r="F29">
        <v>128.06939599779696</v>
      </c>
      <c r="H29" t="s">
        <v>1</v>
      </c>
      <c r="I29">
        <v>100</v>
      </c>
      <c r="J29">
        <v>1</v>
      </c>
      <c r="K29">
        <v>0.312</v>
      </c>
      <c r="L29">
        <v>26.821002386634849</v>
      </c>
      <c r="M29">
        <v>26.821002386634849</v>
      </c>
    </row>
    <row r="30" spans="1:13" x14ac:dyDescent="0.3">
      <c r="A30" t="s">
        <v>0</v>
      </c>
      <c r="B30">
        <v>100</v>
      </c>
      <c r="C30">
        <v>2</v>
      </c>
      <c r="D30">
        <v>1.4119999999999999</v>
      </c>
      <c r="E30">
        <v>127.79401505415827</v>
      </c>
      <c r="F30">
        <v>127.79401505415827</v>
      </c>
      <c r="H30" t="s">
        <v>1</v>
      </c>
      <c r="I30">
        <v>100</v>
      </c>
      <c r="J30">
        <v>2</v>
      </c>
      <c r="K30">
        <v>0.316</v>
      </c>
      <c r="L30">
        <v>27.188176978153116</v>
      </c>
      <c r="M30">
        <v>27.188176978153116</v>
      </c>
    </row>
    <row r="31" spans="1:13" x14ac:dyDescent="0.3">
      <c r="A31" t="s">
        <v>0</v>
      </c>
      <c r="B31">
        <v>100</v>
      </c>
      <c r="C31">
        <v>3</v>
      </c>
      <c r="D31">
        <v>1.415</v>
      </c>
      <c r="E31">
        <v>128.06939599779696</v>
      </c>
      <c r="F31">
        <v>128.06939599779696</v>
      </c>
      <c r="H31" t="s">
        <v>1</v>
      </c>
      <c r="I31">
        <v>100</v>
      </c>
      <c r="J31">
        <v>3</v>
      </c>
      <c r="K31">
        <v>0.308</v>
      </c>
      <c r="L31">
        <v>26.453827795116581</v>
      </c>
      <c r="M31">
        <v>26.453827795116581</v>
      </c>
    </row>
    <row r="32" spans="1:13" x14ac:dyDescent="0.3">
      <c r="A32" t="s">
        <v>0</v>
      </c>
      <c r="B32">
        <v>110</v>
      </c>
      <c r="C32">
        <v>1</v>
      </c>
      <c r="D32">
        <v>1.367</v>
      </c>
      <c r="E32">
        <v>123.66330089957776</v>
      </c>
      <c r="F32">
        <v>123.66330089957776</v>
      </c>
      <c r="H32" t="s">
        <v>1</v>
      </c>
      <c r="I32">
        <v>110</v>
      </c>
      <c r="J32">
        <v>1</v>
      </c>
      <c r="K32">
        <v>0.29699999999999999</v>
      </c>
      <c r="L32">
        <v>25.444097668441344</v>
      </c>
      <c r="M32">
        <v>25.444097668441344</v>
      </c>
    </row>
    <row r="33" spans="1:13" x14ac:dyDescent="0.3">
      <c r="A33" t="s">
        <v>0</v>
      </c>
      <c r="B33">
        <v>110</v>
      </c>
      <c r="C33">
        <v>2</v>
      </c>
      <c r="D33">
        <v>1.3680000000000001</v>
      </c>
      <c r="E33">
        <v>123.75509454745735</v>
      </c>
      <c r="F33">
        <v>123.75509454745735</v>
      </c>
      <c r="H33" t="s">
        <v>1</v>
      </c>
      <c r="I33">
        <v>110</v>
      </c>
      <c r="J33">
        <v>2</v>
      </c>
      <c r="K33">
        <v>0.29899999999999999</v>
      </c>
      <c r="L33">
        <v>25.62768496420048</v>
      </c>
      <c r="M33">
        <v>25.62768496420048</v>
      </c>
    </row>
    <row r="34" spans="1:13" x14ac:dyDescent="0.3">
      <c r="A34" t="s">
        <v>0</v>
      </c>
      <c r="B34">
        <v>110</v>
      </c>
      <c r="C34">
        <v>3</v>
      </c>
      <c r="D34">
        <v>1.3660000000000001</v>
      </c>
      <c r="E34">
        <v>123.57150725169821</v>
      </c>
      <c r="F34">
        <v>123.57150725169821</v>
      </c>
      <c r="H34" t="s">
        <v>1</v>
      </c>
      <c r="I34">
        <v>110</v>
      </c>
      <c r="J34">
        <v>3</v>
      </c>
      <c r="K34">
        <v>0.29499999999999998</v>
      </c>
      <c r="L34">
        <v>25.260510372682212</v>
      </c>
      <c r="M34">
        <v>25.260510372682212</v>
      </c>
    </row>
    <row r="35" spans="1:13" x14ac:dyDescent="0.3">
      <c r="A35" s="2"/>
      <c r="D35" s="4"/>
    </row>
    <row r="49" spans="1:15" x14ac:dyDescent="0.3">
      <c r="G49" s="2"/>
      <c r="H49" s="2"/>
    </row>
    <row r="50" spans="1:15" x14ac:dyDescent="0.3">
      <c r="G50" s="2"/>
      <c r="H50" s="2"/>
    </row>
    <row r="56" spans="1:15" x14ac:dyDescent="0.3">
      <c r="A56" s="3"/>
    </row>
    <row r="57" spans="1:15" x14ac:dyDescent="0.3">
      <c r="A57" s="3"/>
    </row>
    <row r="60" spans="1:15" x14ac:dyDescent="0.3">
      <c r="A60" s="3"/>
    </row>
    <row r="61" spans="1:15" x14ac:dyDescent="0.3">
      <c r="A61" s="3"/>
      <c r="N61" s="2"/>
      <c r="O61" s="1"/>
    </row>
    <row r="62" spans="1:15" x14ac:dyDescent="0.3">
      <c r="A62" s="3"/>
      <c r="N62" s="2"/>
    </row>
    <row r="63" spans="1:15" x14ac:dyDescent="0.3">
      <c r="A63" s="3"/>
      <c r="N63" s="2"/>
    </row>
    <row r="64" spans="1:15" x14ac:dyDescent="0.3">
      <c r="A64" s="3"/>
      <c r="N64" s="2"/>
    </row>
    <row r="65" spans="1:14" x14ac:dyDescent="0.3">
      <c r="A65" s="3"/>
      <c r="N65" s="2"/>
    </row>
    <row r="66" spans="1:14" x14ac:dyDescent="0.3">
      <c r="A66" s="3"/>
      <c r="N66" s="2"/>
    </row>
    <row r="67" spans="1:14" x14ac:dyDescent="0.3">
      <c r="N67" s="2"/>
    </row>
    <row r="68" spans="1:14" x14ac:dyDescent="0.3">
      <c r="N68" s="2"/>
    </row>
    <row r="69" spans="1:14" x14ac:dyDescent="0.3">
      <c r="N69" s="2"/>
    </row>
    <row r="70" spans="1:14" x14ac:dyDescent="0.3">
      <c r="N70" s="2"/>
    </row>
    <row r="71" spans="1:14" x14ac:dyDescent="0.3">
      <c r="N71" s="2"/>
    </row>
    <row r="72" spans="1:14" x14ac:dyDescent="0.3">
      <c r="N72" s="2"/>
    </row>
    <row r="73" spans="1:14" x14ac:dyDescent="0.3">
      <c r="N73" s="2"/>
    </row>
    <row r="74" spans="1:14" x14ac:dyDescent="0.3">
      <c r="N74" s="2"/>
    </row>
    <row r="75" spans="1:14" x14ac:dyDescent="0.3">
      <c r="N75" s="2"/>
    </row>
    <row r="76" spans="1:14" x14ac:dyDescent="0.3">
      <c r="N76" s="2"/>
    </row>
    <row r="77" spans="1:14" x14ac:dyDescent="0.3">
      <c r="N77" s="2"/>
    </row>
    <row r="78" spans="1:14" x14ac:dyDescent="0.3">
      <c r="N78" s="2"/>
    </row>
    <row r="79" spans="1:14" x14ac:dyDescent="0.3">
      <c r="N79" s="2"/>
    </row>
    <row r="80" spans="1:14" x14ac:dyDescent="0.3">
      <c r="N80" s="2"/>
    </row>
    <row r="83" spans="14:14" x14ac:dyDescent="0.3">
      <c r="N83" s="2"/>
    </row>
    <row r="84" spans="14:14" x14ac:dyDescent="0.3">
      <c r="N84" s="2"/>
    </row>
    <row r="85" spans="14:14" x14ac:dyDescent="0.3">
      <c r="N85" s="2"/>
    </row>
    <row r="86" spans="14:14" x14ac:dyDescent="0.3">
      <c r="N86" s="2"/>
    </row>
    <row r="87" spans="14:14" x14ac:dyDescent="0.3">
      <c r="N87" s="2"/>
    </row>
    <row r="88" spans="14:14" x14ac:dyDescent="0.3">
      <c r="N88" s="2"/>
    </row>
    <row r="89" spans="14:14" x14ac:dyDescent="0.3">
      <c r="N89" s="2"/>
    </row>
    <row r="90" spans="14:14" x14ac:dyDescent="0.3">
      <c r="N90" s="2"/>
    </row>
    <row r="91" spans="14:14" x14ac:dyDescent="0.3">
      <c r="N91" s="2"/>
    </row>
    <row r="92" spans="14:14" x14ac:dyDescent="0.3">
      <c r="N92" s="2"/>
    </row>
    <row r="93" spans="14:14" x14ac:dyDescent="0.3">
      <c r="N93" s="2"/>
    </row>
    <row r="94" spans="14:14" x14ac:dyDescent="0.3">
      <c r="N94" s="2"/>
    </row>
    <row r="95" spans="14:14" x14ac:dyDescent="0.3">
      <c r="N95" s="2"/>
    </row>
    <row r="96" spans="14:14" x14ac:dyDescent="0.3">
      <c r="N96" s="2"/>
    </row>
    <row r="97" spans="14:14" x14ac:dyDescent="0.3">
      <c r="N97" s="2"/>
    </row>
    <row r="98" spans="14:14" x14ac:dyDescent="0.3">
      <c r="N98" s="2"/>
    </row>
    <row r="99" spans="14:14" x14ac:dyDescent="0.3">
      <c r="N99" s="2"/>
    </row>
    <row r="100" spans="14:14" x14ac:dyDescent="0.3">
      <c r="N1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D842-1D2B-4F28-90AB-C83B7FC5DC92}">
  <dimension ref="B1:F51"/>
  <sheetViews>
    <sheetView workbookViewId="0">
      <selection activeCell="E7" sqref="E7"/>
    </sheetView>
  </sheetViews>
  <sheetFormatPr defaultRowHeight="14.2" x14ac:dyDescent="0.3"/>
  <cols>
    <col min="2" max="2" width="14.8984375" customWidth="1"/>
    <col min="3" max="3" width="10.69921875" customWidth="1"/>
    <col min="4" max="4" width="10.59765625" customWidth="1"/>
    <col min="5" max="5" width="18.796875" bestFit="1" customWidth="1"/>
    <col min="6" max="6" width="13.8984375" bestFit="1" customWidth="1"/>
  </cols>
  <sheetData>
    <row r="1" spans="2:6" x14ac:dyDescent="0.3">
      <c r="B1" t="s">
        <v>12</v>
      </c>
      <c r="C1">
        <v>2.113</v>
      </c>
      <c r="D1" t="s">
        <v>18</v>
      </c>
    </row>
    <row r="2" spans="2:6" x14ac:dyDescent="0.3">
      <c r="B2" t="s">
        <v>13</v>
      </c>
      <c r="C2">
        <v>1</v>
      </c>
    </row>
    <row r="3" spans="2:6" x14ac:dyDescent="0.3">
      <c r="B3" t="s">
        <v>14</v>
      </c>
      <c r="C3" t="s">
        <v>40</v>
      </c>
    </row>
    <row r="4" spans="2:6" x14ac:dyDescent="0.3">
      <c r="B4" t="s">
        <v>15</v>
      </c>
      <c r="C4" t="s">
        <v>41</v>
      </c>
    </row>
    <row r="5" spans="2:6" x14ac:dyDescent="0.3">
      <c r="B5" t="s">
        <v>16</v>
      </c>
      <c r="C5" t="s">
        <v>17</v>
      </c>
    </row>
    <row r="6" spans="2:6" x14ac:dyDescent="0.3">
      <c r="B6" t="s">
        <v>11</v>
      </c>
      <c r="C6" t="s">
        <v>42</v>
      </c>
    </row>
    <row r="12" spans="2:6" x14ac:dyDescent="0.3">
      <c r="B12" t="s">
        <v>19</v>
      </c>
      <c r="C12" t="s">
        <v>30</v>
      </c>
      <c r="D12" t="s">
        <v>24</v>
      </c>
      <c r="E12" t="s">
        <v>31</v>
      </c>
      <c r="F12" t="s">
        <v>32</v>
      </c>
    </row>
    <row r="13" spans="2:6" x14ac:dyDescent="0.3">
      <c r="B13" t="s">
        <v>2</v>
      </c>
      <c r="C13">
        <v>50</v>
      </c>
      <c r="D13">
        <v>1</v>
      </c>
      <c r="E13">
        <v>0.56299999999999994</v>
      </c>
      <c r="F13">
        <v>0.83273330000000001</v>
      </c>
    </row>
    <row r="14" spans="2:6" x14ac:dyDescent="0.3">
      <c r="B14" t="s">
        <v>2</v>
      </c>
      <c r="C14">
        <v>50</v>
      </c>
      <c r="D14">
        <v>2</v>
      </c>
      <c r="E14">
        <v>0.56200000000000006</v>
      </c>
      <c r="F14">
        <v>0.83125420000000017</v>
      </c>
    </row>
    <row r="15" spans="2:6" x14ac:dyDescent="0.3">
      <c r="B15" t="s">
        <v>2</v>
      </c>
      <c r="C15">
        <v>50</v>
      </c>
      <c r="D15">
        <v>3</v>
      </c>
      <c r="E15">
        <v>0.56399999999999995</v>
      </c>
      <c r="F15">
        <v>0.83421239999999985</v>
      </c>
    </row>
    <row r="16" spans="2:6" x14ac:dyDescent="0.3">
      <c r="B16" t="s">
        <v>2</v>
      </c>
      <c r="C16">
        <v>70</v>
      </c>
      <c r="D16">
        <v>1</v>
      </c>
      <c r="E16">
        <v>0.73799999999999999</v>
      </c>
      <c r="F16">
        <v>1.0915758</v>
      </c>
    </row>
    <row r="17" spans="2:6" x14ac:dyDescent="0.3">
      <c r="B17" t="s">
        <v>2</v>
      </c>
      <c r="C17">
        <v>70</v>
      </c>
      <c r="D17">
        <v>2</v>
      </c>
      <c r="E17">
        <v>0.73899999999999999</v>
      </c>
      <c r="F17">
        <v>1.0930549000000001</v>
      </c>
    </row>
    <row r="18" spans="2:6" x14ac:dyDescent="0.3">
      <c r="B18" t="s">
        <v>2</v>
      </c>
      <c r="C18">
        <v>70</v>
      </c>
      <c r="D18">
        <v>3</v>
      </c>
      <c r="E18">
        <v>0.73699999999999999</v>
      </c>
      <c r="F18">
        <v>1.0900966999999999</v>
      </c>
    </row>
    <row r="19" spans="2:6" x14ac:dyDescent="0.3">
      <c r="B19" t="s">
        <v>2</v>
      </c>
      <c r="C19">
        <v>80</v>
      </c>
      <c r="D19">
        <v>1</v>
      </c>
      <c r="E19">
        <v>0.92300000000000004</v>
      </c>
      <c r="F19">
        <v>1.3652093000000001</v>
      </c>
    </row>
    <row r="20" spans="2:6" x14ac:dyDescent="0.3">
      <c r="B20" t="s">
        <v>2</v>
      </c>
      <c r="C20">
        <v>80</v>
      </c>
      <c r="D20">
        <v>2</v>
      </c>
      <c r="E20">
        <v>0.92100000000000004</v>
      </c>
      <c r="F20">
        <v>1.3622511000000002</v>
      </c>
    </row>
    <row r="21" spans="2:6" x14ac:dyDescent="0.3">
      <c r="B21" t="s">
        <v>2</v>
      </c>
      <c r="C21">
        <v>80</v>
      </c>
      <c r="D21">
        <v>3</v>
      </c>
      <c r="E21">
        <v>0.92500000000000004</v>
      </c>
      <c r="F21">
        <v>1.3681675000000002</v>
      </c>
    </row>
    <row r="22" spans="2:6" x14ac:dyDescent="0.3">
      <c r="B22" t="s">
        <v>2</v>
      </c>
      <c r="C22">
        <v>90</v>
      </c>
      <c r="D22">
        <v>1</v>
      </c>
      <c r="E22">
        <v>1.22</v>
      </c>
      <c r="F22">
        <v>1.8045020000000001</v>
      </c>
    </row>
    <row r="23" spans="2:6" x14ac:dyDescent="0.3">
      <c r="B23" t="s">
        <v>2</v>
      </c>
      <c r="C23">
        <v>90</v>
      </c>
      <c r="D23">
        <v>2</v>
      </c>
      <c r="E23">
        <v>1.24</v>
      </c>
      <c r="F23">
        <v>1.834084</v>
      </c>
    </row>
    <row r="24" spans="2:6" x14ac:dyDescent="0.3">
      <c r="B24" t="s">
        <v>2</v>
      </c>
      <c r="C24">
        <v>90</v>
      </c>
      <c r="D24">
        <v>3</v>
      </c>
      <c r="E24">
        <v>1.26</v>
      </c>
      <c r="F24">
        <v>1.8636660000000003</v>
      </c>
    </row>
    <row r="25" spans="2:6" x14ac:dyDescent="0.3">
      <c r="B25" t="s">
        <v>2</v>
      </c>
      <c r="C25">
        <v>100</v>
      </c>
      <c r="D25">
        <v>1</v>
      </c>
      <c r="E25">
        <v>1.84</v>
      </c>
      <c r="F25">
        <v>2.7215440000000002</v>
      </c>
    </row>
    <row r="26" spans="2:6" x14ac:dyDescent="0.3">
      <c r="B26" t="s">
        <v>2</v>
      </c>
      <c r="C26">
        <v>100</v>
      </c>
      <c r="D26">
        <v>2</v>
      </c>
      <c r="E26">
        <v>1.841</v>
      </c>
      <c r="F26">
        <v>2.7230231000000003</v>
      </c>
    </row>
    <row r="27" spans="2:6" x14ac:dyDescent="0.3">
      <c r="B27" t="s">
        <v>2</v>
      </c>
      <c r="C27">
        <v>100</v>
      </c>
      <c r="D27">
        <v>3</v>
      </c>
      <c r="E27">
        <v>1.839</v>
      </c>
      <c r="F27">
        <v>2.7200649000000001</v>
      </c>
    </row>
    <row r="28" spans="2:6" x14ac:dyDescent="0.3">
      <c r="B28" t="s">
        <v>2</v>
      </c>
      <c r="C28">
        <v>110</v>
      </c>
      <c r="D28">
        <v>1</v>
      </c>
      <c r="E28">
        <v>1.56</v>
      </c>
      <c r="F28">
        <v>2.3073960000000002</v>
      </c>
    </row>
    <row r="29" spans="2:6" x14ac:dyDescent="0.3">
      <c r="B29" t="s">
        <v>2</v>
      </c>
      <c r="C29">
        <v>110</v>
      </c>
      <c r="D29">
        <v>2</v>
      </c>
      <c r="E29">
        <v>1.54</v>
      </c>
      <c r="F29">
        <v>2.2778140000000002</v>
      </c>
    </row>
    <row r="30" spans="2:6" x14ac:dyDescent="0.3">
      <c r="B30" t="s">
        <v>2</v>
      </c>
      <c r="C30">
        <v>110</v>
      </c>
      <c r="D30">
        <v>3</v>
      </c>
      <c r="E30">
        <v>1.58</v>
      </c>
      <c r="F30">
        <v>2.3369780000000002</v>
      </c>
    </row>
    <row r="31" spans="2:6" x14ac:dyDescent="0.3">
      <c r="B31" t="s">
        <v>3</v>
      </c>
      <c r="C31">
        <v>50</v>
      </c>
      <c r="D31">
        <v>1</v>
      </c>
      <c r="E31">
        <v>0.34200000000000003</v>
      </c>
      <c r="F31">
        <v>0.50585219999999997</v>
      </c>
    </row>
    <row r="32" spans="2:6" x14ac:dyDescent="0.3">
      <c r="B32" t="s">
        <v>3</v>
      </c>
      <c r="C32">
        <v>50</v>
      </c>
      <c r="D32">
        <v>2</v>
      </c>
      <c r="E32">
        <v>0.34399999999999997</v>
      </c>
      <c r="F32">
        <v>0.5088104</v>
      </c>
    </row>
    <row r="33" spans="2:6" x14ac:dyDescent="0.3">
      <c r="B33" t="s">
        <v>3</v>
      </c>
      <c r="C33">
        <v>50</v>
      </c>
      <c r="D33">
        <v>3</v>
      </c>
      <c r="E33">
        <v>0.34300000000000003</v>
      </c>
      <c r="F33">
        <v>0.50733130000000004</v>
      </c>
    </row>
    <row r="34" spans="2:6" x14ac:dyDescent="0.3">
      <c r="B34" t="s">
        <v>3</v>
      </c>
      <c r="C34">
        <v>70</v>
      </c>
      <c r="D34">
        <v>1</v>
      </c>
      <c r="E34">
        <v>0.52300000000000002</v>
      </c>
      <c r="F34">
        <v>0.77356930000000013</v>
      </c>
    </row>
    <row r="35" spans="2:6" x14ac:dyDescent="0.3">
      <c r="B35" t="s">
        <v>3</v>
      </c>
      <c r="C35">
        <v>70</v>
      </c>
      <c r="D35">
        <v>2</v>
      </c>
      <c r="E35">
        <v>0.52500000000000002</v>
      </c>
      <c r="F35">
        <v>0.77652750000000015</v>
      </c>
    </row>
    <row r="36" spans="2:6" x14ac:dyDescent="0.3">
      <c r="B36" t="s">
        <v>3</v>
      </c>
      <c r="C36">
        <v>70</v>
      </c>
      <c r="D36">
        <v>3</v>
      </c>
      <c r="E36">
        <v>0.52400000000000002</v>
      </c>
      <c r="F36">
        <v>0.77504840000000008</v>
      </c>
    </row>
    <row r="37" spans="2:6" x14ac:dyDescent="0.3">
      <c r="B37" t="s">
        <v>3</v>
      </c>
      <c r="C37">
        <v>80</v>
      </c>
      <c r="D37">
        <v>1</v>
      </c>
      <c r="E37">
        <v>0.63600000000000001</v>
      </c>
      <c r="F37">
        <v>0.94070760000000009</v>
      </c>
    </row>
    <row r="38" spans="2:6" x14ac:dyDescent="0.3">
      <c r="B38" t="s">
        <v>3</v>
      </c>
      <c r="C38">
        <v>80</v>
      </c>
      <c r="D38">
        <v>2</v>
      </c>
      <c r="E38">
        <v>0.63500000000000001</v>
      </c>
      <c r="F38">
        <v>0.93922850000000002</v>
      </c>
    </row>
    <row r="39" spans="2:6" x14ac:dyDescent="0.3">
      <c r="B39" t="s">
        <v>3</v>
      </c>
      <c r="C39">
        <v>80</v>
      </c>
      <c r="D39">
        <v>3</v>
      </c>
      <c r="E39">
        <v>0.63700000000000001</v>
      </c>
      <c r="F39">
        <v>0.94218670000000015</v>
      </c>
    </row>
    <row r="40" spans="2:6" x14ac:dyDescent="0.3">
      <c r="B40" t="s">
        <v>3</v>
      </c>
      <c r="C40">
        <v>90</v>
      </c>
      <c r="D40">
        <v>1</v>
      </c>
      <c r="E40">
        <v>0.84199999999999997</v>
      </c>
      <c r="F40">
        <v>1.2454022</v>
      </c>
    </row>
    <row r="41" spans="2:6" x14ac:dyDescent="0.3">
      <c r="B41" t="s">
        <v>3</v>
      </c>
      <c r="C41">
        <v>90</v>
      </c>
      <c r="D41">
        <v>2</v>
      </c>
      <c r="E41">
        <v>0.84</v>
      </c>
      <c r="F41">
        <v>1.2424439999999999</v>
      </c>
    </row>
    <row r="42" spans="2:6" x14ac:dyDescent="0.3">
      <c r="B42" t="s">
        <v>3</v>
      </c>
      <c r="C42">
        <v>90</v>
      </c>
      <c r="D42">
        <v>3</v>
      </c>
      <c r="E42">
        <v>0.84399999999999997</v>
      </c>
      <c r="F42">
        <v>1.2483603999999999</v>
      </c>
    </row>
    <row r="43" spans="2:6" x14ac:dyDescent="0.3">
      <c r="B43" t="s">
        <v>3</v>
      </c>
      <c r="C43">
        <v>100</v>
      </c>
      <c r="D43">
        <v>1</v>
      </c>
      <c r="E43">
        <v>1.1200000000000001</v>
      </c>
      <c r="F43">
        <v>1.6565920000000001</v>
      </c>
    </row>
    <row r="44" spans="2:6" x14ac:dyDescent="0.3">
      <c r="B44" t="s">
        <v>3</v>
      </c>
      <c r="C44">
        <v>100</v>
      </c>
      <c r="D44">
        <v>2</v>
      </c>
      <c r="E44">
        <v>1.121</v>
      </c>
      <c r="F44">
        <v>1.6580710999999999</v>
      </c>
    </row>
    <row r="45" spans="2:6" x14ac:dyDescent="0.3">
      <c r="B45" t="s">
        <v>3</v>
      </c>
      <c r="C45">
        <v>100</v>
      </c>
      <c r="D45">
        <v>3</v>
      </c>
      <c r="E45">
        <v>1.119</v>
      </c>
      <c r="F45">
        <v>1.6551129</v>
      </c>
    </row>
    <row r="46" spans="2:6" x14ac:dyDescent="0.3">
      <c r="B46" t="s">
        <v>3</v>
      </c>
      <c r="C46">
        <v>110</v>
      </c>
      <c r="D46">
        <v>1</v>
      </c>
      <c r="E46">
        <v>0.98599999999999999</v>
      </c>
      <c r="F46">
        <v>1.4583926</v>
      </c>
    </row>
    <row r="47" spans="2:6" x14ac:dyDescent="0.3">
      <c r="B47" t="s">
        <v>3</v>
      </c>
      <c r="C47">
        <v>110</v>
      </c>
      <c r="D47">
        <v>2</v>
      </c>
      <c r="E47">
        <v>0.98799999999999999</v>
      </c>
      <c r="F47">
        <v>1.4613508000000002</v>
      </c>
    </row>
    <row r="48" spans="2:6" x14ac:dyDescent="0.3">
      <c r="B48" t="s">
        <v>3</v>
      </c>
      <c r="C48">
        <v>110</v>
      </c>
      <c r="D48">
        <v>3</v>
      </c>
      <c r="E48">
        <v>0.98699999999999999</v>
      </c>
      <c r="F48">
        <v>1.4598717000000001</v>
      </c>
    </row>
    <row r="50" spans="2:3" x14ac:dyDescent="0.3">
      <c r="B50" t="s">
        <v>34</v>
      </c>
      <c r="C50" t="s">
        <v>33</v>
      </c>
    </row>
    <row r="51" spans="2:3" x14ac:dyDescent="0.3">
      <c r="B51" t="s">
        <v>35</v>
      </c>
      <c r="C51" t="s">
        <v>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4E85-FF36-4DBE-A5A3-59E50E8796DE}">
  <dimension ref="A1:E81"/>
  <sheetViews>
    <sheetView zoomScaleNormal="100" workbookViewId="0">
      <selection activeCell="D4" sqref="D4"/>
    </sheetView>
  </sheetViews>
  <sheetFormatPr defaultColWidth="8.8984375" defaultRowHeight="14.2" x14ac:dyDescent="0.3"/>
  <cols>
    <col min="1" max="1" width="8.69921875" customWidth="1"/>
    <col min="2" max="2" width="10.19921875" customWidth="1"/>
    <col min="3" max="3" width="12.19921875" customWidth="1"/>
    <col min="4" max="4" width="18.296875" bestFit="1" customWidth="1"/>
    <col min="5" max="5" width="16.19921875" customWidth="1"/>
    <col min="7" max="7" width="14.296875" customWidth="1"/>
    <col min="8" max="8" width="13.69921875" customWidth="1"/>
    <col min="9" max="9" width="14.09765625" customWidth="1"/>
    <col min="14" max="14" width="20.296875" customWidth="1"/>
    <col min="15" max="15" width="13.796875" customWidth="1"/>
    <col min="16" max="16" width="12" customWidth="1"/>
    <col min="17" max="17" width="30.59765625" customWidth="1"/>
    <col min="18" max="18" width="35.09765625" customWidth="1"/>
    <col min="19" max="19" width="21.3984375" customWidth="1"/>
    <col min="20" max="20" width="17.19921875" customWidth="1"/>
  </cols>
  <sheetData>
    <row r="1" spans="1:5" x14ac:dyDescent="0.3">
      <c r="A1" t="s">
        <v>39</v>
      </c>
    </row>
    <row r="3" spans="1:5" x14ac:dyDescent="0.3">
      <c r="A3" t="s">
        <v>27</v>
      </c>
      <c r="B3" t="s">
        <v>28</v>
      </c>
      <c r="C3" t="s">
        <v>24</v>
      </c>
      <c r="D3" t="s">
        <v>46</v>
      </c>
      <c r="E3" t="s">
        <v>29</v>
      </c>
    </row>
    <row r="4" spans="1:5" x14ac:dyDescent="0.3">
      <c r="A4" t="s">
        <v>23</v>
      </c>
      <c r="B4">
        <v>0</v>
      </c>
      <c r="C4">
        <v>1</v>
      </c>
      <c r="D4" s="9">
        <v>1.4930000000000001</v>
      </c>
      <c r="E4" s="9">
        <v>100</v>
      </c>
    </row>
    <row r="5" spans="1:5" x14ac:dyDescent="0.3">
      <c r="A5" t="s">
        <v>23</v>
      </c>
      <c r="B5">
        <v>0</v>
      </c>
      <c r="C5">
        <v>2</v>
      </c>
      <c r="D5" s="9">
        <v>1.49</v>
      </c>
      <c r="E5" s="9">
        <v>100</v>
      </c>
    </row>
    <row r="6" spans="1:5" x14ac:dyDescent="0.3">
      <c r="A6" t="s">
        <v>23</v>
      </c>
      <c r="B6">
        <v>0</v>
      </c>
      <c r="C6">
        <v>3</v>
      </c>
      <c r="D6" s="9">
        <v>1.4910000000000001</v>
      </c>
      <c r="E6" s="9">
        <v>100</v>
      </c>
    </row>
    <row r="7" spans="1:5" x14ac:dyDescent="0.3">
      <c r="A7" t="s">
        <v>23</v>
      </c>
      <c r="B7">
        <v>5</v>
      </c>
      <c r="C7">
        <v>1</v>
      </c>
      <c r="D7" s="9">
        <v>1.5589999999999999</v>
      </c>
      <c r="E7" s="9">
        <v>104.42062960482249</v>
      </c>
    </row>
    <row r="8" spans="1:5" x14ac:dyDescent="0.3">
      <c r="A8" t="s">
        <v>23</v>
      </c>
      <c r="B8">
        <v>5</v>
      </c>
      <c r="C8">
        <v>2</v>
      </c>
      <c r="D8" s="9">
        <v>1.5580000000000001</v>
      </c>
      <c r="E8" s="9">
        <v>104.56375838926175</v>
      </c>
    </row>
    <row r="9" spans="1:5" x14ac:dyDescent="0.3">
      <c r="A9" t="s">
        <v>23</v>
      </c>
      <c r="B9">
        <v>5</v>
      </c>
      <c r="C9">
        <v>3</v>
      </c>
      <c r="D9" s="9">
        <v>1.5580000000000001</v>
      </c>
      <c r="E9" s="9">
        <v>104.4936284372904</v>
      </c>
    </row>
    <row r="10" spans="1:5" x14ac:dyDescent="0.3">
      <c r="A10" t="s">
        <v>23</v>
      </c>
      <c r="B10">
        <v>10</v>
      </c>
      <c r="C10">
        <v>1</v>
      </c>
      <c r="D10" s="9">
        <v>1.579</v>
      </c>
      <c r="E10" s="9">
        <v>105.76021433355658</v>
      </c>
    </row>
    <row r="11" spans="1:5" x14ac:dyDescent="0.3">
      <c r="A11" t="s">
        <v>23</v>
      </c>
      <c r="B11">
        <v>10</v>
      </c>
      <c r="C11">
        <v>2</v>
      </c>
      <c r="D11" s="9">
        <v>1.5760000000000001</v>
      </c>
      <c r="E11" s="9">
        <v>105.77181208053692</v>
      </c>
    </row>
    <row r="12" spans="1:5" x14ac:dyDescent="0.3">
      <c r="A12" t="s">
        <v>23</v>
      </c>
      <c r="B12">
        <v>10</v>
      </c>
      <c r="C12">
        <v>3</v>
      </c>
      <c r="D12" s="9">
        <v>1.5780000000000001</v>
      </c>
      <c r="E12" s="9">
        <v>105.83501006036218</v>
      </c>
    </row>
    <row r="13" spans="1:5" x14ac:dyDescent="0.3">
      <c r="A13" t="s">
        <v>23</v>
      </c>
      <c r="B13">
        <v>15</v>
      </c>
      <c r="C13">
        <v>1</v>
      </c>
      <c r="D13" s="9">
        <v>1.5449999999999999</v>
      </c>
      <c r="E13" s="9">
        <v>103.48292029470862</v>
      </c>
    </row>
    <row r="14" spans="1:5" x14ac:dyDescent="0.3">
      <c r="A14" t="s">
        <v>23</v>
      </c>
      <c r="B14">
        <v>15</v>
      </c>
      <c r="C14">
        <v>2</v>
      </c>
      <c r="D14" s="9">
        <v>1.542</v>
      </c>
      <c r="E14" s="9">
        <v>103.48993288590604</v>
      </c>
    </row>
    <row r="15" spans="1:5" x14ac:dyDescent="0.3">
      <c r="A15" t="s">
        <v>23</v>
      </c>
      <c r="B15">
        <v>15</v>
      </c>
      <c r="C15">
        <v>3</v>
      </c>
      <c r="D15" s="9">
        <v>1.5449999999999999</v>
      </c>
      <c r="E15" s="9">
        <v>103.62173038229375</v>
      </c>
    </row>
    <row r="16" spans="1:5" x14ac:dyDescent="0.3">
      <c r="A16" t="s">
        <v>23</v>
      </c>
      <c r="B16">
        <v>20</v>
      </c>
      <c r="C16">
        <v>1</v>
      </c>
      <c r="D16" s="9">
        <v>1.7170000000000001</v>
      </c>
      <c r="E16" s="9">
        <v>115.00334896182183</v>
      </c>
    </row>
    <row r="17" spans="1:5" x14ac:dyDescent="0.3">
      <c r="A17" t="s">
        <v>23</v>
      </c>
      <c r="B17">
        <v>20</v>
      </c>
      <c r="C17">
        <v>2</v>
      </c>
      <c r="D17" s="9">
        <v>1.708</v>
      </c>
      <c r="E17" s="9">
        <v>114.63087248322148</v>
      </c>
    </row>
    <row r="18" spans="1:5" x14ac:dyDescent="0.3">
      <c r="A18" t="s">
        <v>23</v>
      </c>
      <c r="B18">
        <v>20</v>
      </c>
      <c r="C18">
        <v>3</v>
      </c>
      <c r="D18" s="9">
        <v>1.712</v>
      </c>
      <c r="E18" s="9">
        <v>114.82226693494297</v>
      </c>
    </row>
    <row r="19" spans="1:5" x14ac:dyDescent="0.3">
      <c r="A19" t="s">
        <v>23</v>
      </c>
      <c r="B19">
        <v>25</v>
      </c>
      <c r="C19">
        <v>1</v>
      </c>
      <c r="D19" s="9">
        <v>2.2519999999999998</v>
      </c>
      <c r="E19" s="9">
        <v>150.83724045545878</v>
      </c>
    </row>
    <row r="20" spans="1:5" x14ac:dyDescent="0.3">
      <c r="A20" t="s">
        <v>23</v>
      </c>
      <c r="B20">
        <v>25</v>
      </c>
      <c r="C20">
        <v>2</v>
      </c>
      <c r="D20" s="9">
        <v>2.222</v>
      </c>
      <c r="E20" s="9">
        <v>149.12751677852299</v>
      </c>
    </row>
    <row r="21" spans="1:5" x14ac:dyDescent="0.3">
      <c r="A21" t="s">
        <v>23</v>
      </c>
      <c r="B21">
        <v>25</v>
      </c>
      <c r="C21">
        <v>3</v>
      </c>
      <c r="D21" s="9">
        <v>2.246</v>
      </c>
      <c r="E21" s="9">
        <v>150.63715627095908</v>
      </c>
    </row>
    <row r="22" spans="1:5" x14ac:dyDescent="0.3">
      <c r="A22" t="s">
        <v>23</v>
      </c>
      <c r="B22">
        <v>30</v>
      </c>
      <c r="C22">
        <v>1</v>
      </c>
      <c r="D22" s="9">
        <v>1.7689999999999999</v>
      </c>
      <c r="E22" s="9">
        <v>118.48626925653045</v>
      </c>
    </row>
    <row r="23" spans="1:5" x14ac:dyDescent="0.3">
      <c r="A23" t="s">
        <v>23</v>
      </c>
      <c r="B23">
        <v>30</v>
      </c>
      <c r="C23">
        <v>2</v>
      </c>
      <c r="D23" s="9">
        <v>1.766</v>
      </c>
      <c r="E23" s="9">
        <v>118.52348993288591</v>
      </c>
    </row>
    <row r="24" spans="1:5" x14ac:dyDescent="0.3">
      <c r="A24" t="s">
        <v>23</v>
      </c>
      <c r="B24">
        <v>30</v>
      </c>
      <c r="C24">
        <v>3</v>
      </c>
      <c r="D24" s="9">
        <v>1.768</v>
      </c>
      <c r="E24" s="9">
        <v>118.57813547954392</v>
      </c>
    </row>
    <row r="25" spans="1:5" x14ac:dyDescent="0.3">
      <c r="A25" t="s">
        <v>23</v>
      </c>
      <c r="B25">
        <v>35</v>
      </c>
      <c r="C25">
        <v>1</v>
      </c>
      <c r="D25" s="9">
        <v>1.6439999999999999</v>
      </c>
      <c r="E25" s="9">
        <v>110.11386470194238</v>
      </c>
    </row>
    <row r="26" spans="1:5" x14ac:dyDescent="0.3">
      <c r="A26" t="s">
        <v>23</v>
      </c>
      <c r="B26">
        <v>35</v>
      </c>
      <c r="C26">
        <v>2</v>
      </c>
      <c r="D26" s="9">
        <v>1.647</v>
      </c>
      <c r="E26" s="9">
        <v>110.53691275167785</v>
      </c>
    </row>
    <row r="27" spans="1:5" x14ac:dyDescent="0.3">
      <c r="A27" t="s">
        <v>23</v>
      </c>
      <c r="B27">
        <v>35</v>
      </c>
      <c r="C27">
        <v>3</v>
      </c>
      <c r="D27" s="9">
        <v>1.6439999999999999</v>
      </c>
      <c r="E27" s="9">
        <v>110.26156941649899</v>
      </c>
    </row>
    <row r="28" spans="1:5" x14ac:dyDescent="0.3">
      <c r="A28" t="s">
        <v>23</v>
      </c>
      <c r="B28">
        <v>40</v>
      </c>
      <c r="C28">
        <v>1</v>
      </c>
      <c r="D28" s="9">
        <v>1.292</v>
      </c>
      <c r="E28" s="9">
        <v>86.537173476222364</v>
      </c>
    </row>
    <row r="29" spans="1:5" x14ac:dyDescent="0.3">
      <c r="A29" t="s">
        <v>23</v>
      </c>
      <c r="B29">
        <v>40</v>
      </c>
      <c r="C29">
        <v>2</v>
      </c>
      <c r="D29" s="9">
        <v>1.29</v>
      </c>
      <c r="E29" s="9">
        <v>86.577181208053702</v>
      </c>
    </row>
    <row r="30" spans="1:5" x14ac:dyDescent="0.3">
      <c r="A30" t="s">
        <v>23</v>
      </c>
      <c r="B30">
        <v>40</v>
      </c>
      <c r="C30">
        <v>3</v>
      </c>
      <c r="D30" s="9">
        <v>1.2909999999999999</v>
      </c>
      <c r="E30" s="9">
        <v>86.586183769282357</v>
      </c>
    </row>
    <row r="31" spans="1:5" x14ac:dyDescent="0.3">
      <c r="A31" t="s">
        <v>23</v>
      </c>
      <c r="B31">
        <v>45</v>
      </c>
      <c r="C31">
        <v>1</v>
      </c>
      <c r="D31" s="9">
        <v>1.51</v>
      </c>
      <c r="E31" s="9">
        <v>101.13864701942397</v>
      </c>
    </row>
    <row r="32" spans="1:5" x14ac:dyDescent="0.3">
      <c r="A32" t="s">
        <v>23</v>
      </c>
      <c r="B32">
        <v>45</v>
      </c>
      <c r="C32">
        <v>2</v>
      </c>
      <c r="D32" s="9">
        <v>1.514</v>
      </c>
      <c r="E32" s="9">
        <v>101.61073825503355</v>
      </c>
    </row>
    <row r="33" spans="1:5" x14ac:dyDescent="0.3">
      <c r="A33" t="s">
        <v>23</v>
      </c>
      <c r="B33">
        <v>45</v>
      </c>
      <c r="C33">
        <v>3</v>
      </c>
      <c r="D33" s="9">
        <v>1.512</v>
      </c>
      <c r="E33" s="9">
        <v>101.40845070422534</v>
      </c>
    </row>
    <row r="34" spans="1:5" x14ac:dyDescent="0.3">
      <c r="A34" t="s">
        <v>23</v>
      </c>
      <c r="B34">
        <v>50</v>
      </c>
      <c r="C34">
        <v>1</v>
      </c>
      <c r="D34" s="9">
        <v>1.1539999999999999</v>
      </c>
      <c r="E34" s="9">
        <v>77.294038847957125</v>
      </c>
    </row>
    <row r="35" spans="1:5" x14ac:dyDescent="0.3">
      <c r="A35" t="s">
        <v>23</v>
      </c>
      <c r="B35">
        <v>50</v>
      </c>
      <c r="C35">
        <v>2</v>
      </c>
      <c r="D35" s="9">
        <v>1.1579999999999999</v>
      </c>
      <c r="E35" s="9">
        <v>77.718120805369111</v>
      </c>
    </row>
    <row r="36" spans="1:5" x14ac:dyDescent="0.3">
      <c r="A36" t="s">
        <v>23</v>
      </c>
      <c r="B36">
        <v>50</v>
      </c>
      <c r="C36">
        <v>3</v>
      </c>
      <c r="D36" s="9">
        <v>1.1559999999999999</v>
      </c>
      <c r="E36" s="9">
        <v>77.531857813547944</v>
      </c>
    </row>
    <row r="37" spans="1:5" x14ac:dyDescent="0.3">
      <c r="A37" t="s">
        <v>23</v>
      </c>
      <c r="B37">
        <v>55</v>
      </c>
      <c r="C37">
        <v>1</v>
      </c>
      <c r="D37" s="9">
        <v>1.0449999999999999</v>
      </c>
      <c r="E37" s="9">
        <v>69.993302076356329</v>
      </c>
    </row>
    <row r="38" spans="1:5" x14ac:dyDescent="0.3">
      <c r="A38" t="s">
        <v>23</v>
      </c>
      <c r="B38">
        <v>55</v>
      </c>
      <c r="C38">
        <v>2</v>
      </c>
      <c r="D38" s="9">
        <v>1.048</v>
      </c>
      <c r="E38" s="9">
        <v>70.335570469798654</v>
      </c>
    </row>
    <row r="39" spans="1:5" x14ac:dyDescent="0.3">
      <c r="A39" t="s">
        <v>23</v>
      </c>
      <c r="B39">
        <v>55</v>
      </c>
      <c r="C39">
        <v>3</v>
      </c>
      <c r="D39" s="9">
        <v>1.046</v>
      </c>
      <c r="E39" s="9">
        <v>70.154258886653253</v>
      </c>
    </row>
    <row r="40" spans="1:5" x14ac:dyDescent="0.3">
      <c r="A40" t="s">
        <v>23</v>
      </c>
      <c r="B40">
        <v>60</v>
      </c>
      <c r="C40">
        <v>1</v>
      </c>
      <c r="D40" s="9">
        <v>1.2729999999999999</v>
      </c>
      <c r="E40" s="9">
        <v>85.264567983924962</v>
      </c>
    </row>
    <row r="41" spans="1:5" x14ac:dyDescent="0.3">
      <c r="A41" t="s">
        <v>23</v>
      </c>
      <c r="B41">
        <v>60</v>
      </c>
      <c r="C41">
        <v>2</v>
      </c>
      <c r="D41" s="9">
        <v>1.268</v>
      </c>
      <c r="E41" s="9">
        <v>85.100671140939596</v>
      </c>
    </row>
    <row r="42" spans="1:5" x14ac:dyDescent="0.3">
      <c r="A42" t="s">
        <v>23</v>
      </c>
      <c r="B42">
        <v>60</v>
      </c>
      <c r="C42">
        <v>3</v>
      </c>
      <c r="D42" s="9">
        <v>1.27</v>
      </c>
      <c r="E42" s="9">
        <v>85.177733065056998</v>
      </c>
    </row>
    <row r="43" spans="1:5" x14ac:dyDescent="0.3">
      <c r="A43" t="s">
        <v>25</v>
      </c>
      <c r="B43">
        <v>0</v>
      </c>
      <c r="C43">
        <v>1</v>
      </c>
      <c r="D43" s="9">
        <v>1.88</v>
      </c>
      <c r="E43" s="9">
        <v>100</v>
      </c>
    </row>
    <row r="44" spans="1:5" x14ac:dyDescent="0.3">
      <c r="A44" t="s">
        <v>25</v>
      </c>
      <c r="B44">
        <v>0</v>
      </c>
      <c r="C44">
        <v>2</v>
      </c>
      <c r="D44" s="9">
        <v>1.86</v>
      </c>
      <c r="E44" s="9">
        <v>100</v>
      </c>
    </row>
    <row r="45" spans="1:5" x14ac:dyDescent="0.3">
      <c r="A45" t="s">
        <v>25</v>
      </c>
      <c r="B45">
        <v>0</v>
      </c>
      <c r="C45">
        <v>3</v>
      </c>
      <c r="D45" s="9">
        <v>1.87</v>
      </c>
      <c r="E45" s="9">
        <v>100</v>
      </c>
    </row>
    <row r="46" spans="1:5" x14ac:dyDescent="0.3">
      <c r="A46" t="s">
        <v>25</v>
      </c>
      <c r="B46">
        <v>5</v>
      </c>
      <c r="C46">
        <v>1</v>
      </c>
      <c r="D46" s="9">
        <v>1.9119999999999999</v>
      </c>
      <c r="E46" s="9">
        <v>101.70212765957447</v>
      </c>
    </row>
    <row r="47" spans="1:5" x14ac:dyDescent="0.3">
      <c r="A47" t="s">
        <v>25</v>
      </c>
      <c r="B47">
        <v>5</v>
      </c>
      <c r="C47">
        <v>2</v>
      </c>
      <c r="D47" s="9">
        <v>1.915</v>
      </c>
      <c r="E47" s="9">
        <v>102.95698924731182</v>
      </c>
    </row>
    <row r="48" spans="1:5" x14ac:dyDescent="0.3">
      <c r="A48" t="s">
        <v>25</v>
      </c>
      <c r="B48">
        <v>5</v>
      </c>
      <c r="C48">
        <v>3</v>
      </c>
      <c r="D48" s="9">
        <v>1.9139999999999999</v>
      </c>
      <c r="E48" s="9">
        <v>102.35294117647058</v>
      </c>
    </row>
    <row r="49" spans="1:5" x14ac:dyDescent="0.3">
      <c r="A49" t="s">
        <v>25</v>
      </c>
      <c r="B49">
        <v>10</v>
      </c>
      <c r="C49">
        <v>1</v>
      </c>
      <c r="D49" s="9">
        <v>1.944</v>
      </c>
      <c r="E49" s="9">
        <v>103.40425531914894</v>
      </c>
    </row>
    <row r="50" spans="1:5" x14ac:dyDescent="0.3">
      <c r="A50" t="s">
        <v>25</v>
      </c>
      <c r="B50">
        <v>10</v>
      </c>
      <c r="C50">
        <v>2</v>
      </c>
      <c r="D50" s="9">
        <v>1.9490000000000001</v>
      </c>
      <c r="E50" s="9">
        <v>104.78494623655914</v>
      </c>
    </row>
    <row r="51" spans="1:5" x14ac:dyDescent="0.3">
      <c r="A51" t="s">
        <v>25</v>
      </c>
      <c r="B51">
        <v>10</v>
      </c>
      <c r="C51">
        <v>3</v>
      </c>
      <c r="D51" s="9">
        <v>1.9450000000000001</v>
      </c>
      <c r="E51" s="9">
        <v>104.01069518716577</v>
      </c>
    </row>
    <row r="52" spans="1:5" x14ac:dyDescent="0.3">
      <c r="A52" t="s">
        <v>25</v>
      </c>
      <c r="B52">
        <v>15</v>
      </c>
      <c r="C52">
        <v>1</v>
      </c>
      <c r="D52" s="9">
        <v>1.9279999999999999</v>
      </c>
      <c r="E52" s="9">
        <v>102.55319148936171</v>
      </c>
    </row>
    <row r="53" spans="1:5" x14ac:dyDescent="0.3">
      <c r="A53" t="s">
        <v>25</v>
      </c>
      <c r="B53">
        <v>15</v>
      </c>
      <c r="C53">
        <v>2</v>
      </c>
      <c r="D53" s="9">
        <v>1.931</v>
      </c>
      <c r="E53" s="9">
        <v>103.81720430107526</v>
      </c>
    </row>
    <row r="54" spans="1:5" x14ac:dyDescent="0.3">
      <c r="A54" t="s">
        <v>25</v>
      </c>
      <c r="B54">
        <v>15</v>
      </c>
      <c r="C54">
        <v>3</v>
      </c>
      <c r="D54" s="9">
        <v>1.93</v>
      </c>
      <c r="E54" s="9">
        <v>103.20855614973262</v>
      </c>
    </row>
    <row r="55" spans="1:5" x14ac:dyDescent="0.3">
      <c r="A55" t="s">
        <v>25</v>
      </c>
      <c r="B55">
        <v>20</v>
      </c>
      <c r="C55">
        <v>1</v>
      </c>
      <c r="D55" s="9">
        <v>1.966</v>
      </c>
      <c r="E55" s="9">
        <v>104.5744680851064</v>
      </c>
    </row>
    <row r="56" spans="1:5" x14ac:dyDescent="0.3">
      <c r="A56" t="s">
        <v>25</v>
      </c>
      <c r="B56">
        <v>20</v>
      </c>
      <c r="C56">
        <v>2</v>
      </c>
      <c r="D56" s="9">
        <v>1.968</v>
      </c>
      <c r="E56" s="9">
        <v>105.80645161290323</v>
      </c>
    </row>
    <row r="57" spans="1:5" x14ac:dyDescent="0.3">
      <c r="A57" t="s">
        <v>25</v>
      </c>
      <c r="B57">
        <v>20</v>
      </c>
      <c r="C57">
        <v>3</v>
      </c>
      <c r="D57" s="9">
        <v>1.9670000000000001</v>
      </c>
      <c r="E57" s="9">
        <v>105.18716577540106</v>
      </c>
    </row>
    <row r="58" spans="1:5" x14ac:dyDescent="0.3">
      <c r="A58" t="s">
        <v>25</v>
      </c>
      <c r="B58">
        <v>25</v>
      </c>
      <c r="C58">
        <v>1</v>
      </c>
      <c r="D58" s="9">
        <v>1.9850000000000001</v>
      </c>
      <c r="E58" s="9">
        <v>105.58510638297874</v>
      </c>
    </row>
    <row r="59" spans="1:5" x14ac:dyDescent="0.3">
      <c r="A59" t="s">
        <v>25</v>
      </c>
      <c r="B59">
        <v>25</v>
      </c>
      <c r="C59">
        <v>2</v>
      </c>
      <c r="D59" s="9">
        <v>1.9870000000000001</v>
      </c>
      <c r="E59" s="9">
        <v>106.82795698924733</v>
      </c>
    </row>
    <row r="60" spans="1:5" x14ac:dyDescent="0.3">
      <c r="A60" t="s">
        <v>25</v>
      </c>
      <c r="B60">
        <v>25</v>
      </c>
      <c r="C60">
        <v>3</v>
      </c>
      <c r="D60" s="9">
        <v>1.988</v>
      </c>
      <c r="E60" s="9">
        <v>106.31016042780747</v>
      </c>
    </row>
    <row r="61" spans="1:5" x14ac:dyDescent="0.3">
      <c r="A61" t="s">
        <v>25</v>
      </c>
      <c r="B61">
        <v>30</v>
      </c>
      <c r="C61">
        <v>1</v>
      </c>
      <c r="D61" s="9">
        <v>2.1179999999999999</v>
      </c>
      <c r="E61" s="9">
        <v>112.6595744680851</v>
      </c>
    </row>
    <row r="62" spans="1:5" x14ac:dyDescent="0.3">
      <c r="A62" t="s">
        <v>25</v>
      </c>
      <c r="B62">
        <v>30</v>
      </c>
      <c r="C62">
        <v>2</v>
      </c>
      <c r="D62" s="9">
        <v>2.1230000000000002</v>
      </c>
      <c r="E62" s="9">
        <v>114.13978494623656</v>
      </c>
    </row>
    <row r="63" spans="1:5" x14ac:dyDescent="0.3">
      <c r="A63" t="s">
        <v>25</v>
      </c>
      <c r="B63">
        <v>30</v>
      </c>
      <c r="C63">
        <v>3</v>
      </c>
      <c r="D63" s="9">
        <v>2.1269999999999998</v>
      </c>
      <c r="E63" s="9">
        <v>113.74331550802137</v>
      </c>
    </row>
    <row r="64" spans="1:5" x14ac:dyDescent="0.3">
      <c r="A64" t="s">
        <v>25</v>
      </c>
      <c r="B64">
        <v>35</v>
      </c>
      <c r="C64">
        <v>1</v>
      </c>
      <c r="D64" s="9">
        <v>1.9139999999999999</v>
      </c>
      <c r="E64" s="9">
        <v>101.80851063829788</v>
      </c>
    </row>
    <row r="65" spans="1:5" x14ac:dyDescent="0.3">
      <c r="A65" t="s">
        <v>25</v>
      </c>
      <c r="B65">
        <v>35</v>
      </c>
      <c r="C65">
        <v>2</v>
      </c>
      <c r="D65" s="9">
        <v>1.9159999999999999</v>
      </c>
      <c r="E65" s="9">
        <v>103.01075268817203</v>
      </c>
    </row>
    <row r="66" spans="1:5" x14ac:dyDescent="0.3">
      <c r="A66" t="s">
        <v>25</v>
      </c>
      <c r="B66">
        <v>35</v>
      </c>
      <c r="C66">
        <v>3</v>
      </c>
      <c r="D66" s="9">
        <v>1.915</v>
      </c>
      <c r="E66" s="9">
        <v>102.40641711229945</v>
      </c>
    </row>
    <row r="67" spans="1:5" x14ac:dyDescent="0.3">
      <c r="A67" t="s">
        <v>25</v>
      </c>
      <c r="B67">
        <v>40</v>
      </c>
      <c r="C67">
        <v>1</v>
      </c>
      <c r="D67" s="9">
        <v>1.9219999999999999</v>
      </c>
      <c r="E67" s="9">
        <v>102.23404255319149</v>
      </c>
    </row>
    <row r="68" spans="1:5" x14ac:dyDescent="0.3">
      <c r="A68" t="s">
        <v>25</v>
      </c>
      <c r="B68">
        <v>40</v>
      </c>
      <c r="C68">
        <v>2</v>
      </c>
      <c r="D68" s="9">
        <v>1.9239999999999999</v>
      </c>
      <c r="E68" s="9">
        <v>103.44086021505376</v>
      </c>
    </row>
    <row r="69" spans="1:5" x14ac:dyDescent="0.3">
      <c r="A69" t="s">
        <v>25</v>
      </c>
      <c r="B69">
        <v>40</v>
      </c>
      <c r="C69">
        <v>3</v>
      </c>
      <c r="D69" s="9">
        <v>1.923</v>
      </c>
      <c r="E69" s="9">
        <v>102.83422459893048</v>
      </c>
    </row>
    <row r="70" spans="1:5" x14ac:dyDescent="0.3">
      <c r="A70" t="s">
        <v>25</v>
      </c>
      <c r="B70">
        <v>45</v>
      </c>
      <c r="C70">
        <v>1</v>
      </c>
      <c r="D70" s="9">
        <v>1.972</v>
      </c>
      <c r="E70" s="9">
        <v>104.8936170212766</v>
      </c>
    </row>
    <row r="71" spans="1:5" x14ac:dyDescent="0.3">
      <c r="A71" t="s">
        <v>25</v>
      </c>
      <c r="B71">
        <v>45</v>
      </c>
      <c r="C71">
        <v>2</v>
      </c>
      <c r="D71" s="9">
        <v>1.974</v>
      </c>
      <c r="E71" s="9">
        <v>106.12903225806451</v>
      </c>
    </row>
    <row r="72" spans="1:5" x14ac:dyDescent="0.3">
      <c r="A72" t="s">
        <v>25</v>
      </c>
      <c r="B72">
        <v>45</v>
      </c>
      <c r="C72">
        <v>3</v>
      </c>
      <c r="D72" s="9">
        <v>1.9730000000000001</v>
      </c>
      <c r="E72" s="9">
        <v>105.50802139037434</v>
      </c>
    </row>
    <row r="73" spans="1:5" x14ac:dyDescent="0.3">
      <c r="A73" t="s">
        <v>25</v>
      </c>
      <c r="B73">
        <v>50</v>
      </c>
      <c r="C73">
        <v>1</v>
      </c>
      <c r="D73" s="9">
        <v>1.534</v>
      </c>
      <c r="E73" s="9">
        <v>81.59574468085107</v>
      </c>
    </row>
    <row r="74" spans="1:5" x14ac:dyDescent="0.3">
      <c r="A74" t="s">
        <v>25</v>
      </c>
      <c r="B74">
        <v>50</v>
      </c>
      <c r="C74">
        <v>2</v>
      </c>
      <c r="D74" s="9">
        <v>1.5389999999999999</v>
      </c>
      <c r="E74" s="9">
        <v>82.741935483870961</v>
      </c>
    </row>
    <row r="75" spans="1:5" x14ac:dyDescent="0.3">
      <c r="A75" t="s">
        <v>25</v>
      </c>
      <c r="B75">
        <v>50</v>
      </c>
      <c r="C75">
        <v>3</v>
      </c>
      <c r="D75" s="9">
        <v>1.5369999999999999</v>
      </c>
      <c r="E75" s="9">
        <v>82.192513368983938</v>
      </c>
    </row>
    <row r="76" spans="1:5" x14ac:dyDescent="0.3">
      <c r="A76" t="s">
        <v>25</v>
      </c>
      <c r="B76">
        <v>55</v>
      </c>
      <c r="C76">
        <v>1</v>
      </c>
      <c r="D76" s="9">
        <v>1.4950000000000001</v>
      </c>
      <c r="E76" s="9">
        <v>79.521276595744695</v>
      </c>
    </row>
    <row r="77" spans="1:5" x14ac:dyDescent="0.3">
      <c r="A77" t="s">
        <v>25</v>
      </c>
      <c r="B77">
        <v>55</v>
      </c>
      <c r="C77">
        <v>2</v>
      </c>
      <c r="D77" s="9">
        <v>1.494</v>
      </c>
      <c r="E77" s="9">
        <v>80.322580645161295</v>
      </c>
    </row>
    <row r="78" spans="1:5" x14ac:dyDescent="0.3">
      <c r="A78" t="s">
        <v>25</v>
      </c>
      <c r="B78">
        <v>55</v>
      </c>
      <c r="C78">
        <v>3</v>
      </c>
      <c r="D78" s="9">
        <v>1.496</v>
      </c>
      <c r="E78" s="9">
        <v>80</v>
      </c>
    </row>
    <row r="79" spans="1:5" x14ac:dyDescent="0.3">
      <c r="A79" t="s">
        <v>25</v>
      </c>
      <c r="B79">
        <v>60</v>
      </c>
      <c r="C79">
        <v>1</v>
      </c>
      <c r="D79" s="9">
        <v>1.4370000000000001</v>
      </c>
      <c r="E79" s="9">
        <v>76.436170212765958</v>
      </c>
    </row>
    <row r="80" spans="1:5" x14ac:dyDescent="0.3">
      <c r="A80" t="s">
        <v>25</v>
      </c>
      <c r="B80">
        <v>60</v>
      </c>
      <c r="C80">
        <v>2</v>
      </c>
      <c r="D80" s="9">
        <v>1.4359999999999999</v>
      </c>
      <c r="E80" s="9">
        <v>77.204301075268816</v>
      </c>
    </row>
    <row r="81" spans="1:5" x14ac:dyDescent="0.3">
      <c r="A81" t="s">
        <v>25</v>
      </c>
      <c r="B81">
        <v>60</v>
      </c>
      <c r="C81">
        <v>3</v>
      </c>
      <c r="D81" s="9">
        <v>1.4350000000000001</v>
      </c>
      <c r="E81" s="9">
        <v>76.737967914438499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4273-1AA4-4408-8F2D-53DA81A98CF9}">
  <dimension ref="D2:O39"/>
  <sheetViews>
    <sheetView topLeftCell="A5" workbookViewId="0">
      <selection activeCell="L14" sqref="L14"/>
    </sheetView>
  </sheetViews>
  <sheetFormatPr defaultRowHeight="14.2" x14ac:dyDescent="0.3"/>
  <cols>
    <col min="5" max="5" width="9.796875" customWidth="1"/>
    <col min="6" max="6" width="10.59765625" customWidth="1"/>
    <col min="12" max="12" width="21.3984375" customWidth="1"/>
    <col min="13" max="13" width="9.59765625" customWidth="1"/>
  </cols>
  <sheetData>
    <row r="2" spans="4:15" ht="23.45" x14ac:dyDescent="0.5">
      <c r="I2" s="12" t="s">
        <v>48</v>
      </c>
    </row>
    <row r="5" spans="4:15" x14ac:dyDescent="0.3">
      <c r="F5" s="1"/>
      <c r="L5" s="1" t="s">
        <v>49</v>
      </c>
    </row>
    <row r="6" spans="4:15" x14ac:dyDescent="0.3">
      <c r="D6" s="2" t="s">
        <v>50</v>
      </c>
      <c r="E6" s="2" t="s">
        <v>51</v>
      </c>
      <c r="F6" s="13" t="s">
        <v>52</v>
      </c>
      <c r="G6" s="13" t="s">
        <v>53</v>
      </c>
      <c r="H6" s="13" t="s">
        <v>54</v>
      </c>
      <c r="L6" s="14" t="s">
        <v>55</v>
      </c>
      <c r="M6" s="14"/>
    </row>
    <row r="7" spans="4:15" x14ac:dyDescent="0.3">
      <c r="D7">
        <v>20</v>
      </c>
      <c r="E7">
        <v>1</v>
      </c>
      <c r="F7" s="15">
        <v>0.214</v>
      </c>
      <c r="G7" s="15">
        <v>8.9126124472186525</v>
      </c>
      <c r="H7" s="15">
        <f t="shared" ref="H7:H39" si="0">G7/0.2785</f>
        <v>32.002199092347041</v>
      </c>
      <c r="L7" s="14" t="s">
        <v>56</v>
      </c>
      <c r="M7" s="14" t="s">
        <v>57</v>
      </c>
    </row>
    <row r="8" spans="4:15" x14ac:dyDescent="0.3">
      <c r="D8">
        <v>40</v>
      </c>
      <c r="E8">
        <v>1</v>
      </c>
      <c r="F8" s="15">
        <v>0.25900000000000001</v>
      </c>
      <c r="G8" s="15">
        <v>10.977969524508906</v>
      </c>
      <c r="H8" s="15">
        <f t="shared" si="0"/>
        <v>39.418202960534664</v>
      </c>
      <c r="L8" s="14" t="s">
        <v>58</v>
      </c>
      <c r="M8" s="14" t="s">
        <v>59</v>
      </c>
    </row>
    <row r="9" spans="4:15" x14ac:dyDescent="0.3">
      <c r="D9">
        <v>60</v>
      </c>
      <c r="E9">
        <v>1</v>
      </c>
      <c r="F9" s="15">
        <v>0.44400000000000001</v>
      </c>
      <c r="G9" s="15">
        <v>19.468881953368829</v>
      </c>
      <c r="H9" s="15">
        <f t="shared" si="0"/>
        <v>69.906218863083765</v>
      </c>
      <c r="L9" s="14" t="s">
        <v>60</v>
      </c>
      <c r="M9" s="14" t="s">
        <v>61</v>
      </c>
    </row>
    <row r="10" spans="4:15" x14ac:dyDescent="0.3">
      <c r="D10">
        <v>80</v>
      </c>
      <c r="E10">
        <v>1</v>
      </c>
      <c r="F10" s="15">
        <v>0.59099999999999997</v>
      </c>
      <c r="G10" s="15">
        <v>22.543969157334313</v>
      </c>
      <c r="H10" s="15">
        <f t="shared" si="0"/>
        <v>80.947824622385312</v>
      </c>
      <c r="L10" s="14"/>
      <c r="M10" s="14"/>
    </row>
    <row r="11" spans="4:15" x14ac:dyDescent="0.3">
      <c r="D11">
        <v>100</v>
      </c>
      <c r="E11">
        <v>1</v>
      </c>
      <c r="F11" s="15">
        <v>0.75800000000000001</v>
      </c>
      <c r="G11" s="15">
        <v>33.880484670460802</v>
      </c>
      <c r="H11" s="15">
        <f t="shared" si="0"/>
        <v>121.65344585443734</v>
      </c>
      <c r="L11" s="14" t="s">
        <v>62</v>
      </c>
      <c r="M11" s="14"/>
    </row>
    <row r="12" spans="4:15" x14ac:dyDescent="0.3">
      <c r="D12">
        <v>150</v>
      </c>
      <c r="E12">
        <v>1</v>
      </c>
      <c r="F12" s="15">
        <v>0.89500000000000002</v>
      </c>
      <c r="G12" s="15">
        <v>40.168349550211126</v>
      </c>
      <c r="H12" s="15">
        <f t="shared" si="0"/>
        <v>144.23105763091965</v>
      </c>
    </row>
    <row r="13" spans="4:15" ht="18.55" x14ac:dyDescent="0.4">
      <c r="D13">
        <v>200</v>
      </c>
      <c r="E13">
        <v>1</v>
      </c>
      <c r="F13" s="15">
        <v>1.169</v>
      </c>
      <c r="G13" s="15">
        <v>52.744079309711786</v>
      </c>
      <c r="H13" s="15">
        <f t="shared" si="0"/>
        <v>189.38628118388431</v>
      </c>
      <c r="L13" s="16" t="s">
        <v>87</v>
      </c>
    </row>
    <row r="14" spans="4:15" x14ac:dyDescent="0.3">
      <c r="D14">
        <v>400</v>
      </c>
      <c r="E14">
        <v>1</v>
      </c>
      <c r="F14" s="15">
        <v>1.3640000000000001</v>
      </c>
      <c r="G14" s="15">
        <v>61.693959977969534</v>
      </c>
      <c r="H14" s="15">
        <f t="shared" si="0"/>
        <v>221.52229794603062</v>
      </c>
    </row>
    <row r="15" spans="4:15" x14ac:dyDescent="0.3">
      <c r="D15">
        <v>600</v>
      </c>
      <c r="E15">
        <v>1</v>
      </c>
      <c r="F15" s="15">
        <v>1.361</v>
      </c>
      <c r="G15" s="15">
        <v>61.55626950615018</v>
      </c>
      <c r="H15" s="15">
        <f t="shared" si="0"/>
        <v>221.02789768815143</v>
      </c>
      <c r="L15" s="15" t="s">
        <v>63</v>
      </c>
      <c r="M15" s="17" t="s">
        <v>64</v>
      </c>
      <c r="N15" s="18" t="s">
        <v>65</v>
      </c>
      <c r="O15" s="13" t="s">
        <v>66</v>
      </c>
    </row>
    <row r="16" spans="4:15" x14ac:dyDescent="0.3">
      <c r="D16">
        <v>800</v>
      </c>
      <c r="E16">
        <v>1</v>
      </c>
      <c r="F16" s="15">
        <v>1.385</v>
      </c>
      <c r="G16" s="15">
        <v>62.657793280704986</v>
      </c>
      <c r="H16" s="15">
        <f t="shared" si="0"/>
        <v>224.98309975118485</v>
      </c>
      <c r="L16" t="s">
        <v>57</v>
      </c>
      <c r="M16">
        <v>1.0620000000000001</v>
      </c>
      <c r="N16">
        <v>278.52084972462632</v>
      </c>
      <c r="O16" s="15">
        <v>0.27852084972462632</v>
      </c>
    </row>
    <row r="17" spans="4:14" x14ac:dyDescent="0.3">
      <c r="D17">
        <v>1000</v>
      </c>
      <c r="E17">
        <v>1</v>
      </c>
      <c r="F17" s="15">
        <v>1.4330000000000001</v>
      </c>
      <c r="G17" s="15">
        <v>64.860840829814592</v>
      </c>
      <c r="H17" s="15">
        <f t="shared" si="0"/>
        <v>232.89350387725165</v>
      </c>
    </row>
    <row r="18" spans="4:14" x14ac:dyDescent="0.3">
      <c r="D18">
        <v>20</v>
      </c>
      <c r="E18">
        <v>2</v>
      </c>
      <c r="F18" s="15">
        <v>0.22660190799999996</v>
      </c>
      <c r="G18" s="15">
        <v>9.4909999999999997</v>
      </c>
      <c r="H18" s="19">
        <f t="shared" si="0"/>
        <v>34.078994614003584</v>
      </c>
      <c r="L18" s="20" t="s">
        <v>67</v>
      </c>
      <c r="M18" s="21">
        <v>3.8129999999999997E-2</v>
      </c>
    </row>
    <row r="19" spans="4:14" x14ac:dyDescent="0.3">
      <c r="D19">
        <v>40</v>
      </c>
      <c r="E19">
        <v>2</v>
      </c>
      <c r="F19" s="15">
        <v>0.28083224000000001</v>
      </c>
      <c r="G19" s="15">
        <v>11.98</v>
      </c>
      <c r="H19" s="19">
        <f t="shared" si="0"/>
        <v>43.016157989228006</v>
      </c>
      <c r="L19" s="22" t="s">
        <v>68</v>
      </c>
      <c r="M19" s="23">
        <f>1/M18</f>
        <v>26.226068712300027</v>
      </c>
    </row>
    <row r="20" spans="4:14" x14ac:dyDescent="0.3">
      <c r="D20">
        <v>60</v>
      </c>
      <c r="E20">
        <v>2</v>
      </c>
      <c r="F20" s="15">
        <v>0.48106396000000001</v>
      </c>
      <c r="G20" s="15">
        <v>21.17</v>
      </c>
      <c r="H20" s="19">
        <f t="shared" si="0"/>
        <v>76.014362657091567</v>
      </c>
      <c r="L20" s="15"/>
      <c r="M20" s="15"/>
    </row>
    <row r="21" spans="4:14" x14ac:dyDescent="0.3">
      <c r="D21">
        <v>80</v>
      </c>
      <c r="E21">
        <v>2</v>
      </c>
      <c r="F21" s="15">
        <v>0.51766780000000001</v>
      </c>
      <c r="G21" s="15">
        <v>22.85</v>
      </c>
      <c r="H21" s="19">
        <f t="shared" si="0"/>
        <v>82.046678635547579</v>
      </c>
      <c r="L21" s="1"/>
    </row>
    <row r="22" spans="4:14" x14ac:dyDescent="0.3">
      <c r="D22">
        <v>100</v>
      </c>
      <c r="E22">
        <v>2</v>
      </c>
      <c r="F22" s="15">
        <v>0.80291629600000003</v>
      </c>
      <c r="G22" s="15">
        <v>35.942</v>
      </c>
      <c r="H22" s="19">
        <f t="shared" si="0"/>
        <v>129.05565529622979</v>
      </c>
    </row>
    <row r="23" spans="4:14" x14ac:dyDescent="0.3">
      <c r="D23">
        <v>150</v>
      </c>
      <c r="E23">
        <v>2</v>
      </c>
      <c r="F23" s="15">
        <v>1.0333897599999999</v>
      </c>
      <c r="G23" s="15">
        <v>46.52</v>
      </c>
      <c r="H23" s="19">
        <f t="shared" si="0"/>
        <v>167.03770197486534</v>
      </c>
    </row>
    <row r="24" spans="4:14" x14ac:dyDescent="0.3">
      <c r="D24">
        <v>200</v>
      </c>
      <c r="E24">
        <v>2</v>
      </c>
      <c r="F24" s="15">
        <v>1.3009463999999997</v>
      </c>
      <c r="G24" s="15">
        <v>58.8</v>
      </c>
      <c r="H24" s="19">
        <f t="shared" si="0"/>
        <v>211.13105924596047</v>
      </c>
    </row>
    <row r="25" spans="4:14" x14ac:dyDescent="0.3">
      <c r="D25">
        <v>400</v>
      </c>
      <c r="E25">
        <v>2</v>
      </c>
      <c r="F25" s="15">
        <v>1.3911705079999999</v>
      </c>
      <c r="G25" s="15">
        <v>62.941000000000003</v>
      </c>
      <c r="H25" s="19">
        <f t="shared" si="0"/>
        <v>226</v>
      </c>
    </row>
    <row r="26" spans="4:14" x14ac:dyDescent="0.3">
      <c r="D26">
        <v>600</v>
      </c>
      <c r="E26">
        <v>2</v>
      </c>
      <c r="F26" s="15">
        <v>1.4822225599999999</v>
      </c>
      <c r="G26" s="15">
        <v>67.12</v>
      </c>
      <c r="H26" s="19">
        <f t="shared" si="0"/>
        <v>241.00538599640933</v>
      </c>
    </row>
    <row r="27" spans="4:14" x14ac:dyDescent="0.3">
      <c r="D27">
        <v>800</v>
      </c>
      <c r="E27">
        <v>2</v>
      </c>
      <c r="F27" s="15">
        <v>1.4215211919999999</v>
      </c>
      <c r="G27" s="15">
        <v>64.334000000000003</v>
      </c>
      <c r="H27" s="19">
        <f t="shared" si="0"/>
        <v>231.00179533213642</v>
      </c>
      <c r="L27" t="s">
        <v>69</v>
      </c>
    </row>
    <row r="28" spans="4:14" x14ac:dyDescent="0.3">
      <c r="D28">
        <v>1000</v>
      </c>
      <c r="E28">
        <v>2</v>
      </c>
      <c r="F28" s="15">
        <v>1.4822225599999999</v>
      </c>
      <c r="G28" s="15">
        <v>67.12</v>
      </c>
      <c r="H28" s="19">
        <f t="shared" si="0"/>
        <v>241.00538599640933</v>
      </c>
      <c r="M28" t="s">
        <v>70</v>
      </c>
    </row>
    <row r="29" spans="4:14" x14ac:dyDescent="0.3">
      <c r="D29">
        <v>20</v>
      </c>
      <c r="E29">
        <v>3</v>
      </c>
      <c r="F29" s="15">
        <v>0.23220142399999996</v>
      </c>
      <c r="G29" s="15">
        <v>9.7479999999999993</v>
      </c>
      <c r="H29" s="19">
        <f t="shared" si="0"/>
        <v>35.001795332136439</v>
      </c>
      <c r="L29" t="s">
        <v>71</v>
      </c>
    </row>
    <row r="30" spans="4:14" x14ac:dyDescent="0.3">
      <c r="D30">
        <v>40</v>
      </c>
      <c r="E30">
        <v>3</v>
      </c>
      <c r="F30" s="15">
        <v>0.26863095999999997</v>
      </c>
      <c r="G30" s="15">
        <v>11.42</v>
      </c>
      <c r="H30" s="19">
        <f t="shared" si="0"/>
        <v>41.005385996409331</v>
      </c>
      <c r="L30" t="s">
        <v>72</v>
      </c>
      <c r="M30">
        <v>283.5</v>
      </c>
      <c r="N30" t="s">
        <v>73</v>
      </c>
    </row>
    <row r="31" spans="4:14" x14ac:dyDescent="0.3">
      <c r="D31">
        <v>60</v>
      </c>
      <c r="E31">
        <v>3</v>
      </c>
      <c r="F31" s="15">
        <v>0.49311272399999995</v>
      </c>
      <c r="G31" s="15">
        <v>21.722999999999999</v>
      </c>
      <c r="H31" s="19">
        <f t="shared" si="0"/>
        <v>77.999999999999986</v>
      </c>
      <c r="L31" t="s">
        <v>74</v>
      </c>
      <c r="M31">
        <v>0.1363</v>
      </c>
      <c r="N31" t="s">
        <v>75</v>
      </c>
    </row>
    <row r="32" spans="4:14" x14ac:dyDescent="0.3">
      <c r="D32">
        <v>80</v>
      </c>
      <c r="E32">
        <v>3</v>
      </c>
      <c r="F32" s="15">
        <v>0.52952047199999996</v>
      </c>
      <c r="G32" s="15">
        <v>23.393999999999998</v>
      </c>
      <c r="H32" s="19">
        <f t="shared" si="0"/>
        <v>83.999999999999986</v>
      </c>
      <c r="L32" t="s">
        <v>76</v>
      </c>
      <c r="M32">
        <v>2079.9706529713867</v>
      </c>
    </row>
    <row r="33" spans="4:14" x14ac:dyDescent="0.3">
      <c r="D33">
        <v>100</v>
      </c>
      <c r="E33">
        <v>3</v>
      </c>
      <c r="F33" s="15">
        <v>0.81471449799999995</v>
      </c>
      <c r="G33" s="15">
        <v>36.483499999999999</v>
      </c>
      <c r="H33" s="19">
        <f t="shared" si="0"/>
        <v>131</v>
      </c>
      <c r="L33" t="s">
        <v>77</v>
      </c>
      <c r="M33">
        <v>14742</v>
      </c>
      <c r="N33" t="s">
        <v>78</v>
      </c>
    </row>
    <row r="34" spans="4:14" x14ac:dyDescent="0.3">
      <c r="D34">
        <v>150</v>
      </c>
      <c r="E34">
        <v>3</v>
      </c>
      <c r="F34" s="15">
        <v>0.94214161600000002</v>
      </c>
      <c r="G34" s="15">
        <v>42.332000000000001</v>
      </c>
      <c r="H34" s="19">
        <f t="shared" si="0"/>
        <v>152</v>
      </c>
      <c r="L34" t="s">
        <v>77</v>
      </c>
      <c r="M34">
        <v>245.7</v>
      </c>
      <c r="N34" t="s">
        <v>79</v>
      </c>
    </row>
    <row r="35" spans="4:14" x14ac:dyDescent="0.3">
      <c r="D35">
        <v>200</v>
      </c>
      <c r="E35">
        <v>3</v>
      </c>
      <c r="F35" s="15">
        <v>1.3244338639999997</v>
      </c>
      <c r="G35" s="15">
        <v>59.878</v>
      </c>
      <c r="H35" s="19">
        <f t="shared" si="0"/>
        <v>215.00179533213642</v>
      </c>
      <c r="L35" t="s">
        <v>80</v>
      </c>
      <c r="M35">
        <v>1802.6412325752017</v>
      </c>
    </row>
    <row r="36" spans="4:14" x14ac:dyDescent="0.3">
      <c r="D36">
        <v>400</v>
      </c>
      <c r="E36">
        <v>3</v>
      </c>
      <c r="F36" s="15">
        <v>1.433657108</v>
      </c>
      <c r="G36" s="15">
        <v>64.891000000000005</v>
      </c>
      <c r="H36" s="19">
        <f t="shared" si="0"/>
        <v>233.00179533213645</v>
      </c>
    </row>
    <row r="37" spans="4:14" x14ac:dyDescent="0.3">
      <c r="D37">
        <v>600</v>
      </c>
      <c r="E37">
        <v>3</v>
      </c>
      <c r="F37" s="15">
        <v>1.3911705079999999</v>
      </c>
      <c r="G37" s="15">
        <v>62.941000000000003</v>
      </c>
      <c r="H37" s="19">
        <f t="shared" si="0"/>
        <v>226</v>
      </c>
    </row>
    <row r="38" spans="4:14" x14ac:dyDescent="0.3">
      <c r="D38">
        <v>800</v>
      </c>
      <c r="E38">
        <v>3</v>
      </c>
      <c r="F38" s="15">
        <v>1.433657108</v>
      </c>
      <c r="G38" s="15">
        <v>64.891000000000005</v>
      </c>
      <c r="H38" s="19">
        <f t="shared" si="0"/>
        <v>233.00179533213645</v>
      </c>
    </row>
    <row r="39" spans="4:14" x14ac:dyDescent="0.3">
      <c r="D39">
        <v>1000</v>
      </c>
      <c r="E39">
        <v>3</v>
      </c>
      <c r="F39" s="15">
        <v>1.4640295799999998</v>
      </c>
      <c r="G39" s="15">
        <v>66.284999999999997</v>
      </c>
      <c r="H39" s="19">
        <f t="shared" si="0"/>
        <v>238.00718132854576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7283-EAF5-435F-A012-3B99C9B5EBFD}">
  <dimension ref="C2:N69"/>
  <sheetViews>
    <sheetView tabSelected="1" workbookViewId="0">
      <selection activeCell="Q11" sqref="Q11"/>
    </sheetView>
  </sheetViews>
  <sheetFormatPr defaultColWidth="8.8984375" defaultRowHeight="14.2" x14ac:dyDescent="0.3"/>
  <cols>
    <col min="1" max="2" width="8.8984375" style="15"/>
    <col min="3" max="3" width="10.3984375" style="15" customWidth="1"/>
    <col min="4" max="10" width="8.8984375" style="15"/>
    <col min="11" max="11" width="21.796875" style="15" customWidth="1"/>
    <col min="12" max="16384" width="8.8984375" style="15"/>
  </cols>
  <sheetData>
    <row r="2" spans="3:14" ht="23.45" x14ac:dyDescent="0.5">
      <c r="H2" s="24" t="s">
        <v>81</v>
      </c>
    </row>
    <row r="6" spans="3:14" x14ac:dyDescent="0.3">
      <c r="C6" s="25" t="s">
        <v>82</v>
      </c>
      <c r="D6" s="26" t="s">
        <v>51</v>
      </c>
      <c r="E6" s="26" t="s">
        <v>52</v>
      </c>
      <c r="F6" s="26" t="s">
        <v>53</v>
      </c>
      <c r="G6" s="26" t="s">
        <v>54</v>
      </c>
      <c r="K6" s="1" t="s">
        <v>49</v>
      </c>
    </row>
    <row r="7" spans="3:14" x14ac:dyDescent="0.3">
      <c r="C7" s="19">
        <v>0.05</v>
      </c>
      <c r="D7" s="15">
        <v>1</v>
      </c>
      <c r="E7" s="15">
        <v>7.0000000000000001E-3</v>
      </c>
      <c r="F7" s="15">
        <f>E7*2.113*2.1/(0.1*60*2.1)</f>
        <v>2.4651666666666663E-3</v>
      </c>
      <c r="G7" s="15">
        <f>F7/0.2252</f>
        <v>1.0946566015393722E-2</v>
      </c>
      <c r="K7" s="15" t="s">
        <v>83</v>
      </c>
    </row>
    <row r="8" spans="3:14" x14ac:dyDescent="0.3">
      <c r="C8" s="19">
        <v>0.08</v>
      </c>
      <c r="D8" s="15">
        <v>1</v>
      </c>
      <c r="E8" s="15">
        <v>3.9E-2</v>
      </c>
      <c r="F8" s="15">
        <f t="shared" ref="F8:F27" si="0">E8*2.113*2.1/(0.1*60*2.1)</f>
        <v>1.3734499999999998E-2</v>
      </c>
      <c r="G8" s="15">
        <f t="shared" ref="G8:G27" si="1">F8/0.2252</f>
        <v>6.0988010657193593E-2</v>
      </c>
      <c r="K8" s="15" t="s">
        <v>84</v>
      </c>
    </row>
    <row r="9" spans="3:14" x14ac:dyDescent="0.3">
      <c r="C9" s="19">
        <v>0.1</v>
      </c>
      <c r="D9" s="15">
        <v>1</v>
      </c>
      <c r="E9" s="15">
        <v>7.4999999999999997E-2</v>
      </c>
      <c r="F9" s="15">
        <f t="shared" si="0"/>
        <v>2.6412499999999998E-2</v>
      </c>
      <c r="G9" s="15">
        <f t="shared" si="1"/>
        <v>0.11728463587921846</v>
      </c>
    </row>
    <row r="10" spans="3:14" ht="18.55" x14ac:dyDescent="0.4">
      <c r="C10" s="19">
        <v>0.15</v>
      </c>
      <c r="D10" s="15">
        <v>1</v>
      </c>
      <c r="E10" s="15">
        <v>9.1999999999999998E-2</v>
      </c>
      <c r="F10" s="15">
        <f t="shared" si="0"/>
        <v>3.2399333333333329E-2</v>
      </c>
      <c r="G10" s="15">
        <f t="shared" si="1"/>
        <v>0.14386915334517464</v>
      </c>
      <c r="K10" s="27" t="s">
        <v>88</v>
      </c>
    </row>
    <row r="11" spans="3:14" x14ac:dyDescent="0.3">
      <c r="C11" s="19">
        <v>0.2</v>
      </c>
      <c r="D11" s="15">
        <v>1</v>
      </c>
      <c r="E11" s="15">
        <v>0.122</v>
      </c>
      <c r="F11" s="15">
        <f t="shared" si="0"/>
        <v>4.2964333333333327E-2</v>
      </c>
      <c r="G11" s="15">
        <f t="shared" si="1"/>
        <v>0.19078300769686202</v>
      </c>
      <c r="K11" s="15" t="s">
        <v>63</v>
      </c>
      <c r="L11" s="15" t="s">
        <v>64</v>
      </c>
      <c r="M11" s="15" t="s">
        <v>65</v>
      </c>
      <c r="N11" s="15" t="s">
        <v>66</v>
      </c>
    </row>
    <row r="12" spans="3:14" x14ac:dyDescent="0.3">
      <c r="C12" s="19">
        <v>0.23</v>
      </c>
      <c r="D12" s="15">
        <v>1</v>
      </c>
      <c r="E12" s="15">
        <v>0.14499999999999999</v>
      </c>
      <c r="F12" s="15">
        <f t="shared" si="0"/>
        <v>5.1064166666666654E-2</v>
      </c>
      <c r="G12" s="15">
        <f t="shared" si="1"/>
        <v>0.22675029603315563</v>
      </c>
      <c r="K12" s="15" t="s">
        <v>57</v>
      </c>
      <c r="L12" s="15">
        <v>0.85899999999999999</v>
      </c>
      <c r="M12" s="15">
        <v>225.28193023865722</v>
      </c>
      <c r="N12" s="15">
        <v>0.22528193023865722</v>
      </c>
    </row>
    <row r="13" spans="3:14" x14ac:dyDescent="0.3">
      <c r="C13" s="19">
        <v>0.25</v>
      </c>
      <c r="D13" s="15">
        <v>1</v>
      </c>
      <c r="E13" s="15">
        <v>0.16800000000000001</v>
      </c>
      <c r="F13" s="15">
        <f t="shared" si="0"/>
        <v>5.9164000000000001E-2</v>
      </c>
      <c r="G13" s="15">
        <f t="shared" si="1"/>
        <v>0.26271758436944936</v>
      </c>
    </row>
    <row r="14" spans="3:14" x14ac:dyDescent="0.3">
      <c r="C14" s="19">
        <v>0.28000000000000003</v>
      </c>
      <c r="D14" s="15">
        <v>1</v>
      </c>
      <c r="E14" s="15">
        <v>0.219</v>
      </c>
      <c r="F14" s="15">
        <f t="shared" si="0"/>
        <v>7.7124499999999999E-2</v>
      </c>
      <c r="G14" s="15">
        <f t="shared" si="1"/>
        <v>0.34247113676731794</v>
      </c>
      <c r="K14" t="s">
        <v>67</v>
      </c>
      <c r="L14">
        <v>3.8129999999999997E-2</v>
      </c>
    </row>
    <row r="15" spans="3:14" x14ac:dyDescent="0.3">
      <c r="C15" s="19">
        <v>0.3</v>
      </c>
      <c r="D15" s="15">
        <v>1</v>
      </c>
      <c r="E15" s="15">
        <v>0.26800000000000002</v>
      </c>
      <c r="F15" s="15">
        <f t="shared" si="0"/>
        <v>9.4380666666666668E-2</v>
      </c>
      <c r="G15" s="15">
        <f t="shared" si="1"/>
        <v>0.41909709887507401</v>
      </c>
      <c r="K15" t="s">
        <v>68</v>
      </c>
      <c r="L15">
        <f>1/L14</f>
        <v>26.226068712300027</v>
      </c>
    </row>
    <row r="16" spans="3:14" x14ac:dyDescent="0.3">
      <c r="C16" s="19">
        <v>0.4</v>
      </c>
      <c r="D16" s="15">
        <v>1</v>
      </c>
      <c r="E16" s="15">
        <v>0.32700000000000001</v>
      </c>
      <c r="F16" s="15">
        <f t="shared" si="0"/>
        <v>0.11515849999999998</v>
      </c>
      <c r="G16" s="15">
        <f t="shared" si="1"/>
        <v>0.51136101243339249</v>
      </c>
    </row>
    <row r="17" spans="3:13" x14ac:dyDescent="0.3">
      <c r="C17" s="19">
        <v>0.5</v>
      </c>
      <c r="D17" s="15">
        <v>1</v>
      </c>
      <c r="E17" s="15">
        <v>0.38100000000000001</v>
      </c>
      <c r="F17" s="15">
        <f t="shared" si="0"/>
        <v>0.13417549999999998</v>
      </c>
      <c r="G17" s="15">
        <f t="shared" si="1"/>
        <v>0.59580595026642968</v>
      </c>
    </row>
    <row r="18" spans="3:13" x14ac:dyDescent="0.3">
      <c r="C18" s="19">
        <v>0.6</v>
      </c>
      <c r="D18" s="15">
        <v>1</v>
      </c>
      <c r="E18" s="15">
        <v>0.437</v>
      </c>
      <c r="F18" s="15">
        <f t="shared" si="0"/>
        <v>0.15389683333333332</v>
      </c>
      <c r="G18" s="15">
        <f t="shared" si="1"/>
        <v>0.68337847838957955</v>
      </c>
    </row>
    <row r="19" spans="3:13" x14ac:dyDescent="0.3">
      <c r="C19" s="19">
        <v>0.8</v>
      </c>
      <c r="D19" s="15">
        <v>1</v>
      </c>
      <c r="E19" s="15">
        <v>0.67900000000000005</v>
      </c>
      <c r="F19" s="15">
        <f t="shared" si="0"/>
        <v>0.23912116666666666</v>
      </c>
      <c r="G19" s="15">
        <f t="shared" si="1"/>
        <v>1.0618169034931912</v>
      </c>
      <c r="K19" s="1"/>
    </row>
    <row r="20" spans="3:13" x14ac:dyDescent="0.3">
      <c r="C20" s="19">
        <v>1</v>
      </c>
      <c r="D20" s="15">
        <v>1</v>
      </c>
      <c r="E20" s="15">
        <v>0.86499999999999999</v>
      </c>
      <c r="F20" s="15">
        <f t="shared" si="0"/>
        <v>0.30462416666666664</v>
      </c>
      <c r="G20" s="15">
        <f t="shared" si="1"/>
        <v>1.3526828004736529</v>
      </c>
      <c r="K20"/>
      <c r="L20"/>
      <c r="M20"/>
    </row>
    <row r="21" spans="3:13" x14ac:dyDescent="0.3">
      <c r="C21" s="19">
        <v>1.25</v>
      </c>
      <c r="D21" s="15">
        <v>1</v>
      </c>
      <c r="E21" s="15">
        <v>1.383</v>
      </c>
      <c r="F21" s="15">
        <f t="shared" si="0"/>
        <v>0.48704649999999999</v>
      </c>
      <c r="G21" s="15">
        <f t="shared" si="1"/>
        <v>2.1627286856127883</v>
      </c>
      <c r="K21"/>
      <c r="L21"/>
      <c r="M21"/>
    </row>
    <row r="22" spans="3:13" x14ac:dyDescent="0.3">
      <c r="C22" s="19">
        <v>1.5</v>
      </c>
      <c r="D22" s="15">
        <v>1</v>
      </c>
      <c r="E22" s="15">
        <v>1.466</v>
      </c>
      <c r="F22" s="15">
        <f t="shared" si="0"/>
        <v>0.51627633333333334</v>
      </c>
      <c r="G22" s="15">
        <f t="shared" si="1"/>
        <v>2.2925236826524569</v>
      </c>
      <c r="K22"/>
      <c r="L22"/>
      <c r="M22"/>
    </row>
    <row r="23" spans="3:13" x14ac:dyDescent="0.3">
      <c r="C23" s="19">
        <v>1.75</v>
      </c>
      <c r="D23" s="15">
        <v>1</v>
      </c>
      <c r="E23" s="15">
        <v>1.502</v>
      </c>
      <c r="F23" s="15">
        <f t="shared" si="0"/>
        <v>0.5289543333333333</v>
      </c>
      <c r="G23" s="15">
        <f t="shared" si="1"/>
        <v>2.3488203078744818</v>
      </c>
    </row>
    <row r="24" spans="3:13" x14ac:dyDescent="0.3">
      <c r="C24" s="19">
        <v>2</v>
      </c>
      <c r="D24" s="15">
        <v>1</v>
      </c>
      <c r="E24" s="15">
        <v>1.72</v>
      </c>
      <c r="F24" s="15">
        <f t="shared" si="0"/>
        <v>0.60572666666666664</v>
      </c>
      <c r="G24" s="15">
        <f t="shared" si="1"/>
        <v>2.6897276494967435</v>
      </c>
    </row>
    <row r="25" spans="3:13" x14ac:dyDescent="0.3">
      <c r="C25" s="19">
        <v>2.5</v>
      </c>
      <c r="D25" s="15">
        <v>1</v>
      </c>
      <c r="E25" s="15">
        <v>2.14</v>
      </c>
      <c r="F25" s="15">
        <f t="shared" si="0"/>
        <v>0.75363666666666662</v>
      </c>
      <c r="G25" s="15">
        <f t="shared" si="1"/>
        <v>3.3465216104203668</v>
      </c>
    </row>
    <row r="26" spans="3:13" x14ac:dyDescent="0.3">
      <c r="C26" s="19">
        <v>2.75</v>
      </c>
      <c r="D26" s="15">
        <v>1</v>
      </c>
      <c r="E26" s="15">
        <v>2.2829999999999999</v>
      </c>
      <c r="F26" s="15">
        <f t="shared" si="0"/>
        <v>0.80399649999999989</v>
      </c>
      <c r="G26" s="15">
        <f t="shared" si="1"/>
        <v>3.5701443161634097</v>
      </c>
      <c r="K26" s="15" t="s">
        <v>70</v>
      </c>
    </row>
    <row r="27" spans="3:13" x14ac:dyDescent="0.3">
      <c r="C27" s="19">
        <v>3</v>
      </c>
      <c r="D27" s="15">
        <v>1</v>
      </c>
      <c r="E27" s="15">
        <v>2.3151402000000001</v>
      </c>
      <c r="F27" s="15">
        <f t="shared" si="0"/>
        <v>0.81531520709999994</v>
      </c>
      <c r="G27" s="15">
        <f t="shared" si="1"/>
        <v>3.6204050048845464</v>
      </c>
    </row>
    <row r="28" spans="3:13" x14ac:dyDescent="0.3">
      <c r="C28" s="19">
        <v>0.05</v>
      </c>
      <c r="D28" s="15">
        <v>2</v>
      </c>
      <c r="E28" s="15">
        <v>1.18E-2</v>
      </c>
      <c r="F28" s="15">
        <f>E28*2.113*2.1/(0.1*60*2.1)</f>
        <v>4.1555666666666657E-3</v>
      </c>
      <c r="G28" s="15">
        <f>F28/0.2252</f>
        <v>1.8452782711663701E-2</v>
      </c>
      <c r="K28" s="15" t="s">
        <v>71</v>
      </c>
    </row>
    <row r="29" spans="3:13" x14ac:dyDescent="0.3">
      <c r="C29" s="19">
        <v>0.08</v>
      </c>
      <c r="D29" s="15">
        <v>2</v>
      </c>
      <c r="E29" s="15">
        <v>3.9E-2</v>
      </c>
      <c r="F29" s="15">
        <f t="shared" ref="F29:F48" si="2">E29*2.113*2.1/(0.1*60*2.1)</f>
        <v>1.3734499999999998E-2</v>
      </c>
      <c r="G29" s="15">
        <f t="shared" ref="G29:G48" si="3">F29/0.2252</f>
        <v>6.0988010657193593E-2</v>
      </c>
      <c r="K29" s="15" t="s">
        <v>72</v>
      </c>
      <c r="L29" s="15">
        <v>16.100000000000001</v>
      </c>
      <c r="M29" s="15" t="s">
        <v>73</v>
      </c>
    </row>
    <row r="30" spans="3:13" x14ac:dyDescent="0.3">
      <c r="C30" s="19">
        <v>0.1</v>
      </c>
      <c r="D30" s="15">
        <v>2</v>
      </c>
      <c r="E30" s="15">
        <v>7.4800000000000005E-2</v>
      </c>
      <c r="F30" s="15">
        <f t="shared" si="2"/>
        <v>2.6342066666666664E-2</v>
      </c>
      <c r="G30" s="15">
        <f t="shared" si="3"/>
        <v>0.1169718768502072</v>
      </c>
      <c r="K30" s="15" t="s">
        <v>74</v>
      </c>
      <c r="L30" s="15">
        <v>96</v>
      </c>
      <c r="M30" s="15" t="s">
        <v>85</v>
      </c>
    </row>
    <row r="31" spans="3:13" x14ac:dyDescent="0.3">
      <c r="C31" s="19">
        <v>0.15</v>
      </c>
      <c r="D31" s="15">
        <v>2</v>
      </c>
      <c r="E31" s="15">
        <v>9.1300000000000006E-2</v>
      </c>
      <c r="F31" s="15">
        <f t="shared" si="2"/>
        <v>3.2152816666666667E-2</v>
      </c>
      <c r="G31" s="15">
        <f t="shared" si="3"/>
        <v>0.14277449674363529</v>
      </c>
      <c r="K31" s="15" t="s">
        <v>76</v>
      </c>
      <c r="L31" s="15">
        <v>0.16770833333333335</v>
      </c>
    </row>
    <row r="32" spans="3:13" x14ac:dyDescent="0.3">
      <c r="C32" s="19">
        <v>0.2</v>
      </c>
      <c r="D32" s="15">
        <v>2</v>
      </c>
      <c r="E32" s="15">
        <v>0.121</v>
      </c>
      <c r="F32" s="15">
        <f t="shared" si="2"/>
        <v>4.2612166666666666E-2</v>
      </c>
      <c r="G32" s="15">
        <f t="shared" si="3"/>
        <v>0.18921921255180579</v>
      </c>
      <c r="K32" s="15" t="s">
        <v>77</v>
      </c>
      <c r="L32" s="15">
        <v>483.00000000000006</v>
      </c>
      <c r="M32" s="15" t="s">
        <v>78</v>
      </c>
    </row>
    <row r="33" spans="3:13" x14ac:dyDescent="0.3">
      <c r="C33" s="19">
        <v>0.23</v>
      </c>
      <c r="D33" s="15">
        <v>2</v>
      </c>
      <c r="E33" s="15">
        <v>0.18</v>
      </c>
      <c r="F33" s="15">
        <f t="shared" si="2"/>
        <v>6.3390000000000002E-2</v>
      </c>
      <c r="G33" s="15">
        <f t="shared" si="3"/>
        <v>0.28148312611012433</v>
      </c>
      <c r="K33" s="15" t="s">
        <v>77</v>
      </c>
      <c r="L33" s="15">
        <v>8.0500000000000007</v>
      </c>
      <c r="M33" s="15" t="s">
        <v>86</v>
      </c>
    </row>
    <row r="34" spans="3:13" x14ac:dyDescent="0.3">
      <c r="C34" s="19">
        <v>0.25</v>
      </c>
      <c r="D34" s="15">
        <v>2</v>
      </c>
      <c r="E34" s="15">
        <v>0.186</v>
      </c>
      <c r="F34" s="15">
        <f t="shared" si="2"/>
        <v>6.5502999999999992E-2</v>
      </c>
      <c r="G34" s="15">
        <f t="shared" si="3"/>
        <v>0.29086589698046178</v>
      </c>
      <c r="K34" s="15" t="s">
        <v>80</v>
      </c>
      <c r="L34" s="15">
        <v>8.3854166666666674E-2</v>
      </c>
    </row>
    <row r="35" spans="3:13" x14ac:dyDescent="0.3">
      <c r="C35" s="19">
        <v>0.28000000000000003</v>
      </c>
      <c r="D35" s="15">
        <v>2</v>
      </c>
      <c r="E35" s="15">
        <v>0.217</v>
      </c>
      <c r="F35" s="15">
        <f t="shared" si="2"/>
        <v>7.6420166666666664E-2</v>
      </c>
      <c r="G35" s="15">
        <f t="shared" si="3"/>
        <v>0.33934354647720544</v>
      </c>
    </row>
    <row r="36" spans="3:13" x14ac:dyDescent="0.3">
      <c r="C36" s="19">
        <v>0.3</v>
      </c>
      <c r="D36" s="15">
        <v>2</v>
      </c>
      <c r="E36" s="15">
        <v>0.26600000000000001</v>
      </c>
      <c r="F36" s="15">
        <f t="shared" si="2"/>
        <v>9.3676333333333334E-2</v>
      </c>
      <c r="G36" s="15">
        <f t="shared" si="3"/>
        <v>0.41596950858496151</v>
      </c>
    </row>
    <row r="37" spans="3:13" x14ac:dyDescent="0.3">
      <c r="C37" s="19">
        <v>0.4</v>
      </c>
      <c r="D37" s="15">
        <v>2</v>
      </c>
      <c r="E37" s="15">
        <v>0.32400000000000001</v>
      </c>
      <c r="F37" s="15">
        <f t="shared" si="2"/>
        <v>0.11410199999999998</v>
      </c>
      <c r="G37" s="15">
        <f t="shared" si="3"/>
        <v>0.50666962699822371</v>
      </c>
    </row>
    <row r="38" spans="3:13" x14ac:dyDescent="0.3">
      <c r="C38" s="19">
        <v>0.5</v>
      </c>
      <c r="D38" s="15">
        <v>2</v>
      </c>
      <c r="E38" s="15">
        <v>0.378</v>
      </c>
      <c r="F38" s="15">
        <f t="shared" si="2"/>
        <v>0.13311899999999999</v>
      </c>
      <c r="G38" s="15">
        <f t="shared" si="3"/>
        <v>0.59111456483126101</v>
      </c>
    </row>
    <row r="39" spans="3:13" x14ac:dyDescent="0.3">
      <c r="C39" s="19">
        <v>0.6</v>
      </c>
      <c r="D39" s="15">
        <v>2</v>
      </c>
      <c r="E39" s="15">
        <v>0.433</v>
      </c>
      <c r="F39" s="15">
        <f t="shared" si="2"/>
        <v>0.15248816666666665</v>
      </c>
      <c r="G39" s="15">
        <f t="shared" si="3"/>
        <v>0.67712329780935454</v>
      </c>
    </row>
    <row r="40" spans="3:13" x14ac:dyDescent="0.3">
      <c r="C40" s="19">
        <v>0.8</v>
      </c>
      <c r="D40" s="15">
        <v>2</v>
      </c>
      <c r="E40" s="15">
        <v>0.88600000000000001</v>
      </c>
      <c r="F40" s="15">
        <f t="shared" si="2"/>
        <v>0.31201966666666664</v>
      </c>
      <c r="G40" s="15">
        <f t="shared" si="3"/>
        <v>1.385522498519834</v>
      </c>
    </row>
    <row r="41" spans="3:13" x14ac:dyDescent="0.3">
      <c r="C41" s="19">
        <v>1</v>
      </c>
      <c r="D41" s="15">
        <v>2</v>
      </c>
      <c r="E41" s="15">
        <v>1.01</v>
      </c>
      <c r="F41" s="15">
        <f t="shared" si="2"/>
        <v>0.35568833333333327</v>
      </c>
      <c r="G41" s="15">
        <f t="shared" si="3"/>
        <v>1.5794330965068084</v>
      </c>
    </row>
    <row r="42" spans="3:13" x14ac:dyDescent="0.3">
      <c r="C42" s="19">
        <v>1.25</v>
      </c>
      <c r="D42" s="15">
        <v>2</v>
      </c>
      <c r="E42" s="15">
        <v>1.37</v>
      </c>
      <c r="F42" s="15">
        <f t="shared" si="2"/>
        <v>0.48246833333333333</v>
      </c>
      <c r="G42" s="15">
        <f t="shared" si="3"/>
        <v>2.1423993487270572</v>
      </c>
    </row>
    <row r="43" spans="3:13" x14ac:dyDescent="0.3">
      <c r="C43" s="19">
        <v>1.5</v>
      </c>
      <c r="D43" s="15">
        <v>2</v>
      </c>
      <c r="E43" s="15">
        <v>1.554</v>
      </c>
      <c r="F43" s="15">
        <f t="shared" si="2"/>
        <v>0.54726699999999995</v>
      </c>
      <c r="G43" s="15">
        <f t="shared" si="3"/>
        <v>2.4301376554174063</v>
      </c>
    </row>
    <row r="44" spans="3:13" x14ac:dyDescent="0.3">
      <c r="C44" s="19">
        <v>1.75</v>
      </c>
      <c r="D44" s="15">
        <v>2</v>
      </c>
      <c r="E44" s="15">
        <v>1.6</v>
      </c>
      <c r="F44" s="15">
        <f t="shared" si="2"/>
        <v>0.56346666666666667</v>
      </c>
      <c r="G44" s="15">
        <f t="shared" si="3"/>
        <v>2.502072232089994</v>
      </c>
    </row>
    <row r="45" spans="3:13" x14ac:dyDescent="0.3">
      <c r="C45" s="19">
        <v>2</v>
      </c>
      <c r="D45" s="15">
        <v>2</v>
      </c>
      <c r="E45" s="15">
        <v>1.895</v>
      </c>
      <c r="F45" s="15">
        <f t="shared" si="2"/>
        <v>0.66735583333333326</v>
      </c>
      <c r="G45" s="15">
        <f t="shared" si="3"/>
        <v>2.9633917998815864</v>
      </c>
    </row>
    <row r="46" spans="3:13" x14ac:dyDescent="0.3">
      <c r="C46" s="19">
        <v>2.5</v>
      </c>
      <c r="D46" s="15">
        <v>2</v>
      </c>
      <c r="E46" s="15">
        <v>2.12</v>
      </c>
      <c r="F46" s="15">
        <f t="shared" si="2"/>
        <v>0.74659333333333322</v>
      </c>
      <c r="G46" s="15">
        <f t="shared" si="3"/>
        <v>3.3152457075192414</v>
      </c>
    </row>
    <row r="47" spans="3:13" x14ac:dyDescent="0.3">
      <c r="C47" s="19">
        <v>2.75</v>
      </c>
      <c r="D47" s="15">
        <v>2</v>
      </c>
      <c r="E47" s="15">
        <v>2.3359999999999999</v>
      </c>
      <c r="F47" s="15">
        <f t="shared" si="2"/>
        <v>0.82266133333333324</v>
      </c>
      <c r="G47" s="15">
        <f t="shared" si="3"/>
        <v>3.6530254588513906</v>
      </c>
    </row>
    <row r="48" spans="3:13" x14ac:dyDescent="0.3">
      <c r="C48" s="19">
        <v>3</v>
      </c>
      <c r="D48" s="15">
        <v>2</v>
      </c>
      <c r="E48" s="15">
        <v>2.2949999999999999</v>
      </c>
      <c r="F48" s="15">
        <f t="shared" si="2"/>
        <v>0.80822249999999995</v>
      </c>
      <c r="G48" s="15">
        <f t="shared" si="3"/>
        <v>3.5889098579040848</v>
      </c>
    </row>
    <row r="49" spans="3:7" x14ac:dyDescent="0.3">
      <c r="C49" s="19">
        <v>0.05</v>
      </c>
      <c r="D49" s="15">
        <v>3</v>
      </c>
      <c r="E49" s="15">
        <v>9.4000000000000004E-3</v>
      </c>
      <c r="F49" s="15">
        <f>E49*2.113*2.1/(0.1*60*2.1)</f>
        <v>3.3103666666666667E-3</v>
      </c>
      <c r="G49" s="15">
        <f>F49/0.2252</f>
        <v>1.4699674363528715E-2</v>
      </c>
    </row>
    <row r="50" spans="3:7" x14ac:dyDescent="0.3">
      <c r="C50" s="19">
        <v>0.08</v>
      </c>
      <c r="D50" s="15">
        <v>3</v>
      </c>
      <c r="E50" s="15">
        <v>3.8629999999999998E-2</v>
      </c>
      <c r="F50" s="15">
        <f t="shared" ref="F50:F69" si="4">E50*2.113*2.1/(0.1*60*2.1)</f>
        <v>1.3604198333333333E-2</v>
      </c>
      <c r="G50" s="15">
        <f t="shared" ref="G50:G69" si="5">F50/0.2252</f>
        <v>6.0409406453522788E-2</v>
      </c>
    </row>
    <row r="51" spans="3:7" x14ac:dyDescent="0.3">
      <c r="C51" s="19">
        <v>0.1</v>
      </c>
      <c r="D51" s="15">
        <v>3</v>
      </c>
      <c r="E51" s="15">
        <v>7.4800000000000005E-2</v>
      </c>
      <c r="F51" s="15">
        <f t="shared" si="4"/>
        <v>2.6342066666666664E-2</v>
      </c>
      <c r="G51" s="15">
        <f t="shared" si="5"/>
        <v>0.1169718768502072</v>
      </c>
    </row>
    <row r="52" spans="3:7" x14ac:dyDescent="0.3">
      <c r="C52" s="19">
        <v>0.15</v>
      </c>
      <c r="D52" s="15">
        <v>3</v>
      </c>
      <c r="E52" s="15">
        <v>9.0999999999999998E-2</v>
      </c>
      <c r="F52" s="15">
        <f t="shared" si="4"/>
        <v>3.2047166666666661E-2</v>
      </c>
      <c r="G52" s="15">
        <f t="shared" si="5"/>
        <v>0.14230535820011839</v>
      </c>
    </row>
    <row r="53" spans="3:7" x14ac:dyDescent="0.3">
      <c r="C53" s="19">
        <v>0.2</v>
      </c>
      <c r="D53" s="15">
        <v>3</v>
      </c>
      <c r="E53" s="15">
        <v>0.121</v>
      </c>
      <c r="F53" s="15">
        <f t="shared" si="4"/>
        <v>4.2612166666666666E-2</v>
      </c>
      <c r="G53" s="15">
        <f t="shared" si="5"/>
        <v>0.18921921255180579</v>
      </c>
    </row>
    <row r="54" spans="3:7" x14ac:dyDescent="0.3">
      <c r="C54" s="19">
        <v>0.23</v>
      </c>
      <c r="D54" s="15">
        <v>3</v>
      </c>
      <c r="E54" s="15">
        <v>0.185</v>
      </c>
      <c r="F54" s="15">
        <f t="shared" si="4"/>
        <v>6.5150833333333324E-2</v>
      </c>
      <c r="G54" s="15">
        <f t="shared" si="5"/>
        <v>0.2893021018354055</v>
      </c>
    </row>
    <row r="55" spans="3:7" x14ac:dyDescent="0.3">
      <c r="C55" s="19">
        <v>0.25</v>
      </c>
      <c r="D55" s="15">
        <v>3</v>
      </c>
      <c r="E55" s="15">
        <v>0.20599999999999999</v>
      </c>
      <c r="F55" s="15">
        <f t="shared" si="4"/>
        <v>7.2546333333333324E-2</v>
      </c>
      <c r="G55" s="15">
        <f t="shared" si="5"/>
        <v>0.3221417998815867</v>
      </c>
    </row>
    <row r="56" spans="3:7" x14ac:dyDescent="0.3">
      <c r="C56" s="19">
        <v>0.28000000000000003</v>
      </c>
      <c r="D56" s="15">
        <v>3</v>
      </c>
      <c r="E56" s="15">
        <v>0.215</v>
      </c>
      <c r="F56" s="15">
        <f t="shared" si="4"/>
        <v>7.5715833333333329E-2</v>
      </c>
      <c r="G56" s="15">
        <f t="shared" si="5"/>
        <v>0.33621595618709293</v>
      </c>
    </row>
    <row r="57" spans="3:7" x14ac:dyDescent="0.3">
      <c r="C57" s="19">
        <v>0.3</v>
      </c>
      <c r="D57" s="15">
        <v>3</v>
      </c>
      <c r="E57" s="15">
        <v>0.26600000000000001</v>
      </c>
      <c r="F57" s="15">
        <f t="shared" si="4"/>
        <v>9.3676333333333334E-2</v>
      </c>
      <c r="G57" s="15">
        <f t="shared" si="5"/>
        <v>0.41596950858496151</v>
      </c>
    </row>
    <row r="58" spans="3:7" x14ac:dyDescent="0.3">
      <c r="C58" s="19">
        <v>0.4</v>
      </c>
      <c r="D58" s="15">
        <v>3</v>
      </c>
      <c r="E58" s="15">
        <v>0.3236</v>
      </c>
      <c r="F58" s="15">
        <f t="shared" si="4"/>
        <v>0.11396113333333333</v>
      </c>
      <c r="G58" s="15">
        <f t="shared" si="5"/>
        <v>0.50604410894020124</v>
      </c>
    </row>
    <row r="59" spans="3:7" x14ac:dyDescent="0.3">
      <c r="C59" s="19">
        <v>0.5</v>
      </c>
      <c r="D59" s="15">
        <v>3</v>
      </c>
      <c r="E59" s="15">
        <v>0.3775</v>
      </c>
      <c r="F59" s="15">
        <f t="shared" si="4"/>
        <v>0.13294291666666666</v>
      </c>
      <c r="G59" s="15">
        <f t="shared" si="5"/>
        <v>0.5903326672587329</v>
      </c>
    </row>
    <row r="60" spans="3:7" x14ac:dyDescent="0.3">
      <c r="C60" s="19">
        <v>0.6</v>
      </c>
      <c r="D60" s="15">
        <v>3</v>
      </c>
      <c r="E60" s="15">
        <v>0.433</v>
      </c>
      <c r="F60" s="15">
        <f t="shared" si="4"/>
        <v>0.15248816666666665</v>
      </c>
      <c r="G60" s="15">
        <f t="shared" si="5"/>
        <v>0.67712329780935454</v>
      </c>
    </row>
    <row r="61" spans="3:7" x14ac:dyDescent="0.3">
      <c r="C61" s="19">
        <v>0.8</v>
      </c>
      <c r="D61" s="15">
        <v>3</v>
      </c>
      <c r="E61" s="15">
        <v>0.88900000000000001</v>
      </c>
      <c r="F61" s="15">
        <f t="shared" si="4"/>
        <v>0.31307616666666666</v>
      </c>
      <c r="G61" s="15">
        <f t="shared" si="5"/>
        <v>1.3902138839550029</v>
      </c>
    </row>
    <row r="62" spans="3:7" x14ac:dyDescent="0.3">
      <c r="C62" s="19">
        <v>1</v>
      </c>
      <c r="D62" s="15">
        <v>3</v>
      </c>
      <c r="E62" s="15">
        <v>1.0449999999999999</v>
      </c>
      <c r="F62" s="15">
        <f t="shared" si="4"/>
        <v>0.36801416666666659</v>
      </c>
      <c r="G62" s="15">
        <f t="shared" si="5"/>
        <v>1.6341659265837769</v>
      </c>
    </row>
    <row r="63" spans="3:7" x14ac:dyDescent="0.3">
      <c r="C63" s="19">
        <v>1.25</v>
      </c>
      <c r="D63" s="15">
        <v>3</v>
      </c>
      <c r="E63" s="15">
        <v>1.37</v>
      </c>
      <c r="F63" s="15">
        <f t="shared" si="4"/>
        <v>0.48246833333333333</v>
      </c>
      <c r="G63" s="15">
        <f t="shared" si="5"/>
        <v>2.1423993487270572</v>
      </c>
    </row>
    <row r="64" spans="3:7" x14ac:dyDescent="0.3">
      <c r="C64" s="19">
        <v>1.5</v>
      </c>
      <c r="D64" s="15">
        <v>3</v>
      </c>
      <c r="E64" s="15">
        <v>1.57</v>
      </c>
      <c r="F64" s="15">
        <f t="shared" si="4"/>
        <v>0.55290166666666662</v>
      </c>
      <c r="G64" s="15">
        <f t="shared" si="5"/>
        <v>2.4551583777383064</v>
      </c>
    </row>
    <row r="65" spans="3:7" x14ac:dyDescent="0.3">
      <c r="C65" s="19">
        <v>1.75</v>
      </c>
      <c r="D65" s="15">
        <v>3</v>
      </c>
      <c r="E65" s="15">
        <v>1.7170000000000001</v>
      </c>
      <c r="F65" s="15">
        <f t="shared" si="4"/>
        <v>0.60467016666666662</v>
      </c>
      <c r="G65" s="15">
        <f t="shared" si="5"/>
        <v>2.6850362640615746</v>
      </c>
    </row>
    <row r="66" spans="3:7" x14ac:dyDescent="0.3">
      <c r="C66" s="19">
        <v>2</v>
      </c>
      <c r="D66" s="15">
        <v>3</v>
      </c>
      <c r="E66" s="15">
        <v>1.897</v>
      </c>
      <c r="F66" s="15">
        <f t="shared" si="4"/>
        <v>0.66806016666666668</v>
      </c>
      <c r="G66" s="15">
        <f t="shared" si="5"/>
        <v>2.9665193901716993</v>
      </c>
    </row>
    <row r="67" spans="3:7" x14ac:dyDescent="0.3">
      <c r="C67" s="19">
        <v>2.5</v>
      </c>
      <c r="D67" s="15">
        <v>3</v>
      </c>
      <c r="E67" s="15">
        <v>2.12</v>
      </c>
      <c r="F67" s="15">
        <f t="shared" si="4"/>
        <v>0.74659333333333322</v>
      </c>
      <c r="G67" s="15">
        <f t="shared" si="5"/>
        <v>3.3152457075192414</v>
      </c>
    </row>
    <row r="68" spans="3:7" x14ac:dyDescent="0.3">
      <c r="C68" s="19">
        <v>2.75</v>
      </c>
      <c r="D68" s="15">
        <v>3</v>
      </c>
      <c r="E68" s="15">
        <v>2.4</v>
      </c>
      <c r="F68" s="15">
        <f t="shared" si="4"/>
        <v>0.84519999999999995</v>
      </c>
      <c r="G68" s="15">
        <f t="shared" si="5"/>
        <v>3.7531083481349907</v>
      </c>
    </row>
    <row r="69" spans="3:7" x14ac:dyDescent="0.3">
      <c r="C69" s="19">
        <v>3</v>
      </c>
      <c r="D69" s="15">
        <v>3</v>
      </c>
      <c r="E69" s="15">
        <v>2.294</v>
      </c>
      <c r="F69" s="15">
        <f t="shared" si="4"/>
        <v>0.80787033333333336</v>
      </c>
      <c r="G69" s="15">
        <f t="shared" si="5"/>
        <v>3.5873460627590288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Expression levels</vt:lpstr>
      <vt:lpstr>pNP Assay (Betaglucosidase)</vt:lpstr>
      <vt:lpstr>DNS Assay (Endoglucanase)</vt:lpstr>
      <vt:lpstr>Thermostability</vt:lpstr>
      <vt:lpstr>Kinetics_BETA</vt:lpstr>
      <vt:lpstr>Kinetics_ENDO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Ayesha Siddiqui</dc:creator>
  <cp:lastModifiedBy>Niaz Ahmad</cp:lastModifiedBy>
  <dcterms:created xsi:type="dcterms:W3CDTF">2024-08-11T04:05:46Z</dcterms:created>
  <dcterms:modified xsi:type="dcterms:W3CDTF">2024-10-18T11:23:09Z</dcterms:modified>
</cp:coreProperties>
</file>