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1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lpan\OneDrive\Рабочий стол\Data\"/>
    </mc:Choice>
  </mc:AlternateContent>
  <xr:revisionPtr revIDLastSave="0" documentId="13_ncr:1_{5984B8E3-1A00-4519-9EF8-F65823CFF5B6}" xr6:coauthVersionLast="47" xr6:coauthVersionMax="47" xr10:uidLastSave="{00000000-0000-0000-0000-000000000000}"/>
  <bookViews>
    <workbookView xWindow="-108" yWindow="-108" windowWidth="23256" windowHeight="12576" activeTab="2" xr2:uid="{31D46624-4973-4208-9511-370E489CE00E}"/>
  </bookViews>
  <sheets>
    <sheet name="72 hours Fresh NPs" sheetId="1" r:id="rId1"/>
    <sheet name="72 hours LyoS NPs " sheetId="2" r:id="rId2"/>
    <sheet name="72 hours Control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" l="1"/>
  <c r="C7" i="3"/>
  <c r="F8" i="3"/>
  <c r="F7" i="3"/>
  <c r="F2" i="3"/>
  <c r="F3" i="3"/>
  <c r="F4" i="3"/>
  <c r="F5" i="3"/>
  <c r="F6" i="3"/>
  <c r="E3" i="3"/>
  <c r="E4" i="3"/>
  <c r="E5" i="3"/>
  <c r="E6" i="3"/>
  <c r="E2" i="3"/>
  <c r="H2" i="2"/>
  <c r="I2" i="2"/>
  <c r="J2" i="2"/>
  <c r="H3" i="2"/>
  <c r="I3" i="2"/>
  <c r="J3" i="2"/>
  <c r="H4" i="2"/>
  <c r="I4" i="2"/>
  <c r="J4" i="2"/>
  <c r="H5" i="2"/>
  <c r="I5" i="2"/>
  <c r="J5" i="2"/>
  <c r="H6" i="2"/>
  <c r="I6" i="2"/>
  <c r="J6" i="2"/>
  <c r="G3" i="2"/>
  <c r="G4" i="2"/>
  <c r="G5" i="2"/>
  <c r="G6" i="2"/>
  <c r="G2" i="2"/>
  <c r="H2" i="1"/>
  <c r="I2" i="1"/>
  <c r="J2" i="1"/>
  <c r="H3" i="1"/>
  <c r="I3" i="1"/>
  <c r="J3" i="1"/>
  <c r="H4" i="1"/>
  <c r="I4" i="1"/>
  <c r="J4" i="1"/>
  <c r="H5" i="1"/>
  <c r="I5" i="1"/>
  <c r="J5" i="1"/>
  <c r="H6" i="1"/>
  <c r="I6" i="1"/>
  <c r="J6" i="1"/>
  <c r="G3" i="1"/>
  <c r="G4" i="1"/>
  <c r="G5" i="1"/>
  <c r="G6" i="1"/>
  <c r="G2" i="1"/>
  <c r="E8" i="3" l="1"/>
  <c r="E7" i="3"/>
  <c r="J7" i="2"/>
  <c r="J8" i="2"/>
  <c r="I8" i="2"/>
  <c r="I7" i="2"/>
  <c r="H8" i="2"/>
  <c r="H7" i="2"/>
  <c r="G8" i="2"/>
  <c r="G7" i="2"/>
  <c r="J8" i="1"/>
  <c r="J7" i="1"/>
  <c r="I8" i="1"/>
  <c r="I7" i="1"/>
  <c r="H8" i="1"/>
  <c r="H7" i="1"/>
  <c r="G8" i="1"/>
  <c r="G7" i="1"/>
</calcChain>
</file>

<file path=xl/sharedStrings.xml><?xml version="1.0" encoding="utf-8"?>
<sst xmlns="http://schemas.openxmlformats.org/spreadsheetml/2006/main" count="62" uniqueCount="22">
  <si>
    <t>Negative</t>
  </si>
  <si>
    <t>LFN</t>
  </si>
  <si>
    <t>SD</t>
  </si>
  <si>
    <t xml:space="preserve">Average </t>
  </si>
  <si>
    <t>Calculated %</t>
  </si>
  <si>
    <t>Ratio 4:1</t>
  </si>
  <si>
    <t>Ratio 3:1</t>
  </si>
  <si>
    <t>Ratio 2:1</t>
  </si>
  <si>
    <t>Ratio 1:1</t>
  </si>
  <si>
    <t>MTT values</t>
  </si>
  <si>
    <t>#1</t>
  </si>
  <si>
    <t>#2</t>
  </si>
  <si>
    <t>#3</t>
  </si>
  <si>
    <t>#4</t>
  </si>
  <si>
    <t>#5</t>
  </si>
  <si>
    <t>Controls</t>
  </si>
  <si>
    <t>Ratio 1:1 %</t>
  </si>
  <si>
    <t>Ratio 2:1 %</t>
  </si>
  <si>
    <t>Ratio 3:1 %</t>
  </si>
  <si>
    <t>Ratio 4:1 %</t>
  </si>
  <si>
    <t>LFN %</t>
  </si>
  <si>
    <t>Negative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</si>
</sst>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1" xfId="0" applyFont="1" applyBorder="1"/>
    <xf numFmtId="2" fontId="2" fillId="3" borderId="0" xfId="0" applyNumberFormat="1" applyFont="1" applyFill="1"/>
    <xf numFmtId="2" fontId="1" fillId="2" borderId="0" xfId="0" applyNumberFormat="1" applyFont="1" applyFill="1"/>
    <xf numFmtId="2" fontId="2" fillId="0" borderId="0" xfId="0" applyNumberFormat="1" applyFont="1"/>
    <xf numFmtId="0" fontId="1" fillId="3" borderId="0" xfId="0" applyFont="1" applyFill="1"/>
    <xf numFmtId="0" fontId="1" fillId="2" borderId="0" xfId="0" applyFont="1" applyFill="1"/>
    <xf numFmtId="0" fontId="1" fillId="4" borderId="0" xfId="0" applyFont="1" applyFill="1"/>
    <xf numFmtId="0" fontId="1" fillId="3" borderId="1" xfId="0" applyFont="1" applyFill="1" applyBorder="1"/>
    <xf numFmtId="0" fontId="1" fillId="5" borderId="1" xfId="0" applyFont="1" applyFill="1" applyBorder="1"/>
    <xf numFmtId="164" fontId="1" fillId="0" borderId="1" xfId="0" applyNumberFormat="1" applyFont="1" applyBorder="1"/>
    <xf numFmtId="20" fontId="1" fillId="5" borderId="1" xfId="0" applyNumberFormat="1" applyFont="1" applyFill="1" applyBorder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/>
    <xf numFmtId="2" fontId="1" fillId="8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D66ED-14EF-4E42-A3C4-720CBB1F79AB}">
  <dimension ref="A1:J8"/>
  <sheetViews>
    <sheetView workbookViewId="0">
      <selection activeCell="I21" sqref="I21"/>
    </sheetView>
  </sheetViews>
  <sheetFormatPr defaultRowHeight="14.4" x14ac:dyDescent="0.3"/>
  <sheetData>
    <row r="1" spans="1:10" x14ac:dyDescent="0.3">
      <c r="A1" s="13" t="s">
        <v>9</v>
      </c>
      <c r="B1" s="10" t="s">
        <v>8</v>
      </c>
      <c r="C1" s="12" t="s">
        <v>7</v>
      </c>
      <c r="D1" s="12" t="s">
        <v>6</v>
      </c>
      <c r="E1" s="10" t="s">
        <v>5</v>
      </c>
      <c r="F1" s="14" t="s">
        <v>4</v>
      </c>
      <c r="G1" s="10" t="s">
        <v>16</v>
      </c>
      <c r="H1" s="12" t="s">
        <v>17</v>
      </c>
      <c r="I1" s="12" t="s">
        <v>18</v>
      </c>
      <c r="J1" s="10" t="s">
        <v>19</v>
      </c>
    </row>
    <row r="2" spans="1:10" x14ac:dyDescent="0.3">
      <c r="A2" s="7" t="s">
        <v>10</v>
      </c>
      <c r="B2" s="11">
        <v>1.365</v>
      </c>
      <c r="C2" s="11">
        <v>1.3160000000000001</v>
      </c>
      <c r="D2" s="11">
        <v>1.1890000000000001</v>
      </c>
      <c r="E2" s="11">
        <v>1.1200000000000001</v>
      </c>
      <c r="F2" s="7" t="s">
        <v>10</v>
      </c>
      <c r="G2" s="5">
        <f>B2*(100/1.357)</f>
        <v>100.58953574060428</v>
      </c>
      <c r="H2" s="5">
        <f t="shared" ref="H2:J6" si="0">C2*(100/1.357)</f>
        <v>96.978629329403091</v>
      </c>
      <c r="I2" s="5">
        <f t="shared" si="0"/>
        <v>87.619749447310241</v>
      </c>
      <c r="J2" s="5">
        <f t="shared" si="0"/>
        <v>82.535003684598379</v>
      </c>
    </row>
    <row r="3" spans="1:10" x14ac:dyDescent="0.3">
      <c r="A3" s="7" t="s">
        <v>11</v>
      </c>
      <c r="B3" s="11">
        <v>1.3640000000000001</v>
      </c>
      <c r="C3" s="11">
        <v>1.2989999999999999</v>
      </c>
      <c r="D3" s="11">
        <v>1.169</v>
      </c>
      <c r="E3" s="11">
        <v>1.127</v>
      </c>
      <c r="F3" s="7" t="s">
        <v>11</v>
      </c>
      <c r="G3" s="5">
        <f t="shared" ref="G3:G6" si="1">B3*(100/1.357)</f>
        <v>100.51584377302875</v>
      </c>
      <c r="H3" s="5">
        <f t="shared" si="0"/>
        <v>95.725865880618997</v>
      </c>
      <c r="I3" s="5">
        <f t="shared" si="0"/>
        <v>86.14591009579955</v>
      </c>
      <c r="J3" s="5">
        <f t="shared" si="0"/>
        <v>83.050847457627114</v>
      </c>
    </row>
    <row r="4" spans="1:10" x14ac:dyDescent="0.3">
      <c r="A4" s="7" t="s">
        <v>12</v>
      </c>
      <c r="B4" s="11">
        <v>1.3420000000000001</v>
      </c>
      <c r="C4" s="11">
        <v>1.288</v>
      </c>
      <c r="D4" s="11">
        <v>1.1419999999999999</v>
      </c>
      <c r="E4" s="11">
        <v>1.135</v>
      </c>
      <c r="F4" s="7" t="s">
        <v>12</v>
      </c>
      <c r="G4" s="5">
        <f t="shared" si="1"/>
        <v>98.894620486366989</v>
      </c>
      <c r="H4" s="5">
        <f t="shared" si="0"/>
        <v>94.915254237288138</v>
      </c>
      <c r="I4" s="5">
        <f t="shared" si="0"/>
        <v>84.156226971260125</v>
      </c>
      <c r="J4" s="5">
        <f t="shared" si="0"/>
        <v>83.64038319823139</v>
      </c>
    </row>
    <row r="5" spans="1:10" x14ac:dyDescent="0.3">
      <c r="A5" s="7" t="s">
        <v>13</v>
      </c>
      <c r="B5" s="11">
        <v>1.351</v>
      </c>
      <c r="C5" s="11">
        <v>1.2350000000000001</v>
      </c>
      <c r="D5" s="11">
        <v>1.222</v>
      </c>
      <c r="E5" s="11">
        <v>1.1759999999999999</v>
      </c>
      <c r="F5" s="7" t="s">
        <v>13</v>
      </c>
      <c r="G5" s="5">
        <f t="shared" si="1"/>
        <v>99.557848194546793</v>
      </c>
      <c r="H5" s="5">
        <f t="shared" si="0"/>
        <v>91.00957995578483</v>
      </c>
      <c r="I5" s="5">
        <f t="shared" si="0"/>
        <v>90.051584377302873</v>
      </c>
      <c r="J5" s="5">
        <f t="shared" si="0"/>
        <v>86.661753868828285</v>
      </c>
    </row>
    <row r="6" spans="1:10" x14ac:dyDescent="0.3">
      <c r="A6" s="7" t="s">
        <v>14</v>
      </c>
      <c r="B6" s="11">
        <v>1.302</v>
      </c>
      <c r="C6" s="11">
        <v>1.276</v>
      </c>
      <c r="D6" s="11">
        <v>1.2130000000000001</v>
      </c>
      <c r="E6" s="11">
        <v>1.1319999999999999</v>
      </c>
      <c r="F6" s="7" t="s">
        <v>14</v>
      </c>
      <c r="G6" s="5">
        <f t="shared" si="1"/>
        <v>95.946941783345622</v>
      </c>
      <c r="H6" s="5">
        <f t="shared" si="0"/>
        <v>94.030950626381724</v>
      </c>
      <c r="I6" s="5">
        <f t="shared" si="0"/>
        <v>89.38835666912307</v>
      </c>
      <c r="J6" s="5">
        <f t="shared" si="0"/>
        <v>83.41930729550478</v>
      </c>
    </row>
    <row r="7" spans="1:10" x14ac:dyDescent="0.3">
      <c r="F7" s="15" t="s">
        <v>3</v>
      </c>
      <c r="G7" s="16">
        <f>AVERAGE(G2:G6)</f>
        <v>99.100957995578483</v>
      </c>
      <c r="H7" s="16">
        <f>AVERAGE(H2:H6)</f>
        <v>94.532056005895356</v>
      </c>
      <c r="I7" s="16">
        <f>AVERAGE(I2:I6)</f>
        <v>87.472365512159186</v>
      </c>
      <c r="J7" s="16">
        <f>AVERAGE(J2:J6)</f>
        <v>83.861459100957987</v>
      </c>
    </row>
    <row r="8" spans="1:10" x14ac:dyDescent="0.3">
      <c r="F8" s="6" t="s">
        <v>2</v>
      </c>
      <c r="G8" s="3">
        <f>STDEV(G2:G6)</f>
        <v>1.8984801523103783</v>
      </c>
      <c r="H8" s="3">
        <f>STDEV(H2:H6)</f>
        <v>2.2481485745947527</v>
      </c>
      <c r="I8" s="3">
        <f>STDEV(I2:I6)</f>
        <v>2.403194378647068</v>
      </c>
      <c r="J8" s="3">
        <f>STDEV(J2:J6)</f>
        <v>1.6203856615546031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1DBB4-DED5-4061-B5FC-61B062E766DC}">
  <dimension ref="A1:J8"/>
  <sheetViews>
    <sheetView workbookViewId="0">
      <selection activeCell="L16" sqref="L16"/>
    </sheetView>
  </sheetViews>
  <sheetFormatPr defaultRowHeight="14.4" x14ac:dyDescent="0.3"/>
  <sheetData>
    <row r="1" spans="1:10" x14ac:dyDescent="0.3">
      <c r="A1" s="13" t="s">
        <v>9</v>
      </c>
      <c r="B1" s="10" t="s">
        <v>8</v>
      </c>
      <c r="C1" s="12" t="s">
        <v>7</v>
      </c>
      <c r="D1" s="12" t="s">
        <v>6</v>
      </c>
      <c r="E1" s="10" t="s">
        <v>5</v>
      </c>
      <c r="F1" s="14" t="s">
        <v>4</v>
      </c>
      <c r="G1" s="10" t="s">
        <v>8</v>
      </c>
      <c r="H1" s="12" t="s">
        <v>7</v>
      </c>
      <c r="I1" s="12" t="s">
        <v>6</v>
      </c>
      <c r="J1" s="10" t="s">
        <v>5</v>
      </c>
    </row>
    <row r="2" spans="1:10" x14ac:dyDescent="0.3">
      <c r="A2" s="7" t="s">
        <v>10</v>
      </c>
      <c r="B2" s="11">
        <v>1.292</v>
      </c>
      <c r="C2" s="11">
        <v>1.272</v>
      </c>
      <c r="D2" s="11">
        <v>1.2150000000000001</v>
      </c>
      <c r="E2" s="11">
        <v>1.1739999999999999</v>
      </c>
      <c r="F2" s="7" t="s">
        <v>10</v>
      </c>
      <c r="G2" s="5">
        <f>B2*(100/1.357)</f>
        <v>95.210022107590277</v>
      </c>
      <c r="H2" s="5">
        <f t="shared" ref="H2:J6" si="0">C2*(100/1.357)</f>
        <v>93.736182756079586</v>
      </c>
      <c r="I2" s="5">
        <f t="shared" si="0"/>
        <v>89.535740604274139</v>
      </c>
      <c r="J2" s="5">
        <f t="shared" si="0"/>
        <v>86.514369933677216</v>
      </c>
    </row>
    <row r="3" spans="1:10" x14ac:dyDescent="0.3">
      <c r="A3" s="7" t="s">
        <v>11</v>
      </c>
      <c r="B3" s="11">
        <v>1.2569999999999999</v>
      </c>
      <c r="C3" s="11">
        <v>1.298</v>
      </c>
      <c r="D3" s="11">
        <v>1.228</v>
      </c>
      <c r="E3" s="11">
        <v>1.1930000000000001</v>
      </c>
      <c r="F3" s="7" t="s">
        <v>11</v>
      </c>
      <c r="G3" s="5">
        <f t="shared" ref="G3:G6" si="1">B3*(100/1.357)</f>
        <v>92.630803242446561</v>
      </c>
      <c r="H3" s="5">
        <f t="shared" si="0"/>
        <v>95.652173913043484</v>
      </c>
      <c r="I3" s="5">
        <f t="shared" si="0"/>
        <v>90.493736182756081</v>
      </c>
      <c r="J3" s="5">
        <f t="shared" si="0"/>
        <v>87.914517317612379</v>
      </c>
    </row>
    <row r="4" spans="1:10" x14ac:dyDescent="0.3">
      <c r="A4" s="7" t="s">
        <v>12</v>
      </c>
      <c r="B4" s="11">
        <v>1.351</v>
      </c>
      <c r="C4" s="11">
        <v>1.2350000000000001</v>
      </c>
      <c r="D4" s="11">
        <v>1.222</v>
      </c>
      <c r="E4" s="11">
        <v>1.1759999999999999</v>
      </c>
      <c r="F4" s="7" t="s">
        <v>12</v>
      </c>
      <c r="G4" s="5">
        <f t="shared" si="1"/>
        <v>99.557848194546793</v>
      </c>
      <c r="H4" s="5">
        <f t="shared" si="0"/>
        <v>91.00957995578483</v>
      </c>
      <c r="I4" s="5">
        <f t="shared" si="0"/>
        <v>90.051584377302873</v>
      </c>
      <c r="J4" s="5">
        <f t="shared" si="0"/>
        <v>86.661753868828285</v>
      </c>
    </row>
    <row r="5" spans="1:10" x14ac:dyDescent="0.3">
      <c r="A5" s="7" t="s">
        <v>13</v>
      </c>
      <c r="B5" s="11">
        <v>1.3520000000000001</v>
      </c>
      <c r="C5" s="11">
        <v>1.2969999999999999</v>
      </c>
      <c r="D5" s="11">
        <v>1.1359999999999999</v>
      </c>
      <c r="E5" s="11">
        <v>1.1259999999999999</v>
      </c>
      <c r="F5" s="7" t="s">
        <v>13</v>
      </c>
      <c r="G5" s="5">
        <f t="shared" si="1"/>
        <v>99.631540162122334</v>
      </c>
      <c r="H5" s="5">
        <f t="shared" si="0"/>
        <v>95.578481945467928</v>
      </c>
      <c r="I5" s="5">
        <f t="shared" si="0"/>
        <v>83.714075165806918</v>
      </c>
      <c r="J5" s="5">
        <f t="shared" si="0"/>
        <v>82.977155490051572</v>
      </c>
    </row>
    <row r="6" spans="1:10" x14ac:dyDescent="0.3">
      <c r="A6" s="7" t="s">
        <v>14</v>
      </c>
      <c r="B6" s="11">
        <v>1.3260000000000001</v>
      </c>
      <c r="C6" s="11">
        <v>1.298</v>
      </c>
      <c r="D6" s="11">
        <v>1.1850000000000001</v>
      </c>
      <c r="E6" s="11">
        <v>1.1259999999999999</v>
      </c>
      <c r="F6" s="7" t="s">
        <v>14</v>
      </c>
      <c r="G6" s="5">
        <f t="shared" si="1"/>
        <v>97.715549005158437</v>
      </c>
      <c r="H6" s="5">
        <f t="shared" si="0"/>
        <v>95.652173913043484</v>
      </c>
      <c r="I6" s="5">
        <f t="shared" si="0"/>
        <v>87.324981577008103</v>
      </c>
      <c r="J6" s="5">
        <f t="shared" si="0"/>
        <v>82.977155490051572</v>
      </c>
    </row>
    <row r="7" spans="1:10" x14ac:dyDescent="0.3">
      <c r="F7" s="15" t="s">
        <v>3</v>
      </c>
      <c r="G7" s="16">
        <f>AVERAGE(G2:G6)</f>
        <v>96.949152542372886</v>
      </c>
      <c r="H7" s="16">
        <f>AVERAGE(H2:H6)</f>
        <v>94.325718496683862</v>
      </c>
      <c r="I7" s="16">
        <f>AVERAGE(I2:I6)</f>
        <v>88.224023581429606</v>
      </c>
      <c r="J7" s="16">
        <f>AVERAGE(J2:J6)</f>
        <v>85.408990420044205</v>
      </c>
    </row>
    <row r="8" spans="1:10" x14ac:dyDescent="0.3">
      <c r="F8" s="6" t="s">
        <v>2</v>
      </c>
      <c r="G8" s="3">
        <f>STDEV(G2:G6)</f>
        <v>3.0108377252762932</v>
      </c>
      <c r="H8" s="3">
        <f>STDEV(H2:H6)</f>
        <v>2.0268640441378092</v>
      </c>
      <c r="I8" s="3">
        <f>STDEV(I2:I6)</f>
        <v>2.8000038634145255</v>
      </c>
      <c r="J8" s="3">
        <f>STDEV(J2:J6)</f>
        <v>2.2856392659205365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B1CF4-DC1E-4664-931D-F3BDE46F7243}">
  <dimension ref="A1:F8"/>
  <sheetViews>
    <sheetView tabSelected="1" workbookViewId="0">
      <selection activeCell="H11" sqref="H11"/>
    </sheetView>
  </sheetViews>
  <sheetFormatPr defaultRowHeight="14.4" x14ac:dyDescent="0.3"/>
  <sheetData>
    <row r="1" spans="1:6" x14ac:dyDescent="0.3">
      <c r="A1" s="9" t="s">
        <v>15</v>
      </c>
      <c r="B1" s="1" t="s">
        <v>1</v>
      </c>
      <c r="C1" s="1" t="s">
        <v>0</v>
      </c>
      <c r="D1" s="8" t="s">
        <v>4</v>
      </c>
      <c r="E1" s="1" t="s">
        <v>20</v>
      </c>
      <c r="F1" s="1" t="s">
        <v>21</v>
      </c>
    </row>
    <row r="2" spans="1:6" x14ac:dyDescent="0.3">
      <c r="A2" s="7" t="s">
        <v>10</v>
      </c>
      <c r="B2" s="2">
        <v>0.95399999999999996</v>
      </c>
      <c r="C2" s="2">
        <v>1.256</v>
      </c>
      <c r="D2" s="7" t="s">
        <v>10</v>
      </c>
      <c r="E2" s="5">
        <f>B2*(100/1.357)</f>
        <v>70.302137067059689</v>
      </c>
      <c r="F2" s="5">
        <f>C2*(100/1.357)</f>
        <v>92.557111274871033</v>
      </c>
    </row>
    <row r="3" spans="1:6" x14ac:dyDescent="0.3">
      <c r="A3" s="7" t="s">
        <v>11</v>
      </c>
      <c r="B3" s="2">
        <v>0.92700000000000005</v>
      </c>
      <c r="C3" s="2">
        <v>1.474</v>
      </c>
      <c r="D3" s="7" t="s">
        <v>11</v>
      </c>
      <c r="E3" s="5">
        <f t="shared" ref="E3:F6" si="0">B3*(100/1.357)</f>
        <v>68.312453942520264</v>
      </c>
      <c r="F3" s="5">
        <f t="shared" si="0"/>
        <v>108.6219602063375</v>
      </c>
    </row>
    <row r="4" spans="1:6" x14ac:dyDescent="0.3">
      <c r="A4" s="7" t="s">
        <v>12</v>
      </c>
      <c r="B4" s="2">
        <v>0.98099999999999998</v>
      </c>
      <c r="C4" s="2">
        <v>1.3140000000000001</v>
      </c>
      <c r="D4" s="7" t="s">
        <v>12</v>
      </c>
      <c r="E4" s="5">
        <f t="shared" si="0"/>
        <v>72.291820191599115</v>
      </c>
      <c r="F4" s="5">
        <f t="shared" si="0"/>
        <v>96.831245394252022</v>
      </c>
    </row>
    <row r="5" spans="1:6" x14ac:dyDescent="0.3">
      <c r="A5" s="7" t="s">
        <v>13</v>
      </c>
      <c r="B5" s="2">
        <v>0.93200000000000005</v>
      </c>
      <c r="C5" s="2">
        <v>1.373</v>
      </c>
      <c r="D5" s="7" t="s">
        <v>13</v>
      </c>
      <c r="E5" s="5">
        <f t="shared" si="0"/>
        <v>68.680913780397944</v>
      </c>
      <c r="F5" s="5">
        <f t="shared" si="0"/>
        <v>101.17907148120854</v>
      </c>
    </row>
    <row r="6" spans="1:6" x14ac:dyDescent="0.3">
      <c r="A6" s="7" t="s">
        <v>14</v>
      </c>
      <c r="B6" s="2">
        <v>0.94499999999999995</v>
      </c>
      <c r="C6" s="2">
        <v>1.367</v>
      </c>
      <c r="D6" s="7" t="s">
        <v>14</v>
      </c>
      <c r="E6" s="5">
        <f t="shared" si="0"/>
        <v>69.638909358879872</v>
      </c>
      <c r="F6" s="5">
        <f t="shared" si="0"/>
        <v>100.73691967575533</v>
      </c>
    </row>
    <row r="7" spans="1:6" x14ac:dyDescent="0.3">
      <c r="C7" s="4">
        <f>AVERAGE(C2:C6)</f>
        <v>1.3568000000000002</v>
      </c>
      <c r="D7" s="7" t="s">
        <v>3</v>
      </c>
      <c r="E7" s="4">
        <f>AVERAGE(E2:E6)</f>
        <v>69.84524686809138</v>
      </c>
      <c r="F7" s="4">
        <f>AVERAGE(F2:F6)</f>
        <v>99.985261606484897</v>
      </c>
    </row>
    <row r="8" spans="1:6" x14ac:dyDescent="0.3">
      <c r="C8" s="3">
        <f>STDEV(C2:C6)</f>
        <v>8.076942490819157E-2</v>
      </c>
      <c r="D8" s="6" t="s">
        <v>2</v>
      </c>
      <c r="E8" s="3">
        <f>STDEV(E2:E6)</f>
        <v>1.5765603810748245</v>
      </c>
      <c r="F8" s="3">
        <f>STDEV(F2:F6)</f>
        <v>5.9520578414290037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72 hours Fresh NPs</vt:lpstr>
      <vt:lpstr>72 hours LyoS NPs </vt:lpstr>
      <vt:lpstr>72 hours Controls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Ulpan Kart</dc:creator>
  <cp:lastModifiedBy>Ulpan Kart</cp:lastModifiedBy>
  <dcterms:created xsi:type="dcterms:W3CDTF">2024-08-27T04:50:34Z</dcterms:created>
  <dcterms:modified xsi:type="dcterms:W3CDTF">2024-08-27T05:19:18Z</dcterms:modified>
</cp:coreProperties>
</file>