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F8F4DB9F-BCAB-42F1-8380-7DDED2C27C34}" xr6:coauthVersionLast="47" xr6:coauthVersionMax="47" xr10:uidLastSave="{00000000-0000-0000-0000-000000000000}"/>
  <bookViews>
    <workbookView xWindow="0" yWindow="0" windowWidth="11520" windowHeight="12360" firstSheet="5" activeTab="5" xr2:uid="{31D46624-4973-4208-9511-370E489CE00E}"/>
  </bookViews>
  <sheets>
    <sheet name="24 hours Fresh NPs" sheetId="1" r:id="rId1"/>
    <sheet name="24 hours LyoS NPs " sheetId="2" r:id="rId2"/>
    <sheet name="24 hours Controls" sheetId="3" r:id="rId3"/>
    <sheet name="48 hours Fresh NPs" sheetId="4" r:id="rId4"/>
    <sheet name="48 hours LyoS NPs" sheetId="5" r:id="rId5"/>
    <sheet name="48 hours Control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6" l="1"/>
  <c r="F3" i="6"/>
  <c r="F4" i="6"/>
  <c r="F5" i="6"/>
  <c r="F6" i="6"/>
  <c r="E3" i="6"/>
  <c r="E4" i="6"/>
  <c r="E5" i="6"/>
  <c r="E6" i="6"/>
  <c r="E2" i="6"/>
  <c r="I2" i="5"/>
  <c r="J2" i="5"/>
  <c r="K2" i="5"/>
  <c r="L2" i="5"/>
  <c r="I3" i="5"/>
  <c r="J3" i="5"/>
  <c r="K3" i="5"/>
  <c r="L3" i="5"/>
  <c r="I4" i="5"/>
  <c r="J4" i="5"/>
  <c r="K4" i="5"/>
  <c r="L4" i="5"/>
  <c r="I5" i="5"/>
  <c r="J5" i="5"/>
  <c r="K5" i="5"/>
  <c r="L5" i="5"/>
  <c r="I6" i="5"/>
  <c r="J6" i="5"/>
  <c r="K6" i="5"/>
  <c r="L6" i="5"/>
  <c r="H3" i="5"/>
  <c r="H4" i="5"/>
  <c r="H5" i="5"/>
  <c r="H6" i="5"/>
  <c r="H2" i="5"/>
  <c r="I2" i="4"/>
  <c r="J2" i="4"/>
  <c r="K2" i="4"/>
  <c r="L2" i="4"/>
  <c r="I3" i="4"/>
  <c r="J3" i="4"/>
  <c r="K3" i="4"/>
  <c r="L3" i="4"/>
  <c r="I4" i="4"/>
  <c r="J4" i="4"/>
  <c r="K4" i="4"/>
  <c r="L4" i="4"/>
  <c r="I5" i="4"/>
  <c r="J5" i="4"/>
  <c r="K5" i="4"/>
  <c r="L5" i="4"/>
  <c r="I6" i="4"/>
  <c r="J6" i="4"/>
  <c r="K6" i="4"/>
  <c r="L6" i="4"/>
  <c r="H3" i="4"/>
  <c r="H4" i="4"/>
  <c r="H5" i="4"/>
  <c r="H6" i="4"/>
  <c r="H2" i="4"/>
  <c r="F2" i="3"/>
  <c r="F3" i="3"/>
  <c r="F4" i="3"/>
  <c r="F5" i="3"/>
  <c r="F6" i="3"/>
  <c r="E3" i="3"/>
  <c r="E4" i="3"/>
  <c r="E5" i="3"/>
  <c r="E6" i="3"/>
  <c r="E2" i="3"/>
  <c r="I2" i="2"/>
  <c r="J2" i="2"/>
  <c r="K2" i="2"/>
  <c r="L2" i="2"/>
  <c r="I3" i="2"/>
  <c r="J3" i="2"/>
  <c r="K3" i="2"/>
  <c r="L3" i="2"/>
  <c r="I4" i="2"/>
  <c r="J4" i="2"/>
  <c r="K4" i="2"/>
  <c r="L4" i="2"/>
  <c r="I5" i="2"/>
  <c r="J5" i="2"/>
  <c r="K5" i="2"/>
  <c r="L5" i="2"/>
  <c r="I6" i="2"/>
  <c r="J6" i="2"/>
  <c r="K6" i="2"/>
  <c r="L6" i="2"/>
  <c r="H3" i="2"/>
  <c r="H4" i="2"/>
  <c r="H5" i="2"/>
  <c r="H6" i="2"/>
  <c r="H2" i="2"/>
  <c r="I2" i="1"/>
  <c r="J2" i="1"/>
  <c r="K2" i="1"/>
  <c r="L2" i="1"/>
  <c r="I3" i="1"/>
  <c r="J3" i="1"/>
  <c r="K3" i="1"/>
  <c r="L3" i="1"/>
  <c r="I4" i="1"/>
  <c r="J4" i="1"/>
  <c r="K4" i="1"/>
  <c r="L4" i="1"/>
  <c r="I5" i="1"/>
  <c r="J5" i="1"/>
  <c r="K5" i="1"/>
  <c r="L5" i="1"/>
  <c r="I6" i="1"/>
  <c r="J6" i="1"/>
  <c r="K6" i="1"/>
  <c r="L6" i="1"/>
  <c r="H3" i="1"/>
  <c r="H4" i="1"/>
  <c r="H5" i="1"/>
  <c r="H6" i="1"/>
  <c r="H2" i="1"/>
  <c r="C8" i="6"/>
  <c r="C7" i="6"/>
  <c r="C8" i="3"/>
  <c r="C7" i="3"/>
  <c r="L7" i="1" l="1"/>
  <c r="L8" i="1"/>
  <c r="F8" i="6"/>
  <c r="F7" i="6"/>
  <c r="E8" i="6"/>
  <c r="E7" i="6"/>
  <c r="L8" i="5"/>
  <c r="L7" i="5"/>
  <c r="K8" i="5"/>
  <c r="K7" i="5"/>
  <c r="J7" i="5"/>
  <c r="J8" i="5"/>
  <c r="I8" i="5"/>
  <c r="I7" i="5"/>
  <c r="H8" i="5"/>
  <c r="H7" i="5"/>
  <c r="L8" i="4"/>
  <c r="L7" i="4"/>
  <c r="K8" i="4"/>
  <c r="K7" i="4"/>
  <c r="J8" i="4"/>
  <c r="J7" i="4"/>
  <c r="I7" i="4"/>
  <c r="I8" i="4"/>
  <c r="H7" i="4"/>
  <c r="H8" i="4"/>
  <c r="F8" i="3"/>
  <c r="F7" i="3"/>
  <c r="L8" i="2"/>
  <c r="L7" i="2"/>
  <c r="K7" i="2"/>
  <c r="K8" i="2"/>
  <c r="J7" i="2"/>
  <c r="J8" i="2"/>
  <c r="I8" i="2"/>
  <c r="I7" i="2"/>
  <c r="H7" i="2"/>
  <c r="H8" i="2"/>
  <c r="E8" i="3"/>
  <c r="E7" i="3"/>
  <c r="K8" i="1"/>
  <c r="K7" i="1"/>
  <c r="J8" i="1"/>
  <c r="J7" i="1"/>
  <c r="I8" i="1"/>
  <c r="I7" i="1"/>
  <c r="H8" i="1"/>
  <c r="H7" i="1"/>
</calcChain>
</file>

<file path=xl/sharedStrings.xml><?xml version="1.0" encoding="utf-8"?>
<sst xmlns="http://schemas.openxmlformats.org/spreadsheetml/2006/main" count="132" uniqueCount="24">
  <si>
    <t>Negative</t>
  </si>
  <si>
    <t>LFN</t>
  </si>
  <si>
    <t>SD</t>
  </si>
  <si>
    <t xml:space="preserve">Average </t>
  </si>
  <si>
    <t>Calculated %</t>
  </si>
  <si>
    <t>MTT values</t>
  </si>
  <si>
    <t>#1</t>
  </si>
  <si>
    <t>#2</t>
  </si>
  <si>
    <t>#3</t>
  </si>
  <si>
    <t>#4</t>
  </si>
  <si>
    <t>#5</t>
  </si>
  <si>
    <t>Controls</t>
  </si>
  <si>
    <t>LFN %</t>
  </si>
  <si>
    <t>Negative %</t>
  </si>
  <si>
    <t>0.00125%</t>
  </si>
  <si>
    <t>0.0025%</t>
  </si>
  <si>
    <t>0.005%</t>
  </si>
  <si>
    <t>0.01%</t>
  </si>
  <si>
    <t>0.02%</t>
  </si>
  <si>
    <t>% for 0.00125%</t>
  </si>
  <si>
    <t>% for 0.0025%</t>
  </si>
  <si>
    <t>% for 0.005%</t>
  </si>
  <si>
    <t>% for 0.01%</t>
  </si>
  <si>
    <t>% for 0.02%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</si>
</sst>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2" fontId="2" fillId="3" borderId="0" xfId="0" applyNumberFormat="1" applyFont="1" applyFill="1"/>
    <xf numFmtId="2" fontId="1" fillId="2" borderId="0" xfId="0" applyNumberFormat="1" applyFont="1" applyFill="1"/>
    <xf numFmtId="2" fontId="2" fillId="0" borderId="0" xfId="0" applyNumberFormat="1" applyFont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3" borderId="1" xfId="0" applyFont="1" applyFill="1" applyBorder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2" fontId="1" fillId="7" borderId="0" xfId="0" applyNumberFormat="1" applyFont="1" applyFill="1"/>
    <xf numFmtId="0" fontId="2" fillId="8" borderId="0" xfId="0" applyFont="1" applyFill="1" applyAlignment="1">
      <alignment horizontal="left"/>
    </xf>
    <xf numFmtId="164" fontId="1" fillId="0" borderId="0" xfId="0" applyNumberFormat="1" applyFon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D66ED-14EF-4E42-A3C4-720CBB1F79AB}">
  <dimension ref="A1:L8"/>
  <sheetViews>
    <sheetView topLeftCell="B1" workbookViewId="0">
      <selection activeCell="H2" sqref="H2:L6"/>
    </sheetView>
  </sheetViews>
  <sheetFormatPr defaultRowHeight="14.4" x14ac:dyDescent="0.3"/>
  <sheetData>
    <row r="1" spans="1:12" x14ac:dyDescent="0.3">
      <c r="A1" s="9" t="s">
        <v>5</v>
      </c>
      <c r="B1" s="13" t="s">
        <v>14</v>
      </c>
      <c r="C1" s="13" t="s">
        <v>15</v>
      </c>
      <c r="D1" s="13" t="s">
        <v>16</v>
      </c>
      <c r="E1" s="13" t="s">
        <v>17</v>
      </c>
      <c r="F1" s="13" t="s">
        <v>18</v>
      </c>
      <c r="G1" s="10" t="s">
        <v>4</v>
      </c>
      <c r="H1" s="13" t="s">
        <v>19</v>
      </c>
      <c r="I1" s="13" t="s">
        <v>20</v>
      </c>
      <c r="J1" s="13" t="s">
        <v>21</v>
      </c>
      <c r="K1" s="13" t="s">
        <v>22</v>
      </c>
      <c r="L1" s="13" t="s">
        <v>23</v>
      </c>
    </row>
    <row r="2" spans="1:12" x14ac:dyDescent="0.3">
      <c r="A2" s="6" t="s">
        <v>6</v>
      </c>
      <c r="B2" s="14">
        <v>0.59799999999999998</v>
      </c>
      <c r="C2" s="14">
        <v>0.54400000000000004</v>
      </c>
      <c r="D2" s="14">
        <v>0.51200000000000001</v>
      </c>
      <c r="E2" s="14">
        <v>0.438</v>
      </c>
      <c r="F2" s="14">
        <v>0.34300000000000003</v>
      </c>
      <c r="G2" s="6" t="s">
        <v>6</v>
      </c>
      <c r="H2" s="4">
        <f>B2*(100/0.535)</f>
        <v>111.77570093457942</v>
      </c>
      <c r="I2" s="4">
        <f t="shared" ref="I2:L6" si="0">C2*(100/0.535)</f>
        <v>101.6822429906542</v>
      </c>
      <c r="J2" s="4">
        <f t="shared" si="0"/>
        <v>95.700934579439249</v>
      </c>
      <c r="K2" s="4">
        <f t="shared" si="0"/>
        <v>81.869158878504663</v>
      </c>
      <c r="L2" s="4">
        <f t="shared" si="0"/>
        <v>64.112149532710276</v>
      </c>
    </row>
    <row r="3" spans="1:12" x14ac:dyDescent="0.3">
      <c r="A3" s="6" t="s">
        <v>7</v>
      </c>
      <c r="B3" s="14">
        <v>0.59299999999999997</v>
      </c>
      <c r="C3" s="14">
        <v>0.55600000000000005</v>
      </c>
      <c r="D3" s="14">
        <v>0.503</v>
      </c>
      <c r="E3" s="14">
        <v>0.41399999999999998</v>
      </c>
      <c r="F3" s="14">
        <v>0.33200000000000002</v>
      </c>
      <c r="G3" s="6" t="s">
        <v>7</v>
      </c>
      <c r="H3" s="4">
        <f t="shared" ref="H3:H6" si="1">B3*(100/0.535)</f>
        <v>110.84112149532709</v>
      </c>
      <c r="I3" s="4">
        <f t="shared" si="0"/>
        <v>103.92523364485982</v>
      </c>
      <c r="J3" s="4">
        <f t="shared" si="0"/>
        <v>94.018691588785032</v>
      </c>
      <c r="K3" s="4">
        <f t="shared" si="0"/>
        <v>77.383177570093451</v>
      </c>
      <c r="L3" s="4">
        <f t="shared" si="0"/>
        <v>62.056074766355138</v>
      </c>
    </row>
    <row r="4" spans="1:12" x14ac:dyDescent="0.3">
      <c r="A4" s="6" t="s">
        <v>8</v>
      </c>
      <c r="B4" s="14">
        <v>0.59499999999999997</v>
      </c>
      <c r="C4" s="14">
        <v>0.55300000000000005</v>
      </c>
      <c r="D4" s="14">
        <v>0.50700000000000001</v>
      </c>
      <c r="E4" s="14">
        <v>0.44</v>
      </c>
      <c r="F4" s="14">
        <v>0.35399999999999998</v>
      </c>
      <c r="G4" s="6" t="s">
        <v>8</v>
      </c>
      <c r="H4" s="4">
        <f t="shared" si="1"/>
        <v>111.21495327102802</v>
      </c>
      <c r="I4" s="4">
        <f t="shared" si="0"/>
        <v>103.36448598130841</v>
      </c>
      <c r="J4" s="4">
        <f t="shared" si="0"/>
        <v>94.766355140186903</v>
      </c>
      <c r="K4" s="4">
        <f t="shared" si="0"/>
        <v>82.242990654205599</v>
      </c>
      <c r="L4" s="4">
        <f t="shared" si="0"/>
        <v>66.168224299065415</v>
      </c>
    </row>
    <row r="5" spans="1:12" x14ac:dyDescent="0.3">
      <c r="A5" s="6" t="s">
        <v>9</v>
      </c>
      <c r="B5" s="14">
        <v>0.53400000000000003</v>
      </c>
      <c r="C5" s="14">
        <v>0.56299999999999994</v>
      </c>
      <c r="D5" s="14">
        <v>0.51900000000000002</v>
      </c>
      <c r="E5" s="14">
        <v>0.41599999999999998</v>
      </c>
      <c r="F5" s="14">
        <v>0.33100000000000002</v>
      </c>
      <c r="G5" s="6" t="s">
        <v>9</v>
      </c>
      <c r="H5" s="4">
        <f t="shared" si="1"/>
        <v>99.813084112149525</v>
      </c>
      <c r="I5" s="4">
        <f t="shared" si="0"/>
        <v>105.23364485981307</v>
      </c>
      <c r="J5" s="4">
        <f t="shared" si="0"/>
        <v>97.009345794392516</v>
      </c>
      <c r="K5" s="4">
        <f t="shared" si="0"/>
        <v>77.757009345794387</v>
      </c>
      <c r="L5" s="4">
        <f t="shared" si="0"/>
        <v>61.86915887850467</v>
      </c>
    </row>
    <row r="6" spans="1:12" x14ac:dyDescent="0.3">
      <c r="A6" s="6" t="s">
        <v>10</v>
      </c>
      <c r="B6" s="14">
        <v>0.52700000000000002</v>
      </c>
      <c r="C6" s="14">
        <v>0.56000000000000005</v>
      </c>
      <c r="D6" s="14">
        <v>0.498</v>
      </c>
      <c r="E6" s="14">
        <v>0.443</v>
      </c>
      <c r="F6" s="14">
        <v>0.34300000000000003</v>
      </c>
      <c r="G6" s="6" t="s">
        <v>10</v>
      </c>
      <c r="H6" s="4">
        <f t="shared" si="1"/>
        <v>98.504672897196258</v>
      </c>
      <c r="I6" s="4">
        <f t="shared" si="0"/>
        <v>104.67289719626169</v>
      </c>
      <c r="J6" s="4">
        <f t="shared" si="0"/>
        <v>93.0841121495327</v>
      </c>
      <c r="K6" s="4">
        <f t="shared" si="0"/>
        <v>82.803738317757009</v>
      </c>
      <c r="L6" s="4">
        <f t="shared" si="0"/>
        <v>64.112149532710276</v>
      </c>
    </row>
    <row r="7" spans="1:12" x14ac:dyDescent="0.3">
      <c r="G7" s="11" t="s">
        <v>3</v>
      </c>
      <c r="H7" s="12">
        <f>AVERAGE(H2:H6)</f>
        <v>106.42990654205605</v>
      </c>
      <c r="I7" s="12">
        <f>AVERAGE(I2:I6)</f>
        <v>103.77570093457943</v>
      </c>
      <c r="J7" s="12">
        <f>AVERAGE(J2:J6)</f>
        <v>94.915887850467271</v>
      </c>
      <c r="K7" s="12">
        <f>AVERAGE(K2:K6)</f>
        <v>80.411214953271013</v>
      </c>
      <c r="L7" s="12">
        <f>AVERAGE(L2:L6)</f>
        <v>63.663551401869157</v>
      </c>
    </row>
    <row r="8" spans="1:12" x14ac:dyDescent="0.3">
      <c r="G8" s="5" t="s">
        <v>2</v>
      </c>
      <c r="H8" s="2">
        <f>STDEV(H2:H6)</f>
        <v>6.661919292592664</v>
      </c>
      <c r="I8" s="2">
        <f>STDEV(I2:I6)</f>
        <v>1.3697249316307467</v>
      </c>
      <c r="J8" s="2">
        <f>STDEV(J2:J6)</f>
        <v>1.5150567573203348</v>
      </c>
      <c r="K8" s="2">
        <f>STDEV(K2:K6)</f>
        <v>2.618157202974674</v>
      </c>
      <c r="L8" s="2">
        <f>STDEV(L2:L6)</f>
        <v>1.7663304156900843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1DBB4-DED5-4061-B5FC-61B062E766DC}">
  <dimension ref="A1:L8"/>
  <sheetViews>
    <sheetView topLeftCell="B1" workbookViewId="0">
      <selection activeCell="F28" sqref="F28"/>
    </sheetView>
  </sheetViews>
  <sheetFormatPr defaultRowHeight="14.4" x14ac:dyDescent="0.3"/>
  <sheetData>
    <row r="1" spans="1:12" x14ac:dyDescent="0.3">
      <c r="A1" s="9" t="s">
        <v>5</v>
      </c>
      <c r="B1" s="13" t="s">
        <v>14</v>
      </c>
      <c r="C1" s="13" t="s">
        <v>15</v>
      </c>
      <c r="D1" s="13" t="s">
        <v>16</v>
      </c>
      <c r="E1" s="13" t="s">
        <v>17</v>
      </c>
      <c r="F1" s="13" t="s">
        <v>18</v>
      </c>
      <c r="G1" s="10" t="s">
        <v>4</v>
      </c>
      <c r="H1" s="13" t="s">
        <v>19</v>
      </c>
      <c r="I1" s="13" t="s">
        <v>20</v>
      </c>
      <c r="J1" s="13" t="s">
        <v>21</v>
      </c>
      <c r="K1" s="13" t="s">
        <v>22</v>
      </c>
      <c r="L1" s="13" t="s">
        <v>23</v>
      </c>
    </row>
    <row r="2" spans="1:12" x14ac:dyDescent="0.3">
      <c r="A2" s="6" t="s">
        <v>6</v>
      </c>
      <c r="B2" s="14">
        <v>0.57399999999999995</v>
      </c>
      <c r="C2" s="14">
        <v>0.503</v>
      </c>
      <c r="D2" s="14">
        <v>0.496</v>
      </c>
      <c r="E2" s="14">
        <v>0.42399999999999999</v>
      </c>
      <c r="F2" s="14">
        <v>0.36499999999999999</v>
      </c>
      <c r="G2" s="6" t="s">
        <v>6</v>
      </c>
      <c r="H2" s="4">
        <f>B2*(100/0.535)</f>
        <v>107.28971962616821</v>
      </c>
      <c r="I2" s="4">
        <f t="shared" ref="I2:L6" si="0">C2*(100/0.535)</f>
        <v>94.018691588785032</v>
      </c>
      <c r="J2" s="4">
        <f t="shared" si="0"/>
        <v>92.710280373831765</v>
      </c>
      <c r="K2" s="4">
        <f t="shared" si="0"/>
        <v>79.252336448598115</v>
      </c>
      <c r="L2" s="4">
        <f t="shared" si="0"/>
        <v>68.224299065420553</v>
      </c>
    </row>
    <row r="3" spans="1:12" x14ac:dyDescent="0.3">
      <c r="A3" s="6" t="s">
        <v>7</v>
      </c>
      <c r="B3" s="14">
        <v>0.59699999999999998</v>
      </c>
      <c r="C3" s="14">
        <v>0.505</v>
      </c>
      <c r="D3" s="14">
        <v>0.48499999999999999</v>
      </c>
      <c r="E3" s="14">
        <v>0.47499999999999998</v>
      </c>
      <c r="F3" s="14">
        <v>0.34799999999999998</v>
      </c>
      <c r="G3" s="6" t="s">
        <v>7</v>
      </c>
      <c r="H3" s="4">
        <f t="shared" ref="H3:H6" si="1">B3*(100/0.535)</f>
        <v>111.58878504672896</v>
      </c>
      <c r="I3" s="4">
        <f t="shared" si="0"/>
        <v>94.392523364485967</v>
      </c>
      <c r="J3" s="4">
        <f t="shared" si="0"/>
        <v>90.654205607476626</v>
      </c>
      <c r="K3" s="4">
        <f t="shared" si="0"/>
        <v>88.785046728971949</v>
      </c>
      <c r="L3" s="4">
        <f t="shared" si="0"/>
        <v>65.046728971962608</v>
      </c>
    </row>
    <row r="4" spans="1:12" x14ac:dyDescent="0.3">
      <c r="A4" s="6" t="s">
        <v>8</v>
      </c>
      <c r="B4" s="14">
        <v>0.56699999999999995</v>
      </c>
      <c r="C4" s="14">
        <v>0.51400000000000001</v>
      </c>
      <c r="D4" s="14">
        <v>0.47799999999999998</v>
      </c>
      <c r="E4" s="14">
        <v>0.45300000000000001</v>
      </c>
      <c r="F4" s="14">
        <v>0.35599999999999998</v>
      </c>
      <c r="G4" s="6" t="s">
        <v>8</v>
      </c>
      <c r="H4" s="4">
        <f t="shared" si="1"/>
        <v>105.98130841121494</v>
      </c>
      <c r="I4" s="4">
        <f t="shared" si="0"/>
        <v>96.074766355140184</v>
      </c>
      <c r="J4" s="4">
        <f t="shared" si="0"/>
        <v>89.345794392523345</v>
      </c>
      <c r="K4" s="4">
        <f t="shared" si="0"/>
        <v>84.672897196261673</v>
      </c>
      <c r="L4" s="4">
        <f t="shared" si="0"/>
        <v>66.54205607476635</v>
      </c>
    </row>
    <row r="5" spans="1:12" x14ac:dyDescent="0.3">
      <c r="A5" s="6" t="s">
        <v>9</v>
      </c>
      <c r="B5" s="14">
        <v>0.53700000000000003</v>
      </c>
      <c r="C5" s="14">
        <v>0.54600000000000004</v>
      </c>
      <c r="D5" s="14">
        <v>0.495</v>
      </c>
      <c r="E5" s="14">
        <v>0.42099999999999999</v>
      </c>
      <c r="F5" s="14">
        <v>0.35899999999999999</v>
      </c>
      <c r="G5" s="6" t="s">
        <v>9</v>
      </c>
      <c r="H5" s="4">
        <f t="shared" si="1"/>
        <v>100.37383177570094</v>
      </c>
      <c r="I5" s="4">
        <f t="shared" si="0"/>
        <v>102.05607476635514</v>
      </c>
      <c r="J5" s="4">
        <f t="shared" si="0"/>
        <v>92.523364485981304</v>
      </c>
      <c r="K5" s="4">
        <f t="shared" si="0"/>
        <v>78.691588785046719</v>
      </c>
      <c r="L5" s="4">
        <f t="shared" si="0"/>
        <v>67.102803738317746</v>
      </c>
    </row>
    <row r="6" spans="1:12" x14ac:dyDescent="0.3">
      <c r="A6" s="6" t="s">
        <v>10</v>
      </c>
      <c r="B6" s="14">
        <v>0.55000000000000004</v>
      </c>
      <c r="C6" s="14">
        <v>0.56599999999999995</v>
      </c>
      <c r="D6" s="14">
        <v>0.51300000000000001</v>
      </c>
      <c r="E6" s="14">
        <v>0.40699999999999997</v>
      </c>
      <c r="F6" s="14">
        <v>0.376</v>
      </c>
      <c r="G6" s="6" t="s">
        <v>10</v>
      </c>
      <c r="H6" s="4">
        <f t="shared" si="1"/>
        <v>102.80373831775701</v>
      </c>
      <c r="I6" s="4">
        <f t="shared" si="0"/>
        <v>105.79439252336446</v>
      </c>
      <c r="J6" s="4">
        <f t="shared" si="0"/>
        <v>95.887850467289709</v>
      </c>
      <c r="K6" s="4">
        <f t="shared" si="0"/>
        <v>76.07476635514017</v>
      </c>
      <c r="L6" s="4">
        <f t="shared" si="0"/>
        <v>70.280373831775691</v>
      </c>
    </row>
    <row r="7" spans="1:12" x14ac:dyDescent="0.3">
      <c r="G7" s="11" t="s">
        <v>3</v>
      </c>
      <c r="H7" s="12">
        <f>AVERAGE(H2:H6)</f>
        <v>105.60747663551402</v>
      </c>
      <c r="I7" s="12">
        <f>AVERAGE(I2:I6)</f>
        <v>98.467289719626166</v>
      </c>
      <c r="J7" s="12">
        <f>AVERAGE(J2:J6)</f>
        <v>92.224299065420553</v>
      </c>
      <c r="K7" s="12">
        <f>AVERAGE(K2:K6)</f>
        <v>81.495327102803714</v>
      </c>
      <c r="L7" s="12">
        <f>AVERAGE(L2:L6)</f>
        <v>67.43925233644859</v>
      </c>
    </row>
    <row r="8" spans="1:12" x14ac:dyDescent="0.3">
      <c r="G8" s="5" t="s">
        <v>2</v>
      </c>
      <c r="H8" s="2">
        <f>STDEV(H2:H6)</f>
        <v>4.3010966351416196</v>
      </c>
      <c r="I8" s="2">
        <f>STDEV(I2:I6)</f>
        <v>5.2125744080178897</v>
      </c>
      <c r="J8" s="2">
        <f>STDEV(J2:J6)</f>
        <v>2.4747832960992309</v>
      </c>
      <c r="K8" s="2">
        <f>STDEV(K2:K6)</f>
        <v>5.1359370706669498</v>
      </c>
      <c r="L8" s="2">
        <f>STDEV(L2:L6)</f>
        <v>1.9577152856487712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B1CF4-DC1E-4664-931D-F3BDE46F7243}">
  <dimension ref="A1:F8"/>
  <sheetViews>
    <sheetView workbookViewId="0">
      <selection activeCell="E2" sqref="E2:F6"/>
    </sheetView>
  </sheetViews>
  <sheetFormatPr defaultRowHeight="14.4" x14ac:dyDescent="0.3"/>
  <sheetData>
    <row r="1" spans="1:6" x14ac:dyDescent="0.3">
      <c r="A1" s="8" t="s">
        <v>11</v>
      </c>
      <c r="B1" s="1" t="s">
        <v>1</v>
      </c>
      <c r="C1" s="1" t="s">
        <v>0</v>
      </c>
      <c r="D1" s="7" t="s">
        <v>4</v>
      </c>
      <c r="E1" s="1" t="s">
        <v>12</v>
      </c>
      <c r="F1" s="1" t="s">
        <v>13</v>
      </c>
    </row>
    <row r="2" spans="1:6" x14ac:dyDescent="0.3">
      <c r="A2" s="6" t="s">
        <v>6</v>
      </c>
      <c r="B2" s="15">
        <v>0.41</v>
      </c>
      <c r="C2" s="15">
        <v>0.55600000000000005</v>
      </c>
      <c r="D2" s="6" t="s">
        <v>6</v>
      </c>
      <c r="E2" s="4">
        <f>B2*(100/0.535)</f>
        <v>76.63551401869158</v>
      </c>
      <c r="F2" s="4">
        <f>C2*(100/0.535)</f>
        <v>103.92523364485982</v>
      </c>
    </row>
    <row r="3" spans="1:6" x14ac:dyDescent="0.3">
      <c r="A3" s="6" t="s">
        <v>7</v>
      </c>
      <c r="B3" s="15">
        <v>0.36399999999999999</v>
      </c>
      <c r="C3" s="15">
        <v>0.52100000000000002</v>
      </c>
      <c r="D3" s="6" t="s">
        <v>7</v>
      </c>
      <c r="E3" s="4">
        <f t="shared" ref="E3:F6" si="0">B3*(100/0.535)</f>
        <v>68.037383177570078</v>
      </c>
      <c r="F3" s="4">
        <f t="shared" si="0"/>
        <v>97.383177570093451</v>
      </c>
    </row>
    <row r="4" spans="1:6" x14ac:dyDescent="0.3">
      <c r="A4" s="6" t="s">
        <v>8</v>
      </c>
      <c r="B4" s="15">
        <v>0.35799999999999998</v>
      </c>
      <c r="C4" s="15">
        <v>0.52500000000000002</v>
      </c>
      <c r="D4" s="6" t="s">
        <v>8</v>
      </c>
      <c r="E4" s="4">
        <f t="shared" si="0"/>
        <v>66.915887850467286</v>
      </c>
      <c r="F4" s="4">
        <f t="shared" si="0"/>
        <v>98.130841121495322</v>
      </c>
    </row>
    <row r="5" spans="1:6" x14ac:dyDescent="0.3">
      <c r="A5" s="6" t="s">
        <v>9</v>
      </c>
      <c r="B5" s="15">
        <v>0.36699999999999999</v>
      </c>
      <c r="C5" s="15">
        <v>0.53400000000000003</v>
      </c>
      <c r="D5" s="6" t="s">
        <v>9</v>
      </c>
      <c r="E5" s="4">
        <f t="shared" si="0"/>
        <v>68.598130841121488</v>
      </c>
      <c r="F5" s="4">
        <f t="shared" si="0"/>
        <v>99.813084112149525</v>
      </c>
    </row>
    <row r="6" spans="1:6" x14ac:dyDescent="0.3">
      <c r="A6" s="6" t="s">
        <v>10</v>
      </c>
      <c r="B6" s="15">
        <v>0.38500000000000001</v>
      </c>
      <c r="C6" s="15">
        <v>0.53900000000000003</v>
      </c>
      <c r="D6" s="6" t="s">
        <v>10</v>
      </c>
      <c r="E6" s="4">
        <f t="shared" si="0"/>
        <v>71.962616822429908</v>
      </c>
      <c r="F6" s="4">
        <f t="shared" si="0"/>
        <v>100.74766355140187</v>
      </c>
    </row>
    <row r="7" spans="1:6" x14ac:dyDescent="0.3">
      <c r="C7" s="3">
        <f>AVERAGE(C2:C6)</f>
        <v>0.53500000000000003</v>
      </c>
      <c r="D7" s="6" t="s">
        <v>3</v>
      </c>
      <c r="E7" s="3">
        <f>AVERAGE(E2:E6)</f>
        <v>70.429906542056074</v>
      </c>
      <c r="F7" s="3">
        <f>AVERAGE(F2:F6)</f>
        <v>100</v>
      </c>
    </row>
    <row r="8" spans="1:6" x14ac:dyDescent="0.3">
      <c r="C8" s="2">
        <f>STDEV(C2:C6)</f>
        <v>1.3729530217745993E-2</v>
      </c>
      <c r="D8" s="5" t="s">
        <v>2</v>
      </c>
      <c r="E8" s="2">
        <f>STDEV(E2:E6)</f>
        <v>3.9460949871556341</v>
      </c>
      <c r="F8" s="2">
        <f>STDEV(F2:F6)</f>
        <v>2.5662673304198131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C8EBF-4AC9-4DC9-B28A-A4D73303D803}">
  <dimension ref="A1:L8"/>
  <sheetViews>
    <sheetView workbookViewId="0">
      <selection activeCell="H2" sqref="H2:L6"/>
    </sheetView>
  </sheetViews>
  <sheetFormatPr defaultRowHeight="14.4" x14ac:dyDescent="0.3"/>
  <sheetData>
    <row r="1" spans="1:12" x14ac:dyDescent="0.3">
      <c r="A1" s="9" t="s">
        <v>5</v>
      </c>
      <c r="B1" s="13" t="s">
        <v>14</v>
      </c>
      <c r="C1" s="13" t="s">
        <v>15</v>
      </c>
      <c r="D1" s="13" t="s">
        <v>16</v>
      </c>
      <c r="E1" s="13" t="s">
        <v>17</v>
      </c>
      <c r="F1" s="13" t="s">
        <v>18</v>
      </c>
      <c r="G1" s="10" t="s">
        <v>4</v>
      </c>
      <c r="H1" s="13" t="s">
        <v>19</v>
      </c>
      <c r="I1" s="13" t="s">
        <v>20</v>
      </c>
      <c r="J1" s="13" t="s">
        <v>21</v>
      </c>
      <c r="K1" s="13" t="s">
        <v>22</v>
      </c>
      <c r="L1" s="13" t="s">
        <v>23</v>
      </c>
    </row>
    <row r="2" spans="1:12" x14ac:dyDescent="0.3">
      <c r="A2" s="6" t="s">
        <v>6</v>
      </c>
      <c r="B2">
        <v>0.96099999999999997</v>
      </c>
      <c r="C2">
        <v>0.93400000000000005</v>
      </c>
      <c r="D2">
        <v>0.86</v>
      </c>
      <c r="E2">
        <v>0.61899999999999999</v>
      </c>
      <c r="F2">
        <v>0.59099999999999997</v>
      </c>
      <c r="G2" s="6" t="s">
        <v>6</v>
      </c>
      <c r="H2" s="4">
        <f>B2*(100/0.951)</f>
        <v>101.05152471083071</v>
      </c>
      <c r="I2" s="4">
        <f t="shared" ref="I2:L6" si="0">C2*(100/0.951)</f>
        <v>98.21240799158781</v>
      </c>
      <c r="J2" s="4">
        <f t="shared" si="0"/>
        <v>90.431125131440581</v>
      </c>
      <c r="K2" s="4">
        <f t="shared" si="0"/>
        <v>65.089379600420614</v>
      </c>
      <c r="L2" s="4">
        <f t="shared" si="0"/>
        <v>62.145110410094631</v>
      </c>
    </row>
    <row r="3" spans="1:12" x14ac:dyDescent="0.3">
      <c r="A3" s="6" t="s">
        <v>7</v>
      </c>
      <c r="B3">
        <v>0.995</v>
      </c>
      <c r="C3">
        <v>0.92900000000000005</v>
      </c>
      <c r="D3">
        <v>0.83099999999999996</v>
      </c>
      <c r="E3">
        <v>0.66900000000000004</v>
      </c>
      <c r="F3">
        <v>0.56399999999999995</v>
      </c>
      <c r="G3" s="6" t="s">
        <v>7</v>
      </c>
      <c r="H3" s="4">
        <f t="shared" ref="H3:H6" si="1">B3*(100/0.951)</f>
        <v>104.6267087276551</v>
      </c>
      <c r="I3" s="4">
        <f t="shared" si="0"/>
        <v>97.686645636172457</v>
      </c>
      <c r="J3" s="4">
        <f t="shared" si="0"/>
        <v>87.381703470031539</v>
      </c>
      <c r="K3" s="4">
        <f t="shared" si="0"/>
        <v>70.347003154574139</v>
      </c>
      <c r="L3" s="4">
        <f t="shared" si="0"/>
        <v>59.305993690851729</v>
      </c>
    </row>
    <row r="4" spans="1:12" x14ac:dyDescent="0.3">
      <c r="A4" s="6" t="s">
        <v>8</v>
      </c>
      <c r="B4">
        <v>0.99099999999999999</v>
      </c>
      <c r="C4">
        <v>0.89700000000000002</v>
      </c>
      <c r="D4">
        <v>0.78400000000000003</v>
      </c>
      <c r="E4">
        <v>0.66400000000000003</v>
      </c>
      <c r="F4">
        <v>0.58399999999999996</v>
      </c>
      <c r="G4" s="6" t="s">
        <v>8</v>
      </c>
      <c r="H4" s="4">
        <f t="shared" si="1"/>
        <v>104.20609884332282</v>
      </c>
      <c r="I4" s="4">
        <f t="shared" si="0"/>
        <v>94.321766561514195</v>
      </c>
      <c r="J4" s="4">
        <f t="shared" si="0"/>
        <v>82.439537329127234</v>
      </c>
      <c r="K4" s="4">
        <f t="shared" si="0"/>
        <v>69.821240799158787</v>
      </c>
      <c r="L4" s="4">
        <f t="shared" si="0"/>
        <v>61.409043112513139</v>
      </c>
    </row>
    <row r="5" spans="1:12" x14ac:dyDescent="0.3">
      <c r="A5" s="6" t="s">
        <v>9</v>
      </c>
      <c r="B5">
        <v>0.96</v>
      </c>
      <c r="C5">
        <v>0.90700000000000003</v>
      </c>
      <c r="D5">
        <v>0.85699999999999998</v>
      </c>
      <c r="E5">
        <v>0.65700000000000003</v>
      </c>
      <c r="F5">
        <v>0.59699999999999998</v>
      </c>
      <c r="G5" s="6" t="s">
        <v>9</v>
      </c>
      <c r="H5" s="4">
        <f t="shared" si="1"/>
        <v>100.94637223974763</v>
      </c>
      <c r="I5" s="4">
        <f t="shared" si="0"/>
        <v>95.3732912723449</v>
      </c>
      <c r="J5" s="4">
        <f t="shared" si="0"/>
        <v>90.115667718191375</v>
      </c>
      <c r="K5" s="4">
        <f t="shared" si="0"/>
        <v>69.085173501577287</v>
      </c>
      <c r="L5" s="4">
        <f t="shared" si="0"/>
        <v>62.776025236593057</v>
      </c>
    </row>
    <row r="6" spans="1:12" x14ac:dyDescent="0.3">
      <c r="A6" s="6" t="s">
        <v>10</v>
      </c>
      <c r="B6">
        <v>0.97899999999999998</v>
      </c>
      <c r="C6">
        <v>0.93600000000000005</v>
      </c>
      <c r="D6">
        <v>0.84899999999999998</v>
      </c>
      <c r="E6">
        <v>0.66800000000000004</v>
      </c>
      <c r="F6">
        <v>0.53800000000000003</v>
      </c>
      <c r="G6" s="6" t="s">
        <v>10</v>
      </c>
      <c r="H6" s="4">
        <f t="shared" si="1"/>
        <v>102.94426919032597</v>
      </c>
      <c r="I6" s="4">
        <f t="shared" si="0"/>
        <v>98.422712933753942</v>
      </c>
      <c r="J6" s="4">
        <f t="shared" si="0"/>
        <v>89.274447949526817</v>
      </c>
      <c r="K6" s="4">
        <f t="shared" si="0"/>
        <v>70.241850683491066</v>
      </c>
      <c r="L6" s="4">
        <f t="shared" si="0"/>
        <v>56.572029442691907</v>
      </c>
    </row>
    <row r="7" spans="1:12" x14ac:dyDescent="0.3">
      <c r="G7" s="11" t="s">
        <v>3</v>
      </c>
      <c r="H7" s="12">
        <f>AVERAGE(H2:H6)</f>
        <v>102.75499474237645</v>
      </c>
      <c r="I7" s="12">
        <f>AVERAGE(I2:I6)</f>
        <v>96.803364879074664</v>
      </c>
      <c r="J7" s="12">
        <f>AVERAGE(J2:J6)</f>
        <v>87.928496319663509</v>
      </c>
      <c r="K7" s="12">
        <f>AVERAGE(K2:K6)</f>
        <v>68.916929547844376</v>
      </c>
      <c r="L7" s="12">
        <f>AVERAGE(L2:L6)</f>
        <v>60.44164037854889</v>
      </c>
    </row>
    <row r="8" spans="1:12" x14ac:dyDescent="0.3">
      <c r="G8" s="5" t="s">
        <v>2</v>
      </c>
      <c r="H8" s="2">
        <f>STDEV(H2:H6)</f>
        <v>1.7188489372620448</v>
      </c>
      <c r="I8" s="2">
        <f>STDEV(I2:I6)</f>
        <v>1.8433201187909258</v>
      </c>
      <c r="J8" s="2">
        <f>STDEV(J2:J6)</f>
        <v>3.2896089701590832</v>
      </c>
      <c r="K8" s="2">
        <f>STDEV(K2:K6)</f>
        <v>2.1964033101637752</v>
      </c>
      <c r="L8" s="2">
        <f>STDEV(L2:L6)</f>
        <v>2.5273807122049958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4ECCA-F868-4CBC-9B58-1068630136CB}">
  <dimension ref="A1:L8"/>
  <sheetViews>
    <sheetView topLeftCell="B1" workbookViewId="0">
      <selection activeCell="F26" sqref="F26"/>
    </sheetView>
  </sheetViews>
  <sheetFormatPr defaultRowHeight="14.4" x14ac:dyDescent="0.3"/>
  <sheetData>
    <row r="1" spans="1:12" x14ac:dyDescent="0.3">
      <c r="A1" s="9" t="s">
        <v>5</v>
      </c>
      <c r="B1" s="13" t="s">
        <v>14</v>
      </c>
      <c r="C1" s="13" t="s">
        <v>15</v>
      </c>
      <c r="D1" s="13" t="s">
        <v>16</v>
      </c>
      <c r="E1" s="13" t="s">
        <v>17</v>
      </c>
      <c r="F1" s="13" t="s">
        <v>18</v>
      </c>
      <c r="G1" s="10" t="s">
        <v>4</v>
      </c>
      <c r="H1" s="13" t="s">
        <v>19</v>
      </c>
      <c r="I1" s="13" t="s">
        <v>20</v>
      </c>
      <c r="J1" s="13" t="s">
        <v>21</v>
      </c>
      <c r="K1" s="13" t="s">
        <v>22</v>
      </c>
      <c r="L1" s="13" t="s">
        <v>23</v>
      </c>
    </row>
    <row r="2" spans="1:12" x14ac:dyDescent="0.3">
      <c r="A2" s="6" t="s">
        <v>6</v>
      </c>
      <c r="B2" s="14">
        <v>0.91100000000000003</v>
      </c>
      <c r="C2" s="14">
        <v>0.90500000000000003</v>
      </c>
      <c r="D2" s="14">
        <v>0.79100000000000004</v>
      </c>
      <c r="E2" s="14">
        <v>0.68400000000000005</v>
      </c>
      <c r="F2" s="14">
        <v>0.56399999999999995</v>
      </c>
      <c r="G2" s="6" t="s">
        <v>6</v>
      </c>
      <c r="H2" s="4">
        <f>B2*(100/0.951)</f>
        <v>95.79390115667718</v>
      </c>
      <c r="I2" s="4">
        <f t="shared" ref="I2:L6" si="0">C2*(100/0.951)</f>
        <v>95.162986330178768</v>
      </c>
      <c r="J2" s="4">
        <f t="shared" si="0"/>
        <v>83.175604626708733</v>
      </c>
      <c r="K2" s="4">
        <f t="shared" si="0"/>
        <v>71.924290220820197</v>
      </c>
      <c r="L2" s="4">
        <f t="shared" si="0"/>
        <v>59.305993690851729</v>
      </c>
    </row>
    <row r="3" spans="1:12" x14ac:dyDescent="0.3">
      <c r="A3" s="6" t="s">
        <v>7</v>
      </c>
      <c r="B3" s="14">
        <v>0.97099999999999997</v>
      </c>
      <c r="C3" s="14">
        <v>0.93100000000000005</v>
      </c>
      <c r="D3" s="14">
        <v>0.78700000000000003</v>
      </c>
      <c r="E3" s="14">
        <v>0.64200000000000002</v>
      </c>
      <c r="F3" s="14">
        <v>0.58899999999999997</v>
      </c>
      <c r="G3" s="6" t="s">
        <v>7</v>
      </c>
      <c r="H3" s="4">
        <f t="shared" ref="H3:H6" si="1">B3*(100/0.951)</f>
        <v>102.10304942166141</v>
      </c>
      <c r="I3" s="4">
        <f t="shared" si="0"/>
        <v>97.89695057833859</v>
      </c>
      <c r="J3" s="4">
        <f t="shared" si="0"/>
        <v>82.754994742376454</v>
      </c>
      <c r="K3" s="4">
        <f t="shared" si="0"/>
        <v>67.50788643533123</v>
      </c>
      <c r="L3" s="4">
        <f t="shared" si="0"/>
        <v>61.934805467928491</v>
      </c>
    </row>
    <row r="4" spans="1:12" x14ac:dyDescent="0.3">
      <c r="A4" s="6" t="s">
        <v>8</v>
      </c>
      <c r="B4" s="14">
        <v>0.91200000000000003</v>
      </c>
      <c r="C4" s="14">
        <v>0.93899999999999995</v>
      </c>
      <c r="D4" s="14">
        <v>0.74299999999999999</v>
      </c>
      <c r="E4" s="14">
        <v>0.65300000000000002</v>
      </c>
      <c r="F4" s="14">
        <v>0.58699999999999997</v>
      </c>
      <c r="G4" s="6" t="s">
        <v>8</v>
      </c>
      <c r="H4" s="4">
        <f t="shared" si="1"/>
        <v>95.899053627760253</v>
      </c>
      <c r="I4" s="4">
        <f t="shared" si="0"/>
        <v>98.738170347003148</v>
      </c>
      <c r="J4" s="4">
        <f t="shared" si="0"/>
        <v>78.12828601472134</v>
      </c>
      <c r="K4" s="4">
        <f t="shared" si="0"/>
        <v>68.664563617245008</v>
      </c>
      <c r="L4" s="4">
        <f t="shared" si="0"/>
        <v>61.724500525762352</v>
      </c>
    </row>
    <row r="5" spans="1:12" x14ac:dyDescent="0.3">
      <c r="A5" s="6" t="s">
        <v>9</v>
      </c>
      <c r="B5" s="14">
        <v>0.96199999999999997</v>
      </c>
      <c r="C5" s="14">
        <v>0.92800000000000005</v>
      </c>
      <c r="D5" s="14">
        <v>0.80200000000000005</v>
      </c>
      <c r="E5" s="14">
        <v>0.63100000000000001</v>
      </c>
      <c r="F5" s="14">
        <v>0.54400000000000004</v>
      </c>
      <c r="G5" s="6" t="s">
        <v>9</v>
      </c>
      <c r="H5" s="4">
        <f t="shared" si="1"/>
        <v>101.15667718191378</v>
      </c>
      <c r="I5" s="4">
        <f t="shared" si="0"/>
        <v>97.581493165089384</v>
      </c>
      <c r="J5" s="4">
        <f t="shared" si="0"/>
        <v>84.332281808622511</v>
      </c>
      <c r="K5" s="4">
        <f t="shared" si="0"/>
        <v>66.351209253417451</v>
      </c>
      <c r="L5" s="4">
        <f t="shared" si="0"/>
        <v>57.202944269190333</v>
      </c>
    </row>
    <row r="6" spans="1:12" x14ac:dyDescent="0.3">
      <c r="A6" s="6" t="s">
        <v>10</v>
      </c>
      <c r="B6" s="14">
        <v>0.96399999999999997</v>
      </c>
      <c r="C6" s="14">
        <v>0.91300000000000003</v>
      </c>
      <c r="D6" s="14">
        <v>0.753</v>
      </c>
      <c r="E6" s="14">
        <v>0.65900000000000003</v>
      </c>
      <c r="F6" s="14">
        <v>0.53400000000000003</v>
      </c>
      <c r="G6" s="6" t="s">
        <v>10</v>
      </c>
      <c r="H6" s="4">
        <f t="shared" si="1"/>
        <v>101.36698212407991</v>
      </c>
      <c r="I6" s="4">
        <f t="shared" si="0"/>
        <v>96.004206098843326</v>
      </c>
      <c r="J6" s="4">
        <f t="shared" si="0"/>
        <v>79.179810725552045</v>
      </c>
      <c r="K6" s="4">
        <f t="shared" si="0"/>
        <v>69.295478443743434</v>
      </c>
      <c r="L6" s="4">
        <f t="shared" si="0"/>
        <v>56.151419558359628</v>
      </c>
    </row>
    <row r="7" spans="1:12" x14ac:dyDescent="0.3">
      <c r="G7" s="11" t="s">
        <v>3</v>
      </c>
      <c r="H7" s="12">
        <f>AVERAGE(H2:H6)</f>
        <v>99.263932702418501</v>
      </c>
      <c r="I7" s="12">
        <f>AVERAGE(I2:I6)</f>
        <v>97.076761303890649</v>
      </c>
      <c r="J7" s="12">
        <f>AVERAGE(J2:J6)</f>
        <v>81.514195583596219</v>
      </c>
      <c r="K7" s="12">
        <f>AVERAGE(K2:K6)</f>
        <v>68.748685594111464</v>
      </c>
      <c r="L7" s="12">
        <f>AVERAGE(L2:L6)</f>
        <v>59.263932702418501</v>
      </c>
    </row>
    <row r="8" spans="1:12" x14ac:dyDescent="0.3">
      <c r="G8" s="5" t="s">
        <v>2</v>
      </c>
      <c r="H8" s="2">
        <f>STDEV(H2:H6)</f>
        <v>3.139642192814641</v>
      </c>
      <c r="I8" s="2">
        <f>STDEV(I2:I6)</f>
        <v>1.457794054731719</v>
      </c>
      <c r="J8" s="2">
        <f>STDEV(J2:J6)</f>
        <v>2.6997781763838073</v>
      </c>
      <c r="K8" s="2">
        <f>STDEV(K2:K6)</f>
        <v>2.1022606302021503</v>
      </c>
      <c r="L8" s="2">
        <f>STDEV(L2:L6)</f>
        <v>2.6040898536439565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21FFB-0D78-4E35-A277-30BAF2A3980D}">
  <dimension ref="A1:F8"/>
  <sheetViews>
    <sheetView tabSelected="1" workbookViewId="0">
      <selection activeCell="D24" sqref="D24"/>
    </sheetView>
  </sheetViews>
  <sheetFormatPr defaultRowHeight="14.4" x14ac:dyDescent="0.3"/>
  <sheetData>
    <row r="1" spans="1:6" x14ac:dyDescent="0.3">
      <c r="A1" s="8" t="s">
        <v>11</v>
      </c>
      <c r="B1" s="1" t="s">
        <v>1</v>
      </c>
      <c r="C1" s="1" t="s">
        <v>0</v>
      </c>
      <c r="D1" s="7" t="s">
        <v>4</v>
      </c>
      <c r="E1" s="1" t="s">
        <v>12</v>
      </c>
      <c r="F1" s="1" t="s">
        <v>13</v>
      </c>
    </row>
    <row r="2" spans="1:6" x14ac:dyDescent="0.3">
      <c r="A2" s="6" t="s">
        <v>6</v>
      </c>
      <c r="B2" s="15">
        <v>0.54600000000000004</v>
      </c>
      <c r="C2" s="15">
        <v>0.94799999999999995</v>
      </c>
      <c r="D2" s="6" t="s">
        <v>6</v>
      </c>
      <c r="E2" s="4">
        <f>B2*(100/0.951)</f>
        <v>57.413249211356472</v>
      </c>
      <c r="F2" s="4">
        <f>C2*(100/0.951)</f>
        <v>99.68454258675078</v>
      </c>
    </row>
    <row r="3" spans="1:6" x14ac:dyDescent="0.3">
      <c r="A3" s="6" t="s">
        <v>7</v>
      </c>
      <c r="B3" s="15">
        <v>0.60499999999999998</v>
      </c>
      <c r="C3" s="15">
        <v>0.96399999999999997</v>
      </c>
      <c r="D3" s="6" t="s">
        <v>7</v>
      </c>
      <c r="E3" s="4">
        <f t="shared" ref="E3:F6" si="0">B3*(100/0.951)</f>
        <v>63.617245005257622</v>
      </c>
      <c r="F3" s="4">
        <f t="shared" si="0"/>
        <v>101.36698212407991</v>
      </c>
    </row>
    <row r="4" spans="1:6" x14ac:dyDescent="0.3">
      <c r="A4" s="6" t="s">
        <v>8</v>
      </c>
      <c r="B4" s="15">
        <v>0.57099999999999995</v>
      </c>
      <c r="C4" s="15">
        <v>0.94199999999999995</v>
      </c>
      <c r="D4" s="6" t="s">
        <v>8</v>
      </c>
      <c r="E4" s="4">
        <f t="shared" si="0"/>
        <v>60.042060988433221</v>
      </c>
      <c r="F4" s="4">
        <f t="shared" si="0"/>
        <v>99.053627760252354</v>
      </c>
    </row>
    <row r="5" spans="1:6" x14ac:dyDescent="0.3">
      <c r="A5" s="6" t="s">
        <v>9</v>
      </c>
      <c r="B5" s="15">
        <v>0.59599999999999997</v>
      </c>
      <c r="C5" s="15">
        <v>0.96399999999999997</v>
      </c>
      <c r="D5" s="6" t="s">
        <v>9</v>
      </c>
      <c r="E5" s="4">
        <f t="shared" si="0"/>
        <v>62.670872765509984</v>
      </c>
      <c r="F5" s="4">
        <f t="shared" si="0"/>
        <v>101.36698212407991</v>
      </c>
    </row>
    <row r="6" spans="1:6" x14ac:dyDescent="0.3">
      <c r="A6" s="6" t="s">
        <v>10</v>
      </c>
      <c r="B6" s="15">
        <v>0.56299999999999994</v>
      </c>
      <c r="C6" s="15">
        <v>0.93799999999999994</v>
      </c>
      <c r="D6" s="6" t="s">
        <v>10</v>
      </c>
      <c r="E6" s="4">
        <f t="shared" si="0"/>
        <v>59.200841219768655</v>
      </c>
      <c r="F6" s="4">
        <f t="shared" si="0"/>
        <v>98.633017875920075</v>
      </c>
    </row>
    <row r="7" spans="1:6" x14ac:dyDescent="0.3">
      <c r="C7" s="3">
        <f>AVERAGE(C2:C6)</f>
        <v>0.95120000000000005</v>
      </c>
      <c r="D7" s="6" t="s">
        <v>3</v>
      </c>
      <c r="E7" s="3">
        <f>AVERAGE(E2:E6)</f>
        <v>60.588853838065191</v>
      </c>
      <c r="F7" s="3">
        <f>AVERAGE(F2:F6)</f>
        <v>100.0210304942166</v>
      </c>
    </row>
    <row r="8" spans="1:6" x14ac:dyDescent="0.3">
      <c r="C8" s="2">
        <f>STDEV(C2:C6)</f>
        <v>1.2214745187681987E-2</v>
      </c>
      <c r="D8" s="5" t="s">
        <v>2</v>
      </c>
      <c r="E8" s="2">
        <f>STDEV(E2:E6)</f>
        <v>2.5404715147930892</v>
      </c>
      <c r="F8" s="2">
        <f>STDEV(F2:F6)</f>
        <v>1.2844106401348057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24 hours Fresh NPs</vt:lpstr>
      <vt:lpstr>24 hours LyoS NPs </vt:lpstr>
      <vt:lpstr>24 hours Controls</vt:lpstr>
      <vt:lpstr>48 hours Fresh NPs</vt:lpstr>
      <vt:lpstr>48 hours LyoS NPs</vt:lpstr>
      <vt:lpstr>48 hours 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2024-08-27T04:50:34Z</dcterms:created>
  <dcterms:modified xsi:type="dcterms:W3CDTF">2024-08-27T06:08:56Z</dcterms:modified>
</cp:coreProperties>
</file>