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F:\2024 mastodon paper\Tables &amp; Figures\"/>
    </mc:Choice>
  </mc:AlternateContent>
  <xr:revisionPtr revIDLastSave="0" documentId="13_ncr:1_{87863E61-84C4-4CE8-B433-5D9FB1198269}" xr6:coauthVersionLast="47" xr6:coauthVersionMax="47" xr10:uidLastSave="{00000000-0000-0000-0000-000000000000}"/>
  <bookViews>
    <workbookView xWindow="-120" yWindow="-120" windowWidth="29040" windowHeight="15840" firstSheet="1" activeTab="3" xr2:uid="{00000000-000D-0000-FFFF-FFFF00000000}"/>
  </bookViews>
  <sheets>
    <sheet name="Export Summary" sheetId="1" r:id="rId1"/>
    <sheet name="Table 1 - Aggregate M3 data" sheetId="3" r:id="rId2"/>
    <sheet name="Table 2 - Aggregate m3 data" sheetId="7" r:id="rId3"/>
    <sheet name="Table 3 - Mammut M3 loph width "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5" l="1"/>
  <c r="L17" i="5"/>
  <c r="L18" i="5"/>
  <c r="L19" i="5"/>
  <c r="P37" i="5"/>
  <c r="P38" i="5"/>
  <c r="P39" i="5"/>
  <c r="O39" i="5"/>
  <c r="O38" i="5"/>
  <c r="O37" i="5"/>
  <c r="N37" i="5"/>
  <c r="N38" i="5"/>
  <c r="N39" i="5"/>
  <c r="M39" i="5"/>
  <c r="M38" i="5"/>
  <c r="O36" i="5"/>
  <c r="N36" i="5"/>
  <c r="M36" i="5"/>
  <c r="L36" i="5"/>
  <c r="O35" i="5"/>
  <c r="N35" i="5"/>
  <c r="M35" i="5"/>
  <c r="L35" i="5"/>
  <c r="O34" i="5"/>
  <c r="N34" i="5"/>
  <c r="M34" i="5"/>
  <c r="L34" i="5"/>
  <c r="O33" i="5"/>
  <c r="N33" i="5"/>
  <c r="M33" i="5"/>
  <c r="L33" i="5"/>
  <c r="O32" i="5"/>
  <c r="N32" i="5"/>
  <c r="M32" i="5"/>
  <c r="L32" i="5"/>
  <c r="O31" i="5"/>
  <c r="N31" i="5"/>
  <c r="M31" i="5"/>
  <c r="L31" i="5"/>
  <c r="P30" i="5"/>
  <c r="O30" i="5"/>
  <c r="N30" i="5"/>
  <c r="M30" i="5"/>
  <c r="O29" i="5"/>
  <c r="N29" i="5"/>
  <c r="M29" i="5"/>
  <c r="L29" i="5"/>
  <c r="O28" i="5"/>
  <c r="N28" i="5"/>
  <c r="M28" i="5"/>
  <c r="L28" i="5"/>
  <c r="O27" i="5"/>
  <c r="N27" i="5"/>
  <c r="M27" i="5"/>
  <c r="L27" i="5"/>
  <c r="O26" i="5"/>
  <c r="N26" i="5"/>
  <c r="M26" i="5"/>
  <c r="L26" i="5"/>
  <c r="O25" i="5"/>
  <c r="N25" i="5"/>
  <c r="M25" i="5"/>
  <c r="L25" i="5"/>
  <c r="O24" i="5"/>
  <c r="N24" i="5"/>
  <c r="M24" i="5"/>
  <c r="L24" i="5"/>
  <c r="O23" i="5"/>
  <c r="N23" i="5"/>
  <c r="M23" i="5"/>
  <c r="L23" i="5"/>
  <c r="O22" i="5"/>
  <c r="N22" i="5"/>
  <c r="M22" i="5"/>
  <c r="L22" i="5"/>
  <c r="O21" i="5"/>
  <c r="N21" i="5"/>
  <c r="M21" i="5"/>
  <c r="L21" i="5"/>
  <c r="O20" i="5"/>
  <c r="N20" i="5"/>
  <c r="M20" i="5"/>
  <c r="L20" i="5"/>
  <c r="O19" i="5"/>
  <c r="N19" i="5"/>
  <c r="M19" i="5"/>
  <c r="O18" i="5"/>
  <c r="N18" i="5"/>
  <c r="M18" i="5"/>
  <c r="O17" i="5"/>
  <c r="N17" i="5"/>
  <c r="M17" i="5"/>
  <c r="O16" i="5"/>
  <c r="N16" i="5"/>
  <c r="M16" i="5"/>
  <c r="L16" i="5"/>
  <c r="O15" i="5"/>
  <c r="N15" i="5"/>
  <c r="M15" i="5"/>
  <c r="L15" i="5"/>
  <c r="O14" i="5"/>
  <c r="N14" i="5"/>
  <c r="M14" i="5"/>
  <c r="L14" i="5"/>
  <c r="P13" i="5"/>
  <c r="O13" i="5"/>
  <c r="N13" i="5"/>
  <c r="M13" i="5"/>
  <c r="L13" i="5"/>
  <c r="O12" i="5"/>
  <c r="N12" i="5"/>
  <c r="M12" i="5"/>
  <c r="L12" i="5"/>
  <c r="P11" i="5"/>
  <c r="O11" i="5"/>
  <c r="N11" i="5"/>
  <c r="M11" i="5"/>
  <c r="L11" i="5"/>
  <c r="P10" i="5"/>
  <c r="O10" i="5"/>
  <c r="N10" i="5"/>
  <c r="M10" i="5"/>
  <c r="L10" i="5"/>
  <c r="O9" i="5"/>
  <c r="N9" i="5"/>
  <c r="M9" i="5"/>
  <c r="L9" i="5"/>
  <c r="O8" i="5"/>
  <c r="N8" i="5"/>
  <c r="M8" i="5"/>
  <c r="L8" i="5"/>
  <c r="O7" i="5"/>
  <c r="N7" i="5"/>
  <c r="M7" i="5"/>
  <c r="L7" i="5"/>
  <c r="O6" i="5"/>
  <c r="N6" i="5"/>
  <c r="M6" i="5"/>
  <c r="L6" i="5"/>
  <c r="O5" i="5"/>
  <c r="N5" i="5"/>
  <c r="M5" i="5"/>
  <c r="L5" i="5"/>
  <c r="P4" i="5"/>
  <c r="O4" i="5"/>
  <c r="N4" i="5"/>
  <c r="M4" i="5"/>
  <c r="L4" i="5"/>
  <c r="P3" i="5"/>
  <c r="O3" i="5"/>
  <c r="N3" i="5"/>
  <c r="M3" i="5"/>
  <c r="L3" i="5"/>
  <c r="L39" i="5" l="1"/>
  <c r="L38" i="5"/>
  <c r="L37" i="5"/>
  <c r="M37" i="5"/>
</calcChain>
</file>

<file path=xl/sharedStrings.xml><?xml version="1.0" encoding="utf-8"?>
<sst xmlns="http://schemas.openxmlformats.org/spreadsheetml/2006/main" count="257" uniqueCount="140">
  <si>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</si>
  <si>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</si>
  <si>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</si>
  <si>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</si>
  <si>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Table 1</t>
  </si>
  <si>
    <t>Table 2</t>
  </si>
  <si>
    <t>Table 1 - Table 2</t>
  </si>
  <si>
    <t>Specimen</t>
  </si>
  <si>
    <t>Aggregate M3 data</t>
  </si>
  <si>
    <t>Table 2 - Aggregate M3 data</t>
  </si>
  <si>
    <t>State/Province</t>
  </si>
  <si>
    <t>n</t>
  </si>
  <si>
    <t>Mean maximum length</t>
  </si>
  <si>
    <t>Median maximum length</t>
  </si>
  <si>
    <t>SD</t>
  </si>
  <si>
    <t>Max</t>
  </si>
  <si>
    <t>Min</t>
  </si>
  <si>
    <t>Mean maximum width</t>
  </si>
  <si>
    <t>Median maximum width</t>
  </si>
  <si>
    <t>Mean L/W</t>
  </si>
  <si>
    <t>Median L/W</t>
  </si>
  <si>
    <t>California</t>
  </si>
  <si>
    <t>Montana</t>
  </si>
  <si>
    <t>Oregon</t>
  </si>
  <si>
    <t>Hidalgo</t>
  </si>
  <si>
    <t>Jalisco</t>
  </si>
  <si>
    <t>Alaska</t>
  </si>
  <si>
    <t>Arizona</t>
  </si>
  <si>
    <t>Colorado</t>
  </si>
  <si>
    <t>Florida</t>
  </si>
  <si>
    <t>Georgia</t>
  </si>
  <si>
    <t>Illinois</t>
  </si>
  <si>
    <t>Indiana</t>
  </si>
  <si>
    <t>Kentucky</t>
  </si>
  <si>
    <t>Louisiana</t>
  </si>
  <si>
    <t>Missouri</t>
  </si>
  <si>
    <t>Nebraska</t>
  </si>
  <si>
    <t>New York</t>
  </si>
  <si>
    <t>North Carolina</t>
  </si>
  <si>
    <t>Ohio</t>
  </si>
  <si>
    <t>Texas</t>
  </si>
  <si>
    <t>Tennessee</t>
  </si>
  <si>
    <t>Utah</t>
  </si>
  <si>
    <t>Washington</t>
  </si>
  <si>
    <t>Yukon</t>
  </si>
  <si>
    <t>M. americanum</t>
  </si>
  <si>
    <t>M. pacificus</t>
  </si>
  <si>
    <t>Table 3</t>
  </si>
  <si>
    <t>Aggregate m3 data</t>
  </si>
  <si>
    <t>Table 3 - Aggregate m3 data</t>
  </si>
  <si>
    <t>State/Province/Country</t>
  </si>
  <si>
    <t>Idaho</t>
  </si>
  <si>
    <t>Kansas</t>
  </si>
  <si>
    <t>Louisiana-Mississippi</t>
  </si>
  <si>
    <t>New Mexico</t>
  </si>
  <si>
    <t>Quebec</t>
  </si>
  <si>
    <t>Virginia</t>
  </si>
  <si>
    <t>West Virginia</t>
  </si>
  <si>
    <t>Table 4</t>
  </si>
  <si>
    <t>Mammut M3 loph width comparisons</t>
  </si>
  <si>
    <t xml:space="preserve">Table 4 - Mammut M3 loph width </t>
  </si>
  <si>
    <t>Taxon</t>
  </si>
  <si>
    <t>County</t>
  </si>
  <si>
    <t>1st loph width</t>
  </si>
  <si>
    <t>2nd loph width</t>
  </si>
  <si>
    <t>3rd loph width</t>
  </si>
  <si>
    <t>4th loph width</t>
  </si>
  <si>
    <t>5th loph width</t>
  </si>
  <si>
    <t>1st loph width/widest loph width</t>
  </si>
  <si>
    <t>2nd loph width/widest loph width</t>
  </si>
  <si>
    <t>3rd loph width/widest loph width</t>
  </si>
  <si>
    <t>4th loph width/widest loph width</t>
  </si>
  <si>
    <t>5th loph width/widest loph width</t>
  </si>
  <si>
    <t>Perris mastodon</t>
  </si>
  <si>
    <t>Riverside</t>
  </si>
  <si>
    <t>CA</t>
  </si>
  <si>
    <t xml:space="preserve">SBMNH specimen B </t>
  </si>
  <si>
    <t>Santa Barbara</t>
  </si>
  <si>
    <t>SBMNH specimen A</t>
  </si>
  <si>
    <t>SDSNH 116399</t>
  </si>
  <si>
    <t>San Diego</t>
  </si>
  <si>
    <t>UCMP 1060</t>
  </si>
  <si>
    <t>Tuolumne</t>
  </si>
  <si>
    <t>LACM-HC 87076</t>
  </si>
  <si>
    <t>Los Angeles</t>
  </si>
  <si>
    <t>UCMP 1567</t>
  </si>
  <si>
    <t>UCMP 212936</t>
  </si>
  <si>
    <t>Alameda</t>
  </si>
  <si>
    <t>UCMP 36684</t>
  </si>
  <si>
    <t>UCMP 41642</t>
  </si>
  <si>
    <t>Sonoma</t>
  </si>
  <si>
    <t>UCMP 45265</t>
  </si>
  <si>
    <t>Contra Costa</t>
  </si>
  <si>
    <t>UCMP 70139</t>
  </si>
  <si>
    <t>WSC 10829</t>
  </si>
  <si>
    <t>WSC 19730</t>
  </si>
  <si>
    <t>WSC 22587.1</t>
  </si>
  <si>
    <t>WSC 9964.7</t>
  </si>
  <si>
    <t>WSC 18743</t>
  </si>
  <si>
    <t>NMC 8060</t>
  </si>
  <si>
    <t>AK</t>
  </si>
  <si>
    <t>DMNH 60675</t>
  </si>
  <si>
    <t>Pitkin</t>
  </si>
  <si>
    <t>CO</t>
  </si>
  <si>
    <t>DMNH 69327</t>
  </si>
  <si>
    <t>DMNH 69331</t>
  </si>
  <si>
    <t>DMNH 69943</t>
  </si>
  <si>
    <t>LACM 130386</t>
  </si>
  <si>
    <t>Bureau</t>
  </si>
  <si>
    <t>IL</t>
  </si>
  <si>
    <t>LACM 154685</t>
  </si>
  <si>
    <t>Allen</t>
  </si>
  <si>
    <t>IN</t>
  </si>
  <si>
    <t>ANSP 13309</t>
  </si>
  <si>
    <t>Boone</t>
  </si>
  <si>
    <t>KY</t>
  </si>
  <si>
    <t>ANSP 13310</t>
  </si>
  <si>
    <t>LSUMG V-17071</t>
  </si>
  <si>
    <t>West Feliciana</t>
  </si>
  <si>
    <t>LA</t>
  </si>
  <si>
    <t>USNM 437571</t>
  </si>
  <si>
    <t>Dare</t>
  </si>
  <si>
    <t>NC</t>
  </si>
  <si>
    <t>UNSM1642</t>
  </si>
  <si>
    <t>Dodge</t>
  </si>
  <si>
    <t>NE</t>
  </si>
  <si>
    <t>UNSM2042-69</t>
  </si>
  <si>
    <t>Nuckolls</t>
  </si>
  <si>
    <t>UNSM1491</t>
  </si>
  <si>
    <t>Cass</t>
  </si>
  <si>
    <t>UNSM1369</t>
  </si>
  <si>
    <t>Thurston</t>
  </si>
  <si>
    <t>25BJS76</t>
  </si>
  <si>
    <t>Hickory</t>
  </si>
  <si>
    <t>MO</t>
  </si>
  <si>
    <t>NMC 8707</t>
  </si>
  <si>
    <t>Maximum</t>
  </si>
  <si>
    <t>Minimum</t>
  </si>
  <si>
    <t>Average</t>
  </si>
  <si>
    <t>Mammut M3 Loph Width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</si>
</sst>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font>
      <sz val="10"/>
      <color indexed="8"/>
      <name val="Helvetica Neue"/>
    </font>
    <font>
      <sz val="12"/>
      <color indexed="8"/>
      <name val="Helvetica Neue"/>
    </font>
    <font>
      <sz val="14"/>
      <color indexed="8"/>
      <name val="Helvetica Neue"/>
    </font>
    <font>
      <u/>
      <sz val="12"/>
      <color indexed="11"/>
      <name val="Helvetica Neue"/>
    </font>
    <font>
      <sz val="10"/>
      <color indexed="8"/>
      <name val="Helvetica"/>
    </font>
    <font>
      <sz val="10"/>
      <color indexed="8"/>
      <name val="Cambria"/>
      <family val="1"/>
    </font>
    <font>
      <sz val="12"/>
      <color indexed="8"/>
      <name val="Times New Roman"/>
      <family val="1"/>
    </font>
    <font>
      <b/>
      <sz val="12"/>
      <color indexed="8"/>
      <name val="Times New Roman"/>
      <family val="1"/>
    </font>
    <font>
      <i/>
      <sz val="12"/>
      <color indexed="8"/>
      <name val="Times New Roman"/>
      <family val="1"/>
    </font>
    <font>
      <sz val="12"/>
      <color rgb="FF000000"/>
      <name val="Times New Roman"/>
      <family val="1"/>
    </font>
    <font>
      <i/>
      <sz val="10"/>
      <color indexed="8"/>
      <name val="Helvetica"/>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20"/>
        <bgColor auto="1"/>
      </patternFill>
    </fill>
    <fill>
      <patternFill patternType="solid">
        <fgColor theme="2" tint="-9.9978637043366805E-2"/>
        <bgColor indexed="64"/>
      </patternFill>
    </fill>
  </fills>
  <borders count="24">
    <border>
      <left/>
      <right/>
      <top/>
      <bottom/>
      <diagonal/>
    </border>
    <border>
      <left style="thin">
        <color indexed="13"/>
      </left>
      <right/>
      <top style="thin">
        <color indexed="13"/>
      </top>
      <bottom style="thin">
        <color indexed="13"/>
      </bottom>
      <diagonal/>
    </border>
    <border>
      <left/>
      <right style="thin">
        <color indexed="13"/>
      </right>
      <top style="thin">
        <color indexed="13"/>
      </top>
      <bottom style="thin">
        <color indexed="13"/>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13"/>
      </top>
      <bottom style="thin">
        <color indexed="8"/>
      </bottom>
      <diagonal/>
    </border>
    <border>
      <left/>
      <right style="thin">
        <color indexed="13"/>
      </right>
      <top style="thin">
        <color indexed="13"/>
      </top>
      <bottom style="thin">
        <color indexed="8"/>
      </bottom>
      <diagonal/>
    </border>
    <border>
      <left/>
      <right style="thin">
        <color indexed="8"/>
      </right>
      <top style="thin">
        <color indexed="8"/>
      </top>
      <bottom style="thin">
        <color indexed="8"/>
      </bottom>
      <diagonal/>
    </border>
    <border>
      <left/>
      <right/>
      <top style="thin">
        <color indexed="8"/>
      </top>
      <bottom style="thin">
        <color indexed="13"/>
      </bottom>
      <diagonal/>
    </border>
    <border>
      <left style="thin">
        <color indexed="13"/>
      </left>
      <right/>
      <top style="thin">
        <color indexed="8"/>
      </top>
      <bottom style="thin">
        <color indexed="13"/>
      </bottom>
      <diagonal/>
    </border>
    <border>
      <left/>
      <right style="thin">
        <color indexed="13"/>
      </right>
      <top style="thin">
        <color indexed="8"/>
      </top>
      <bottom style="thin">
        <color indexed="13"/>
      </bottom>
      <diagonal/>
    </border>
    <border>
      <left/>
      <right/>
      <top style="thin">
        <color indexed="13"/>
      </top>
      <bottom style="thin">
        <color indexed="13"/>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s>
  <cellStyleXfs count="1">
    <xf numFmtId="0" fontId="0" fillId="0" borderId="0" applyNumberFormat="0" applyFill="0" applyBorder="0" applyProtection="0">
      <alignment vertical="top" wrapText="1"/>
    </xf>
  </cellStyleXfs>
  <cellXfs count="89">
    <xf numFmtId="0" fontId="0" fillId="0" borderId="0" xfId="0">
      <alignment vertical="top" wrapText="1"/>
    </xf>
    <xf numFmtId="0" fontId="2" fillId="0" borderId="0" xfId="0"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3" fillId="3" borderId="0" xfId="0" applyFont="1" applyFill="1" applyAlignment="1">
      <alignment horizontal="left" vertical="top" wrapText="1"/>
    </xf>
    <xf numFmtId="0" fontId="4" fillId="0" borderId="0" xfId="0" applyNumberFormat="1" applyFont="1" applyAlignment="1"/>
    <xf numFmtId="0" fontId="5" fillId="0" borderId="0" xfId="0" applyNumberFormat="1" applyFont="1" applyAlignment="1"/>
    <xf numFmtId="0" fontId="4" fillId="0" borderId="0" xfId="0" applyNumberFormat="1" applyFont="1" applyBorder="1" applyAlignment="1"/>
    <xf numFmtId="0" fontId="6" fillId="0" borderId="0" xfId="0" applyNumberFormat="1" applyFont="1" applyAlignment="1"/>
    <xf numFmtId="49" fontId="7" fillId="7" borderId="8" xfId="0" applyNumberFormat="1" applyFont="1" applyFill="1" applyBorder="1" applyAlignment="1">
      <alignment horizontal="center" vertical="top" wrapText="1"/>
    </xf>
    <xf numFmtId="49" fontId="7" fillId="7" borderId="9" xfId="0" applyNumberFormat="1" applyFont="1" applyFill="1" applyBorder="1" applyAlignment="1">
      <alignment horizontal="center" vertical="top" wrapText="1"/>
    </xf>
    <xf numFmtId="0" fontId="6" fillId="4" borderId="10" xfId="0" applyFont="1" applyFill="1" applyBorder="1" applyAlignment="1">
      <alignment vertical="top"/>
    </xf>
    <xf numFmtId="49" fontId="7" fillId="4" borderId="10" xfId="0" applyNumberFormat="1" applyFont="1" applyFill="1" applyBorder="1">
      <alignment vertical="top" wrapText="1"/>
    </xf>
    <xf numFmtId="49" fontId="7" fillId="4" borderId="11" xfId="0" applyNumberFormat="1" applyFont="1" applyFill="1" applyBorder="1">
      <alignment vertical="top" wrapText="1"/>
    </xf>
    <xf numFmtId="49" fontId="7" fillId="5" borderId="8" xfId="0" applyNumberFormat="1" applyFont="1" applyFill="1" applyBorder="1" applyAlignment="1">
      <alignment horizontal="left"/>
    </xf>
    <xf numFmtId="49" fontId="8" fillId="0" borderId="9" xfId="0" applyNumberFormat="1" applyFont="1" applyBorder="1" applyAlignment="1">
      <alignment horizontal="left"/>
    </xf>
    <xf numFmtId="49" fontId="6" fillId="0" borderId="9" xfId="0" applyNumberFormat="1" applyFont="1" applyBorder="1" applyAlignment="1">
      <alignment horizontal="left"/>
    </xf>
    <xf numFmtId="0" fontId="6" fillId="0" borderId="9" xfId="0" applyNumberFormat="1" applyFont="1" applyBorder="1" applyAlignment="1">
      <alignment horizontal="left"/>
    </xf>
    <xf numFmtId="164" fontId="6" fillId="0" borderId="9" xfId="0" applyNumberFormat="1" applyFont="1" applyBorder="1" applyAlignment="1">
      <alignment horizontal="left"/>
    </xf>
    <xf numFmtId="164" fontId="6" fillId="0" borderId="12" xfId="0" applyNumberFormat="1" applyFont="1" applyBorder="1" applyAlignment="1">
      <alignment horizontal="left"/>
    </xf>
    <xf numFmtId="49" fontId="6" fillId="0" borderId="9" xfId="0" applyNumberFormat="1" applyFont="1" applyBorder="1" applyAlignment="1">
      <alignment horizontal="left" vertical="top"/>
    </xf>
    <xf numFmtId="0" fontId="6" fillId="0" borderId="9" xfId="0" applyNumberFormat="1" applyFont="1" applyBorder="1" applyAlignment="1">
      <alignment horizontal="left" vertical="top"/>
    </xf>
    <xf numFmtId="0" fontId="6" fillId="0" borderId="9" xfId="0" applyFont="1" applyBorder="1" applyAlignment="1"/>
    <xf numFmtId="0" fontId="6" fillId="0" borderId="9" xfId="0" applyFont="1" applyBorder="1" applyAlignment="1">
      <alignment horizontal="left"/>
    </xf>
    <xf numFmtId="49" fontId="7" fillId="5" borderId="8" xfId="0" applyNumberFormat="1" applyFont="1" applyFill="1" applyBorder="1" applyAlignment="1">
      <alignment horizontal="left" vertical="top" wrapText="1"/>
    </xf>
    <xf numFmtId="49" fontId="6" fillId="6" borderId="9" xfId="0" applyNumberFormat="1" applyFont="1" applyFill="1" applyBorder="1" applyAlignment="1">
      <alignment horizontal="left" vertical="top" wrapText="1"/>
    </xf>
    <xf numFmtId="0" fontId="6" fillId="6" borderId="9" xfId="0" applyFont="1" applyFill="1" applyBorder="1" applyAlignment="1">
      <alignment horizontal="left" vertical="top"/>
    </xf>
    <xf numFmtId="49" fontId="7" fillId="8" borderId="8" xfId="0" applyNumberFormat="1" applyFont="1" applyFill="1" applyBorder="1" applyAlignment="1">
      <alignment horizontal="left" vertical="top" wrapText="1"/>
    </xf>
    <xf numFmtId="49" fontId="8" fillId="0" borderId="13" xfId="0" applyNumberFormat="1" applyFont="1" applyBorder="1" applyAlignment="1">
      <alignment horizontal="left"/>
    </xf>
    <xf numFmtId="49" fontId="8" fillId="0" borderId="10" xfId="0" applyNumberFormat="1" applyFont="1" applyBorder="1" applyAlignment="1">
      <alignment horizontal="left"/>
    </xf>
    <xf numFmtId="49" fontId="7" fillId="5" borderId="8" xfId="0" applyNumberFormat="1" applyFont="1" applyFill="1" applyBorder="1" applyAlignment="1"/>
    <xf numFmtId="49" fontId="6" fillId="6" borderId="9" xfId="0" applyNumberFormat="1" applyFont="1" applyFill="1" applyBorder="1" applyAlignment="1">
      <alignment horizontal="left" vertical="top"/>
    </xf>
    <xf numFmtId="0" fontId="6" fillId="6" borderId="9" xfId="0" applyNumberFormat="1" applyFont="1" applyFill="1" applyBorder="1" applyAlignment="1">
      <alignment horizontal="left" vertical="top"/>
    </xf>
    <xf numFmtId="0" fontId="6" fillId="5" borderId="14" xfId="0" applyFont="1" applyFill="1" applyBorder="1" applyAlignment="1"/>
    <xf numFmtId="0" fontId="6" fillId="0" borderId="13" xfId="0" applyFont="1" applyBorder="1" applyAlignment="1"/>
    <xf numFmtId="49" fontId="6" fillId="0" borderId="13" xfId="0" applyNumberFormat="1" applyFont="1" applyBorder="1" applyAlignment="1"/>
    <xf numFmtId="0" fontId="6" fillId="0" borderId="13" xfId="0" applyNumberFormat="1" applyFont="1" applyBorder="1" applyAlignment="1">
      <alignment horizontal="left"/>
    </xf>
    <xf numFmtId="0" fontId="6" fillId="5" borderId="1" xfId="0" applyFont="1" applyFill="1" applyBorder="1" applyAlignment="1"/>
    <xf numFmtId="0" fontId="6" fillId="0" borderId="16" xfId="0" applyFont="1" applyBorder="1" applyAlignment="1"/>
    <xf numFmtId="49" fontId="6" fillId="0" borderId="16" xfId="0" applyNumberFormat="1" applyFont="1" applyBorder="1" applyAlignment="1"/>
    <xf numFmtId="0" fontId="8" fillId="5" borderId="0" xfId="0" applyFont="1" applyFill="1" applyBorder="1" applyAlignment="1">
      <alignment horizontal="center"/>
    </xf>
    <xf numFmtId="164" fontId="6" fillId="0" borderId="0" xfId="0" applyNumberFormat="1" applyFont="1" applyBorder="1" applyAlignment="1">
      <alignment horizontal="center"/>
    </xf>
    <xf numFmtId="49" fontId="6" fillId="4" borderId="0"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49" fontId="6" fillId="5" borderId="3" xfId="0" applyNumberFormat="1" applyFont="1" applyFill="1" applyBorder="1" applyAlignment="1">
      <alignment horizontal="center"/>
    </xf>
    <xf numFmtId="0" fontId="6" fillId="6" borderId="3" xfId="0" applyNumberFormat="1" applyFont="1" applyFill="1" applyBorder="1" applyAlignment="1">
      <alignment horizontal="center"/>
    </xf>
    <xf numFmtId="2" fontId="6" fillId="6" borderId="3" xfId="0" applyNumberFormat="1" applyFont="1" applyFill="1" applyBorder="1" applyAlignment="1">
      <alignment horizontal="center"/>
    </xf>
    <xf numFmtId="164" fontId="6" fillId="0" borderId="6" xfId="0" applyNumberFormat="1" applyFont="1" applyBorder="1" applyAlignment="1">
      <alignment horizontal="center"/>
    </xf>
    <xf numFmtId="49" fontId="6" fillId="5" borderId="4" xfId="0" applyNumberFormat="1" applyFont="1" applyFill="1" applyBorder="1" applyAlignment="1">
      <alignment horizontal="center"/>
    </xf>
    <xf numFmtId="0" fontId="6" fillId="6" borderId="4" xfId="0" applyNumberFormat="1" applyFont="1" applyFill="1" applyBorder="1" applyAlignment="1">
      <alignment horizontal="center"/>
    </xf>
    <xf numFmtId="2" fontId="6" fillId="6" borderId="4" xfId="0" applyNumberFormat="1" applyFont="1" applyFill="1" applyBorder="1" applyAlignment="1">
      <alignment horizontal="center"/>
    </xf>
    <xf numFmtId="0" fontId="6" fillId="6" borderId="4" xfId="0" applyFont="1" applyFill="1" applyBorder="1" applyAlignment="1">
      <alignment horizontal="center"/>
    </xf>
    <xf numFmtId="164" fontId="6" fillId="0" borderId="7" xfId="0" applyNumberFormat="1" applyFont="1" applyBorder="1" applyAlignment="1">
      <alignment horizontal="center"/>
    </xf>
    <xf numFmtId="165" fontId="6" fillId="6" borderId="4" xfId="0" applyNumberFormat="1" applyFont="1" applyFill="1" applyBorder="1" applyAlignment="1">
      <alignment horizontal="center"/>
    </xf>
    <xf numFmtId="0" fontId="6" fillId="6" borderId="0" xfId="0" applyFont="1" applyFill="1" applyBorder="1" applyAlignment="1">
      <alignment horizontal="center"/>
    </xf>
    <xf numFmtId="2" fontId="6" fillId="6" borderId="0" xfId="0" applyNumberFormat="1" applyFont="1" applyFill="1" applyBorder="1" applyAlignment="1">
      <alignment horizontal="center"/>
    </xf>
    <xf numFmtId="164" fontId="6" fillId="0" borderId="5" xfId="0" applyNumberFormat="1" applyFont="1" applyBorder="1" applyAlignment="1">
      <alignment horizontal="center"/>
    </xf>
    <xf numFmtId="49" fontId="8" fillId="5" borderId="3" xfId="0" applyNumberFormat="1" applyFont="1" applyFill="1" applyBorder="1" applyAlignment="1">
      <alignment horizontal="center"/>
    </xf>
    <xf numFmtId="0" fontId="6" fillId="0" borderId="0" xfId="0" applyNumberFormat="1" applyFont="1" applyBorder="1" applyAlignment="1"/>
    <xf numFmtId="164" fontId="6" fillId="0" borderId="16" xfId="0" applyNumberFormat="1" applyFont="1" applyBorder="1" applyAlignment="1">
      <alignment horizontal="left"/>
    </xf>
    <xf numFmtId="164" fontId="6" fillId="0" borderId="13" xfId="0" applyNumberFormat="1" applyFont="1" applyBorder="1" applyAlignment="1">
      <alignment horizontal="left"/>
    </xf>
    <xf numFmtId="164" fontId="6" fillId="0" borderId="2" xfId="0" applyNumberFormat="1" applyFont="1" applyBorder="1" applyAlignment="1">
      <alignment horizontal="left"/>
    </xf>
    <xf numFmtId="164" fontId="6" fillId="0" borderId="15" xfId="0" applyNumberFormat="1" applyFont="1" applyBorder="1" applyAlignment="1">
      <alignment horizontal="left"/>
    </xf>
    <xf numFmtId="49" fontId="4" fillId="4" borderId="18" xfId="0" applyNumberFormat="1" applyFont="1" applyFill="1" applyBorder="1" applyAlignment="1">
      <alignment horizontal="center"/>
    </xf>
    <xf numFmtId="0" fontId="4" fillId="0" borderId="19" xfId="0" applyNumberFormat="1" applyFont="1" applyBorder="1" applyAlignment="1">
      <alignment horizontal="center"/>
    </xf>
    <xf numFmtId="2" fontId="4" fillId="0" borderId="20" xfId="0" applyNumberFormat="1" applyFont="1" applyBorder="1" applyAlignment="1">
      <alignment horizontal="center"/>
    </xf>
    <xf numFmtId="164" fontId="4" fillId="0" borderId="20" xfId="0" applyNumberFormat="1" applyFont="1" applyBorder="1" applyAlignment="1">
      <alignment horizontal="center"/>
    </xf>
    <xf numFmtId="49" fontId="4" fillId="4" borderId="21" xfId="0" applyNumberFormat="1" applyFont="1" applyFill="1" applyBorder="1" applyAlignment="1">
      <alignment horizontal="center"/>
    </xf>
    <xf numFmtId="0" fontId="4" fillId="0" borderId="22" xfId="0" applyNumberFormat="1" applyFont="1" applyBorder="1" applyAlignment="1">
      <alignment horizontal="center"/>
    </xf>
    <xf numFmtId="2" fontId="4" fillId="0" borderId="23" xfId="0" applyNumberFormat="1" applyFont="1" applyBorder="1" applyAlignment="1">
      <alignment horizontal="center"/>
    </xf>
    <xf numFmtId="164" fontId="4" fillId="0" borderId="23" xfId="0" applyNumberFormat="1" applyFont="1" applyBorder="1" applyAlignment="1">
      <alignment horizontal="center"/>
    </xf>
    <xf numFmtId="0" fontId="4" fillId="0" borderId="23" xfId="0" applyNumberFormat="1" applyFont="1" applyBorder="1" applyAlignment="1">
      <alignment horizontal="center"/>
    </xf>
    <xf numFmtId="0" fontId="4" fillId="0" borderId="23" xfId="0" applyFont="1" applyBorder="1" applyAlignment="1">
      <alignment horizontal="center"/>
    </xf>
    <xf numFmtId="165" fontId="4" fillId="0" borderId="23" xfId="0" applyNumberFormat="1" applyFont="1" applyBorder="1" applyAlignment="1">
      <alignment horizontal="center"/>
    </xf>
    <xf numFmtId="0" fontId="4" fillId="4" borderId="21" xfId="0" applyFont="1" applyFill="1" applyBorder="1" applyAlignment="1">
      <alignment horizontal="center"/>
    </xf>
    <xf numFmtId="0" fontId="4" fillId="0" borderId="22" xfId="0" applyFont="1" applyBorder="1" applyAlignment="1">
      <alignment horizontal="center"/>
    </xf>
    <xf numFmtId="0" fontId="10" fillId="4" borderId="21" xfId="0" applyFont="1" applyFill="1" applyBorder="1" applyAlignment="1">
      <alignment horizontal="center"/>
    </xf>
    <xf numFmtId="49" fontId="10" fillId="4" borderId="21" xfId="0" applyNumberFormat="1" applyFont="1" applyFill="1" applyBorder="1" applyAlignment="1">
      <alignment horizontal="center"/>
    </xf>
    <xf numFmtId="49" fontId="4" fillId="9" borderId="17" xfId="0" applyNumberFormat="1"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0" xfId="0" applyNumberFormat="1" applyFont="1" applyFill="1" applyAlignment="1"/>
    <xf numFmtId="0" fontId="1" fillId="0" borderId="0" xfId="0" applyFont="1" applyAlignment="1">
      <alignment horizontal="left" vertical="top" wrapText="1"/>
    </xf>
    <xf numFmtId="0" fontId="0" fillId="0" borderId="0" xfId="0">
      <alignment vertical="top" wrapText="1"/>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164" fontId="7" fillId="0" borderId="9" xfId="0" applyNumberFormat="1" applyFont="1" applyBorder="1" applyAlignment="1">
      <alignment horizontal="left"/>
    </xf>
    <xf numFmtId="164" fontId="6" fillId="0" borderId="9" xfId="0" applyNumberFormat="1" applyFont="1" applyFill="1" applyBorder="1" applyAlignment="1">
      <alignment horizontal="left"/>
    </xf>
    <xf numFmtId="164" fontId="7" fillId="0" borderId="9" xfId="0" applyNumberFormat="1" applyFont="1" applyFill="1" applyBorder="1" applyAlignment="1">
      <alignment horizontal="left"/>
    </xf>
  </cellXfs>
  <cellStyles count="1">
    <cellStyle name="Normal" xfId="0" builtinId="0"/>
  </cellStyles>
  <dxfs count="4">
    <dxf>
      <font>
        <color rgb="FF000000"/>
      </font>
      <fill>
        <patternFill patternType="solid">
          <fgColor indexed="18"/>
          <bgColor indexed="19"/>
        </patternFill>
      </fill>
    </dxf>
    <dxf>
      <font>
        <color rgb="FF000000"/>
      </font>
      <fill>
        <patternFill patternType="solid">
          <fgColor indexed="18"/>
          <bgColor indexed="19"/>
        </patternFill>
      </fill>
    </dxf>
    <dxf>
      <font>
        <color rgb="FF000000"/>
      </font>
      <fill>
        <patternFill patternType="solid">
          <fgColor indexed="18"/>
          <bgColor indexed="19"/>
        </patternFill>
      </fill>
    </dxf>
    <dxf>
      <font>
        <color rgb="FF000000"/>
      </font>
      <fill>
        <patternFill patternType="solid">
          <fgColor indexed="18"/>
          <bgColor indexed="19"/>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BDC0BF"/>
      <rgbColor rgb="FFA5A5A5"/>
      <rgbColor rgb="FF3F3F3F"/>
      <rgbColor rgb="FFDBDBDB"/>
      <rgbColor rgb="FFFFFFFF"/>
      <rgbColor rgb="FFC0C0C0"/>
      <rgbColor rgb="00000000"/>
      <rgbColor rgb="E5FFFC98"/>
      <rgbColor rgb="FFD9D8D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6"/>
  <sheetViews>
    <sheetView showGridLines="0" workbookViewId="0"/>
  </sheetViews>
  <sheetFormatPr defaultColWidth="10" defaultRowHeight="12.95" customHeight="1"/>
  <cols>
    <col min="1" max="1" width="2" customWidth="1"/>
    <col min="2" max="4" width="33.5703125" customWidth="1"/>
  </cols>
  <sheetData>
    <row r="3" spans="2:4" ht="50.1" customHeight="1">
      <c r="B3" s="81" t="s">
        <v>0</v>
      </c>
      <c r="C3" s="82"/>
      <c r="D3" s="82"/>
    </row>
    <row r="7" spans="2:4" ht="18">
      <c r="B7" s="1" t="s">
        <v>1</v>
      </c>
      <c r="C7" s="1" t="s">
        <v>2</v>
      </c>
      <c r="D7" s="1" t="s">
        <v>3</v>
      </c>
    </row>
    <row r="9" spans="2:4" ht="15">
      <c r="B9" s="2" t="s">
        <v>4</v>
      </c>
      <c r="C9" s="2"/>
      <c r="D9" s="2"/>
    </row>
    <row r="10" spans="2:4" ht="15">
      <c r="B10" s="3"/>
      <c r="C10" s="3" t="s">
        <v>5</v>
      </c>
      <c r="D10" s="4" t="s">
        <v>6</v>
      </c>
    </row>
    <row r="11" spans="2:4" ht="15">
      <c r="B11" s="2" t="s">
        <v>5</v>
      </c>
      <c r="C11" s="2"/>
      <c r="D11" s="2"/>
    </row>
    <row r="12" spans="2:4" ht="15">
      <c r="B12" s="3"/>
      <c r="C12" s="3" t="s">
        <v>8</v>
      </c>
      <c r="D12" s="4" t="s">
        <v>9</v>
      </c>
    </row>
    <row r="13" spans="2:4" ht="15">
      <c r="B13" s="2" t="s">
        <v>47</v>
      </c>
      <c r="C13" s="2"/>
      <c r="D13" s="2"/>
    </row>
    <row r="14" spans="2:4" ht="15">
      <c r="B14" s="3"/>
      <c r="C14" s="3" t="s">
        <v>48</v>
      </c>
      <c r="D14" s="4" t="s">
        <v>49</v>
      </c>
    </row>
    <row r="15" spans="2:4" ht="15">
      <c r="B15" s="2" t="s">
        <v>58</v>
      </c>
      <c r="C15" s="2"/>
      <c r="D15" s="2"/>
    </row>
    <row r="16" spans="2:4" ht="30">
      <c r="B16" s="3"/>
      <c r="C16" s="3" t="s">
        <v>59</v>
      </c>
      <c r="D16" s="4" t="s">
        <v>60</v>
      </c>
    </row>
  </sheetData>
  <mergeCells count="1">
    <mergeCell ref="B3:D3"/>
  </mergeCells>
  <hyperlinks>
    <hyperlink ref="D10" location="'Table 1 - Table 2'!R1C1" display="Table 1 - Table 2" xr:uid="{00000000-0004-0000-0000-000000000000}"/>
    <hyperlink ref="D12" location="'Table 2 - Aggregate M3 data'!R2C1" display="Table 2 - Aggregate M3 data" xr:uid="{00000000-0004-0000-0000-000001000000}"/>
    <hyperlink ref="D14" location="'Table 3 - Aggregate m3 data'!R2C1" display="Table 3 - Aggregate m3 data" xr:uid="{00000000-0004-0000-0000-000002000000}"/>
    <hyperlink ref="D16" location="'Table 4 - Mammut M3 loph width '!R2C2" display="Table 4 - Mammut M3 loph width "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3"/>
  <sheetViews>
    <sheetView showGridLines="0" workbookViewId="0">
      <pane xSplit="1" ySplit="2" topLeftCell="B3" activePane="bottomRight" state="frozen"/>
      <selection pane="topRight"/>
      <selection pane="bottomLeft"/>
      <selection pane="bottomRight" activeCell="M33" sqref="M33"/>
    </sheetView>
  </sheetViews>
  <sheetFormatPr defaultColWidth="16.28515625" defaultRowHeight="12" customHeight="1"/>
  <cols>
    <col min="1" max="1" width="20.5703125" style="7" customWidth="1"/>
    <col min="2" max="2" width="4.7109375" style="7" customWidth="1"/>
    <col min="3" max="3" width="9.85546875" style="7" customWidth="1"/>
    <col min="4" max="4" width="10.140625" style="7" customWidth="1"/>
    <col min="5" max="5" width="7.28515625" style="7" customWidth="1"/>
    <col min="6" max="6" width="8.5703125" style="7" customWidth="1"/>
    <col min="7" max="7" width="7.28515625" style="7" bestFit="1" customWidth="1"/>
    <col min="8" max="9" width="9.28515625" style="7" customWidth="1"/>
    <col min="10" max="10" width="5.7109375" style="7" customWidth="1"/>
    <col min="11" max="11" width="8" style="7" customWidth="1"/>
    <col min="12" max="12" width="7.42578125" style="7" customWidth="1"/>
    <col min="13" max="13" width="8.5703125" style="7" customWidth="1"/>
    <col min="14" max="14" width="10.28515625" style="7" customWidth="1"/>
    <col min="15" max="15" width="5.5703125" style="7" customWidth="1"/>
    <col min="16" max="17" width="4.7109375" style="7" customWidth="1"/>
    <col min="18" max="18" width="10.140625" style="7" customWidth="1"/>
    <col min="19" max="19" width="16.28515625" style="5" customWidth="1"/>
    <col min="20" max="16384" width="16.28515625" style="5"/>
  </cols>
  <sheetData>
    <row r="1" spans="1:20" ht="24.95" customHeight="1">
      <c r="A1" s="83" t="s">
        <v>8</v>
      </c>
      <c r="B1" s="84"/>
      <c r="C1" s="84"/>
      <c r="D1" s="84"/>
      <c r="E1" s="84"/>
      <c r="F1" s="84"/>
      <c r="G1" s="84"/>
      <c r="H1" s="84"/>
      <c r="I1" s="84"/>
      <c r="J1" s="84"/>
      <c r="K1" s="84"/>
      <c r="L1" s="84"/>
      <c r="M1" s="84"/>
      <c r="N1" s="84"/>
      <c r="O1" s="84"/>
      <c r="P1" s="84"/>
      <c r="Q1" s="84"/>
      <c r="R1" s="84"/>
      <c r="S1" s="8"/>
      <c r="T1" s="8"/>
    </row>
    <row r="2" spans="1:20" ht="55.5" customHeight="1">
      <c r="A2" s="42" t="s">
        <v>10</v>
      </c>
      <c r="B2" s="42" t="s">
        <v>11</v>
      </c>
      <c r="C2" s="42" t="s">
        <v>12</v>
      </c>
      <c r="D2" s="42" t="s">
        <v>13</v>
      </c>
      <c r="E2" s="42" t="s">
        <v>14</v>
      </c>
      <c r="F2" s="42" t="s">
        <v>15</v>
      </c>
      <c r="G2" s="42" t="s">
        <v>16</v>
      </c>
      <c r="H2" s="42" t="s">
        <v>17</v>
      </c>
      <c r="I2" s="42" t="s">
        <v>18</v>
      </c>
      <c r="J2" s="42" t="s">
        <v>14</v>
      </c>
      <c r="K2" s="42" t="s">
        <v>15</v>
      </c>
      <c r="L2" s="42" t="s">
        <v>16</v>
      </c>
      <c r="M2" s="42" t="s">
        <v>19</v>
      </c>
      <c r="N2" s="42" t="s">
        <v>20</v>
      </c>
      <c r="O2" s="42" t="s">
        <v>14</v>
      </c>
      <c r="P2" s="42" t="s">
        <v>15</v>
      </c>
      <c r="Q2" s="42" t="s">
        <v>16</v>
      </c>
      <c r="R2" s="43"/>
      <c r="S2" s="8"/>
      <c r="T2" s="8"/>
    </row>
    <row r="3" spans="1:20" ht="14.65" customHeight="1">
      <c r="A3" s="44" t="s">
        <v>21</v>
      </c>
      <c r="B3" s="45">
        <v>39</v>
      </c>
      <c r="C3" s="46">
        <v>168.76487179487199</v>
      </c>
      <c r="D3" s="46">
        <v>168</v>
      </c>
      <c r="E3" s="46">
        <v>14.7893489184108</v>
      </c>
      <c r="F3" s="46">
        <v>202.77</v>
      </c>
      <c r="G3" s="46">
        <v>142.5</v>
      </c>
      <c r="H3" s="46">
        <v>85.39</v>
      </c>
      <c r="I3" s="46">
        <v>85.2</v>
      </c>
      <c r="J3" s="46">
        <v>6.0013713345148698</v>
      </c>
      <c r="K3" s="46">
        <v>104.26</v>
      </c>
      <c r="L3" s="46">
        <v>73.08</v>
      </c>
      <c r="M3" s="46">
        <v>1.97815806236653</v>
      </c>
      <c r="N3" s="46">
        <v>1.9583236591595099</v>
      </c>
      <c r="O3" s="46">
        <v>0.13554148978630201</v>
      </c>
      <c r="P3" s="46">
        <v>2.33498387839705</v>
      </c>
      <c r="Q3" s="46">
        <v>1.6938547486033499</v>
      </c>
      <c r="R3" s="47"/>
      <c r="S3" s="8"/>
      <c r="T3" s="8"/>
    </row>
    <row r="4" spans="1:20" ht="14.45" customHeight="1">
      <c r="A4" s="48" t="s">
        <v>22</v>
      </c>
      <c r="B4" s="49">
        <v>1</v>
      </c>
      <c r="C4" s="50">
        <v>174.7</v>
      </c>
      <c r="D4" s="50">
        <v>174.7</v>
      </c>
      <c r="E4" s="51"/>
      <c r="F4" s="50">
        <v>174.7</v>
      </c>
      <c r="G4" s="50">
        <v>174.7</v>
      </c>
      <c r="H4" s="50">
        <v>78.8</v>
      </c>
      <c r="I4" s="50">
        <v>78.8</v>
      </c>
      <c r="J4" s="50"/>
      <c r="K4" s="46">
        <v>104.26</v>
      </c>
      <c r="L4" s="50">
        <v>78.8</v>
      </c>
      <c r="M4" s="50">
        <v>2.2170050761421298</v>
      </c>
      <c r="N4" s="50">
        <v>2.2170050761421298</v>
      </c>
      <c r="O4" s="50"/>
      <c r="P4" s="50">
        <v>2.2170050761421298</v>
      </c>
      <c r="Q4" s="50">
        <v>2.2170050761421298</v>
      </c>
      <c r="R4" s="52"/>
      <c r="S4" s="8"/>
      <c r="T4" s="8"/>
    </row>
    <row r="5" spans="1:20" ht="14.45" customHeight="1">
      <c r="A5" s="48" t="s">
        <v>23</v>
      </c>
      <c r="B5" s="49">
        <v>1</v>
      </c>
      <c r="C5" s="50">
        <v>149.88999999999999</v>
      </c>
      <c r="D5" s="50">
        <v>149.88999999999999</v>
      </c>
      <c r="E5" s="51"/>
      <c r="F5" s="50">
        <v>149.88999999999999</v>
      </c>
      <c r="G5" s="50">
        <v>149.88999999999999</v>
      </c>
      <c r="H5" s="50">
        <v>78.61</v>
      </c>
      <c r="I5" s="50">
        <v>78.61</v>
      </c>
      <c r="J5" s="50"/>
      <c r="K5" s="46">
        <v>104.26</v>
      </c>
      <c r="L5" s="50">
        <v>78.61</v>
      </c>
      <c r="M5" s="50">
        <v>1.9067548657931599</v>
      </c>
      <c r="N5" s="50">
        <v>1.9067548657931599</v>
      </c>
      <c r="O5" s="50"/>
      <c r="P5" s="50">
        <v>1.9067548657931599</v>
      </c>
      <c r="Q5" s="50">
        <v>1.9067548657931599</v>
      </c>
      <c r="R5" s="52"/>
      <c r="S5" s="8"/>
      <c r="T5" s="8"/>
    </row>
    <row r="6" spans="1:20" ht="14.45" customHeight="1">
      <c r="A6" s="48" t="s">
        <v>24</v>
      </c>
      <c r="B6" s="49">
        <v>1</v>
      </c>
      <c r="C6" s="50">
        <v>158</v>
      </c>
      <c r="D6" s="50">
        <v>158</v>
      </c>
      <c r="E6" s="50"/>
      <c r="F6" s="50">
        <v>158</v>
      </c>
      <c r="G6" s="50">
        <v>158</v>
      </c>
      <c r="H6" s="50">
        <v>82</v>
      </c>
      <c r="I6" s="50">
        <v>82</v>
      </c>
      <c r="J6" s="50"/>
      <c r="K6" s="46">
        <v>104.26</v>
      </c>
      <c r="L6" s="50">
        <v>82</v>
      </c>
      <c r="M6" s="50">
        <v>1.92682926829268</v>
      </c>
      <c r="N6" s="50">
        <v>1.92682926829268</v>
      </c>
      <c r="O6" s="50"/>
      <c r="P6" s="50">
        <v>1.92682926829268</v>
      </c>
      <c r="Q6" s="50">
        <v>1.92682926829268</v>
      </c>
      <c r="R6" s="52"/>
      <c r="S6" s="8"/>
      <c r="T6" s="8"/>
    </row>
    <row r="7" spans="1:20" ht="14.45" customHeight="1">
      <c r="A7" s="48" t="s">
        <v>25</v>
      </c>
      <c r="B7" s="49">
        <v>1</v>
      </c>
      <c r="C7" s="50">
        <v>168.97</v>
      </c>
      <c r="D7" s="50">
        <v>168.97</v>
      </c>
      <c r="E7" s="50"/>
      <c r="F7" s="50">
        <v>168.97</v>
      </c>
      <c r="G7" s="50">
        <v>168.97</v>
      </c>
      <c r="H7" s="50">
        <v>81.599999999999994</v>
      </c>
      <c r="I7" s="50">
        <v>81.599999999999994</v>
      </c>
      <c r="J7" s="50"/>
      <c r="K7" s="46">
        <v>104.26</v>
      </c>
      <c r="L7" s="50">
        <v>81.599999999999994</v>
      </c>
      <c r="M7" s="50">
        <v>2.07071078431373</v>
      </c>
      <c r="N7" s="50">
        <v>2.07071078431373</v>
      </c>
      <c r="O7" s="50"/>
      <c r="P7" s="50">
        <v>2.07071078431373</v>
      </c>
      <c r="Q7" s="50">
        <v>2.07071078431373</v>
      </c>
      <c r="R7" s="52"/>
      <c r="S7" s="8"/>
      <c r="T7" s="8"/>
    </row>
    <row r="8" spans="1:20" ht="14.45" customHeight="1">
      <c r="A8" s="48" t="s">
        <v>26</v>
      </c>
      <c r="B8" s="49">
        <v>2</v>
      </c>
      <c r="C8" s="50">
        <v>157</v>
      </c>
      <c r="D8" s="50">
        <v>157</v>
      </c>
      <c r="E8" s="50">
        <v>10.3237590053236</v>
      </c>
      <c r="F8" s="50">
        <v>164.3</v>
      </c>
      <c r="G8" s="49">
        <v>149.69999999999999</v>
      </c>
      <c r="H8" s="50">
        <v>95.575000000000003</v>
      </c>
      <c r="I8" s="50">
        <v>95.575000000000003</v>
      </c>
      <c r="J8" s="50">
        <v>2.01525432638166</v>
      </c>
      <c r="K8" s="46">
        <v>104.26</v>
      </c>
      <c r="L8" s="53">
        <v>94.15</v>
      </c>
      <c r="M8" s="50">
        <v>1.6419151825065299</v>
      </c>
      <c r="N8" s="50">
        <v>1.6419151825065299</v>
      </c>
      <c r="O8" s="50">
        <v>7.3396623910283301E-2</v>
      </c>
      <c r="P8" s="50">
        <v>1.69381443298969</v>
      </c>
      <c r="Q8" s="50">
        <v>1.59001593202337</v>
      </c>
      <c r="R8" s="52"/>
      <c r="S8" s="8"/>
      <c r="T8" s="8"/>
    </row>
    <row r="9" spans="1:20" ht="14.45" customHeight="1">
      <c r="A9" s="48" t="s">
        <v>27</v>
      </c>
      <c r="B9" s="49">
        <v>1</v>
      </c>
      <c r="C9" s="49">
        <v>188.2</v>
      </c>
      <c r="D9" s="50">
        <v>188.2</v>
      </c>
      <c r="E9" s="51"/>
      <c r="F9" s="50">
        <v>188.2</v>
      </c>
      <c r="G9" s="49">
        <v>188.2</v>
      </c>
      <c r="H9" s="49">
        <v>98.2</v>
      </c>
      <c r="I9" s="50">
        <v>98.2</v>
      </c>
      <c r="J9" s="51"/>
      <c r="K9" s="46">
        <v>104.26</v>
      </c>
      <c r="L9" s="53">
        <v>98.2</v>
      </c>
      <c r="M9" s="50">
        <v>1.9164969450101801</v>
      </c>
      <c r="N9" s="50">
        <v>1.9164969450101801</v>
      </c>
      <c r="O9" s="51"/>
      <c r="P9" s="50">
        <v>1.9164969450101801</v>
      </c>
      <c r="Q9" s="50">
        <v>1.9164969450101801</v>
      </c>
      <c r="R9" s="52"/>
      <c r="S9" s="8"/>
      <c r="T9" s="8"/>
    </row>
    <row r="10" spans="1:20" ht="14.45" customHeight="1">
      <c r="A10" s="48" t="s">
        <v>28</v>
      </c>
      <c r="B10" s="49">
        <v>4</v>
      </c>
      <c r="C10" s="50">
        <v>163.5</v>
      </c>
      <c r="D10" s="50">
        <v>163.5</v>
      </c>
      <c r="E10" s="50">
        <v>0.57735026918962595</v>
      </c>
      <c r="F10" s="50">
        <v>164</v>
      </c>
      <c r="G10" s="50">
        <v>163</v>
      </c>
      <c r="H10" s="50">
        <v>99.3</v>
      </c>
      <c r="I10" s="50">
        <v>99.25</v>
      </c>
      <c r="J10" s="50">
        <v>1.6990193249832899</v>
      </c>
      <c r="K10" s="46">
        <v>104.26</v>
      </c>
      <c r="L10" s="50">
        <v>97.5</v>
      </c>
      <c r="M10" s="50">
        <v>1.64688887803081</v>
      </c>
      <c r="N10" s="50">
        <v>1.65254435178474</v>
      </c>
      <c r="O10" s="50">
        <v>2.88464326482104E-2</v>
      </c>
      <c r="P10" s="50">
        <v>1.6717948717948701</v>
      </c>
      <c r="Q10" s="50">
        <v>1.61067193675889</v>
      </c>
      <c r="R10" s="52"/>
      <c r="S10" s="8"/>
      <c r="T10" s="8"/>
    </row>
    <row r="11" spans="1:20" ht="14.45" customHeight="1">
      <c r="A11" s="48" t="s">
        <v>29</v>
      </c>
      <c r="B11" s="49">
        <v>15</v>
      </c>
      <c r="C11" s="50">
        <v>177.35333333333301</v>
      </c>
      <c r="D11" s="50">
        <v>177.3</v>
      </c>
      <c r="E11" s="50">
        <v>15.2027190550463</v>
      </c>
      <c r="F11" s="50">
        <v>197.4</v>
      </c>
      <c r="G11" s="50">
        <v>143.19999999999999</v>
      </c>
      <c r="H11" s="50">
        <v>99.073333333333295</v>
      </c>
      <c r="I11" s="50">
        <v>100.6</v>
      </c>
      <c r="J11" s="50">
        <v>7.5115593460694798</v>
      </c>
      <c r="K11" s="46">
        <v>104.26</v>
      </c>
      <c r="L11" s="50">
        <v>82.2</v>
      </c>
      <c r="M11" s="50">
        <v>1.7916905246252</v>
      </c>
      <c r="N11" s="50">
        <v>1.7862318840579701</v>
      </c>
      <c r="O11" s="50">
        <v>0.10615115821715899</v>
      </c>
      <c r="P11" s="50">
        <v>1.95498392282958</v>
      </c>
      <c r="Q11" s="50">
        <v>1.5922421948912</v>
      </c>
      <c r="R11" s="52"/>
      <c r="S11" s="8"/>
      <c r="T11" s="8"/>
    </row>
    <row r="12" spans="1:20" ht="14.45" customHeight="1">
      <c r="A12" s="48" t="s">
        <v>30</v>
      </c>
      <c r="B12" s="49">
        <v>1</v>
      </c>
      <c r="C12" s="50">
        <v>184</v>
      </c>
      <c r="D12" s="50">
        <v>184</v>
      </c>
      <c r="E12" s="50"/>
      <c r="F12" s="50">
        <v>184</v>
      </c>
      <c r="G12" s="50">
        <v>184</v>
      </c>
      <c r="H12" s="50">
        <v>104</v>
      </c>
      <c r="I12" s="50">
        <v>104</v>
      </c>
      <c r="J12" s="50"/>
      <c r="K12" s="46">
        <v>104.26</v>
      </c>
      <c r="L12" s="50">
        <v>104</v>
      </c>
      <c r="M12" s="50">
        <v>1.7692307692307701</v>
      </c>
      <c r="N12" s="50">
        <v>1.7692307692307701</v>
      </c>
      <c r="O12" s="50"/>
      <c r="P12" s="50">
        <v>1.7692307692307701</v>
      </c>
      <c r="Q12" s="50">
        <v>1.7692307692307701</v>
      </c>
      <c r="R12" s="52"/>
      <c r="S12" s="8"/>
      <c r="T12" s="8"/>
    </row>
    <row r="13" spans="1:20" ht="14.45" customHeight="1">
      <c r="A13" s="48" t="s">
        <v>31</v>
      </c>
      <c r="B13" s="49">
        <v>3</v>
      </c>
      <c r="C13" s="50">
        <v>181.81333333333299</v>
      </c>
      <c r="D13" s="50">
        <v>175.94</v>
      </c>
      <c r="E13" s="50">
        <v>10.9970238398093</v>
      </c>
      <c r="F13" s="50">
        <v>194.5</v>
      </c>
      <c r="G13" s="50">
        <v>175</v>
      </c>
      <c r="H13" s="50">
        <v>104.146666666667</v>
      </c>
      <c r="I13" s="50">
        <v>102</v>
      </c>
      <c r="J13" s="50">
        <v>6.4248450046155501</v>
      </c>
      <c r="K13" s="46">
        <v>104.26</v>
      </c>
      <c r="L13" s="50">
        <v>99.07</v>
      </c>
      <c r="M13" s="50">
        <v>1.74601103656151</v>
      </c>
      <c r="N13" s="50">
        <v>1.74643081619826</v>
      </c>
      <c r="O13" s="50">
        <v>3.01170664381172E-2</v>
      </c>
      <c r="P13" s="50">
        <v>1.77591601897648</v>
      </c>
      <c r="Q13" s="50">
        <v>1.7156862745098</v>
      </c>
      <c r="R13" s="52"/>
      <c r="S13" s="8"/>
      <c r="T13" s="8"/>
    </row>
    <row r="14" spans="1:20" ht="14.45" customHeight="1">
      <c r="A14" s="48" t="s">
        <v>32</v>
      </c>
      <c r="B14" s="49">
        <v>8</v>
      </c>
      <c r="C14" s="50">
        <v>175.3175</v>
      </c>
      <c r="D14" s="50">
        <v>180.5</v>
      </c>
      <c r="E14" s="50">
        <v>20.101333111441701</v>
      </c>
      <c r="F14" s="50">
        <v>203</v>
      </c>
      <c r="G14" s="50">
        <v>150.04</v>
      </c>
      <c r="H14" s="50">
        <v>99.856250000000003</v>
      </c>
      <c r="I14" s="50">
        <v>99.75</v>
      </c>
      <c r="J14" s="50">
        <v>7.1609774622104299</v>
      </c>
      <c r="K14" s="46">
        <v>104.26</v>
      </c>
      <c r="L14" s="50">
        <v>87.85</v>
      </c>
      <c r="M14" s="50">
        <v>1.7542370185870499</v>
      </c>
      <c r="N14" s="50">
        <v>1.7104370876283199</v>
      </c>
      <c r="O14" s="50">
        <v>0.138875548482496</v>
      </c>
      <c r="P14" s="50">
        <v>1.9473684210526301</v>
      </c>
      <c r="Q14" s="50">
        <v>1.6041666666666701</v>
      </c>
      <c r="R14" s="52"/>
      <c r="S14" s="8"/>
      <c r="T14" s="8"/>
    </row>
    <row r="15" spans="1:20" ht="14.45" customHeight="1">
      <c r="A15" s="48" t="s">
        <v>33</v>
      </c>
      <c r="B15" s="49">
        <v>2</v>
      </c>
      <c r="C15" s="50">
        <v>164.72499999999999</v>
      </c>
      <c r="D15" s="50">
        <v>164.72499999999999</v>
      </c>
      <c r="E15" s="50">
        <v>5.5790725035618598</v>
      </c>
      <c r="F15" s="50">
        <v>168.67</v>
      </c>
      <c r="G15" s="50">
        <v>160.78</v>
      </c>
      <c r="H15" s="50">
        <v>91.89</v>
      </c>
      <c r="I15" s="50">
        <v>91.89</v>
      </c>
      <c r="J15" s="50">
        <v>7.1559206256078598</v>
      </c>
      <c r="K15" s="46">
        <v>104.26</v>
      </c>
      <c r="L15" s="50">
        <v>86.83</v>
      </c>
      <c r="M15" s="50">
        <v>1.7957134678404201</v>
      </c>
      <c r="N15" s="50">
        <v>1.7957134678404201</v>
      </c>
      <c r="O15" s="50">
        <v>7.9126243754914893E-2</v>
      </c>
      <c r="P15" s="50">
        <v>1.85166417136934</v>
      </c>
      <c r="Q15" s="50">
        <v>1.7397627643114999</v>
      </c>
      <c r="R15" s="52"/>
      <c r="S15" s="8"/>
      <c r="T15" s="8"/>
    </row>
    <row r="16" spans="1:20" ht="14.45" customHeight="1">
      <c r="A16" s="48" t="s">
        <v>34</v>
      </c>
      <c r="B16" s="49">
        <v>4</v>
      </c>
      <c r="C16" s="50">
        <v>176.01499999999999</v>
      </c>
      <c r="D16" s="50">
        <v>174</v>
      </c>
      <c r="E16" s="50">
        <v>17.7757390844938</v>
      </c>
      <c r="F16" s="50">
        <v>196.6</v>
      </c>
      <c r="G16" s="50">
        <v>159.46</v>
      </c>
      <c r="H16" s="50">
        <v>106.18</v>
      </c>
      <c r="I16" s="50">
        <v>104.36</v>
      </c>
      <c r="J16" s="50">
        <v>9.7346939688244305</v>
      </c>
      <c r="K16" s="46">
        <v>104.26</v>
      </c>
      <c r="L16" s="50">
        <v>98</v>
      </c>
      <c r="M16" s="50">
        <v>1.65667210713909</v>
      </c>
      <c r="N16" s="50">
        <v>1.6613028799779499</v>
      </c>
      <c r="O16" s="50">
        <v>2.1383029154423201E-2</v>
      </c>
      <c r="P16" s="50">
        <v>1.67693981145758</v>
      </c>
      <c r="Q16" s="50">
        <v>1.6271428571428601</v>
      </c>
      <c r="R16" s="52"/>
      <c r="S16" s="8"/>
      <c r="T16" s="8"/>
    </row>
    <row r="17" spans="1:20" ht="14.45" customHeight="1">
      <c r="A17" s="48" t="s">
        <v>35</v>
      </c>
      <c r="B17" s="49">
        <v>23</v>
      </c>
      <c r="C17" s="50">
        <v>181.98869565217399</v>
      </c>
      <c r="D17" s="50">
        <v>181.7</v>
      </c>
      <c r="E17" s="50">
        <v>18.0749475805471</v>
      </c>
      <c r="F17" s="50">
        <v>213.51</v>
      </c>
      <c r="G17" s="50">
        <v>144.30000000000001</v>
      </c>
      <c r="H17" s="50">
        <v>101.020434782609</v>
      </c>
      <c r="I17" s="50">
        <v>101.7</v>
      </c>
      <c r="J17" s="50">
        <v>7.9183506537093198</v>
      </c>
      <c r="K17" s="46">
        <v>104.26</v>
      </c>
      <c r="L17" s="50">
        <v>86.6</v>
      </c>
      <c r="M17" s="50">
        <v>1.7998422292499801</v>
      </c>
      <c r="N17" s="50">
        <v>1.79737991266376</v>
      </c>
      <c r="O17" s="50">
        <v>8.0651257169857798E-2</v>
      </c>
      <c r="P17" s="50">
        <v>1.92643923240938</v>
      </c>
      <c r="Q17" s="50">
        <v>1.63322545846818</v>
      </c>
      <c r="R17" s="52"/>
      <c r="S17" s="8"/>
      <c r="T17" s="8"/>
    </row>
    <row r="18" spans="1:20" ht="14.45" customHeight="1">
      <c r="A18" s="48" t="s">
        <v>36</v>
      </c>
      <c r="B18" s="49">
        <v>4</v>
      </c>
      <c r="C18" s="50">
        <v>180.4975</v>
      </c>
      <c r="D18" s="50">
        <v>184.125</v>
      </c>
      <c r="E18" s="50">
        <v>29.7341928594001</v>
      </c>
      <c r="F18" s="50">
        <v>207.01</v>
      </c>
      <c r="G18" s="50">
        <v>146.72999999999999</v>
      </c>
      <c r="H18" s="50">
        <v>100.075</v>
      </c>
      <c r="I18" s="50">
        <v>100.93</v>
      </c>
      <c r="J18" s="50">
        <v>11.497308380660201</v>
      </c>
      <c r="K18" s="46">
        <v>104.26</v>
      </c>
      <c r="L18" s="50">
        <v>87.46</v>
      </c>
      <c r="M18" s="50">
        <v>1.7988244052539499</v>
      </c>
      <c r="N18" s="50">
        <v>1.8716306018408799</v>
      </c>
      <c r="O18" s="50">
        <v>0.15067494698869999</v>
      </c>
      <c r="P18" s="50">
        <v>1.8790304139034999</v>
      </c>
      <c r="Q18" s="50">
        <v>1.57300600343053</v>
      </c>
      <c r="R18" s="52"/>
      <c r="S18" s="8"/>
      <c r="T18" s="8"/>
    </row>
    <row r="19" spans="1:20" ht="14.45" customHeight="1">
      <c r="A19" s="44" t="s">
        <v>37</v>
      </c>
      <c r="B19" s="45">
        <v>1</v>
      </c>
      <c r="C19" s="46">
        <v>172.2</v>
      </c>
      <c r="D19" s="46">
        <v>172.2</v>
      </c>
      <c r="E19" s="46"/>
      <c r="F19" s="46">
        <v>172.2</v>
      </c>
      <c r="G19" s="46">
        <v>172.2</v>
      </c>
      <c r="H19" s="46">
        <v>100.2</v>
      </c>
      <c r="I19" s="46">
        <v>100.2</v>
      </c>
      <c r="J19" s="46"/>
      <c r="K19" s="46">
        <v>104.26</v>
      </c>
      <c r="L19" s="46">
        <v>100.2</v>
      </c>
      <c r="M19" s="46">
        <v>1.7185628742515</v>
      </c>
      <c r="N19" s="46">
        <v>1.7185628742515</v>
      </c>
      <c r="O19" s="46"/>
      <c r="P19" s="46">
        <v>1.7185628742515</v>
      </c>
      <c r="Q19" s="46">
        <v>1.7185628742515</v>
      </c>
      <c r="R19" s="47"/>
      <c r="S19" s="8"/>
      <c r="T19" s="8"/>
    </row>
    <row r="20" spans="1:20" ht="14.45" customHeight="1">
      <c r="A20" s="48" t="s">
        <v>38</v>
      </c>
      <c r="B20" s="49">
        <v>6</v>
      </c>
      <c r="C20" s="50">
        <v>166.82</v>
      </c>
      <c r="D20" s="50">
        <v>165.16</v>
      </c>
      <c r="E20" s="50">
        <v>13.9633806794773</v>
      </c>
      <c r="F20" s="50">
        <v>185</v>
      </c>
      <c r="G20" s="50">
        <v>152.80000000000001</v>
      </c>
      <c r="H20" s="50">
        <v>94.581666666666706</v>
      </c>
      <c r="I20" s="50">
        <v>93.795000000000002</v>
      </c>
      <c r="J20" s="50">
        <v>6.29647652792152</v>
      </c>
      <c r="K20" s="46">
        <v>104.26</v>
      </c>
      <c r="L20" s="50">
        <v>86</v>
      </c>
      <c r="M20" s="50">
        <v>1.7635369487596699</v>
      </c>
      <c r="N20" s="50">
        <v>1.7356259637485101</v>
      </c>
      <c r="O20" s="50">
        <v>8.4661867851651904E-2</v>
      </c>
      <c r="P20" s="50">
        <v>1.9270833333333299</v>
      </c>
      <c r="Q20" s="50">
        <v>1.6990937875313901</v>
      </c>
      <c r="R20" s="52"/>
      <c r="S20" s="8"/>
      <c r="T20" s="8"/>
    </row>
    <row r="21" spans="1:20" ht="14.45" customHeight="1">
      <c r="A21" s="48" t="s">
        <v>39</v>
      </c>
      <c r="B21" s="49">
        <v>4</v>
      </c>
      <c r="C21" s="50">
        <v>180.02500000000001</v>
      </c>
      <c r="D21" s="50">
        <v>181.75</v>
      </c>
      <c r="E21" s="50">
        <v>25.670005194130098</v>
      </c>
      <c r="F21" s="50">
        <v>205.4</v>
      </c>
      <c r="G21" s="50">
        <v>151.19999999999999</v>
      </c>
      <c r="H21" s="50">
        <v>102.3</v>
      </c>
      <c r="I21" s="50">
        <v>104.85</v>
      </c>
      <c r="J21" s="50">
        <v>8.9736651746466798</v>
      </c>
      <c r="K21" s="46">
        <v>104.26</v>
      </c>
      <c r="L21" s="50">
        <v>89.5</v>
      </c>
      <c r="M21" s="50">
        <v>1.75550141243761</v>
      </c>
      <c r="N21" s="50">
        <v>1.7424200101574501</v>
      </c>
      <c r="O21" s="50">
        <v>0.13849844703134301</v>
      </c>
      <c r="P21" s="50">
        <v>1.9286384976525801</v>
      </c>
      <c r="Q21" s="50">
        <v>1.6085271317829499</v>
      </c>
      <c r="R21" s="52"/>
      <c r="S21" s="8"/>
      <c r="T21" s="8"/>
    </row>
    <row r="22" spans="1:20" ht="14.45" customHeight="1">
      <c r="A22" s="48" t="s">
        <v>40</v>
      </c>
      <c r="B22" s="49">
        <v>3</v>
      </c>
      <c r="C22" s="50">
        <v>171.68</v>
      </c>
      <c r="D22" s="50">
        <v>167</v>
      </c>
      <c r="E22" s="50">
        <v>11.7416864206127</v>
      </c>
      <c r="F22" s="50">
        <v>185.04</v>
      </c>
      <c r="G22" s="50">
        <v>163</v>
      </c>
      <c r="H22" s="50">
        <v>99.3</v>
      </c>
      <c r="I22" s="50">
        <v>97</v>
      </c>
      <c r="J22" s="50">
        <v>9.6576394631400504</v>
      </c>
      <c r="K22" s="46">
        <v>104.26</v>
      </c>
      <c r="L22" s="50">
        <v>91</v>
      </c>
      <c r="M22" s="50">
        <v>1.73219024720765</v>
      </c>
      <c r="N22" s="50">
        <v>1.7216494845360799</v>
      </c>
      <c r="O22" s="50">
        <v>5.4517847978214601E-2</v>
      </c>
      <c r="P22" s="50">
        <v>1.79120879120879</v>
      </c>
      <c r="Q22" s="50">
        <v>1.68371246587807</v>
      </c>
      <c r="R22" s="52"/>
      <c r="S22" s="8"/>
      <c r="T22" s="8"/>
    </row>
    <row r="23" spans="1:20" ht="14.45" customHeight="1">
      <c r="A23" s="48" t="s">
        <v>41</v>
      </c>
      <c r="B23" s="49">
        <v>1</v>
      </c>
      <c r="C23" s="50">
        <v>174.48</v>
      </c>
      <c r="D23" s="50">
        <v>174.48</v>
      </c>
      <c r="E23" s="50"/>
      <c r="F23" s="50">
        <v>174.48</v>
      </c>
      <c r="G23" s="50">
        <v>174.48</v>
      </c>
      <c r="H23" s="50">
        <v>98.42</v>
      </c>
      <c r="I23" s="50">
        <v>98.42</v>
      </c>
      <c r="J23" s="50"/>
      <c r="K23" s="46">
        <v>104.26</v>
      </c>
      <c r="L23" s="50">
        <v>98.42</v>
      </c>
      <c r="M23" s="50">
        <v>1.77281040438935</v>
      </c>
      <c r="N23" s="50">
        <v>1.77281040438935</v>
      </c>
      <c r="O23" s="50"/>
      <c r="P23" s="50">
        <v>1.77281040438935</v>
      </c>
      <c r="Q23" s="50">
        <v>1.77281040438935</v>
      </c>
      <c r="R23" s="52"/>
      <c r="S23" s="8"/>
      <c r="T23" s="8"/>
    </row>
    <row r="24" spans="1:20" ht="14.45" customHeight="1">
      <c r="A24" s="48" t="s">
        <v>42</v>
      </c>
      <c r="B24" s="49">
        <v>2</v>
      </c>
      <c r="C24" s="50">
        <v>151.5</v>
      </c>
      <c r="D24" s="50">
        <v>151.5</v>
      </c>
      <c r="E24" s="50">
        <v>0.70710678118654802</v>
      </c>
      <c r="F24" s="50">
        <v>152</v>
      </c>
      <c r="G24" s="50">
        <v>151</v>
      </c>
      <c r="H24" s="50">
        <v>85.5</v>
      </c>
      <c r="I24" s="50">
        <v>85.5</v>
      </c>
      <c r="J24" s="50">
        <v>2.1213203435596402</v>
      </c>
      <c r="K24" s="46">
        <v>104.26</v>
      </c>
      <c r="L24" s="50">
        <v>84</v>
      </c>
      <c r="M24" s="50">
        <v>1.7725779967159301</v>
      </c>
      <c r="N24" s="50">
        <v>1.7725779967159301</v>
      </c>
      <c r="O24" s="50">
        <v>5.2249269545801502E-2</v>
      </c>
      <c r="P24" s="50">
        <v>1.80952380952381</v>
      </c>
      <c r="Q24" s="50">
        <v>1.73563218390805</v>
      </c>
      <c r="R24" s="52"/>
      <c r="S24" s="8"/>
      <c r="T24" s="8"/>
    </row>
    <row r="25" spans="1:20" ht="14.45" customHeight="1">
      <c r="A25" s="48" t="s">
        <v>43</v>
      </c>
      <c r="B25" s="49">
        <v>1</v>
      </c>
      <c r="C25" s="50">
        <v>161.63</v>
      </c>
      <c r="D25" s="50">
        <v>161.63</v>
      </c>
      <c r="E25" s="51"/>
      <c r="F25" s="50">
        <v>161.63</v>
      </c>
      <c r="G25" s="50">
        <v>161.63</v>
      </c>
      <c r="H25" s="50">
        <v>88.82</v>
      </c>
      <c r="I25" s="50">
        <v>88.82</v>
      </c>
      <c r="J25" s="50"/>
      <c r="K25" s="46">
        <v>104.26</v>
      </c>
      <c r="L25" s="50">
        <v>88.82</v>
      </c>
      <c r="M25" s="50">
        <v>1.81974780454853</v>
      </c>
      <c r="N25" s="50">
        <v>1.81974780454853</v>
      </c>
      <c r="O25" s="50"/>
      <c r="P25" s="50">
        <v>1.81974780454853</v>
      </c>
      <c r="Q25" s="50">
        <v>1.81974780454853</v>
      </c>
      <c r="R25" s="52"/>
      <c r="S25" s="8"/>
      <c r="T25" s="8"/>
    </row>
    <row r="26" spans="1:20" ht="14.45" customHeight="1">
      <c r="A26" s="44" t="s">
        <v>44</v>
      </c>
      <c r="B26" s="45">
        <v>5</v>
      </c>
      <c r="C26" s="46">
        <v>153.04</v>
      </c>
      <c r="D26" s="46">
        <v>154.97999999999999</v>
      </c>
      <c r="E26" s="46">
        <v>5.2698149872647297</v>
      </c>
      <c r="F26" s="46">
        <v>159.56</v>
      </c>
      <c r="G26" s="46">
        <v>146.47999999999999</v>
      </c>
      <c r="H26" s="46">
        <v>88.44</v>
      </c>
      <c r="I26" s="46">
        <v>88.56</v>
      </c>
      <c r="J26" s="46">
        <v>0.80202867779151099</v>
      </c>
      <c r="K26" s="46">
        <v>104.26</v>
      </c>
      <c r="L26" s="46">
        <v>87.29</v>
      </c>
      <c r="M26" s="46">
        <v>1.7303367430593399</v>
      </c>
      <c r="N26" s="46">
        <v>1.73424932975871</v>
      </c>
      <c r="O26" s="46">
        <v>5.3785000255111799E-2</v>
      </c>
      <c r="P26" s="46">
        <v>1.80845517397711</v>
      </c>
      <c r="Q26" s="46">
        <v>1.67808454576698</v>
      </c>
      <c r="R26" s="47"/>
      <c r="S26" s="8"/>
      <c r="T26" s="8"/>
    </row>
    <row r="27" spans="1:20" ht="14.45" customHeight="1">
      <c r="A27" s="40"/>
      <c r="B27" s="54"/>
      <c r="C27" s="55"/>
      <c r="D27" s="55"/>
      <c r="E27" s="55"/>
      <c r="F27" s="55"/>
      <c r="G27" s="55"/>
      <c r="H27" s="55"/>
      <c r="I27" s="55"/>
      <c r="J27" s="55"/>
      <c r="K27" s="55"/>
      <c r="L27" s="55"/>
      <c r="M27" s="55"/>
      <c r="N27" s="55"/>
      <c r="O27" s="55"/>
      <c r="P27" s="55"/>
      <c r="Q27" s="55"/>
      <c r="R27" s="56"/>
      <c r="S27" s="8"/>
      <c r="T27" s="8"/>
    </row>
    <row r="28" spans="1:20" ht="14.45" customHeight="1">
      <c r="A28" s="57" t="s">
        <v>45</v>
      </c>
      <c r="B28" s="45">
        <v>89</v>
      </c>
      <c r="C28" s="46">
        <v>176.03419642857099</v>
      </c>
      <c r="D28" s="46">
        <v>174.59</v>
      </c>
      <c r="E28" s="46">
        <v>17.7052329276184</v>
      </c>
      <c r="F28" s="46">
        <v>213.51</v>
      </c>
      <c r="G28" s="46">
        <v>143.19999999999999</v>
      </c>
      <c r="H28" s="46">
        <v>98.8382222222222</v>
      </c>
      <c r="I28" s="46">
        <v>99.034999999999997</v>
      </c>
      <c r="J28" s="46">
        <v>8.0139173293276702</v>
      </c>
      <c r="K28" s="46">
        <v>118</v>
      </c>
      <c r="L28" s="46">
        <v>82.2</v>
      </c>
      <c r="M28" s="46">
        <v>1.7646882650332001</v>
      </c>
      <c r="N28" s="46">
        <v>1.76542346542347</v>
      </c>
      <c r="O28" s="46">
        <v>9.7896303492E-2</v>
      </c>
      <c r="P28" s="46">
        <v>1.95498392282958</v>
      </c>
      <c r="Q28" s="46">
        <v>1.57300600343053</v>
      </c>
      <c r="R28" s="47">
        <v>2</v>
      </c>
      <c r="S28" s="8"/>
      <c r="T28" s="8"/>
    </row>
    <row r="29" spans="1:20" ht="14.45" customHeight="1">
      <c r="A29" s="57" t="s">
        <v>46</v>
      </c>
      <c r="B29" s="45">
        <v>43</v>
      </c>
      <c r="C29" s="46">
        <v>168.200476190476</v>
      </c>
      <c r="D29" s="46">
        <v>167.75</v>
      </c>
      <c r="E29" s="46">
        <v>14.655003466290299</v>
      </c>
      <c r="F29" s="46">
        <v>202.77</v>
      </c>
      <c r="G29" s="46">
        <v>142.5</v>
      </c>
      <c r="H29" s="46">
        <v>84.990952380952393</v>
      </c>
      <c r="I29" s="46">
        <v>84.28</v>
      </c>
      <c r="J29" s="46">
        <v>5.9731634832538401</v>
      </c>
      <c r="K29" s="46">
        <v>104.26</v>
      </c>
      <c r="L29" s="46">
        <v>73.08</v>
      </c>
      <c r="M29" s="46">
        <v>1.9809227057743499</v>
      </c>
      <c r="N29" s="46">
        <v>1.9541207786766399</v>
      </c>
      <c r="O29" s="46">
        <v>0.13637973958774599</v>
      </c>
      <c r="P29" s="46">
        <v>2.33498387839705</v>
      </c>
      <c r="Q29" s="46">
        <v>1.6938547486033499</v>
      </c>
      <c r="R29" s="47">
        <v>1</v>
      </c>
      <c r="S29" s="8"/>
      <c r="T29" s="8"/>
    </row>
    <row r="30" spans="1:20" ht="14.45" customHeight="1">
      <c r="A30" s="40"/>
      <c r="B30" s="54"/>
      <c r="C30" s="55"/>
      <c r="D30" s="55"/>
      <c r="E30" s="55"/>
      <c r="F30" s="55"/>
      <c r="G30" s="55"/>
      <c r="H30" s="55"/>
      <c r="I30" s="55"/>
      <c r="J30" s="55"/>
      <c r="K30" s="55"/>
      <c r="L30" s="55"/>
      <c r="M30" s="55"/>
      <c r="N30" s="55"/>
      <c r="O30" s="55"/>
      <c r="P30" s="55"/>
      <c r="Q30" s="55"/>
      <c r="R30" s="41"/>
      <c r="S30" s="8"/>
      <c r="T30" s="8"/>
    </row>
    <row r="31" spans="1:20" ht="12" customHeight="1">
      <c r="A31" s="58"/>
      <c r="B31" s="58"/>
      <c r="C31" s="58"/>
      <c r="D31" s="58"/>
      <c r="E31" s="58"/>
      <c r="F31" s="58"/>
      <c r="G31" s="58"/>
      <c r="H31" s="58"/>
      <c r="I31" s="58"/>
      <c r="J31" s="58"/>
      <c r="K31" s="58"/>
      <c r="L31" s="58"/>
      <c r="M31" s="58"/>
      <c r="N31" s="58"/>
      <c r="O31" s="58"/>
      <c r="P31" s="58"/>
      <c r="Q31" s="58"/>
      <c r="R31" s="58"/>
      <c r="S31" s="8"/>
      <c r="T31" s="8"/>
    </row>
    <row r="32" spans="1:20" ht="12" customHeight="1">
      <c r="A32" s="58"/>
      <c r="B32" s="58"/>
      <c r="C32" s="58"/>
      <c r="D32" s="58"/>
      <c r="E32" s="58"/>
      <c r="F32" s="58"/>
      <c r="G32" s="58"/>
      <c r="H32" s="58"/>
      <c r="I32" s="58"/>
      <c r="J32" s="58"/>
      <c r="K32" s="58"/>
      <c r="L32" s="58"/>
      <c r="M32" s="58"/>
      <c r="N32" s="58"/>
      <c r="O32" s="58"/>
      <c r="P32" s="58"/>
      <c r="Q32" s="58"/>
      <c r="R32" s="58"/>
      <c r="S32" s="8"/>
      <c r="T32" s="8"/>
    </row>
    <row r="33" spans="1:20" ht="12" customHeight="1">
      <c r="A33" s="58"/>
      <c r="B33" s="58"/>
      <c r="C33" s="58"/>
      <c r="D33" s="58"/>
      <c r="E33" s="58"/>
      <c r="F33" s="58"/>
      <c r="G33" s="58"/>
      <c r="H33" s="58"/>
      <c r="I33" s="58"/>
      <c r="J33" s="58"/>
      <c r="K33" s="58"/>
      <c r="L33" s="58"/>
      <c r="M33" s="58"/>
      <c r="N33" s="58"/>
      <c r="O33" s="58"/>
      <c r="P33" s="58"/>
      <c r="Q33" s="58"/>
      <c r="R33" s="58"/>
      <c r="S33" s="8"/>
      <c r="T33" s="8"/>
    </row>
  </sheetData>
  <mergeCells count="1">
    <mergeCell ref="A1:R1"/>
  </mergeCells>
  <pageMargins left="1" right="1" top="1" bottom="1" header="0.25" footer="0.25"/>
  <pageSetup orientation="portrait" r:id="rId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0FA7E-BDA9-4525-A57C-87687C977FDA}">
  <dimension ref="A1:R32"/>
  <sheetViews>
    <sheetView showGridLines="0" workbookViewId="0">
      <pane xSplit="1" ySplit="2" topLeftCell="B3" activePane="bottomRight" state="frozen"/>
      <selection pane="topRight"/>
      <selection pane="bottomLeft"/>
      <selection pane="bottomRight" activeCell="R31" sqref="A1:R31"/>
    </sheetView>
  </sheetViews>
  <sheetFormatPr defaultColWidth="16.28515625" defaultRowHeight="12" customHeight="1"/>
  <cols>
    <col min="1" max="1" width="22.7109375" style="5" customWidth="1"/>
    <col min="2" max="2" width="4.7109375" style="5" customWidth="1"/>
    <col min="3" max="4" width="9.85546875" style="5" customWidth="1"/>
    <col min="5" max="5" width="5.7109375" style="5" customWidth="1"/>
    <col min="6" max="7" width="6.7109375" style="5" customWidth="1"/>
    <col min="8" max="9" width="9.28515625" style="5" customWidth="1"/>
    <col min="10" max="10" width="5.7109375" style="5" customWidth="1"/>
    <col min="11" max="11" width="6.7109375" style="5" customWidth="1"/>
    <col min="12" max="13" width="5.7109375" style="5" customWidth="1"/>
    <col min="14" max="14" width="7.140625" style="5" customWidth="1"/>
    <col min="15" max="17" width="4.7109375" style="5" customWidth="1"/>
    <col min="18" max="18" width="10" style="5" customWidth="1"/>
    <col min="19" max="19" width="16.28515625" style="5" customWidth="1"/>
    <col min="20" max="16384" width="16.28515625" style="5"/>
  </cols>
  <sheetData>
    <row r="1" spans="1:18" ht="15.95" customHeight="1">
      <c r="A1" s="85" t="s">
        <v>48</v>
      </c>
      <c r="B1" s="85"/>
      <c r="C1" s="85"/>
      <c r="D1" s="85"/>
      <c r="E1" s="85"/>
      <c r="F1" s="85"/>
      <c r="G1" s="85"/>
      <c r="H1" s="85"/>
      <c r="I1" s="85"/>
      <c r="J1" s="85"/>
      <c r="K1" s="85"/>
      <c r="L1" s="85"/>
      <c r="M1" s="85"/>
      <c r="N1" s="85"/>
      <c r="O1" s="85"/>
      <c r="P1" s="85"/>
      <c r="Q1" s="85"/>
      <c r="R1" s="85"/>
    </row>
    <row r="2" spans="1:18" s="80" customFormat="1" ht="38.65" customHeight="1">
      <c r="A2" s="78" t="s">
        <v>50</v>
      </c>
      <c r="B2" s="78" t="s">
        <v>11</v>
      </c>
      <c r="C2" s="78" t="s">
        <v>12</v>
      </c>
      <c r="D2" s="78" t="s">
        <v>13</v>
      </c>
      <c r="E2" s="78" t="s">
        <v>14</v>
      </c>
      <c r="F2" s="78" t="s">
        <v>15</v>
      </c>
      <c r="G2" s="78" t="s">
        <v>16</v>
      </c>
      <c r="H2" s="78" t="s">
        <v>17</v>
      </c>
      <c r="I2" s="78" t="s">
        <v>18</v>
      </c>
      <c r="J2" s="78" t="s">
        <v>14</v>
      </c>
      <c r="K2" s="78" t="s">
        <v>15</v>
      </c>
      <c r="L2" s="78" t="s">
        <v>16</v>
      </c>
      <c r="M2" s="78" t="s">
        <v>19</v>
      </c>
      <c r="N2" s="78" t="s">
        <v>20</v>
      </c>
      <c r="O2" s="78" t="s">
        <v>14</v>
      </c>
      <c r="P2" s="78" t="s">
        <v>15</v>
      </c>
      <c r="Q2" s="78" t="s">
        <v>16</v>
      </c>
      <c r="R2" s="79"/>
    </row>
    <row r="3" spans="1:18" ht="14.65" customHeight="1">
      <c r="A3" s="63" t="s">
        <v>21</v>
      </c>
      <c r="B3" s="64">
        <v>23</v>
      </c>
      <c r="C3" s="65">
        <v>185.83695652173901</v>
      </c>
      <c r="D3" s="65">
        <v>187</v>
      </c>
      <c r="E3" s="65">
        <v>13.5382503350465</v>
      </c>
      <c r="F3" s="65">
        <v>208.82</v>
      </c>
      <c r="G3" s="65">
        <v>159.74</v>
      </c>
      <c r="H3" s="65">
        <v>82.861739130434799</v>
      </c>
      <c r="I3" s="65">
        <v>82.9</v>
      </c>
      <c r="J3" s="65">
        <v>6.2845334333034097</v>
      </c>
      <c r="K3" s="65">
        <v>94.03</v>
      </c>
      <c r="L3" s="65">
        <v>68</v>
      </c>
      <c r="M3" s="65">
        <v>2.24717546567447</v>
      </c>
      <c r="N3" s="65">
        <v>2.2523352688715002</v>
      </c>
      <c r="O3" s="65">
        <v>0.13594826248946801</v>
      </c>
      <c r="P3" s="65">
        <v>2.4425587467362901</v>
      </c>
      <c r="Q3" s="65">
        <v>1.9538807649043901</v>
      </c>
      <c r="R3" s="66"/>
    </row>
    <row r="4" spans="1:18" ht="14.45" customHeight="1">
      <c r="A4" s="67" t="s">
        <v>51</v>
      </c>
      <c r="B4" s="68">
        <v>3</v>
      </c>
      <c r="C4" s="69">
        <v>185.933333333333</v>
      </c>
      <c r="D4" s="69">
        <v>192.9</v>
      </c>
      <c r="E4" s="69">
        <v>19.696784847617501</v>
      </c>
      <c r="F4" s="69">
        <v>201.2</v>
      </c>
      <c r="G4" s="69">
        <v>163.69999999999999</v>
      </c>
      <c r="H4" s="69">
        <v>82.7</v>
      </c>
      <c r="I4" s="69">
        <v>192.9</v>
      </c>
      <c r="J4" s="69">
        <v>6.8088178122196803</v>
      </c>
      <c r="K4" s="69">
        <v>90.1</v>
      </c>
      <c r="L4" s="69">
        <v>76.7</v>
      </c>
      <c r="M4" s="69">
        <v>2.2466858427105501</v>
      </c>
      <c r="N4" s="69">
        <v>2.2330743618201998</v>
      </c>
      <c r="O4" s="69">
        <v>0.11978357730146599</v>
      </c>
      <c r="P4" s="69">
        <v>2.3726937269372699</v>
      </c>
      <c r="Q4" s="69">
        <v>2.1342894393741898</v>
      </c>
      <c r="R4" s="70"/>
    </row>
    <row r="5" spans="1:18" ht="14.45" customHeight="1">
      <c r="A5" s="67" t="s">
        <v>24</v>
      </c>
      <c r="B5" s="68">
        <v>1</v>
      </c>
      <c r="C5" s="71">
        <v>180</v>
      </c>
      <c r="D5" s="69">
        <v>180</v>
      </c>
      <c r="E5" s="72"/>
      <c r="F5" s="69">
        <v>180</v>
      </c>
      <c r="G5" s="71">
        <v>180</v>
      </c>
      <c r="H5" s="71">
        <v>78.55</v>
      </c>
      <c r="I5" s="69">
        <v>78.55</v>
      </c>
      <c r="J5" s="72"/>
      <c r="K5" s="73">
        <v>78.55</v>
      </c>
      <c r="L5" s="73">
        <v>78.55</v>
      </c>
      <c r="M5" s="69">
        <v>2.2915340547422001</v>
      </c>
      <c r="N5" s="69">
        <v>2.2915340547422001</v>
      </c>
      <c r="O5" s="72"/>
      <c r="P5" s="69">
        <v>2.2915340547422001</v>
      </c>
      <c r="Q5" s="69">
        <v>2.2915340547422001</v>
      </c>
      <c r="R5" s="70"/>
    </row>
    <row r="6" spans="1:18" ht="14.45" customHeight="1">
      <c r="A6" s="67" t="s">
        <v>26</v>
      </c>
      <c r="B6" s="68">
        <v>3</v>
      </c>
      <c r="C6" s="69">
        <v>167.56333333333299</v>
      </c>
      <c r="D6" s="69">
        <v>169.79</v>
      </c>
      <c r="E6" s="69">
        <v>20.640276968425901</v>
      </c>
      <c r="F6" s="69">
        <v>187</v>
      </c>
      <c r="G6" s="71">
        <v>145.9</v>
      </c>
      <c r="H6" s="69">
        <v>90.763333333333307</v>
      </c>
      <c r="I6" s="69">
        <v>92.07</v>
      </c>
      <c r="J6" s="69">
        <v>10.9486361403297</v>
      </c>
      <c r="K6" s="73">
        <v>101</v>
      </c>
      <c r="L6" s="73">
        <v>79.22</v>
      </c>
      <c r="M6" s="69">
        <v>1.8457773720878601</v>
      </c>
      <c r="N6" s="69">
        <v>1.8441403280113</v>
      </c>
      <c r="O6" s="69">
        <v>5.0906525572788196E-3</v>
      </c>
      <c r="P6" s="69">
        <v>1.85148514851485</v>
      </c>
      <c r="Q6" s="69">
        <v>1.84170663973744</v>
      </c>
      <c r="R6" s="70"/>
    </row>
    <row r="7" spans="1:18" ht="14.45" customHeight="1">
      <c r="A7" s="67" t="s">
        <v>27</v>
      </c>
      <c r="B7" s="68">
        <v>1</v>
      </c>
      <c r="C7" s="71">
        <v>171.1</v>
      </c>
      <c r="D7" s="69">
        <v>171.1</v>
      </c>
      <c r="E7" s="72"/>
      <c r="F7" s="69">
        <v>171.1</v>
      </c>
      <c r="G7" s="71">
        <v>171.1</v>
      </c>
      <c r="H7" s="71">
        <v>82.8</v>
      </c>
      <c r="I7" s="69">
        <v>82.8</v>
      </c>
      <c r="J7" s="72"/>
      <c r="K7" s="73">
        <v>82.8</v>
      </c>
      <c r="L7" s="73">
        <v>82.8</v>
      </c>
      <c r="M7" s="69">
        <v>2.06642512077295</v>
      </c>
      <c r="N7" s="69">
        <v>2.06642512077295</v>
      </c>
      <c r="O7" s="72"/>
      <c r="P7" s="69">
        <v>2.06642512077295</v>
      </c>
      <c r="Q7" s="69">
        <v>2.06642512077295</v>
      </c>
      <c r="R7" s="70"/>
    </row>
    <row r="8" spans="1:18" ht="14.45" customHeight="1">
      <c r="A8" s="67" t="s">
        <v>28</v>
      </c>
      <c r="B8" s="68">
        <v>9</v>
      </c>
      <c r="C8" s="69">
        <v>182.444444444444</v>
      </c>
      <c r="D8" s="69">
        <v>174.8</v>
      </c>
      <c r="E8" s="69">
        <v>11.3858586754701</v>
      </c>
      <c r="F8" s="69">
        <v>202.4</v>
      </c>
      <c r="G8" s="69">
        <v>171</v>
      </c>
      <c r="H8" s="69">
        <v>95.966666666666697</v>
      </c>
      <c r="I8" s="69">
        <v>95.7</v>
      </c>
      <c r="J8" s="69">
        <v>6.0874871663109102</v>
      </c>
      <c r="K8" s="69">
        <v>106.8</v>
      </c>
      <c r="L8" s="69">
        <v>87.8</v>
      </c>
      <c r="M8" s="69">
        <v>1.90837210153463</v>
      </c>
      <c r="N8" s="69">
        <v>1.93340270551509</v>
      </c>
      <c r="O8" s="69">
        <v>0.17456612917234199</v>
      </c>
      <c r="P8" s="69">
        <v>2.2339955849889601</v>
      </c>
      <c r="Q8" s="69">
        <v>1.6367041198501899</v>
      </c>
      <c r="R8" s="70"/>
    </row>
    <row r="9" spans="1:18" ht="14.45" customHeight="1">
      <c r="A9" s="67" t="s">
        <v>29</v>
      </c>
      <c r="B9" s="68">
        <v>23</v>
      </c>
      <c r="C9" s="69">
        <v>181.591304347826</v>
      </c>
      <c r="D9" s="69">
        <v>183</v>
      </c>
      <c r="E9" s="69">
        <v>14.3532673835953</v>
      </c>
      <c r="F9" s="69">
        <v>216.5</v>
      </c>
      <c r="G9" s="69">
        <v>155</v>
      </c>
      <c r="H9" s="69">
        <v>96.121739130434804</v>
      </c>
      <c r="I9" s="69">
        <v>95.9</v>
      </c>
      <c r="J9" s="69">
        <v>5.4459289650609799</v>
      </c>
      <c r="K9" s="69">
        <v>111.6</v>
      </c>
      <c r="L9" s="69">
        <v>89.1</v>
      </c>
      <c r="M9" s="69">
        <v>1.8905250472631701</v>
      </c>
      <c r="N9" s="69">
        <v>1.92849740932642</v>
      </c>
      <c r="O9" s="69">
        <v>0.125527006562624</v>
      </c>
      <c r="P9" s="69">
        <v>2.0446927374301702</v>
      </c>
      <c r="Q9" s="69">
        <v>1.63021868787276</v>
      </c>
      <c r="R9" s="70"/>
    </row>
    <row r="10" spans="1:18" ht="14.45" customHeight="1">
      <c r="A10" s="67" t="s">
        <v>31</v>
      </c>
      <c r="B10" s="68">
        <v>10</v>
      </c>
      <c r="C10" s="69">
        <v>192.869</v>
      </c>
      <c r="D10" s="69">
        <v>187.65</v>
      </c>
      <c r="E10" s="69">
        <v>19.537260384540399</v>
      </c>
      <c r="F10" s="69">
        <v>240.78</v>
      </c>
      <c r="G10" s="69">
        <v>167</v>
      </c>
      <c r="H10" s="69">
        <v>102.515</v>
      </c>
      <c r="I10" s="69">
        <v>101.5</v>
      </c>
      <c r="J10" s="69">
        <v>9.5126433410137494</v>
      </c>
      <c r="K10" s="69">
        <v>121.91</v>
      </c>
      <c r="L10" s="69">
        <v>85</v>
      </c>
      <c r="M10" s="69">
        <v>1.8813748970884101</v>
      </c>
      <c r="N10" s="69">
        <v>1.8548782654040401</v>
      </c>
      <c r="O10" s="69">
        <v>5.8144039859596403E-2</v>
      </c>
      <c r="P10" s="69">
        <v>1.9750635714871601</v>
      </c>
      <c r="Q10" s="69">
        <v>1.8221198156681999</v>
      </c>
      <c r="R10" s="70"/>
    </row>
    <row r="11" spans="1:18" ht="14.45" customHeight="1">
      <c r="A11" s="67" t="s">
        <v>32</v>
      </c>
      <c r="B11" s="68">
        <v>9</v>
      </c>
      <c r="C11" s="69">
        <v>185.02222222222201</v>
      </c>
      <c r="D11" s="69">
        <v>188.5</v>
      </c>
      <c r="E11" s="69">
        <v>14.0003372975241</v>
      </c>
      <c r="F11" s="69">
        <v>202.3</v>
      </c>
      <c r="G11" s="69">
        <v>164</v>
      </c>
      <c r="H11" s="69">
        <v>100.133333333333</v>
      </c>
      <c r="I11" s="69">
        <v>99</v>
      </c>
      <c r="J11" s="69">
        <v>5.0207071215118697</v>
      </c>
      <c r="K11" s="69">
        <v>108</v>
      </c>
      <c r="L11" s="69">
        <v>91.7</v>
      </c>
      <c r="M11" s="69">
        <v>1.84871837706858</v>
      </c>
      <c r="N11" s="69">
        <v>1.81481481481481</v>
      </c>
      <c r="O11" s="69">
        <v>0.124007973783144</v>
      </c>
      <c r="P11" s="69">
        <v>2.0434343434343401</v>
      </c>
      <c r="Q11" s="69">
        <v>1.6565656565656599</v>
      </c>
      <c r="R11" s="70"/>
    </row>
    <row r="12" spans="1:18" ht="14.45" customHeight="1">
      <c r="A12" s="67" t="s">
        <v>52</v>
      </c>
      <c r="B12" s="68">
        <v>2</v>
      </c>
      <c r="C12" s="69">
        <v>195</v>
      </c>
      <c r="D12" s="69">
        <v>195</v>
      </c>
      <c r="E12" s="69">
        <v>11.3137084989848</v>
      </c>
      <c r="F12" s="69">
        <v>203</v>
      </c>
      <c r="G12" s="69">
        <v>187</v>
      </c>
      <c r="H12" s="69">
        <v>100.735</v>
      </c>
      <c r="I12" s="69">
        <v>100.735</v>
      </c>
      <c r="J12" s="69">
        <v>6.4134585053619899</v>
      </c>
      <c r="K12" s="69">
        <v>105.27</v>
      </c>
      <c r="L12" s="69">
        <v>96.2</v>
      </c>
      <c r="M12" s="69">
        <v>1.9361207997571599</v>
      </c>
      <c r="N12" s="69">
        <v>1.9361207997571599</v>
      </c>
      <c r="O12" s="69">
        <v>1.0954702056147301E-2</v>
      </c>
      <c r="P12" s="69">
        <v>1.94386694386694</v>
      </c>
      <c r="Q12" s="69">
        <v>1.92837465564738</v>
      </c>
      <c r="R12" s="70"/>
    </row>
    <row r="13" spans="1:18" ht="14.45" customHeight="1">
      <c r="A13" s="67" t="s">
        <v>33</v>
      </c>
      <c r="B13" s="68">
        <v>9</v>
      </c>
      <c r="C13" s="69">
        <v>185.352222222222</v>
      </c>
      <c r="D13" s="69">
        <v>182.5</v>
      </c>
      <c r="E13" s="69">
        <v>14.8545327911868</v>
      </c>
      <c r="F13" s="69">
        <v>202.7</v>
      </c>
      <c r="G13" s="69">
        <v>165</v>
      </c>
      <c r="H13" s="69">
        <v>98.615555555555602</v>
      </c>
      <c r="I13" s="69">
        <v>97.1</v>
      </c>
      <c r="J13" s="69">
        <v>7.7242914094289397</v>
      </c>
      <c r="K13" s="69">
        <v>116.5</v>
      </c>
      <c r="L13" s="69">
        <v>90.74</v>
      </c>
      <c r="M13" s="69">
        <v>1.88125896594426</v>
      </c>
      <c r="N13" s="69">
        <v>1.84716599190283</v>
      </c>
      <c r="O13" s="69">
        <v>9.8983853776510602E-2</v>
      </c>
      <c r="P13" s="69">
        <v>2.0108135942327499</v>
      </c>
      <c r="Q13" s="69">
        <v>1.72789699570815</v>
      </c>
      <c r="R13" s="70"/>
    </row>
    <row r="14" spans="1:18" ht="14.45" customHeight="1">
      <c r="A14" s="67" t="s">
        <v>53</v>
      </c>
      <c r="B14" s="68">
        <v>14</v>
      </c>
      <c r="C14" s="69">
        <v>189.11928571428601</v>
      </c>
      <c r="D14" s="69">
        <v>188.3</v>
      </c>
      <c r="E14" s="69">
        <v>25.718903094292902</v>
      </c>
      <c r="F14" s="69">
        <v>226.5</v>
      </c>
      <c r="G14" s="69">
        <v>113.07</v>
      </c>
      <c r="H14" s="69">
        <v>103.577857142857</v>
      </c>
      <c r="I14" s="69">
        <v>102.46</v>
      </c>
      <c r="J14" s="69">
        <v>7.8582540423052398</v>
      </c>
      <c r="K14" s="69">
        <v>119.05</v>
      </c>
      <c r="L14" s="69">
        <v>93</v>
      </c>
      <c r="M14" s="69">
        <v>1.8261498178375</v>
      </c>
      <c r="N14" s="69">
        <v>1.8791480255766</v>
      </c>
      <c r="O14" s="69">
        <v>0.219334087709043</v>
      </c>
      <c r="P14" s="69">
        <v>2.05909090909091</v>
      </c>
      <c r="Q14" s="69">
        <v>1.16518961253092</v>
      </c>
      <c r="R14" s="70"/>
    </row>
    <row r="15" spans="1:18" ht="14.45" customHeight="1">
      <c r="A15" s="67" t="s">
        <v>35</v>
      </c>
      <c r="B15" s="68">
        <v>24</v>
      </c>
      <c r="C15" s="69">
        <v>189.649583333333</v>
      </c>
      <c r="D15" s="69">
        <v>188.65</v>
      </c>
      <c r="E15" s="69">
        <v>14.358335400422099</v>
      </c>
      <c r="F15" s="69">
        <v>213</v>
      </c>
      <c r="G15" s="69">
        <v>162</v>
      </c>
      <c r="H15" s="69">
        <v>98.454999999999998</v>
      </c>
      <c r="I15" s="69">
        <v>98.85</v>
      </c>
      <c r="J15" s="69">
        <v>5.9259458977119204</v>
      </c>
      <c r="K15" s="69">
        <v>109.8</v>
      </c>
      <c r="L15" s="69">
        <v>86</v>
      </c>
      <c r="M15" s="69">
        <v>1.92503868014288</v>
      </c>
      <c r="N15" s="69">
        <v>1.9122398020954801</v>
      </c>
      <c r="O15" s="69">
        <v>5.5444071510683597E-2</v>
      </c>
      <c r="P15" s="69">
        <v>2.0679611650485401</v>
      </c>
      <c r="Q15" s="69">
        <v>1.82391703575672</v>
      </c>
      <c r="R15" s="70"/>
    </row>
    <row r="16" spans="1:18" ht="14.45" customHeight="1">
      <c r="A16" s="67" t="s">
        <v>36</v>
      </c>
      <c r="B16" s="68">
        <v>4</v>
      </c>
      <c r="C16" s="69">
        <v>181.17500000000001</v>
      </c>
      <c r="D16" s="69">
        <v>181.05</v>
      </c>
      <c r="E16" s="69">
        <v>3.6252586114648402</v>
      </c>
      <c r="F16" s="69">
        <v>184.7</v>
      </c>
      <c r="G16" s="69">
        <v>177.9</v>
      </c>
      <c r="H16" s="69">
        <v>100.1</v>
      </c>
      <c r="I16" s="69">
        <v>100.2</v>
      </c>
      <c r="J16" s="69">
        <v>1.2727922061357899</v>
      </c>
      <c r="K16" s="69">
        <v>101.5</v>
      </c>
      <c r="L16" s="69">
        <v>98.5</v>
      </c>
      <c r="M16" s="69">
        <v>1.8103174183650099</v>
      </c>
      <c r="N16" s="69">
        <v>1.8107776188560101</v>
      </c>
      <c r="O16" s="69">
        <v>5.10010962938518E-2</v>
      </c>
      <c r="P16" s="69">
        <v>1.86700507614213</v>
      </c>
      <c r="Q16" s="69">
        <v>1.75270935960591</v>
      </c>
      <c r="R16" s="70"/>
    </row>
    <row r="17" spans="1:18" ht="14.45" customHeight="1">
      <c r="A17" s="67" t="s">
        <v>54</v>
      </c>
      <c r="B17" s="68">
        <v>3</v>
      </c>
      <c r="C17" s="69">
        <v>166.333333333333</v>
      </c>
      <c r="D17" s="69">
        <v>168</v>
      </c>
      <c r="E17" s="69">
        <v>12.583057392117899</v>
      </c>
      <c r="F17" s="69">
        <v>178</v>
      </c>
      <c r="G17" s="69">
        <v>153</v>
      </c>
      <c r="H17" s="69">
        <v>89</v>
      </c>
      <c r="I17" s="69">
        <v>93</v>
      </c>
      <c r="J17" s="69">
        <v>8.2613558209291504</v>
      </c>
      <c r="K17" s="69">
        <v>94.5</v>
      </c>
      <c r="L17" s="69">
        <v>79.5</v>
      </c>
      <c r="M17" s="69">
        <v>1.8720948580960799</v>
      </c>
      <c r="N17" s="69">
        <v>1.91397849462366</v>
      </c>
      <c r="O17" s="69">
        <v>8.1851135228219796E-2</v>
      </c>
      <c r="P17" s="69">
        <v>1.92452830188679</v>
      </c>
      <c r="Q17" s="69">
        <v>1.7777777777777799</v>
      </c>
      <c r="R17" s="70"/>
    </row>
    <row r="18" spans="1:18" ht="14.45" customHeight="1">
      <c r="A18" s="67" t="s">
        <v>37</v>
      </c>
      <c r="B18" s="68">
        <v>1</v>
      </c>
      <c r="C18" s="69">
        <v>196.7</v>
      </c>
      <c r="D18" s="69">
        <v>196.7</v>
      </c>
      <c r="E18" s="72"/>
      <c r="F18" s="69">
        <v>196.7</v>
      </c>
      <c r="G18" s="69">
        <v>196.7</v>
      </c>
      <c r="H18" s="69">
        <v>97.6</v>
      </c>
      <c r="I18" s="69">
        <v>97.6</v>
      </c>
      <c r="J18" s="72"/>
      <c r="K18" s="69">
        <v>97.6</v>
      </c>
      <c r="L18" s="69">
        <v>97.6</v>
      </c>
      <c r="M18" s="69">
        <v>2.0153688524590199</v>
      </c>
      <c r="N18" s="69">
        <v>2.0153688524590199</v>
      </c>
      <c r="O18" s="69"/>
      <c r="P18" s="69">
        <v>2.0153688524590199</v>
      </c>
      <c r="Q18" s="69">
        <v>2.0153688524590199</v>
      </c>
      <c r="R18" s="70"/>
    </row>
    <row r="19" spans="1:18" ht="14.45" customHeight="1">
      <c r="A19" s="67" t="s">
        <v>38</v>
      </c>
      <c r="B19" s="68">
        <v>4</v>
      </c>
      <c r="C19" s="69">
        <v>180.45</v>
      </c>
      <c r="D19" s="69">
        <v>188.9</v>
      </c>
      <c r="E19" s="69">
        <v>18.098342465540899</v>
      </c>
      <c r="F19" s="69">
        <v>190.6</v>
      </c>
      <c r="G19" s="69">
        <v>153.4</v>
      </c>
      <c r="H19" s="69">
        <v>91.625</v>
      </c>
      <c r="I19" s="69">
        <v>92.15</v>
      </c>
      <c r="J19" s="69">
        <v>3.0048571790796799</v>
      </c>
      <c r="K19" s="69">
        <v>94.4</v>
      </c>
      <c r="L19" s="69">
        <v>87.8</v>
      </c>
      <c r="M19" s="69">
        <v>1.9669048882545599</v>
      </c>
      <c r="N19" s="69">
        <v>2.0100680863392801</v>
      </c>
      <c r="O19" s="69">
        <v>0.152732485020973</v>
      </c>
      <c r="P19" s="69">
        <v>2.1003307607497201</v>
      </c>
      <c r="Q19" s="69">
        <v>1.74715261958998</v>
      </c>
      <c r="R19" s="70"/>
    </row>
    <row r="20" spans="1:18" ht="14.45" customHeight="1">
      <c r="A20" s="67" t="s">
        <v>39</v>
      </c>
      <c r="B20" s="68">
        <v>4</v>
      </c>
      <c r="C20" s="69">
        <v>191.3</v>
      </c>
      <c r="D20" s="69">
        <v>191.2</v>
      </c>
      <c r="E20" s="69">
        <v>25.252062622024901</v>
      </c>
      <c r="F20" s="69">
        <v>222.2</v>
      </c>
      <c r="G20" s="69">
        <v>160.6</v>
      </c>
      <c r="H20" s="69">
        <v>99.4</v>
      </c>
      <c r="I20" s="69">
        <v>101.85</v>
      </c>
      <c r="J20" s="69">
        <v>8.7204739932337798</v>
      </c>
      <c r="K20" s="69">
        <v>106.9</v>
      </c>
      <c r="L20" s="69">
        <v>87</v>
      </c>
      <c r="M20" s="69">
        <v>1.92028746961814</v>
      </c>
      <c r="N20" s="69">
        <v>1.8920194747781001</v>
      </c>
      <c r="O20" s="69">
        <v>0.117257426042672</v>
      </c>
      <c r="P20" s="69">
        <v>2.0785781103835399</v>
      </c>
      <c r="Q20" s="69">
        <v>1.81853281853282</v>
      </c>
      <c r="R20" s="70"/>
    </row>
    <row r="21" spans="1:18" ht="14.45" customHeight="1">
      <c r="A21" s="67" t="s">
        <v>55</v>
      </c>
      <c r="B21" s="68">
        <v>1</v>
      </c>
      <c r="C21" s="69">
        <v>136</v>
      </c>
      <c r="D21" s="69">
        <v>136</v>
      </c>
      <c r="E21" s="72"/>
      <c r="F21" s="69">
        <v>136</v>
      </c>
      <c r="G21" s="69">
        <v>136</v>
      </c>
      <c r="H21" s="69">
        <v>79</v>
      </c>
      <c r="I21" s="69">
        <v>79</v>
      </c>
      <c r="J21" s="72"/>
      <c r="K21" s="69">
        <v>79</v>
      </c>
      <c r="L21" s="69">
        <v>79</v>
      </c>
      <c r="M21" s="69">
        <v>1.72151898734177</v>
      </c>
      <c r="N21" s="69">
        <v>1.72151898734177</v>
      </c>
      <c r="O21" s="72"/>
      <c r="P21" s="69">
        <v>1.72151898734177</v>
      </c>
      <c r="Q21" s="69">
        <v>1.72151898734177</v>
      </c>
      <c r="R21" s="70"/>
    </row>
    <row r="22" spans="1:18" ht="14.45" customHeight="1">
      <c r="A22" s="67" t="s">
        <v>41</v>
      </c>
      <c r="B22" s="68">
        <v>1</v>
      </c>
      <c r="C22" s="69">
        <v>160.9</v>
      </c>
      <c r="D22" s="69">
        <v>160.9</v>
      </c>
      <c r="E22" s="72"/>
      <c r="F22" s="69">
        <v>160.9</v>
      </c>
      <c r="G22" s="69">
        <v>160.9</v>
      </c>
      <c r="H22" s="69">
        <v>90.6</v>
      </c>
      <c r="I22" s="69">
        <v>90.6</v>
      </c>
      <c r="J22" s="72"/>
      <c r="K22" s="69">
        <v>90.6</v>
      </c>
      <c r="L22" s="69">
        <v>90.6</v>
      </c>
      <c r="M22" s="69">
        <v>1.77593818984547</v>
      </c>
      <c r="N22" s="69">
        <v>1.77593818984547</v>
      </c>
      <c r="O22" s="72"/>
      <c r="P22" s="69">
        <v>1.77593818984547</v>
      </c>
      <c r="Q22" s="69">
        <v>1.77593818984547</v>
      </c>
      <c r="R22" s="70"/>
    </row>
    <row r="23" spans="1:18" ht="14.45" customHeight="1">
      <c r="A23" s="67" t="s">
        <v>40</v>
      </c>
      <c r="B23" s="68">
        <v>5</v>
      </c>
      <c r="C23" s="69">
        <v>188.8</v>
      </c>
      <c r="D23" s="69">
        <v>195</v>
      </c>
      <c r="E23" s="69">
        <v>13.367871932360799</v>
      </c>
      <c r="F23" s="69">
        <v>200</v>
      </c>
      <c r="G23" s="69">
        <v>168</v>
      </c>
      <c r="H23" s="69">
        <v>99.4</v>
      </c>
      <c r="I23" s="69">
        <v>100</v>
      </c>
      <c r="J23" s="69">
        <v>5.0793700396801196</v>
      </c>
      <c r="K23" s="69">
        <v>106</v>
      </c>
      <c r="L23" s="69">
        <v>93</v>
      </c>
      <c r="M23" s="69">
        <v>1.8981341072643301</v>
      </c>
      <c r="N23" s="69">
        <v>1.90625</v>
      </c>
      <c r="O23" s="69">
        <v>5.7321236209298999E-2</v>
      </c>
      <c r="P23" s="69">
        <v>1.95</v>
      </c>
      <c r="Q23" s="69">
        <v>1.80645161290323</v>
      </c>
      <c r="R23" s="70"/>
    </row>
    <row r="24" spans="1:18" ht="14.45" customHeight="1">
      <c r="A24" s="67" t="s">
        <v>42</v>
      </c>
      <c r="B24" s="68">
        <v>2</v>
      </c>
      <c r="C24" s="69">
        <v>169.5</v>
      </c>
      <c r="D24" s="69">
        <v>169.5</v>
      </c>
      <c r="E24" s="69">
        <v>0.70710678118654802</v>
      </c>
      <c r="F24" s="69">
        <v>170</v>
      </c>
      <c r="G24" s="69">
        <v>169</v>
      </c>
      <c r="H24" s="69">
        <v>82.5</v>
      </c>
      <c r="I24" s="69">
        <v>82.5</v>
      </c>
      <c r="J24" s="69">
        <v>2.1213203435596402</v>
      </c>
      <c r="K24" s="69">
        <v>84</v>
      </c>
      <c r="L24" s="69">
        <v>81</v>
      </c>
      <c r="M24" s="69">
        <v>2.0551146384479702</v>
      </c>
      <c r="N24" s="69">
        <v>2.0551146384479702</v>
      </c>
      <c r="O24" s="69">
        <v>4.4272117693340503E-2</v>
      </c>
      <c r="P24" s="69">
        <v>2.0864197530864201</v>
      </c>
      <c r="Q24" s="69">
        <v>2.0238095238095202</v>
      </c>
      <c r="R24" s="70"/>
    </row>
    <row r="25" spans="1:18" ht="14.45" customHeight="1">
      <c r="A25" s="67" t="s">
        <v>56</v>
      </c>
      <c r="B25" s="68">
        <v>1</v>
      </c>
      <c r="C25" s="69">
        <v>165.6</v>
      </c>
      <c r="D25" s="69">
        <v>165.6</v>
      </c>
      <c r="E25" s="72"/>
      <c r="F25" s="69">
        <v>165.6</v>
      </c>
      <c r="G25" s="69">
        <v>165.6</v>
      </c>
      <c r="H25" s="69">
        <v>89.5</v>
      </c>
      <c r="I25" s="69">
        <v>89.5</v>
      </c>
      <c r="J25" s="72"/>
      <c r="K25" s="69">
        <v>89.5</v>
      </c>
      <c r="L25" s="69">
        <v>89.5</v>
      </c>
      <c r="M25" s="69">
        <v>1.8502793296089399</v>
      </c>
      <c r="N25" s="69">
        <v>1.8502793296089399</v>
      </c>
      <c r="O25" s="72"/>
      <c r="P25" s="69">
        <v>1.8502793296089399</v>
      </c>
      <c r="Q25" s="69">
        <v>1.8502793296089399</v>
      </c>
      <c r="R25" s="70"/>
    </row>
    <row r="26" spans="1:18" ht="14.45" customHeight="1">
      <c r="A26" s="67" t="s">
        <v>57</v>
      </c>
      <c r="B26" s="68">
        <v>1</v>
      </c>
      <c r="C26" s="69">
        <v>177</v>
      </c>
      <c r="D26" s="69">
        <v>177</v>
      </c>
      <c r="E26" s="72"/>
      <c r="F26" s="69">
        <v>177</v>
      </c>
      <c r="G26" s="69">
        <v>177</v>
      </c>
      <c r="H26" s="69">
        <v>97</v>
      </c>
      <c r="I26" s="69">
        <v>97</v>
      </c>
      <c r="J26" s="72"/>
      <c r="K26" s="69">
        <v>97</v>
      </c>
      <c r="L26" s="69">
        <v>97</v>
      </c>
      <c r="M26" s="69">
        <v>1.82474226804124</v>
      </c>
      <c r="N26" s="69">
        <v>1.82474226804124</v>
      </c>
      <c r="O26" s="72"/>
      <c r="P26" s="69">
        <v>1.82474226804124</v>
      </c>
      <c r="Q26" s="69">
        <v>1.82474226804124</v>
      </c>
      <c r="R26" s="70"/>
    </row>
    <row r="27" spans="1:18" ht="14.45" customHeight="1">
      <c r="A27" s="67" t="s">
        <v>44</v>
      </c>
      <c r="B27" s="68">
        <v>2</v>
      </c>
      <c r="C27" s="69">
        <v>160.4</v>
      </c>
      <c r="D27" s="69">
        <v>160.4</v>
      </c>
      <c r="E27" s="69">
        <v>3.7476659402886998</v>
      </c>
      <c r="F27" s="69">
        <v>163.05000000000001</v>
      </c>
      <c r="G27" s="69">
        <v>157.75</v>
      </c>
      <c r="H27" s="69">
        <v>81.875</v>
      </c>
      <c r="I27" s="69">
        <v>81.875</v>
      </c>
      <c r="J27" s="69">
        <v>0.65760930650348903</v>
      </c>
      <c r="K27" s="69">
        <v>82.34</v>
      </c>
      <c r="L27" s="69">
        <v>81.41</v>
      </c>
      <c r="M27" s="69">
        <v>1.9589633352793401</v>
      </c>
      <c r="N27" s="69">
        <v>1.9589633352793401</v>
      </c>
      <c r="O27" s="69">
        <v>3.0038881464546901E-2</v>
      </c>
      <c r="P27" s="69">
        <v>1.9802040320621801</v>
      </c>
      <c r="Q27" s="69">
        <v>1.9377226384965001</v>
      </c>
      <c r="R27" s="70"/>
    </row>
    <row r="28" spans="1:18" ht="14.45" customHeight="1">
      <c r="A28" s="74"/>
      <c r="B28" s="75"/>
      <c r="C28" s="69"/>
      <c r="D28" s="69"/>
      <c r="E28" s="69"/>
      <c r="F28" s="69"/>
      <c r="G28" s="69"/>
      <c r="H28" s="69"/>
      <c r="I28" s="69"/>
      <c r="J28" s="69"/>
      <c r="K28" s="69"/>
      <c r="L28" s="69"/>
      <c r="M28" s="69"/>
      <c r="N28" s="69"/>
      <c r="O28" s="69"/>
      <c r="P28" s="69"/>
      <c r="Q28" s="69"/>
      <c r="R28" s="70"/>
    </row>
    <row r="29" spans="1:18" ht="14.45" customHeight="1">
      <c r="A29" s="76"/>
      <c r="B29" s="75"/>
      <c r="C29" s="69"/>
      <c r="D29" s="69"/>
      <c r="E29" s="69"/>
      <c r="F29" s="69"/>
      <c r="G29" s="69"/>
      <c r="H29" s="69"/>
      <c r="I29" s="69"/>
      <c r="J29" s="69"/>
      <c r="K29" s="69"/>
      <c r="L29" s="69"/>
      <c r="M29" s="69"/>
      <c r="N29" s="69"/>
      <c r="O29" s="69"/>
      <c r="P29" s="69"/>
      <c r="Q29" s="69"/>
      <c r="R29" s="70"/>
    </row>
    <row r="30" spans="1:18" ht="14.45" customHeight="1">
      <c r="A30" s="77" t="s">
        <v>45</v>
      </c>
      <c r="B30" s="68">
        <v>133</v>
      </c>
      <c r="C30" s="69">
        <v>183.622213114754</v>
      </c>
      <c r="D30" s="69">
        <v>184.15</v>
      </c>
      <c r="E30" s="69">
        <v>15.698645280937001</v>
      </c>
      <c r="F30" s="69">
        <v>226.5</v>
      </c>
      <c r="G30" s="69">
        <v>136</v>
      </c>
      <c r="H30" s="69">
        <v>96.830737704917993</v>
      </c>
      <c r="I30" s="69">
        <v>96.95</v>
      </c>
      <c r="J30" s="69">
        <v>7.2033005713155802</v>
      </c>
      <c r="K30" s="69">
        <v>121.91</v>
      </c>
      <c r="L30" s="69">
        <v>79</v>
      </c>
      <c r="M30" s="69">
        <v>1.89020295081865</v>
      </c>
      <c r="N30" s="69">
        <v>1.9052823315118399</v>
      </c>
      <c r="O30" s="69">
        <v>0.122955478201752</v>
      </c>
      <c r="P30" s="69">
        <v>2.2339955849889601</v>
      </c>
      <c r="Q30" s="69">
        <v>1.16518961253092</v>
      </c>
      <c r="R30" s="70">
        <v>2</v>
      </c>
    </row>
    <row r="31" spans="1:18" ht="14.45" customHeight="1">
      <c r="A31" s="77" t="s">
        <v>46</v>
      </c>
      <c r="B31" s="68">
        <v>27</v>
      </c>
      <c r="C31" s="69">
        <v>185.63148148148099</v>
      </c>
      <c r="D31" s="69">
        <v>187</v>
      </c>
      <c r="E31" s="69">
        <v>13.645424057932299</v>
      </c>
      <c r="F31" s="69">
        <v>208.82</v>
      </c>
      <c r="G31" s="69">
        <v>159.74</v>
      </c>
      <c r="H31" s="69">
        <v>82.684074074074104</v>
      </c>
      <c r="I31" s="69">
        <v>82.41</v>
      </c>
      <c r="J31" s="69">
        <v>6.1376368913195396</v>
      </c>
      <c r="K31" s="69">
        <v>94.03</v>
      </c>
      <c r="L31" s="69">
        <v>68</v>
      </c>
      <c r="M31" s="69">
        <v>2.2487639738291398</v>
      </c>
      <c r="N31" s="69">
        <v>2.2523352688715002</v>
      </c>
      <c r="O31" s="69">
        <v>0.12967399142493999</v>
      </c>
      <c r="P31" s="69">
        <v>2.4425587467362901</v>
      </c>
      <c r="Q31" s="69">
        <v>1.9538807649043901</v>
      </c>
      <c r="R31" s="70">
        <v>1</v>
      </c>
    </row>
    <row r="32" spans="1:18" ht="14.45" customHeight="1">
      <c r="A32" s="76"/>
      <c r="B32" s="75"/>
      <c r="C32" s="69"/>
      <c r="D32" s="69"/>
      <c r="E32" s="69"/>
      <c r="F32" s="69"/>
      <c r="G32" s="69"/>
      <c r="H32" s="69"/>
      <c r="I32" s="69"/>
      <c r="J32" s="69"/>
      <c r="K32" s="69"/>
      <c r="L32" s="69"/>
      <c r="M32" s="69"/>
      <c r="N32" s="69"/>
      <c r="O32" s="69"/>
      <c r="P32" s="69"/>
      <c r="Q32" s="69"/>
      <c r="R32" s="70"/>
    </row>
  </sheetData>
  <mergeCells count="1">
    <mergeCell ref="A1:R1"/>
  </mergeCells>
  <pageMargins left="0.5" right="0.5" top="0.75" bottom="0.75" header="0.27777800000000002" footer="0.27777800000000002"/>
  <pageSetup scale="72"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2"/>
  <sheetViews>
    <sheetView showGridLines="0" tabSelected="1" workbookViewId="0">
      <pane xSplit="2" ySplit="2" topLeftCell="C3" activePane="bottomRight" state="frozen"/>
      <selection pane="topRight"/>
      <selection pane="bottomLeft"/>
      <selection pane="bottomRight" activeCell="P39" sqref="A1:R39"/>
    </sheetView>
  </sheetViews>
  <sheetFormatPr defaultColWidth="16.28515625" defaultRowHeight="12" customHeight="1"/>
  <cols>
    <col min="1" max="1" width="3.5703125" style="5" customWidth="1"/>
    <col min="2" max="2" width="23.140625" style="5" customWidth="1"/>
    <col min="3" max="3" width="19.85546875" style="5" customWidth="1"/>
    <col min="4" max="4" width="11.85546875" style="5" customWidth="1"/>
    <col min="5" max="5" width="8.7109375" style="5" customWidth="1"/>
    <col min="6" max="6" width="7.85546875" style="5" customWidth="1"/>
    <col min="7" max="7" width="8.28515625" style="5" customWidth="1"/>
    <col min="8" max="8" width="8" style="5" customWidth="1"/>
    <col min="9" max="10" width="7.85546875" style="5" customWidth="1"/>
    <col min="11" max="11" width="8.140625" style="5" customWidth="1"/>
    <col min="12" max="12" width="15.42578125" style="5" customWidth="1"/>
    <col min="13" max="13" width="13.28515625" style="5" customWidth="1"/>
    <col min="14" max="15" width="14" style="5" customWidth="1"/>
    <col min="16" max="16" width="14.42578125" style="5" customWidth="1"/>
    <col min="17" max="17" width="16.28515625" style="5" customWidth="1"/>
    <col min="18" max="16384" width="16.28515625" style="5"/>
  </cols>
  <sheetData>
    <row r="1" spans="1:18" ht="24.95" customHeight="1">
      <c r="A1" s="84" t="s">
        <v>139</v>
      </c>
      <c r="B1" s="84"/>
      <c r="C1" s="84"/>
      <c r="D1" s="84"/>
      <c r="E1" s="84"/>
      <c r="F1" s="84"/>
      <c r="G1" s="84"/>
      <c r="H1" s="84"/>
      <c r="I1" s="84"/>
      <c r="J1" s="84"/>
      <c r="K1" s="84"/>
      <c r="L1" s="84"/>
      <c r="M1" s="84"/>
      <c r="N1" s="84"/>
      <c r="O1" s="84"/>
      <c r="P1" s="84"/>
      <c r="Q1" s="84"/>
      <c r="R1" s="84"/>
    </row>
    <row r="2" spans="1:18" ht="56.25" customHeight="1">
      <c r="A2" s="8"/>
      <c r="B2" s="9" t="s">
        <v>7</v>
      </c>
      <c r="C2" s="10" t="s">
        <v>61</v>
      </c>
      <c r="D2" s="10" t="s">
        <v>62</v>
      </c>
      <c r="E2" s="10" t="s">
        <v>10</v>
      </c>
      <c r="F2" s="10" t="s">
        <v>63</v>
      </c>
      <c r="G2" s="10" t="s">
        <v>64</v>
      </c>
      <c r="H2" s="10" t="s">
        <v>65</v>
      </c>
      <c r="I2" s="10" t="s">
        <v>66</v>
      </c>
      <c r="J2" s="10" t="s">
        <v>67</v>
      </c>
      <c r="K2" s="11"/>
      <c r="L2" s="12" t="s">
        <v>68</v>
      </c>
      <c r="M2" s="12" t="s">
        <v>69</v>
      </c>
      <c r="N2" s="12" t="s">
        <v>70</v>
      </c>
      <c r="O2" s="12" t="s">
        <v>71</v>
      </c>
      <c r="P2" s="13" t="s">
        <v>72</v>
      </c>
      <c r="Q2" s="8"/>
      <c r="R2" s="8"/>
    </row>
    <row r="3" spans="1:18" ht="15" customHeight="1">
      <c r="A3" s="8"/>
      <c r="B3" s="14" t="s">
        <v>73</v>
      </c>
      <c r="C3" s="15" t="s">
        <v>46</v>
      </c>
      <c r="D3" s="16" t="s">
        <v>74</v>
      </c>
      <c r="E3" s="16" t="s">
        <v>75</v>
      </c>
      <c r="F3" s="17">
        <v>87</v>
      </c>
      <c r="G3" s="17">
        <v>82.3</v>
      </c>
      <c r="H3" s="17">
        <v>82.4</v>
      </c>
      <c r="I3" s="17">
        <v>60.8</v>
      </c>
      <c r="J3" s="17">
        <v>44</v>
      </c>
      <c r="K3" s="18"/>
      <c r="L3" s="86">
        <f t="shared" ref="L3:L36" si="0">F3/MAX(F3:J3)</f>
        <v>1</v>
      </c>
      <c r="M3" s="18">
        <f t="shared" ref="M3:M36" si="1">G3/MAX(F3:J3)</f>
        <v>0.94597701149425284</v>
      </c>
      <c r="N3" s="18">
        <f t="shared" ref="N3:N36" si="2">H3/MAX(F3:J3)</f>
        <v>0.94712643678160924</v>
      </c>
      <c r="O3" s="18">
        <f t="shared" ref="O3:O36" si="3">I3/MAX(F3:J3)</f>
        <v>0.69885057471264367</v>
      </c>
      <c r="P3" s="19">
        <f>J3/MAX(F3:J3)</f>
        <v>0.50574712643678166</v>
      </c>
      <c r="Q3" s="8"/>
      <c r="R3" s="8"/>
    </row>
    <row r="4" spans="1:18" ht="15" customHeight="1">
      <c r="A4" s="8"/>
      <c r="B4" s="14" t="s">
        <v>76</v>
      </c>
      <c r="C4" s="15" t="s">
        <v>46</v>
      </c>
      <c r="D4" s="20" t="s">
        <v>77</v>
      </c>
      <c r="E4" s="20" t="s">
        <v>75</v>
      </c>
      <c r="F4" s="21">
        <v>83.9</v>
      </c>
      <c r="G4" s="21">
        <v>85.97</v>
      </c>
      <c r="H4" s="21">
        <v>81.72</v>
      </c>
      <c r="I4" s="21">
        <v>71.180000000000007</v>
      </c>
      <c r="J4" s="21">
        <v>49.9</v>
      </c>
      <c r="K4" s="18"/>
      <c r="L4" s="18">
        <f t="shared" si="0"/>
        <v>0.97592183319762715</v>
      </c>
      <c r="M4" s="86">
        <f t="shared" si="1"/>
        <v>1</v>
      </c>
      <c r="N4" s="18">
        <f t="shared" si="2"/>
        <v>0.95056415028498309</v>
      </c>
      <c r="O4" s="18">
        <f t="shared" si="3"/>
        <v>0.8279632429917414</v>
      </c>
      <c r="P4" s="19">
        <f>J4/MAX(F4:J4)</f>
        <v>0.58043503547749209</v>
      </c>
      <c r="Q4" s="8"/>
      <c r="R4" s="8"/>
    </row>
    <row r="5" spans="1:18" ht="15" customHeight="1">
      <c r="A5" s="8"/>
      <c r="B5" s="14" t="s">
        <v>78</v>
      </c>
      <c r="C5" s="15" t="s">
        <v>46</v>
      </c>
      <c r="D5" s="20" t="s">
        <v>77</v>
      </c>
      <c r="E5" s="20" t="s">
        <v>75</v>
      </c>
      <c r="F5" s="21">
        <v>94.88</v>
      </c>
      <c r="G5" s="21">
        <v>104.26</v>
      </c>
      <c r="H5" s="21">
        <v>102.39</v>
      </c>
      <c r="I5" s="21">
        <v>87.02</v>
      </c>
      <c r="J5" s="22"/>
      <c r="K5" s="18"/>
      <c r="L5" s="18">
        <f t="shared" si="0"/>
        <v>0.91003261078074038</v>
      </c>
      <c r="M5" s="86">
        <f t="shared" si="1"/>
        <v>1</v>
      </c>
      <c r="N5" s="18">
        <f t="shared" si="2"/>
        <v>0.98206407059274881</v>
      </c>
      <c r="O5" s="18">
        <f t="shared" si="3"/>
        <v>0.83464415883368492</v>
      </c>
      <c r="P5" s="19"/>
      <c r="Q5" s="8"/>
      <c r="R5" s="8"/>
    </row>
    <row r="6" spans="1:18" ht="15" customHeight="1">
      <c r="A6" s="8"/>
      <c r="B6" s="14" t="s">
        <v>79</v>
      </c>
      <c r="C6" s="15" t="s">
        <v>46</v>
      </c>
      <c r="D6" s="20" t="s">
        <v>80</v>
      </c>
      <c r="E6" s="20" t="s">
        <v>75</v>
      </c>
      <c r="F6" s="21">
        <v>84.46</v>
      </c>
      <c r="G6" s="21">
        <v>80.790000000000006</v>
      </c>
      <c r="H6" s="21">
        <v>77.31</v>
      </c>
      <c r="I6" s="21">
        <v>65.349999999999994</v>
      </c>
      <c r="J6" s="22"/>
      <c r="K6" s="18"/>
      <c r="L6" s="86">
        <f t="shared" si="0"/>
        <v>1</v>
      </c>
      <c r="M6" s="18">
        <f t="shared" si="1"/>
        <v>0.95654747809614038</v>
      </c>
      <c r="N6" s="18">
        <f t="shared" si="2"/>
        <v>0.91534454179493263</v>
      </c>
      <c r="O6" s="18">
        <f t="shared" si="3"/>
        <v>0.77373904807009231</v>
      </c>
      <c r="P6" s="19"/>
      <c r="Q6" s="8"/>
      <c r="R6" s="8"/>
    </row>
    <row r="7" spans="1:18" ht="15" customHeight="1">
      <c r="A7" s="8"/>
      <c r="B7" s="14" t="s">
        <v>81</v>
      </c>
      <c r="C7" s="15" t="s">
        <v>46</v>
      </c>
      <c r="D7" s="16" t="s">
        <v>82</v>
      </c>
      <c r="E7" s="16" t="s">
        <v>75</v>
      </c>
      <c r="F7" s="17">
        <v>78.13</v>
      </c>
      <c r="G7" s="17">
        <v>75.790000000000006</v>
      </c>
      <c r="H7" s="17">
        <v>72.87</v>
      </c>
      <c r="I7" s="17">
        <v>55.12</v>
      </c>
      <c r="J7" s="22"/>
      <c r="K7" s="18"/>
      <c r="L7" s="86">
        <f t="shared" si="0"/>
        <v>1</v>
      </c>
      <c r="M7" s="18">
        <f t="shared" si="1"/>
        <v>0.9700499168053246</v>
      </c>
      <c r="N7" s="18">
        <f t="shared" si="2"/>
        <v>0.9326763087162423</v>
      </c>
      <c r="O7" s="18">
        <f t="shared" si="3"/>
        <v>0.70549084858569056</v>
      </c>
      <c r="P7" s="19"/>
      <c r="Q7" s="8"/>
      <c r="R7" s="8"/>
    </row>
    <row r="8" spans="1:18" ht="15" customHeight="1">
      <c r="A8" s="8"/>
      <c r="B8" s="14" t="s">
        <v>83</v>
      </c>
      <c r="C8" s="15" t="s">
        <v>46</v>
      </c>
      <c r="D8" s="20" t="s">
        <v>84</v>
      </c>
      <c r="E8" s="16" t="s">
        <v>75</v>
      </c>
      <c r="F8" s="17">
        <v>73.08</v>
      </c>
      <c r="G8" s="17">
        <v>72.540000000000006</v>
      </c>
      <c r="H8" s="17">
        <v>67.97</v>
      </c>
      <c r="I8" s="17">
        <v>53.3</v>
      </c>
      <c r="J8" s="22"/>
      <c r="K8" s="18"/>
      <c r="L8" s="86">
        <f t="shared" si="0"/>
        <v>1</v>
      </c>
      <c r="M8" s="18">
        <f t="shared" si="1"/>
        <v>0.99261083743842371</v>
      </c>
      <c r="N8" s="18">
        <f t="shared" si="2"/>
        <v>0.93007662835249039</v>
      </c>
      <c r="O8" s="18">
        <f t="shared" si="3"/>
        <v>0.7293377120963328</v>
      </c>
      <c r="P8" s="19"/>
      <c r="Q8" s="8"/>
      <c r="R8" s="8"/>
    </row>
    <row r="9" spans="1:18" ht="15" customHeight="1">
      <c r="A9" s="8"/>
      <c r="B9" s="14" t="s">
        <v>85</v>
      </c>
      <c r="C9" s="15" t="s">
        <v>46</v>
      </c>
      <c r="D9" s="16" t="s">
        <v>82</v>
      </c>
      <c r="E9" s="16" t="s">
        <v>75</v>
      </c>
      <c r="F9" s="17">
        <v>78.540000000000006</v>
      </c>
      <c r="G9" s="17">
        <v>80.040000000000006</v>
      </c>
      <c r="H9" s="17">
        <v>74.95</v>
      </c>
      <c r="I9" s="17">
        <v>57.64</v>
      </c>
      <c r="J9" s="23"/>
      <c r="K9" s="18"/>
      <c r="L9" s="18">
        <f t="shared" si="0"/>
        <v>0.98125937031484256</v>
      </c>
      <c r="M9" s="86">
        <f t="shared" si="1"/>
        <v>1</v>
      </c>
      <c r="N9" s="18">
        <f t="shared" si="2"/>
        <v>0.93640679660169912</v>
      </c>
      <c r="O9" s="18">
        <f t="shared" si="3"/>
        <v>0.72013993003498245</v>
      </c>
      <c r="P9" s="19"/>
      <c r="Q9" s="8"/>
      <c r="R9" s="8"/>
    </row>
    <row r="10" spans="1:18" ht="15" customHeight="1">
      <c r="A10" s="8"/>
      <c r="B10" s="14" t="s">
        <v>86</v>
      </c>
      <c r="C10" s="15" t="s">
        <v>46</v>
      </c>
      <c r="D10" s="16" t="s">
        <v>87</v>
      </c>
      <c r="E10" s="16" t="s">
        <v>75</v>
      </c>
      <c r="F10" s="17">
        <v>94.64</v>
      </c>
      <c r="G10" s="17">
        <v>95.5</v>
      </c>
      <c r="H10" s="17">
        <v>91.05</v>
      </c>
      <c r="I10" s="17">
        <v>81.69</v>
      </c>
      <c r="J10" s="17">
        <v>60.93</v>
      </c>
      <c r="K10" s="18"/>
      <c r="L10" s="18">
        <f t="shared" si="0"/>
        <v>0.99099476439790579</v>
      </c>
      <c r="M10" s="86">
        <f t="shared" si="1"/>
        <v>1</v>
      </c>
      <c r="N10" s="18">
        <f t="shared" si="2"/>
        <v>0.95340314136125648</v>
      </c>
      <c r="O10" s="18">
        <f t="shared" si="3"/>
        <v>0.85539267015706799</v>
      </c>
      <c r="P10" s="19">
        <f>J10/MAX(F10:J10)</f>
        <v>0.63801047120418852</v>
      </c>
      <c r="Q10" s="8"/>
      <c r="R10" s="8"/>
    </row>
    <row r="11" spans="1:18" ht="15" customHeight="1">
      <c r="A11" s="8"/>
      <c r="B11" s="14" t="s">
        <v>88</v>
      </c>
      <c r="C11" s="15" t="s">
        <v>46</v>
      </c>
      <c r="D11" s="16" t="s">
        <v>87</v>
      </c>
      <c r="E11" s="16" t="s">
        <v>75</v>
      </c>
      <c r="F11" s="17">
        <v>77.91</v>
      </c>
      <c r="G11" s="17">
        <v>76.180000000000007</v>
      </c>
      <c r="H11" s="17">
        <v>73.47</v>
      </c>
      <c r="I11" s="17">
        <v>66.12</v>
      </c>
      <c r="J11" s="17">
        <v>47.31</v>
      </c>
      <c r="K11" s="18"/>
      <c r="L11" s="86">
        <f t="shared" si="0"/>
        <v>1</v>
      </c>
      <c r="M11" s="18">
        <f t="shared" si="1"/>
        <v>0.97779489154152244</v>
      </c>
      <c r="N11" s="18">
        <f t="shared" si="2"/>
        <v>0.94301116673084329</v>
      </c>
      <c r="O11" s="18">
        <f t="shared" si="3"/>
        <v>0.84867154408933398</v>
      </c>
      <c r="P11" s="19">
        <f>J11/MAX(F11:J11)</f>
        <v>0.60723912206391994</v>
      </c>
      <c r="Q11" s="8"/>
      <c r="R11" s="8"/>
    </row>
    <row r="12" spans="1:18" ht="15" customHeight="1">
      <c r="A12" s="8"/>
      <c r="B12" s="14" t="s">
        <v>89</v>
      </c>
      <c r="C12" s="15" t="s">
        <v>46</v>
      </c>
      <c r="D12" s="16" t="s">
        <v>90</v>
      </c>
      <c r="E12" s="16" t="s">
        <v>75</v>
      </c>
      <c r="F12" s="17">
        <v>90</v>
      </c>
      <c r="G12" s="17">
        <v>89.36</v>
      </c>
      <c r="H12" s="17">
        <v>87.64</v>
      </c>
      <c r="I12" s="17">
        <v>71.06</v>
      </c>
      <c r="J12" s="23"/>
      <c r="K12" s="18"/>
      <c r="L12" s="86">
        <f t="shared" si="0"/>
        <v>1</v>
      </c>
      <c r="M12" s="18">
        <f t="shared" si="1"/>
        <v>0.99288888888888893</v>
      </c>
      <c r="N12" s="18">
        <f t="shared" si="2"/>
        <v>0.97377777777777774</v>
      </c>
      <c r="O12" s="18">
        <f t="shared" si="3"/>
        <v>0.78955555555555557</v>
      </c>
      <c r="P12" s="19"/>
      <c r="Q12" s="8"/>
      <c r="R12" s="8"/>
    </row>
    <row r="13" spans="1:18" ht="15" customHeight="1">
      <c r="A13" s="8"/>
      <c r="B13" s="14" t="s">
        <v>91</v>
      </c>
      <c r="C13" s="15" t="s">
        <v>46</v>
      </c>
      <c r="D13" s="16" t="s">
        <v>92</v>
      </c>
      <c r="E13" s="16" t="s">
        <v>75</v>
      </c>
      <c r="F13" s="17">
        <v>86.33</v>
      </c>
      <c r="G13" s="17">
        <v>89.27</v>
      </c>
      <c r="H13" s="17">
        <v>87.81</v>
      </c>
      <c r="I13" s="17">
        <v>74.53</v>
      </c>
      <c r="J13" s="17">
        <v>49.74</v>
      </c>
      <c r="K13" s="18"/>
      <c r="L13" s="18">
        <f t="shared" si="0"/>
        <v>0.9670662036518427</v>
      </c>
      <c r="M13" s="86">
        <f t="shared" si="1"/>
        <v>1</v>
      </c>
      <c r="N13" s="18">
        <f t="shared" si="2"/>
        <v>0.98364512154139139</v>
      </c>
      <c r="O13" s="18">
        <f t="shared" si="3"/>
        <v>0.83488293939733393</v>
      </c>
      <c r="P13" s="19">
        <f>J13/MAX(F13:J13)</f>
        <v>0.55718606474739563</v>
      </c>
      <c r="Q13" s="8"/>
      <c r="R13" s="8"/>
    </row>
    <row r="14" spans="1:18" ht="15" customHeight="1">
      <c r="A14" s="8"/>
      <c r="B14" s="14" t="s">
        <v>93</v>
      </c>
      <c r="C14" s="15" t="s">
        <v>46</v>
      </c>
      <c r="D14" s="16" t="s">
        <v>90</v>
      </c>
      <c r="E14" s="16" t="s">
        <v>75</v>
      </c>
      <c r="F14" s="17">
        <v>86.14</v>
      </c>
      <c r="G14" s="17">
        <v>84.35</v>
      </c>
      <c r="H14" s="17">
        <v>79.22</v>
      </c>
      <c r="I14" s="17">
        <v>66.349999999999994</v>
      </c>
      <c r="J14" s="23"/>
      <c r="K14" s="18"/>
      <c r="L14" s="86">
        <f t="shared" si="0"/>
        <v>1</v>
      </c>
      <c r="M14" s="18">
        <f t="shared" si="1"/>
        <v>0.9792198746227071</v>
      </c>
      <c r="N14" s="18">
        <f t="shared" si="2"/>
        <v>0.9196656605525888</v>
      </c>
      <c r="O14" s="18">
        <f t="shared" si="3"/>
        <v>0.77025771999071269</v>
      </c>
      <c r="P14" s="19"/>
      <c r="Q14" s="8"/>
      <c r="R14" s="8"/>
    </row>
    <row r="15" spans="1:18" ht="15" customHeight="1">
      <c r="A15" s="8"/>
      <c r="B15" s="14" t="s">
        <v>94</v>
      </c>
      <c r="C15" s="15" t="s">
        <v>46</v>
      </c>
      <c r="D15" s="16" t="s">
        <v>74</v>
      </c>
      <c r="E15" s="16" t="s">
        <v>75</v>
      </c>
      <c r="F15" s="17">
        <v>85.2</v>
      </c>
      <c r="G15" s="17">
        <v>81.8</v>
      </c>
      <c r="H15" s="17">
        <v>80.3</v>
      </c>
      <c r="I15" s="17">
        <v>65.900000000000006</v>
      </c>
      <c r="J15" s="23"/>
      <c r="K15" s="18"/>
      <c r="L15" s="86">
        <f t="shared" si="0"/>
        <v>1</v>
      </c>
      <c r="M15" s="18">
        <f t="shared" si="1"/>
        <v>0.960093896713615</v>
      </c>
      <c r="N15" s="18">
        <f t="shared" si="2"/>
        <v>0.94248826291079801</v>
      </c>
      <c r="O15" s="18">
        <f t="shared" si="3"/>
        <v>0.77347417840375587</v>
      </c>
      <c r="P15" s="19"/>
      <c r="Q15" s="8"/>
      <c r="R15" s="8"/>
    </row>
    <row r="16" spans="1:18" ht="15" customHeight="1">
      <c r="A16" s="8"/>
      <c r="B16" s="14" t="s">
        <v>95</v>
      </c>
      <c r="C16" s="15" t="s">
        <v>46</v>
      </c>
      <c r="D16" s="16" t="s">
        <v>74</v>
      </c>
      <c r="E16" s="16" t="s">
        <v>75</v>
      </c>
      <c r="F16" s="17">
        <v>89.5</v>
      </c>
      <c r="G16" s="17">
        <v>89.3</v>
      </c>
      <c r="H16" s="17">
        <v>84.2</v>
      </c>
      <c r="I16" s="17">
        <v>60.5</v>
      </c>
      <c r="J16" s="22"/>
      <c r="K16" s="18"/>
      <c r="L16" s="86">
        <f t="shared" si="0"/>
        <v>1</v>
      </c>
      <c r="M16" s="18">
        <f t="shared" si="1"/>
        <v>0.99776536312849162</v>
      </c>
      <c r="N16" s="18">
        <f t="shared" si="2"/>
        <v>0.94078212290502794</v>
      </c>
      <c r="O16" s="18">
        <f t="shared" si="3"/>
        <v>0.67597765363128492</v>
      </c>
      <c r="P16" s="19"/>
      <c r="Q16" s="8"/>
      <c r="R16" s="8"/>
    </row>
    <row r="17" spans="1:18" ht="15" customHeight="1">
      <c r="A17" s="8"/>
      <c r="B17" s="14" t="s">
        <v>96</v>
      </c>
      <c r="C17" s="15" t="s">
        <v>46</v>
      </c>
      <c r="D17" s="16" t="s">
        <v>74</v>
      </c>
      <c r="E17" s="16" t="s">
        <v>75</v>
      </c>
      <c r="F17" s="17">
        <v>86.8</v>
      </c>
      <c r="G17" s="17">
        <v>84.4</v>
      </c>
      <c r="H17" s="17">
        <v>80.900000000000006</v>
      </c>
      <c r="I17" s="17">
        <v>72.400000000000006</v>
      </c>
      <c r="J17" s="23"/>
      <c r="K17" s="18"/>
      <c r="L17" s="88">
        <f>F17/MAX(F17:J17)</f>
        <v>1</v>
      </c>
      <c r="M17" s="18">
        <f t="shared" si="1"/>
        <v>0.97235023041474666</v>
      </c>
      <c r="N17" s="18">
        <f t="shared" si="2"/>
        <v>0.9320276497695853</v>
      </c>
      <c r="O17" s="18">
        <f t="shared" si="3"/>
        <v>0.83410138248847931</v>
      </c>
      <c r="P17" s="19"/>
      <c r="Q17" s="8"/>
      <c r="R17" s="8"/>
    </row>
    <row r="18" spans="1:18" ht="15" customHeight="1">
      <c r="A18" s="8"/>
      <c r="B18" s="14" t="s">
        <v>97</v>
      </c>
      <c r="C18" s="15" t="s">
        <v>46</v>
      </c>
      <c r="D18" s="16" t="s">
        <v>74</v>
      </c>
      <c r="E18" s="16" t="s">
        <v>75</v>
      </c>
      <c r="F18" s="17">
        <v>75.400000000000006</v>
      </c>
      <c r="G18" s="17">
        <v>74</v>
      </c>
      <c r="H18" s="17">
        <v>65.099999999999994</v>
      </c>
      <c r="I18" s="17">
        <v>46.8</v>
      </c>
      <c r="J18" s="22"/>
      <c r="K18" s="18"/>
      <c r="L18" s="88">
        <f>F18/MAX(F18:J18)</f>
        <v>1</v>
      </c>
      <c r="M18" s="18">
        <f t="shared" si="1"/>
        <v>0.98143236074270546</v>
      </c>
      <c r="N18" s="18">
        <f t="shared" si="2"/>
        <v>0.8633952254641909</v>
      </c>
      <c r="O18" s="18">
        <f t="shared" si="3"/>
        <v>0.6206896551724137</v>
      </c>
      <c r="P18" s="19"/>
      <c r="Q18" s="8"/>
      <c r="R18" s="8"/>
    </row>
    <row r="19" spans="1:18" ht="15" customHeight="1">
      <c r="A19" s="8"/>
      <c r="B19" s="24" t="s">
        <v>98</v>
      </c>
      <c r="C19" s="15" t="s">
        <v>46</v>
      </c>
      <c r="D19" s="25" t="s">
        <v>74</v>
      </c>
      <c r="E19" s="25" t="s">
        <v>75</v>
      </c>
      <c r="F19" s="17">
        <v>79.97</v>
      </c>
      <c r="G19" s="17">
        <v>84.1</v>
      </c>
      <c r="H19" s="17">
        <v>73.31</v>
      </c>
      <c r="I19" s="17">
        <v>55.69</v>
      </c>
      <c r="J19" s="23"/>
      <c r="K19" s="18"/>
      <c r="L19" s="87">
        <f>F19/MAX(F19:J19)</f>
        <v>0.95089179548156966</v>
      </c>
      <c r="M19" s="86">
        <f t="shared" si="1"/>
        <v>1</v>
      </c>
      <c r="N19" s="18">
        <f t="shared" si="2"/>
        <v>0.87170035671819268</v>
      </c>
      <c r="O19" s="18">
        <f t="shared" si="3"/>
        <v>0.66218787158145065</v>
      </c>
      <c r="P19" s="19"/>
      <c r="Q19" s="8"/>
      <c r="R19" s="8"/>
    </row>
    <row r="20" spans="1:18" ht="15" customHeight="1">
      <c r="A20" s="8"/>
      <c r="B20" s="14" t="s">
        <v>99</v>
      </c>
      <c r="C20" s="15" t="s">
        <v>45</v>
      </c>
      <c r="D20" s="26"/>
      <c r="E20" s="16" t="s">
        <v>100</v>
      </c>
      <c r="F20" s="21">
        <v>93.86</v>
      </c>
      <c r="G20" s="21">
        <v>94.15</v>
      </c>
      <c r="H20" s="21">
        <v>90.39</v>
      </c>
      <c r="I20" s="21">
        <v>59.34</v>
      </c>
      <c r="J20" s="23"/>
      <c r="K20" s="18"/>
      <c r="L20" s="87">
        <f t="shared" si="0"/>
        <v>0.99691980881571951</v>
      </c>
      <c r="M20" s="86">
        <f t="shared" si="1"/>
        <v>1</v>
      </c>
      <c r="N20" s="18">
        <f t="shared" si="2"/>
        <v>0.96006372809346785</v>
      </c>
      <c r="O20" s="18">
        <f t="shared" si="3"/>
        <v>0.63027084439723846</v>
      </c>
      <c r="P20" s="19"/>
      <c r="Q20" s="8"/>
      <c r="R20" s="8"/>
    </row>
    <row r="21" spans="1:18" ht="15" customHeight="1">
      <c r="A21" s="8"/>
      <c r="B21" s="14" t="s">
        <v>101</v>
      </c>
      <c r="C21" s="15" t="s">
        <v>45</v>
      </c>
      <c r="D21" s="16" t="s">
        <v>102</v>
      </c>
      <c r="E21" s="16" t="s">
        <v>103</v>
      </c>
      <c r="F21" s="17">
        <v>98.3</v>
      </c>
      <c r="G21" s="17">
        <v>96.1</v>
      </c>
      <c r="H21" s="17">
        <v>87.8</v>
      </c>
      <c r="I21" s="17">
        <v>58.4</v>
      </c>
      <c r="J21" s="22"/>
      <c r="K21" s="18"/>
      <c r="L21" s="88">
        <f t="shared" si="0"/>
        <v>1</v>
      </c>
      <c r="M21" s="18">
        <f t="shared" si="1"/>
        <v>0.97761953204476093</v>
      </c>
      <c r="N21" s="18">
        <f t="shared" si="2"/>
        <v>0.89318413021363174</v>
      </c>
      <c r="O21" s="18">
        <f t="shared" si="3"/>
        <v>0.59409969481180058</v>
      </c>
      <c r="P21" s="19"/>
      <c r="Q21" s="8"/>
      <c r="R21" s="8"/>
    </row>
    <row r="22" spans="1:18" ht="15" customHeight="1">
      <c r="A22" s="8"/>
      <c r="B22" s="14" t="s">
        <v>104</v>
      </c>
      <c r="C22" s="15" t="s">
        <v>45</v>
      </c>
      <c r="D22" s="16" t="s">
        <v>102</v>
      </c>
      <c r="E22" s="16" t="s">
        <v>103</v>
      </c>
      <c r="F22" s="17">
        <v>99.4</v>
      </c>
      <c r="G22" s="17">
        <v>100.2</v>
      </c>
      <c r="H22" s="17">
        <v>95.1</v>
      </c>
      <c r="I22" s="17">
        <v>75.599999999999994</v>
      </c>
      <c r="J22" s="22"/>
      <c r="K22" s="18"/>
      <c r="L22" s="87">
        <f t="shared" si="0"/>
        <v>0.99201596806387227</v>
      </c>
      <c r="M22" s="86">
        <f t="shared" si="1"/>
        <v>1</v>
      </c>
      <c r="N22" s="18">
        <f t="shared" si="2"/>
        <v>0.94910179640718551</v>
      </c>
      <c r="O22" s="18">
        <f t="shared" si="3"/>
        <v>0.75449101796407181</v>
      </c>
      <c r="P22" s="19"/>
      <c r="Q22" s="8"/>
      <c r="R22" s="8"/>
    </row>
    <row r="23" spans="1:18" ht="15" customHeight="1">
      <c r="A23" s="8"/>
      <c r="B23" s="14" t="s">
        <v>105</v>
      </c>
      <c r="C23" s="15" t="s">
        <v>45</v>
      </c>
      <c r="D23" s="16" t="s">
        <v>102</v>
      </c>
      <c r="E23" s="16" t="s">
        <v>103</v>
      </c>
      <c r="F23" s="17">
        <v>96.3</v>
      </c>
      <c r="G23" s="17">
        <v>98.2</v>
      </c>
      <c r="H23" s="17">
        <v>90.4</v>
      </c>
      <c r="I23" s="17">
        <v>65.7</v>
      </c>
      <c r="J23" s="22"/>
      <c r="K23" s="18"/>
      <c r="L23" s="87">
        <f t="shared" si="0"/>
        <v>0.9806517311608961</v>
      </c>
      <c r="M23" s="86">
        <f t="shared" si="1"/>
        <v>1</v>
      </c>
      <c r="N23" s="18">
        <f t="shared" si="2"/>
        <v>0.92057026476578419</v>
      </c>
      <c r="O23" s="18">
        <f t="shared" si="3"/>
        <v>0.66904276985743383</v>
      </c>
      <c r="P23" s="19"/>
      <c r="Q23" s="8"/>
      <c r="R23" s="8"/>
    </row>
    <row r="24" spans="1:18" ht="15" customHeight="1">
      <c r="A24" s="8"/>
      <c r="B24" s="14" t="s">
        <v>106</v>
      </c>
      <c r="C24" s="15" t="s">
        <v>45</v>
      </c>
      <c r="D24" s="16" t="s">
        <v>102</v>
      </c>
      <c r="E24" s="16" t="s">
        <v>103</v>
      </c>
      <c r="F24" s="17">
        <v>101.2</v>
      </c>
      <c r="G24" s="17">
        <v>97.9</v>
      </c>
      <c r="H24" s="17">
        <v>95.5</v>
      </c>
      <c r="I24" s="17">
        <v>77.3</v>
      </c>
      <c r="J24" s="22"/>
      <c r="K24" s="18"/>
      <c r="L24" s="88">
        <f t="shared" si="0"/>
        <v>1</v>
      </c>
      <c r="M24" s="18">
        <f t="shared" si="1"/>
        <v>0.96739130434782616</v>
      </c>
      <c r="N24" s="18">
        <f t="shared" si="2"/>
        <v>0.94367588932806323</v>
      </c>
      <c r="O24" s="18">
        <f t="shared" si="3"/>
        <v>0.76383399209486158</v>
      </c>
      <c r="P24" s="19"/>
      <c r="Q24" s="8"/>
      <c r="R24" s="8"/>
    </row>
    <row r="25" spans="1:18" ht="15" customHeight="1">
      <c r="A25" s="8"/>
      <c r="B25" s="14" t="s">
        <v>107</v>
      </c>
      <c r="C25" s="15" t="s">
        <v>45</v>
      </c>
      <c r="D25" s="20" t="s">
        <v>108</v>
      </c>
      <c r="E25" s="20" t="s">
        <v>109</v>
      </c>
      <c r="F25" s="21">
        <v>108.07</v>
      </c>
      <c r="G25" s="21">
        <v>111.37</v>
      </c>
      <c r="H25" s="21">
        <v>102.91</v>
      </c>
      <c r="I25" s="21">
        <v>93.1</v>
      </c>
      <c r="J25" s="22"/>
      <c r="K25" s="18"/>
      <c r="L25" s="87">
        <f t="shared" si="0"/>
        <v>0.97036904013648184</v>
      </c>
      <c r="M25" s="86">
        <f t="shared" si="1"/>
        <v>1</v>
      </c>
      <c r="N25" s="18">
        <f t="shared" si="2"/>
        <v>0.9240369938044356</v>
      </c>
      <c r="O25" s="18">
        <f t="shared" si="3"/>
        <v>0.83595223130106844</v>
      </c>
      <c r="P25" s="19"/>
      <c r="Q25" s="8"/>
      <c r="R25" s="8"/>
    </row>
    <row r="26" spans="1:18" ht="15" customHeight="1">
      <c r="A26" s="8"/>
      <c r="B26" s="14" t="s">
        <v>110</v>
      </c>
      <c r="C26" s="15" t="s">
        <v>45</v>
      </c>
      <c r="D26" s="20" t="s">
        <v>111</v>
      </c>
      <c r="E26" s="20" t="s">
        <v>112</v>
      </c>
      <c r="F26" s="21">
        <v>83.35</v>
      </c>
      <c r="G26" s="21">
        <v>87.85</v>
      </c>
      <c r="H26" s="21">
        <v>87.78</v>
      </c>
      <c r="I26" s="21">
        <v>62.81</v>
      </c>
      <c r="J26" s="22"/>
      <c r="K26" s="18"/>
      <c r="L26" s="87">
        <f t="shared" si="0"/>
        <v>0.94877632327831529</v>
      </c>
      <c r="M26" s="86">
        <f t="shared" si="1"/>
        <v>1</v>
      </c>
      <c r="N26" s="18">
        <f t="shared" si="2"/>
        <v>0.99920318725099611</v>
      </c>
      <c r="O26" s="18">
        <f t="shared" si="3"/>
        <v>0.71496869664200347</v>
      </c>
      <c r="P26" s="19"/>
      <c r="Q26" s="8"/>
      <c r="R26" s="8"/>
    </row>
    <row r="27" spans="1:18" ht="15" customHeight="1">
      <c r="A27" s="8"/>
      <c r="B27" s="27" t="s">
        <v>113</v>
      </c>
      <c r="C27" s="28" t="s">
        <v>45</v>
      </c>
      <c r="D27" s="16" t="s">
        <v>114</v>
      </c>
      <c r="E27" s="16" t="s">
        <v>115</v>
      </c>
      <c r="F27" s="17">
        <v>96.95</v>
      </c>
      <c r="G27" s="17">
        <v>92.68</v>
      </c>
      <c r="H27" s="17">
        <v>90.2</v>
      </c>
      <c r="I27" s="17">
        <v>68.37</v>
      </c>
      <c r="J27" s="22"/>
      <c r="K27" s="18"/>
      <c r="L27" s="88">
        <f t="shared" si="0"/>
        <v>1</v>
      </c>
      <c r="M27" s="18">
        <f t="shared" si="1"/>
        <v>0.95595667870036105</v>
      </c>
      <c r="N27" s="18">
        <f t="shared" si="2"/>
        <v>0.93037648272305318</v>
      </c>
      <c r="O27" s="18">
        <f t="shared" si="3"/>
        <v>0.7052088705518309</v>
      </c>
      <c r="P27" s="19"/>
      <c r="Q27" s="8"/>
      <c r="R27" s="8"/>
    </row>
    <row r="28" spans="1:18" ht="15" customHeight="1">
      <c r="A28" s="8"/>
      <c r="B28" s="27" t="s">
        <v>116</v>
      </c>
      <c r="C28" s="29" t="s">
        <v>45</v>
      </c>
      <c r="D28" s="16" t="s">
        <v>114</v>
      </c>
      <c r="E28" s="16" t="s">
        <v>115</v>
      </c>
      <c r="F28" s="17">
        <v>86.83</v>
      </c>
      <c r="G28" s="17">
        <v>83.1</v>
      </c>
      <c r="H28" s="17">
        <v>82.32</v>
      </c>
      <c r="I28" s="17">
        <v>65.989999999999995</v>
      </c>
      <c r="J28" s="22"/>
      <c r="K28" s="18"/>
      <c r="L28" s="88">
        <f t="shared" si="0"/>
        <v>1</v>
      </c>
      <c r="M28" s="18">
        <f t="shared" si="1"/>
        <v>0.95704249683289178</v>
      </c>
      <c r="N28" s="18">
        <f t="shared" si="2"/>
        <v>0.94805942646550723</v>
      </c>
      <c r="O28" s="18">
        <f t="shared" si="3"/>
        <v>0.75999078659449493</v>
      </c>
      <c r="P28" s="19"/>
      <c r="Q28" s="8"/>
      <c r="R28" s="8"/>
    </row>
    <row r="29" spans="1:18" ht="15" customHeight="1">
      <c r="A29" s="8"/>
      <c r="B29" s="14" t="s">
        <v>117</v>
      </c>
      <c r="C29" s="15" t="s">
        <v>45</v>
      </c>
      <c r="D29" s="16" t="s">
        <v>118</v>
      </c>
      <c r="E29" s="16" t="s">
        <v>119</v>
      </c>
      <c r="F29" s="17">
        <v>118</v>
      </c>
      <c r="G29" s="17">
        <v>117.7</v>
      </c>
      <c r="H29" s="17">
        <v>115</v>
      </c>
      <c r="I29" s="17">
        <v>94.8</v>
      </c>
      <c r="J29" s="22"/>
      <c r="K29" s="18"/>
      <c r="L29" s="88">
        <f t="shared" si="0"/>
        <v>1</v>
      </c>
      <c r="M29" s="18">
        <f t="shared" si="1"/>
        <v>0.99745762711864405</v>
      </c>
      <c r="N29" s="18">
        <f t="shared" si="2"/>
        <v>0.97457627118644063</v>
      </c>
      <c r="O29" s="18">
        <f t="shared" si="3"/>
        <v>0.80338983050847457</v>
      </c>
      <c r="P29" s="19"/>
      <c r="Q29" s="8"/>
      <c r="R29" s="8"/>
    </row>
    <row r="30" spans="1:18" ht="15" customHeight="1">
      <c r="A30" s="8"/>
      <c r="B30" s="14" t="s">
        <v>120</v>
      </c>
      <c r="C30" s="15" t="s">
        <v>45</v>
      </c>
      <c r="D30" s="16" t="s">
        <v>121</v>
      </c>
      <c r="E30" s="16" t="s">
        <v>122</v>
      </c>
      <c r="F30" s="17">
        <v>96</v>
      </c>
      <c r="G30" s="17">
        <v>93</v>
      </c>
      <c r="H30" s="17">
        <v>89</v>
      </c>
      <c r="I30" s="17">
        <v>78</v>
      </c>
      <c r="J30" s="17">
        <v>56</v>
      </c>
      <c r="K30" s="18"/>
      <c r="L30" s="88">
        <f>F30/MAX(F30:J30)</f>
        <v>1</v>
      </c>
      <c r="M30" s="18">
        <f t="shared" si="1"/>
        <v>0.96875</v>
      </c>
      <c r="N30" s="18">
        <f t="shared" si="2"/>
        <v>0.92708333333333337</v>
      </c>
      <c r="O30" s="18">
        <f t="shared" si="3"/>
        <v>0.8125</v>
      </c>
      <c r="P30" s="19">
        <f>J30/MAX(F30:J30)</f>
        <v>0.58333333333333337</v>
      </c>
      <c r="Q30" s="8"/>
      <c r="R30" s="8"/>
    </row>
    <row r="31" spans="1:18" ht="15" customHeight="1">
      <c r="A31" s="8"/>
      <c r="B31" s="14" t="s">
        <v>123</v>
      </c>
      <c r="C31" s="15" t="s">
        <v>45</v>
      </c>
      <c r="D31" s="16" t="s">
        <v>124</v>
      </c>
      <c r="E31" s="16" t="s">
        <v>125</v>
      </c>
      <c r="F31" s="17">
        <v>100.9</v>
      </c>
      <c r="G31" s="17">
        <v>108.58</v>
      </c>
      <c r="H31" s="17">
        <v>102.1</v>
      </c>
      <c r="I31" s="17">
        <v>95.45</v>
      </c>
      <c r="J31" s="17">
        <v>44.7</v>
      </c>
      <c r="K31" s="18"/>
      <c r="L31" s="87">
        <f t="shared" si="0"/>
        <v>0.92926874194142572</v>
      </c>
      <c r="M31" s="86">
        <f t="shared" si="1"/>
        <v>1</v>
      </c>
      <c r="N31" s="18">
        <f t="shared" si="2"/>
        <v>0.94032050101307785</v>
      </c>
      <c r="O31" s="18">
        <f t="shared" si="3"/>
        <v>0.87907533615767175</v>
      </c>
      <c r="P31" s="19"/>
      <c r="Q31" s="8"/>
      <c r="R31" s="8"/>
    </row>
    <row r="32" spans="1:18" ht="15" customHeight="1">
      <c r="A32" s="8"/>
      <c r="B32" s="14" t="s">
        <v>126</v>
      </c>
      <c r="C32" s="15" t="s">
        <v>45</v>
      </c>
      <c r="D32" s="16" t="s">
        <v>127</v>
      </c>
      <c r="E32" s="16" t="s">
        <v>125</v>
      </c>
      <c r="F32" s="17">
        <v>93.28</v>
      </c>
      <c r="G32" s="17">
        <v>87.2</v>
      </c>
      <c r="H32" s="17">
        <v>82.42</v>
      </c>
      <c r="I32" s="17">
        <v>57.72</v>
      </c>
      <c r="J32" s="23"/>
      <c r="K32" s="18"/>
      <c r="L32" s="88">
        <f t="shared" si="0"/>
        <v>1</v>
      </c>
      <c r="M32" s="18">
        <f t="shared" si="1"/>
        <v>0.934819897084048</v>
      </c>
      <c r="N32" s="18">
        <f t="shared" si="2"/>
        <v>0.88357632933104635</v>
      </c>
      <c r="O32" s="18">
        <f t="shared" si="3"/>
        <v>0.61878216123499141</v>
      </c>
      <c r="P32" s="19"/>
      <c r="Q32" s="8"/>
      <c r="R32" s="8"/>
    </row>
    <row r="33" spans="1:18" ht="15" customHeight="1">
      <c r="A33" s="8"/>
      <c r="B33" s="14" t="s">
        <v>128</v>
      </c>
      <c r="C33" s="15" t="s">
        <v>45</v>
      </c>
      <c r="D33" s="16" t="s">
        <v>129</v>
      </c>
      <c r="E33" s="16" t="s">
        <v>125</v>
      </c>
      <c r="F33" s="17">
        <v>109.24</v>
      </c>
      <c r="G33" s="17">
        <v>110.98</v>
      </c>
      <c r="H33" s="17">
        <v>107.5</v>
      </c>
      <c r="I33" s="17">
        <v>95.02</v>
      </c>
      <c r="J33" s="17">
        <v>56.41</v>
      </c>
      <c r="K33" s="18"/>
      <c r="L33" s="87">
        <f t="shared" si="0"/>
        <v>0.98432149936925561</v>
      </c>
      <c r="M33" s="86">
        <f t="shared" si="1"/>
        <v>1</v>
      </c>
      <c r="N33" s="18">
        <f t="shared" si="2"/>
        <v>0.96864299873851145</v>
      </c>
      <c r="O33" s="18">
        <f t="shared" si="3"/>
        <v>0.85619030455938006</v>
      </c>
      <c r="P33" s="19"/>
      <c r="Q33" s="8"/>
      <c r="R33" s="8"/>
    </row>
    <row r="34" spans="1:18" ht="15" customHeight="1">
      <c r="A34" s="8"/>
      <c r="B34" s="14" t="s">
        <v>130</v>
      </c>
      <c r="C34" s="15" t="s">
        <v>45</v>
      </c>
      <c r="D34" s="16" t="s">
        <v>131</v>
      </c>
      <c r="E34" s="16" t="s">
        <v>125</v>
      </c>
      <c r="F34" s="17">
        <v>86.15</v>
      </c>
      <c r="G34" s="17">
        <v>87.46</v>
      </c>
      <c r="H34" s="17">
        <v>81.88</v>
      </c>
      <c r="I34" s="17">
        <v>70.56</v>
      </c>
      <c r="J34" s="17">
        <v>36.15</v>
      </c>
      <c r="K34" s="18"/>
      <c r="L34" s="87">
        <f t="shared" si="0"/>
        <v>0.98502172421678491</v>
      </c>
      <c r="M34" s="86">
        <f t="shared" si="1"/>
        <v>1</v>
      </c>
      <c r="N34" s="18">
        <f t="shared" si="2"/>
        <v>0.93619940544248803</v>
      </c>
      <c r="O34" s="18">
        <f t="shared" si="3"/>
        <v>0.80676880859821642</v>
      </c>
      <c r="P34" s="19"/>
      <c r="Q34" s="8"/>
      <c r="R34" s="8"/>
    </row>
    <row r="35" spans="1:18" ht="15" customHeight="1">
      <c r="A35" s="8"/>
      <c r="B35" s="30" t="s">
        <v>132</v>
      </c>
      <c r="C35" s="15" t="s">
        <v>45</v>
      </c>
      <c r="D35" s="16" t="s">
        <v>133</v>
      </c>
      <c r="E35" s="16" t="s">
        <v>134</v>
      </c>
      <c r="F35" s="17">
        <v>107.01</v>
      </c>
      <c r="G35" s="17">
        <v>105.25</v>
      </c>
      <c r="H35" s="17">
        <v>103.6</v>
      </c>
      <c r="I35" s="17">
        <v>81.36</v>
      </c>
      <c r="J35" s="22"/>
      <c r="K35" s="18"/>
      <c r="L35" s="88">
        <f t="shared" si="0"/>
        <v>1</v>
      </c>
      <c r="M35" s="18">
        <f t="shared" si="1"/>
        <v>0.9835529389776656</v>
      </c>
      <c r="N35" s="18">
        <f t="shared" si="2"/>
        <v>0.96813381926922704</v>
      </c>
      <c r="O35" s="18">
        <f t="shared" si="3"/>
        <v>0.76030277544154745</v>
      </c>
      <c r="P35" s="19"/>
      <c r="Q35" s="8"/>
      <c r="R35" s="8"/>
    </row>
    <row r="36" spans="1:18" ht="15" customHeight="1">
      <c r="A36" s="8"/>
      <c r="B36" s="14" t="s">
        <v>135</v>
      </c>
      <c r="C36" s="15" t="s">
        <v>45</v>
      </c>
      <c r="D36" s="26"/>
      <c r="E36" s="31" t="s">
        <v>44</v>
      </c>
      <c r="F36" s="32">
        <v>86.91</v>
      </c>
      <c r="G36" s="32">
        <v>87.29</v>
      </c>
      <c r="H36" s="32">
        <v>83.05</v>
      </c>
      <c r="I36" s="32">
        <v>56.73</v>
      </c>
      <c r="J36" s="22"/>
      <c r="K36" s="18"/>
      <c r="L36" s="18">
        <f t="shared" si="0"/>
        <v>0.99564669492496261</v>
      </c>
      <c r="M36" s="86">
        <f t="shared" si="1"/>
        <v>1</v>
      </c>
      <c r="N36" s="18">
        <f t="shared" si="2"/>
        <v>0.9514262802153739</v>
      </c>
      <c r="O36" s="18">
        <f t="shared" si="3"/>
        <v>0.64990262343911098</v>
      </c>
      <c r="P36" s="19"/>
      <c r="Q36" s="8"/>
      <c r="R36" s="8"/>
    </row>
    <row r="37" spans="1:18" ht="14.65" customHeight="1">
      <c r="A37" s="8"/>
      <c r="B37" s="33"/>
      <c r="C37" s="34"/>
      <c r="D37" s="34"/>
      <c r="E37" s="34"/>
      <c r="F37" s="34"/>
      <c r="G37" s="34"/>
      <c r="H37" s="34"/>
      <c r="I37" s="34"/>
      <c r="J37" s="34"/>
      <c r="K37" s="35" t="s">
        <v>136</v>
      </c>
      <c r="L37" s="36">
        <f>MAX(L3:L36)</f>
        <v>1</v>
      </c>
      <c r="M37" s="36">
        <f>MAX(M3:M36)</f>
        <v>1</v>
      </c>
      <c r="N37" s="60">
        <f>MAX(N3:N36)</f>
        <v>0.99920318725099611</v>
      </c>
      <c r="O37" s="60">
        <f>MAX(O3:O36)</f>
        <v>0.87907533615767175</v>
      </c>
      <c r="P37" s="62">
        <f>MAX(P3:P36)</f>
        <v>0.63801047120418852</v>
      </c>
      <c r="Q37" s="8"/>
      <c r="R37" s="8"/>
    </row>
    <row r="38" spans="1:18" ht="14.45" customHeight="1">
      <c r="A38" s="8"/>
      <c r="B38" s="37"/>
      <c r="C38" s="38"/>
      <c r="D38" s="38"/>
      <c r="E38" s="38"/>
      <c r="F38" s="38"/>
      <c r="G38" s="38"/>
      <c r="H38" s="38"/>
      <c r="I38" s="38"/>
      <c r="J38" s="38"/>
      <c r="K38" s="39" t="s">
        <v>137</v>
      </c>
      <c r="L38" s="59">
        <f>MIN(L3:L36)</f>
        <v>0.91003261078074038</v>
      </c>
      <c r="M38" s="59">
        <f>MIN(M3:M36)</f>
        <v>0.934819897084048</v>
      </c>
      <c r="N38" s="59">
        <f>MIN(N3:N36)</f>
        <v>0.8633952254641909</v>
      </c>
      <c r="O38" s="59">
        <f>MIN(O3:O36)</f>
        <v>0.59409969481180058</v>
      </c>
      <c r="P38" s="61">
        <f>MIN(P3:P36)</f>
        <v>0.50574712643678166</v>
      </c>
      <c r="Q38" s="8"/>
      <c r="R38" s="8"/>
    </row>
    <row r="39" spans="1:18" ht="14.45" customHeight="1">
      <c r="A39" s="8"/>
      <c r="B39" s="37"/>
      <c r="C39" s="38"/>
      <c r="D39" s="38"/>
      <c r="E39" s="38"/>
      <c r="F39" s="38"/>
      <c r="G39" s="38"/>
      <c r="H39" s="38"/>
      <c r="I39" s="38"/>
      <c r="J39" s="38"/>
      <c r="K39" s="39" t="s">
        <v>138</v>
      </c>
      <c r="L39" s="59">
        <f>AVERAGE(L3:L36)</f>
        <v>0.98703406205094835</v>
      </c>
      <c r="M39" s="59">
        <f>AVERAGE(M3:M36)</f>
        <v>0.9843918007350887</v>
      </c>
      <c r="N39" s="59">
        <f>AVERAGE(N3:N36)</f>
        <v>0.93930547813052856</v>
      </c>
      <c r="O39" s="59">
        <f>AVERAGE(O3:O36)</f>
        <v>0.75206257146902245</v>
      </c>
      <c r="P39" s="61">
        <f>AVERAGE(P3:P36)</f>
        <v>0.57865852554385189</v>
      </c>
      <c r="Q39" s="8"/>
      <c r="R39" s="8"/>
    </row>
    <row r="40" spans="1:18" ht="12" customHeight="1">
      <c r="A40" s="6"/>
      <c r="B40" s="6"/>
      <c r="C40" s="6"/>
      <c r="D40" s="6"/>
      <c r="E40" s="6"/>
      <c r="F40" s="6"/>
      <c r="G40" s="6"/>
      <c r="H40" s="6"/>
      <c r="I40" s="6"/>
      <c r="J40" s="6"/>
      <c r="K40" s="6"/>
      <c r="L40" s="6"/>
      <c r="M40" s="6"/>
      <c r="N40" s="6"/>
      <c r="O40" s="6"/>
      <c r="P40" s="6"/>
      <c r="Q40" s="6"/>
    </row>
    <row r="41" spans="1:18" ht="12" customHeight="1">
      <c r="A41" s="6"/>
      <c r="B41" s="6"/>
      <c r="C41" s="6"/>
      <c r="D41" s="6"/>
      <c r="E41" s="6"/>
      <c r="F41" s="6"/>
      <c r="G41" s="6"/>
      <c r="H41" s="6"/>
      <c r="I41" s="6"/>
      <c r="J41" s="6"/>
      <c r="K41" s="6"/>
      <c r="L41" s="6"/>
      <c r="M41" s="6"/>
      <c r="N41" s="6"/>
      <c r="O41" s="6"/>
      <c r="P41" s="6"/>
      <c r="Q41" s="6"/>
    </row>
    <row r="42" spans="1:18" ht="12" customHeight="1">
      <c r="A42" s="6"/>
      <c r="B42" s="6"/>
      <c r="C42" s="6"/>
      <c r="D42" s="6"/>
      <c r="E42" s="6"/>
      <c r="F42" s="6"/>
      <c r="G42" s="6"/>
      <c r="H42" s="6"/>
      <c r="I42" s="6"/>
      <c r="J42" s="6"/>
      <c r="K42" s="6"/>
      <c r="L42" s="6"/>
      <c r="M42" s="6"/>
      <c r="N42" s="6"/>
      <c r="O42" s="6"/>
      <c r="P42" s="6"/>
      <c r="Q42" s="6"/>
    </row>
  </sheetData>
  <mergeCells count="1">
    <mergeCell ref="A1:R1"/>
  </mergeCells>
  <conditionalFormatting sqref="P20:P36 N3:O36">
    <cfRule type="cellIs" dxfId="3" priority="1" stopIfTrue="1" operator="equal">
      <formula>1</formula>
    </cfRule>
  </conditionalFormatting>
  <pageMargins left="0.5" right="0.5" top="0.75" bottom="0.75" header="0.27777800000000002" footer="0.27777800000000002"/>
  <pageSetup scale="72"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Export Summary</vt:lpstr>
      <vt:lpstr>Table 1 - Aggregate M3 data</vt:lpstr>
      <vt:lpstr>Table 2 - Aggregate m3 data</vt:lpstr>
      <vt:lpstr>Table 3 - Mammut M3 loph width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Brittney Stoneburg</dc:creator>
  <cp:lastModifiedBy>Brittney Stoneburg</cp:lastModifiedBy>
  <dcterms:created xsi:type="dcterms:W3CDTF">2022-12-06T20:27:53Z</dcterms:created>
  <dcterms:modified xsi:type="dcterms:W3CDTF">2024-11-27T01:17:52Z</dcterms:modified>
</cp:coreProperties>
</file>