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javiermendeznarvaez/Documents/PhD Biology/Doctorado_BU/PhD dissertation/Articulos PhD/Chapter 4 Effects on Development/Journal Submission /For Data Repository/"/>
    </mc:Choice>
  </mc:AlternateContent>
  <xr:revisionPtr revIDLastSave="0" documentId="13_ncr:1_{A427A9E4-8E3E-FC4C-A9E0-F24D70CC3DE8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Larval foam-making ability acro" sheetId="1" r:id="rId1"/>
    <sheet name="N excretion in larval nests" sheetId="2" r:id="rId2"/>
    <sheet name="Arginase activity" sheetId="3" r:id="rId3"/>
    <sheet name="Larval morphology" sheetId="4" r:id="rId4"/>
    <sheet name="Metamorph size and timing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" l="1"/>
  <c r="M35" i="2" s="1"/>
  <c r="P35" i="2" s="1"/>
  <c r="K35" i="2"/>
  <c r="O35" i="2" s="1"/>
  <c r="Q35" i="2" s="1"/>
  <c r="J35" i="2"/>
  <c r="L34" i="2"/>
  <c r="M34" i="2" s="1"/>
  <c r="P34" i="2" s="1"/>
  <c r="K34" i="2"/>
  <c r="I34" i="2"/>
  <c r="J34" i="2" s="1"/>
  <c r="L33" i="2"/>
  <c r="M33" i="2" s="1"/>
  <c r="K33" i="2"/>
  <c r="O33" i="2" s="1"/>
  <c r="J33" i="2"/>
  <c r="L32" i="2"/>
  <c r="M32" i="2" s="1"/>
  <c r="K32" i="2"/>
  <c r="J32" i="2"/>
  <c r="L31" i="2"/>
  <c r="M31" i="2" s="1"/>
  <c r="K31" i="2"/>
  <c r="I31" i="2"/>
  <c r="J31" i="2" s="1"/>
  <c r="L30" i="2"/>
  <c r="M30" i="2" s="1"/>
  <c r="K30" i="2"/>
  <c r="J30" i="2"/>
  <c r="L29" i="2"/>
  <c r="M29" i="2" s="1"/>
  <c r="P29" i="2" s="1"/>
  <c r="K29" i="2"/>
  <c r="J29" i="2"/>
  <c r="K28" i="2"/>
  <c r="O28" i="2" s="1"/>
  <c r="J28" i="2"/>
  <c r="O27" i="2"/>
  <c r="N27" i="2"/>
  <c r="M27" i="2"/>
  <c r="P27" i="2" s="1"/>
  <c r="L27" i="2"/>
  <c r="K27" i="2"/>
  <c r="J27" i="2"/>
  <c r="O26" i="2"/>
  <c r="N26" i="2"/>
  <c r="M26" i="2"/>
  <c r="P26" i="2" s="1"/>
  <c r="L26" i="2"/>
  <c r="K26" i="2"/>
  <c r="J26" i="2"/>
  <c r="O25" i="2"/>
  <c r="N25" i="2"/>
  <c r="M25" i="2"/>
  <c r="P25" i="2" s="1"/>
  <c r="L25" i="2"/>
  <c r="K25" i="2"/>
  <c r="J25" i="2"/>
  <c r="O24" i="2"/>
  <c r="Q24" i="2" s="1"/>
  <c r="N24" i="2"/>
  <c r="M24" i="2"/>
  <c r="P24" i="2" s="1"/>
  <c r="L24" i="2"/>
  <c r="K24" i="2"/>
  <c r="J24" i="2"/>
  <c r="O23" i="2"/>
  <c r="N23" i="2"/>
  <c r="M23" i="2"/>
  <c r="P23" i="2" s="1"/>
  <c r="L23" i="2"/>
  <c r="K23" i="2"/>
  <c r="J23" i="2"/>
  <c r="O22" i="2"/>
  <c r="N22" i="2"/>
  <c r="M22" i="2"/>
  <c r="P22" i="2" s="1"/>
  <c r="L22" i="2"/>
  <c r="K22" i="2"/>
  <c r="J22" i="2"/>
  <c r="O21" i="2"/>
  <c r="N21" i="2"/>
  <c r="M21" i="2"/>
  <c r="P21" i="2" s="1"/>
  <c r="L21" i="2"/>
  <c r="K21" i="2"/>
  <c r="J21" i="2"/>
  <c r="O20" i="2"/>
  <c r="Q20" i="2" s="1"/>
  <c r="N20" i="2"/>
  <c r="M20" i="2"/>
  <c r="P20" i="2" s="1"/>
  <c r="L20" i="2"/>
  <c r="K20" i="2"/>
  <c r="J20" i="2"/>
  <c r="O19" i="2"/>
  <c r="N19" i="2"/>
  <c r="M19" i="2"/>
  <c r="P19" i="2" s="1"/>
  <c r="L19" i="2"/>
  <c r="K19" i="2"/>
  <c r="J19" i="2"/>
  <c r="N18" i="2"/>
  <c r="M18" i="2"/>
  <c r="L18" i="2"/>
  <c r="K18" i="2"/>
  <c r="I18" i="2"/>
  <c r="J18" i="2" s="1"/>
  <c r="O18" i="2" s="1"/>
  <c r="O17" i="2"/>
  <c r="N17" i="2"/>
  <c r="L17" i="2"/>
  <c r="M17" i="2" s="1"/>
  <c r="K17" i="2"/>
  <c r="I17" i="2"/>
  <c r="J17" i="2" s="1"/>
  <c r="O16" i="2"/>
  <c r="L16" i="2"/>
  <c r="M16" i="2" s="1"/>
  <c r="P16" i="2" s="1"/>
  <c r="K16" i="2"/>
  <c r="N16" i="2" s="1"/>
  <c r="J16" i="2"/>
  <c r="O15" i="2"/>
  <c r="L15" i="2"/>
  <c r="M15" i="2" s="1"/>
  <c r="P15" i="2" s="1"/>
  <c r="K15" i="2"/>
  <c r="N15" i="2" s="1"/>
  <c r="J15" i="2"/>
  <c r="P14" i="2"/>
  <c r="O14" i="2"/>
  <c r="Q14" i="2" s="1"/>
  <c r="L14" i="2"/>
  <c r="M14" i="2" s="1"/>
  <c r="K14" i="2"/>
  <c r="N14" i="2" s="1"/>
  <c r="J14" i="2"/>
  <c r="O13" i="2"/>
  <c r="L13" i="2"/>
  <c r="M13" i="2" s="1"/>
  <c r="P13" i="2" s="1"/>
  <c r="K13" i="2"/>
  <c r="N13" i="2" s="1"/>
  <c r="J13" i="2"/>
  <c r="O12" i="2"/>
  <c r="L12" i="2"/>
  <c r="M12" i="2" s="1"/>
  <c r="P12" i="2" s="1"/>
  <c r="K12" i="2"/>
  <c r="N12" i="2" s="1"/>
  <c r="J12" i="2"/>
  <c r="P11" i="2"/>
  <c r="Q11" i="2" s="1"/>
  <c r="O11" i="2"/>
  <c r="L11" i="2"/>
  <c r="M11" i="2" s="1"/>
  <c r="K11" i="2"/>
  <c r="N11" i="2" s="1"/>
  <c r="J11" i="2"/>
  <c r="O10" i="2"/>
  <c r="L10" i="2"/>
  <c r="M10" i="2" s="1"/>
  <c r="P10" i="2" s="1"/>
  <c r="K10" i="2"/>
  <c r="N10" i="2" s="1"/>
  <c r="J10" i="2"/>
  <c r="O9" i="2"/>
  <c r="L9" i="2"/>
  <c r="M9" i="2" s="1"/>
  <c r="P9" i="2" s="1"/>
  <c r="K9" i="2"/>
  <c r="N9" i="2" s="1"/>
  <c r="J9" i="2"/>
  <c r="O8" i="2"/>
  <c r="L8" i="2"/>
  <c r="M8" i="2" s="1"/>
  <c r="P8" i="2" s="1"/>
  <c r="K8" i="2"/>
  <c r="N8" i="2" s="1"/>
  <c r="J8" i="2"/>
  <c r="P7" i="2"/>
  <c r="Q7" i="2" s="1"/>
  <c r="O7" i="2"/>
  <c r="L7" i="2"/>
  <c r="M7" i="2" s="1"/>
  <c r="K7" i="2"/>
  <c r="N7" i="2" s="1"/>
  <c r="J7" i="2"/>
  <c r="K6" i="2"/>
  <c r="O6" i="2" s="1"/>
  <c r="J6" i="2"/>
  <c r="L5" i="2"/>
  <c r="M5" i="2" s="1"/>
  <c r="P5" i="2" s="1"/>
  <c r="K5" i="2"/>
  <c r="J5" i="2"/>
  <c r="K4" i="2"/>
  <c r="O4" i="2" s="1"/>
  <c r="J4" i="2"/>
  <c r="O3" i="2"/>
  <c r="N3" i="2"/>
  <c r="M3" i="2"/>
  <c r="P3" i="2" s="1"/>
  <c r="L3" i="2"/>
  <c r="K3" i="2"/>
  <c r="J3" i="2"/>
  <c r="Q10" i="2" l="1"/>
  <c r="Q9" i="2"/>
  <c r="Q8" i="2"/>
  <c r="Q12" i="2"/>
  <c r="Q18" i="2"/>
  <c r="Q16" i="2"/>
  <c r="O32" i="2"/>
  <c r="Q32" i="2" s="1"/>
  <c r="Q3" i="2"/>
  <c r="Q23" i="2"/>
  <c r="P30" i="2"/>
  <c r="P18" i="2"/>
  <c r="Q15" i="2"/>
  <c r="Q22" i="2"/>
  <c r="Q26" i="2"/>
  <c r="O30" i="2"/>
  <c r="Q30" i="2" s="1"/>
  <c r="N30" i="2"/>
  <c r="O34" i="2"/>
  <c r="Q34" i="2" s="1"/>
  <c r="Q13" i="2"/>
  <c r="Q19" i="2"/>
  <c r="Q27" i="2"/>
  <c r="P32" i="2"/>
  <c r="P17" i="2"/>
  <c r="Q17" i="2" s="1"/>
  <c r="O31" i="2"/>
  <c r="O5" i="2"/>
  <c r="Q5" i="2" s="1"/>
  <c r="N5" i="2"/>
  <c r="Q21" i="2"/>
  <c r="Q25" i="2"/>
  <c r="O29" i="2"/>
  <c r="Q29" i="2" s="1"/>
  <c r="N29" i="2"/>
  <c r="P31" i="2"/>
  <c r="P33" i="2"/>
  <c r="Q33" i="2" s="1"/>
  <c r="N35" i="2"/>
  <c r="N31" i="2"/>
  <c r="N32" i="2"/>
  <c r="N33" i="2"/>
  <c r="N34" i="2"/>
  <c r="Q31" i="2" l="1"/>
</calcChain>
</file>

<file path=xl/sharedStrings.xml><?xml version="1.0" encoding="utf-8"?>
<sst xmlns="http://schemas.openxmlformats.org/spreadsheetml/2006/main" count="1038" uniqueCount="158">
  <si>
    <t>Foam making ability across ages</t>
  </si>
  <si>
    <t>Nest ID</t>
  </si>
  <si>
    <t>Age at transfer (days)</t>
  </si>
  <si>
    <t>Number of tadpoles</t>
  </si>
  <si>
    <t>Larval nest #</t>
  </si>
  <si>
    <t>Foam volume (mm3)</t>
  </si>
  <si>
    <t>Year</t>
  </si>
  <si>
    <t>Volume (mm3) per larva</t>
  </si>
  <si>
    <t>L.fragilis_25</t>
  </si>
  <si>
    <t>First</t>
  </si>
  <si>
    <t>L.fragilis_30</t>
  </si>
  <si>
    <t>L.fragilis_33</t>
  </si>
  <si>
    <t>L.fragilis_34</t>
  </si>
  <si>
    <t>L.fragilis_39</t>
  </si>
  <si>
    <t>L.fragilis_42</t>
  </si>
  <si>
    <t>L.fragilis_44</t>
  </si>
  <si>
    <t>L.fragilis_52</t>
  </si>
  <si>
    <t>L.fragilis_57</t>
  </si>
  <si>
    <t>L.fragilis_62</t>
  </si>
  <si>
    <t>L.fragilis_67</t>
  </si>
  <si>
    <t>L.fragilis_68</t>
  </si>
  <si>
    <t>L.fragilis_81</t>
  </si>
  <si>
    <t>L.fragilis_84</t>
  </si>
  <si>
    <t xml:space="preserve">Second </t>
  </si>
  <si>
    <t>L.fragilis_54</t>
  </si>
  <si>
    <t>L.fragilis_56</t>
  </si>
  <si>
    <t>L.fragilis_64</t>
  </si>
  <si>
    <t>L.fragilis_73</t>
  </si>
  <si>
    <t>L.fragilis_75</t>
  </si>
  <si>
    <t>L.fragilis_87</t>
  </si>
  <si>
    <t>L.fragilis_88</t>
  </si>
  <si>
    <t>L.fragilis_89</t>
  </si>
  <si>
    <t>Third</t>
  </si>
  <si>
    <t>L.fragilis_03</t>
  </si>
  <si>
    <t>L.fragilis_04</t>
  </si>
  <si>
    <t>L.fragilis_05</t>
  </si>
  <si>
    <t>L.fragilis_10</t>
  </si>
  <si>
    <t>L.fragilis_15</t>
  </si>
  <si>
    <t>L.fragilis_16</t>
  </si>
  <si>
    <t>L.fragilis_17</t>
  </si>
  <si>
    <t>L.fragilis_18</t>
  </si>
  <si>
    <t>L.fragilis_19</t>
  </si>
  <si>
    <t>L.fragilis_20</t>
  </si>
  <si>
    <t>L.fragilis_21</t>
  </si>
  <si>
    <t>L.fragilis_22</t>
  </si>
  <si>
    <t>L.fragilis_23</t>
  </si>
  <si>
    <t>L.fragilis_24</t>
  </si>
  <si>
    <t>L.fragilis_26</t>
  </si>
  <si>
    <t>L.fragilis_28</t>
  </si>
  <si>
    <t>L.fragilis_37</t>
  </si>
  <si>
    <t>L.fragilis_38</t>
  </si>
  <si>
    <t>L.fragilis_59</t>
  </si>
  <si>
    <t>Nitrogen excretion in larval nests</t>
  </si>
  <si>
    <t>Soil moisture treatment</t>
  </si>
  <si>
    <t>Age in parental nest (days)</t>
  </si>
  <si>
    <t>Ammonia (g/l)</t>
  </si>
  <si>
    <t>Urea (g/l)</t>
  </si>
  <si>
    <t>Water volume in nest (ml)</t>
  </si>
  <si>
    <t>Water per larva (L)</t>
  </si>
  <si>
    <t>Ammonia (mmol/L)</t>
  </si>
  <si>
    <t>Urea (mmol/L)</t>
  </si>
  <si>
    <t>Urea N (mmol/L)</t>
  </si>
  <si>
    <t>Total NH3 (mmol/L) (predicted ammonia)</t>
  </si>
  <si>
    <t>Ammonia (µmol) per larva</t>
  </si>
  <si>
    <t>Urea N (µmol) per larva</t>
  </si>
  <si>
    <t>Total N-wastes (µmol) per larva</t>
  </si>
  <si>
    <t>L. fragilis_3</t>
  </si>
  <si>
    <t xml:space="preserve">Wet </t>
  </si>
  <si>
    <t>L. fragilis_4</t>
  </si>
  <si>
    <t>NA</t>
  </si>
  <si>
    <t>L. fragilis_21</t>
  </si>
  <si>
    <t>L. fragilis_23</t>
  </si>
  <si>
    <t>L. fragilis_19</t>
  </si>
  <si>
    <t>L. fragilis_17</t>
  </si>
  <si>
    <t>L. fragilis_22</t>
  </si>
  <si>
    <t>Dry</t>
  </si>
  <si>
    <t>L. fragilis_18</t>
  </si>
  <si>
    <t>L. fragilis_1</t>
  </si>
  <si>
    <t>L. fragilis_2</t>
  </si>
  <si>
    <t>L. fragilis_7</t>
  </si>
  <si>
    <t>L. fragilis_9</t>
  </si>
  <si>
    <t>L. fragilis_5</t>
  </si>
  <si>
    <t>L. fragilis_10</t>
  </si>
  <si>
    <t>L. fragilis_32</t>
  </si>
  <si>
    <t>L. fragilis_12</t>
  </si>
  <si>
    <t>L. fragilis_13</t>
  </si>
  <si>
    <t>L. fragilis_41</t>
  </si>
  <si>
    <t>L. fragilis_20</t>
  </si>
  <si>
    <t>L. fragilis_51</t>
  </si>
  <si>
    <t>L. fragilis_61</t>
  </si>
  <si>
    <t>L. fragilis_57</t>
  </si>
  <si>
    <t>L. fragilis_59</t>
  </si>
  <si>
    <t>L. fragilis_37</t>
  </si>
  <si>
    <t>Wet</t>
  </si>
  <si>
    <t>L. fragilis_54</t>
  </si>
  <si>
    <t>L. fragilis_25</t>
  </si>
  <si>
    <t>L. fragilis_30</t>
  </si>
  <si>
    <t>L. fragilis_33</t>
  </si>
  <si>
    <t>L. fragilis_34</t>
  </si>
  <si>
    <t>L. fragilis_42</t>
  </si>
  <si>
    <t>L. fragilis_52</t>
  </si>
  <si>
    <t>Arginase activity in larval tissues</t>
  </si>
  <si>
    <t>Age (days)</t>
  </si>
  <si>
    <t>Arginase (µmol/min/mg wet tissue)</t>
  </si>
  <si>
    <t>Arginase (µmol/min/mg protein)</t>
  </si>
  <si>
    <t>Urea (µmol/mg wet tissue)</t>
  </si>
  <si>
    <t>L. fragilis 21</t>
  </si>
  <si>
    <t>L. fragilis 3</t>
  </si>
  <si>
    <t>L. fragilis 1</t>
  </si>
  <si>
    <t>L. fragilis 10</t>
  </si>
  <si>
    <t>L. fragilis 09</t>
  </si>
  <si>
    <t>L. fragilis 20</t>
  </si>
  <si>
    <t>L. fragilis 7</t>
  </si>
  <si>
    <t>L. fragilis 33</t>
  </si>
  <si>
    <t>L. fragilis 32</t>
  </si>
  <si>
    <t>L. fragilis 5</t>
  </si>
  <si>
    <t>L. fragilis 19</t>
  </si>
  <si>
    <t>Larval morphology after 2 days developing in water vs. on land making a new foam nest (sibship mean values)</t>
  </si>
  <si>
    <t>Morphology of terrestrial larvae after making 1–3 larval foam nests (sibship mean values)</t>
  </si>
  <si>
    <t xml:space="preserve">Larval treatment </t>
  </si>
  <si>
    <t>Sibship</t>
  </si>
  <si>
    <t>Total Length (TL, mm)</t>
  </si>
  <si>
    <t>Tail Length (TAL, mm)</t>
  </si>
  <si>
    <t>Tail Muscle Width (TMW, mm</t>
  </si>
  <si>
    <t>Interorbital Distance (IOD, mm)</t>
  </si>
  <si>
    <t>Head Width (HW, mm)</t>
  </si>
  <si>
    <t>Tail Muscle Height (TMH, mm)</t>
  </si>
  <si>
    <t>Tail Height (TH, mm)</t>
  </si>
  <si>
    <t>PC1</t>
  </si>
  <si>
    <t>PC2</t>
  </si>
  <si>
    <t>PC3</t>
  </si>
  <si>
    <t>PC4</t>
  </si>
  <si>
    <t>PC5</t>
  </si>
  <si>
    <t>Water</t>
  </si>
  <si>
    <t>L.fragilis_08</t>
  </si>
  <si>
    <t>L.fragilis_12</t>
  </si>
  <si>
    <t>First larval nest</t>
  </si>
  <si>
    <t>Second</t>
  </si>
  <si>
    <t>Carry-over effect of larval nest construction on metamorphic size and timing</t>
  </si>
  <si>
    <t xml:space="preserve">Nest ID </t>
  </si>
  <si>
    <t>Sibling within treatment</t>
  </si>
  <si>
    <t>Total length at forelimb emergence (mm)</t>
  </si>
  <si>
    <t>Aquatic larval period to forelimb emergence (days)</t>
  </si>
  <si>
    <t>Age at forelimb emergence (days from oviposition)</t>
  </si>
  <si>
    <t>Mass at forelimb emergence (mg)</t>
  </si>
  <si>
    <t>Aquatic larval + metamorphic period (days)</t>
  </si>
  <si>
    <t>Age at tail resorption (days from oviposition)</t>
  </si>
  <si>
    <t>SVL (mm) at tail resorption</t>
  </si>
  <si>
    <t>Mass (mg) at tail resorption</t>
  </si>
  <si>
    <t>A</t>
  </si>
  <si>
    <t>none</t>
  </si>
  <si>
    <t>B</t>
  </si>
  <si>
    <t>L.fragilis_40</t>
  </si>
  <si>
    <t>L.fragilis_41</t>
  </si>
  <si>
    <t>L.fragilis_43</t>
  </si>
  <si>
    <t>first</t>
  </si>
  <si>
    <t>L.fragilis_06</t>
  </si>
  <si>
    <t>third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</si>
</sst>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00"/>
    <numFmt numFmtId="166" formatCode="0.000000"/>
    <numFmt numFmtId="167" formatCode="0.00000"/>
    <numFmt numFmtId="168" formatCode="#,##0.000"/>
  </numFmts>
  <fonts count="5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1"/>
      <color indexed="8"/>
      <name val="Calibri"/>
      <family val="2"/>
    </font>
    <font>
      <sz val="10"/>
      <color indexed="19"/>
      <name val="Helvetica Neue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</fills>
  <borders count="5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0"/>
      </right>
      <top style="thin">
        <color indexed="13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0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3"/>
      </right>
      <top style="thin">
        <color indexed="11"/>
      </top>
      <bottom style="thin">
        <color indexed="10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7"/>
      </bottom>
      <diagonal/>
    </border>
    <border>
      <left/>
      <right/>
      <top style="thin">
        <color indexed="10"/>
      </top>
      <bottom style="thin">
        <color indexed="17"/>
      </bottom>
      <diagonal/>
    </border>
    <border>
      <left/>
      <right style="thin">
        <color indexed="10"/>
      </right>
      <top style="thin">
        <color indexed="10"/>
      </top>
      <bottom style="thin">
        <color indexed="17"/>
      </bottom>
      <diagonal/>
    </border>
    <border>
      <left style="thin">
        <color indexed="17"/>
      </left>
      <right style="thin">
        <color indexed="11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1"/>
      </left>
      <right style="thin">
        <color indexed="13"/>
      </right>
      <top style="thin">
        <color indexed="17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7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7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hair">
        <color indexed="8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hair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hair">
        <color indexed="8"/>
      </bottom>
      <diagonal/>
    </border>
    <border>
      <left style="thin">
        <color indexed="11"/>
      </left>
      <right style="thin">
        <color indexed="13"/>
      </right>
      <top style="hair">
        <color indexed="8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hair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hair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1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3" borderId="4" xfId="0" applyNumberFormat="1" applyFont="1" applyFill="1" applyBorder="1" applyAlignment="1">
      <alignment vertical="top"/>
    </xf>
    <xf numFmtId="49" fontId="2" fillId="4" borderId="5" xfId="0" applyNumberFormat="1" applyFont="1" applyFill="1" applyBorder="1" applyAlignment="1">
      <alignment vertical="top"/>
    </xf>
    <xf numFmtId="0" fontId="0" fillId="2" borderId="6" xfId="0" applyNumberFormat="1" applyFill="1" applyBorder="1" applyAlignment="1">
      <alignment vertical="top"/>
    </xf>
    <xf numFmtId="0" fontId="0" fillId="2" borderId="7" xfId="0" applyNumberFormat="1" applyFill="1" applyBorder="1" applyAlignment="1">
      <alignment vertical="top"/>
    </xf>
    <xf numFmtId="49" fontId="0" fillId="2" borderId="7" xfId="0" applyNumberFormat="1" applyFill="1" applyBorder="1" applyAlignment="1">
      <alignment vertical="top"/>
    </xf>
    <xf numFmtId="49" fontId="2" fillId="4" borderId="8" xfId="0" applyNumberFormat="1" applyFont="1" applyFill="1" applyBorder="1" applyAlignment="1">
      <alignment vertical="top"/>
    </xf>
    <xf numFmtId="0" fontId="0" fillId="2" borderId="9" xfId="0" applyNumberFormat="1" applyFill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49" fontId="0" fillId="2" borderId="10" xfId="0" applyNumberFormat="1" applyFill="1" applyBorder="1" applyAlignment="1">
      <alignment vertical="top"/>
    </xf>
    <xf numFmtId="49" fontId="2" fillId="3" borderId="13" xfId="0" applyNumberFormat="1" applyFont="1" applyFill="1" applyBorder="1" applyAlignment="1">
      <alignment horizontal="right" vertical="top" wrapText="1"/>
    </xf>
    <xf numFmtId="49" fontId="2" fillId="3" borderId="14" xfId="0" applyNumberFormat="1" applyFont="1" applyFill="1" applyBorder="1">
      <alignment vertical="top" wrapText="1"/>
    </xf>
    <xf numFmtId="49" fontId="2" fillId="3" borderId="15" xfId="0" applyNumberFormat="1" applyFont="1" applyFill="1" applyBorder="1">
      <alignment vertical="top" wrapText="1"/>
    </xf>
    <xf numFmtId="49" fontId="2" fillId="3" borderId="16" xfId="0" applyNumberFormat="1" applyFont="1" applyFill="1" applyBorder="1">
      <alignment vertical="top" wrapText="1"/>
    </xf>
    <xf numFmtId="49" fontId="2" fillId="3" borderId="13" xfId="0" applyNumberFormat="1" applyFont="1" applyFill="1" applyBorder="1">
      <alignment vertical="top" wrapText="1"/>
    </xf>
    <xf numFmtId="49" fontId="2" fillId="3" borderId="10" xfId="0" applyNumberFormat="1" applyFon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9" fontId="2" fillId="3" borderId="17" xfId="0" applyNumberFormat="1" applyFont="1" applyFill="1" applyBorder="1">
      <alignment vertical="top" wrapText="1"/>
    </xf>
    <xf numFmtId="0" fontId="2" fillId="4" borderId="18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0" fillId="2" borderId="19" xfId="0" applyNumberFormat="1" applyFill="1" applyBorder="1">
      <alignment vertical="top" wrapText="1"/>
    </xf>
    <xf numFmtId="0" fontId="0" fillId="2" borderId="7" xfId="0" applyNumberFormat="1" applyFill="1" applyBorder="1">
      <alignment vertical="top" wrapText="1"/>
    </xf>
    <xf numFmtId="49" fontId="0" fillId="2" borderId="7" xfId="0" applyNumberFormat="1" applyFill="1" applyBorder="1">
      <alignment vertical="top" wrapText="1"/>
    </xf>
    <xf numFmtId="164" fontId="0" fillId="2" borderId="20" xfId="0" applyNumberFormat="1" applyFill="1" applyBorder="1">
      <alignment vertical="top" wrapText="1"/>
    </xf>
    <xf numFmtId="164" fontId="0" fillId="2" borderId="21" xfId="0" applyNumberFormat="1" applyFill="1" applyBorder="1">
      <alignment vertical="top" wrapText="1"/>
    </xf>
    <xf numFmtId="0" fontId="0" fillId="2" borderId="21" xfId="0" applyNumberFormat="1" applyFill="1" applyBorder="1">
      <alignment vertical="top" wrapText="1"/>
    </xf>
    <xf numFmtId="165" fontId="0" fillId="2" borderId="22" xfId="0" applyNumberFormat="1" applyFill="1" applyBorder="1">
      <alignment vertical="top" wrapText="1"/>
    </xf>
    <xf numFmtId="0" fontId="0" fillId="2" borderId="23" xfId="0" applyNumberFormat="1" applyFill="1" applyBorder="1">
      <alignment vertical="top" wrapText="1"/>
    </xf>
    <xf numFmtId="166" fontId="0" fillId="2" borderId="7" xfId="0" applyNumberFormat="1" applyFill="1" applyBorder="1">
      <alignment vertical="top" wrapText="1"/>
    </xf>
    <xf numFmtId="165" fontId="0" fillId="2" borderId="10" xfId="0" applyNumberFormat="1" applyFill="1" applyBorder="1">
      <alignment vertical="top" wrapText="1"/>
    </xf>
    <xf numFmtId="165" fontId="0" fillId="2" borderId="7" xfId="0" applyNumberFormat="1" applyFill="1" applyBorder="1">
      <alignment vertical="top" wrapText="1"/>
    </xf>
    <xf numFmtId="165" fontId="0" fillId="2" borderId="20" xfId="0" applyNumberFormat="1" applyFill="1" applyBorder="1">
      <alignment vertical="top" wrapText="1"/>
    </xf>
    <xf numFmtId="0" fontId="2" fillId="4" borderId="24" xfId="0" applyNumberFormat="1" applyFont="1" applyFill="1" applyBorder="1">
      <alignment vertical="top" wrapText="1"/>
    </xf>
    <xf numFmtId="49" fontId="0" fillId="2" borderId="9" xfId="0" applyNumberFormat="1" applyFill="1" applyBorder="1">
      <alignment vertical="top" wrapText="1"/>
    </xf>
    <xf numFmtId="0" fontId="0" fillId="2" borderId="10" xfId="0" applyNumberFormat="1" applyFill="1" applyBorder="1">
      <alignment vertical="top" wrapText="1"/>
    </xf>
    <xf numFmtId="49" fontId="0" fillId="2" borderId="10" xfId="0" applyNumberFormat="1" applyFill="1" applyBorder="1">
      <alignment vertical="top" wrapText="1"/>
    </xf>
    <xf numFmtId="164" fontId="0" fillId="2" borderId="25" xfId="0" applyNumberFormat="1" applyFill="1" applyBorder="1">
      <alignment vertical="top" wrapText="1"/>
    </xf>
    <xf numFmtId="49" fontId="0" fillId="2" borderId="21" xfId="0" applyNumberFormat="1" applyFill="1" applyBorder="1">
      <alignment vertical="top" wrapText="1"/>
    </xf>
    <xf numFmtId="165" fontId="0" fillId="2" borderId="26" xfId="0" applyNumberFormat="1" applyFill="1" applyBorder="1">
      <alignment vertical="top" wrapText="1"/>
    </xf>
    <xf numFmtId="0" fontId="0" fillId="2" borderId="27" xfId="0" applyNumberFormat="1" applyFill="1" applyBorder="1">
      <alignment vertical="top" wrapText="1"/>
    </xf>
    <xf numFmtId="1" fontId="0" fillId="2" borderId="21" xfId="0" applyNumberFormat="1" applyFill="1" applyBorder="1">
      <alignment vertical="top" wrapText="1"/>
    </xf>
    <xf numFmtId="166" fontId="0" fillId="2" borderId="10" xfId="0" applyNumberFormat="1" applyFill="1" applyBorder="1">
      <alignment vertical="top" wrapText="1"/>
    </xf>
    <xf numFmtId="165" fontId="0" fillId="2" borderId="25" xfId="0" applyNumberForma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167" fontId="0" fillId="2" borderId="10" xfId="0" applyNumberFormat="1" applyFill="1" applyBorder="1">
      <alignment vertical="top" wrapText="1"/>
    </xf>
    <xf numFmtId="165" fontId="0" fillId="2" borderId="27" xfId="0" applyNumberFormat="1" applyFill="1" applyBorder="1">
      <alignment vertical="top" wrapText="1"/>
    </xf>
    <xf numFmtId="164" fontId="0" fillId="2" borderId="28" xfId="0" applyNumberFormat="1" applyFill="1" applyBorder="1">
      <alignment vertical="top" wrapText="1"/>
    </xf>
    <xf numFmtId="0" fontId="0" fillId="2" borderId="29" xfId="0" applyNumberFormat="1" applyFill="1" applyBorder="1">
      <alignment vertical="top" wrapText="1"/>
    </xf>
    <xf numFmtId="164" fontId="0" fillId="2" borderId="30" xfId="0" applyNumberFormat="1" applyFill="1" applyBorder="1">
      <alignment vertical="top" wrapText="1"/>
    </xf>
    <xf numFmtId="165" fontId="0" fillId="2" borderId="31" xfId="0" applyNumberFormat="1" applyFill="1" applyBorder="1">
      <alignment vertical="top" wrapText="1"/>
    </xf>
    <xf numFmtId="0" fontId="2" fillId="4" borderId="32" xfId="0" applyNumberFormat="1" applyFont="1" applyFill="1" applyBorder="1">
      <alignment vertical="top" wrapText="1"/>
    </xf>
    <xf numFmtId="49" fontId="0" fillId="2" borderId="33" xfId="0" applyNumberFormat="1" applyFill="1" applyBorder="1">
      <alignment vertical="top" wrapText="1"/>
    </xf>
    <xf numFmtId="0" fontId="0" fillId="2" borderId="34" xfId="0" applyNumberFormat="1" applyFill="1" applyBorder="1">
      <alignment vertical="top" wrapText="1"/>
    </xf>
    <xf numFmtId="49" fontId="0" fillId="2" borderId="34" xfId="0" applyNumberFormat="1" applyFill="1" applyBorder="1">
      <alignment vertical="top" wrapText="1"/>
    </xf>
    <xf numFmtId="164" fontId="0" fillId="2" borderId="34" xfId="0" applyNumberFormat="1" applyFill="1" applyBorder="1">
      <alignment vertical="top" wrapText="1"/>
    </xf>
    <xf numFmtId="164" fontId="0" fillId="2" borderId="35" xfId="0" applyNumberFormat="1" applyFill="1" applyBorder="1">
      <alignment vertical="top" wrapText="1"/>
    </xf>
    <xf numFmtId="165" fontId="0" fillId="2" borderId="34" xfId="0" applyNumberFormat="1" applyFill="1" applyBorder="1">
      <alignment vertical="top" wrapText="1"/>
    </xf>
    <xf numFmtId="166" fontId="0" fillId="2" borderId="34" xfId="0" applyNumberFormat="1" applyFill="1" applyBorder="1">
      <alignment vertical="top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49" fontId="2" fillId="7" borderId="4" xfId="0" applyNumberFormat="1" applyFont="1" applyFill="1" applyBorder="1">
      <alignment vertical="top" wrapText="1"/>
    </xf>
    <xf numFmtId="49" fontId="2" fillId="7" borderId="10" xfId="0" applyNumberFormat="1" applyFont="1" applyFill="1" applyBorder="1">
      <alignment vertical="top" wrapText="1"/>
    </xf>
    <xf numFmtId="0" fontId="2" fillId="6" borderId="4" xfId="0" applyFont="1" applyFill="1" applyBorder="1">
      <alignment vertical="top" wrapText="1"/>
    </xf>
    <xf numFmtId="49" fontId="2" fillId="8" borderId="7" xfId="0" applyNumberFormat="1" applyFont="1" applyFill="1" applyBorder="1">
      <alignment vertical="top" wrapText="1"/>
    </xf>
    <xf numFmtId="168" fontId="0" fillId="2" borderId="7" xfId="0" applyNumberFormat="1" applyFill="1" applyBorder="1">
      <alignment vertical="top" wrapText="1"/>
    </xf>
    <xf numFmtId="164" fontId="0" fillId="2" borderId="7" xfId="0" applyNumberFormat="1" applyFill="1" applyBorder="1">
      <alignment vertical="top" wrapText="1"/>
    </xf>
    <xf numFmtId="164" fontId="0" fillId="6" borderId="7" xfId="0" applyNumberFormat="1" applyFill="1" applyBorder="1">
      <alignment vertical="top" wrapText="1"/>
    </xf>
    <xf numFmtId="49" fontId="2" fillId="4" borderId="10" xfId="0" applyNumberFormat="1" applyFont="1" applyFill="1" applyBorder="1">
      <alignment vertical="top" wrapText="1"/>
    </xf>
    <xf numFmtId="164" fontId="3" fillId="2" borderId="10" xfId="0" applyNumberFormat="1" applyFont="1" applyFill="1" applyBorder="1">
      <alignment vertical="top" wrapText="1"/>
    </xf>
    <xf numFmtId="164" fontId="0" fillId="2" borderId="10" xfId="0" applyNumberFormat="1" applyFill="1" applyBorder="1">
      <alignment vertical="top" wrapText="1"/>
    </xf>
    <xf numFmtId="164" fontId="0" fillId="6" borderId="10" xfId="0" applyNumberFormat="1" applyFill="1" applyBorder="1">
      <alignment vertical="top" wrapText="1"/>
    </xf>
    <xf numFmtId="49" fontId="2" fillId="8" borderId="10" xfId="0" applyNumberFormat="1" applyFont="1" applyFill="1" applyBorder="1">
      <alignment vertical="top" wrapText="1"/>
    </xf>
    <xf numFmtId="49" fontId="2" fillId="4" borderId="8" xfId="0" applyNumberFormat="1" applyFont="1" applyFill="1" applyBorder="1">
      <alignment vertical="top" wrapText="1"/>
    </xf>
    <xf numFmtId="168" fontId="0" fillId="2" borderId="10" xfId="0" applyNumberFormat="1" applyFill="1" applyBorder="1">
      <alignment vertical="top" wrapText="1"/>
    </xf>
    <xf numFmtId="0" fontId="0" fillId="2" borderId="10" xfId="0" applyFill="1" applyBorder="1">
      <alignment vertical="top" wrapText="1"/>
    </xf>
    <xf numFmtId="0" fontId="4" fillId="2" borderId="10" xfId="0" applyFont="1" applyFill="1" applyBorder="1" applyAlignment="1">
      <alignment vertical="top"/>
    </xf>
    <xf numFmtId="0" fontId="0" fillId="2" borderId="10" xfId="0" applyFill="1" applyBorder="1" applyAlignment="1">
      <alignment vertical="top"/>
    </xf>
    <xf numFmtId="49" fontId="2" fillId="7" borderId="39" xfId="0" applyNumberFormat="1" applyFont="1" applyFill="1" applyBorder="1">
      <alignment vertical="top" wrapText="1"/>
    </xf>
    <xf numFmtId="49" fontId="2" fillId="7" borderId="40" xfId="0" applyNumberFormat="1" applyFont="1" applyFill="1" applyBorder="1" applyAlignment="1">
      <alignment horizontal="right" vertical="top" wrapText="1"/>
    </xf>
    <xf numFmtId="49" fontId="2" fillId="7" borderId="40" xfId="0" applyNumberFormat="1" applyFont="1" applyFill="1" applyBorder="1">
      <alignment vertical="top" wrapText="1"/>
    </xf>
    <xf numFmtId="49" fontId="2" fillId="7" borderId="41" xfId="0" applyNumberFormat="1" applyFont="1" applyFill="1" applyBorder="1">
      <alignment vertical="top" wrapText="1"/>
    </xf>
    <xf numFmtId="49" fontId="2" fillId="9" borderId="42" xfId="0" applyNumberFormat="1" applyFont="1" applyFill="1" applyBorder="1">
      <alignment vertical="top" wrapText="1"/>
    </xf>
    <xf numFmtId="0" fontId="0" fillId="2" borderId="43" xfId="0" applyNumberFormat="1" applyFill="1" applyBorder="1">
      <alignment vertical="top" wrapText="1"/>
    </xf>
    <xf numFmtId="49" fontId="0" fillId="2" borderId="44" xfId="0" applyNumberFormat="1" applyFill="1" applyBorder="1">
      <alignment vertical="top" wrapText="1"/>
    </xf>
    <xf numFmtId="0" fontId="0" fillId="2" borderId="44" xfId="0" applyNumberFormat="1" applyFill="1" applyBorder="1">
      <alignment vertical="top" wrapText="1"/>
    </xf>
    <xf numFmtId="164" fontId="0" fillId="2" borderId="44" xfId="0" applyNumberFormat="1" applyFill="1" applyBorder="1">
      <alignment vertical="top" wrapText="1"/>
    </xf>
    <xf numFmtId="49" fontId="2" fillId="9" borderId="8" xfId="0" applyNumberFormat="1" applyFont="1" applyFill="1" applyBorder="1">
      <alignment vertical="top" wrapText="1"/>
    </xf>
    <xf numFmtId="0" fontId="0" fillId="2" borderId="9" xfId="0" applyNumberFormat="1" applyFill="1" applyBorder="1">
      <alignment vertical="top" wrapText="1"/>
    </xf>
    <xf numFmtId="49" fontId="2" fillId="9" borderId="45" xfId="0" applyNumberFormat="1" applyFont="1" applyFill="1" applyBorder="1">
      <alignment vertical="top" wrapText="1"/>
    </xf>
    <xf numFmtId="0" fontId="0" fillId="2" borderId="46" xfId="0" applyNumberFormat="1" applyFill="1" applyBorder="1">
      <alignment vertical="top" wrapText="1"/>
    </xf>
    <xf numFmtId="49" fontId="0" fillId="2" borderId="47" xfId="0" applyNumberFormat="1" applyFill="1" applyBorder="1">
      <alignment vertical="top" wrapText="1"/>
    </xf>
    <xf numFmtId="0" fontId="0" fillId="2" borderId="47" xfId="0" applyNumberFormat="1" applyFill="1" applyBorder="1">
      <alignment vertical="top" wrapText="1"/>
    </xf>
    <xf numFmtId="164" fontId="0" fillId="2" borderId="47" xfId="0" applyNumberFormat="1" applyFill="1" applyBorder="1">
      <alignment vertical="top" wrapText="1"/>
    </xf>
    <xf numFmtId="49" fontId="2" fillId="9" borderId="48" xfId="0" applyNumberFormat="1" applyFont="1" applyFill="1" applyBorder="1">
      <alignment vertical="top" wrapText="1"/>
    </xf>
    <xf numFmtId="0" fontId="0" fillId="2" borderId="49" xfId="0" applyNumberFormat="1" applyFill="1" applyBorder="1">
      <alignment vertical="top" wrapText="1"/>
    </xf>
    <xf numFmtId="49" fontId="0" fillId="2" borderId="50" xfId="0" applyNumberFormat="1" applyFill="1" applyBorder="1">
      <alignment vertical="top" wrapText="1"/>
    </xf>
    <xf numFmtId="0" fontId="0" fillId="2" borderId="50" xfId="0" applyNumberFormat="1" applyFill="1" applyBorder="1">
      <alignment vertical="top" wrapText="1"/>
    </xf>
    <xf numFmtId="164" fontId="0" fillId="2" borderId="50" xfId="0" applyNumberFormat="1" applyFill="1" applyBorder="1">
      <alignment vertical="top" wrapText="1"/>
    </xf>
    <xf numFmtId="0" fontId="0" fillId="2" borderId="51" xfId="0" applyNumberFormat="1" applyFill="1" applyBorder="1">
      <alignment vertical="top" wrapText="1"/>
    </xf>
    <xf numFmtId="164" fontId="0" fillId="2" borderId="52" xfId="0" applyNumberFormat="1" applyFill="1" applyBorder="1">
      <alignment vertical="top" wrapText="1"/>
    </xf>
    <xf numFmtId="0" fontId="0" fillId="2" borderId="53" xfId="0" applyNumberFormat="1" applyFill="1" applyBorder="1">
      <alignment vertical="top" wrapText="1"/>
    </xf>
    <xf numFmtId="0" fontId="0" fillId="2" borderId="31" xfId="0" applyNumberFormat="1" applyFill="1" applyBorder="1">
      <alignment vertical="top" wrapText="1"/>
    </xf>
    <xf numFmtId="0" fontId="0" fillId="2" borderId="54" xfId="0" applyNumberFormat="1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2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FFA7A7A7"/>
      <rgbColor rgb="FF92D050"/>
      <rgbColor rgb="FFDDDDDD"/>
      <rgbColor rgb="FFDEDEDE"/>
      <rgbColor rgb="FFFF0000"/>
      <rgbColor rgb="FFBFBFB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showGridLines="0" workbookViewId="0">
      <selection sqref="A1:G1"/>
    </sheetView>
  </sheetViews>
  <sheetFormatPr baseColWidth="10" defaultColWidth="8.33203125" defaultRowHeight="20" customHeight="1" x14ac:dyDescent="0.15"/>
  <cols>
    <col min="1" max="1" width="11.5" style="1" customWidth="1"/>
    <col min="2" max="2" width="18.5" style="1" customWidth="1"/>
    <col min="3" max="3" width="17.5" style="1" customWidth="1"/>
    <col min="4" max="4" width="12" style="1" customWidth="1"/>
    <col min="5" max="5" width="17.1640625" style="1" customWidth="1"/>
    <col min="6" max="6" width="5.1640625" style="1" customWidth="1"/>
    <col min="7" max="7" width="21.1640625" style="1" customWidth="1"/>
    <col min="8" max="8" width="8.33203125" style="1" customWidth="1"/>
    <col min="9" max="16384" width="8.33203125" style="1"/>
  </cols>
  <sheetData>
    <row r="1" spans="1:7" ht="27.75" customHeight="1" x14ac:dyDescent="0.15">
      <c r="A1" s="104" t="s">
        <v>0</v>
      </c>
      <c r="B1" s="105"/>
      <c r="C1" s="105"/>
      <c r="D1" s="105"/>
      <c r="E1" s="105"/>
      <c r="F1" s="105"/>
      <c r="G1" s="106"/>
    </row>
    <row r="2" spans="1:7" ht="20.2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0.25" customHeight="1" x14ac:dyDescent="0.15">
      <c r="A3" s="3" t="s">
        <v>8</v>
      </c>
      <c r="B3" s="4">
        <v>4.5</v>
      </c>
      <c r="C3" s="5">
        <v>105</v>
      </c>
      <c r="D3" s="6" t="s">
        <v>9</v>
      </c>
      <c r="E3" s="5">
        <v>8566.2999999999993</v>
      </c>
      <c r="F3" s="5">
        <v>2018</v>
      </c>
      <c r="G3" s="5">
        <v>81.58</v>
      </c>
    </row>
    <row r="4" spans="1:7" ht="20" customHeight="1" x14ac:dyDescent="0.15">
      <c r="A4" s="7" t="s">
        <v>10</v>
      </c>
      <c r="B4" s="8">
        <v>4.5</v>
      </c>
      <c r="C4" s="9">
        <v>76</v>
      </c>
      <c r="D4" s="10" t="s">
        <v>9</v>
      </c>
      <c r="E4" s="9">
        <v>3398.5</v>
      </c>
      <c r="F4" s="9">
        <v>2018</v>
      </c>
      <c r="G4" s="9">
        <v>44.72</v>
      </c>
    </row>
    <row r="5" spans="1:7" ht="20" customHeight="1" x14ac:dyDescent="0.15">
      <c r="A5" s="7" t="s">
        <v>11</v>
      </c>
      <c r="B5" s="8">
        <v>4.5</v>
      </c>
      <c r="C5" s="9">
        <v>90</v>
      </c>
      <c r="D5" s="10" t="s">
        <v>9</v>
      </c>
      <c r="E5" s="9">
        <v>4376</v>
      </c>
      <c r="F5" s="9">
        <v>2018</v>
      </c>
      <c r="G5" s="9">
        <v>48.62</v>
      </c>
    </row>
    <row r="6" spans="1:7" ht="20" customHeight="1" x14ac:dyDescent="0.15">
      <c r="A6" s="7" t="s">
        <v>12</v>
      </c>
      <c r="B6" s="8">
        <v>4.5</v>
      </c>
      <c r="C6" s="9">
        <v>58</v>
      </c>
      <c r="D6" s="10" t="s">
        <v>9</v>
      </c>
      <c r="E6" s="9">
        <v>4804.6000000000004</v>
      </c>
      <c r="F6" s="9">
        <v>2018</v>
      </c>
      <c r="G6" s="9">
        <v>82.84</v>
      </c>
    </row>
    <row r="7" spans="1:7" ht="20" customHeight="1" x14ac:dyDescent="0.15">
      <c r="A7" s="7" t="s">
        <v>13</v>
      </c>
      <c r="B7" s="8">
        <v>4.5</v>
      </c>
      <c r="C7" s="9">
        <v>85</v>
      </c>
      <c r="D7" s="10" t="s">
        <v>9</v>
      </c>
      <c r="E7" s="9">
        <v>5512.8</v>
      </c>
      <c r="F7" s="9">
        <v>2018</v>
      </c>
      <c r="G7" s="9">
        <v>64.86</v>
      </c>
    </row>
    <row r="8" spans="1:7" ht="20" customHeight="1" x14ac:dyDescent="0.15">
      <c r="A8" s="7" t="s">
        <v>14</v>
      </c>
      <c r="B8" s="8">
        <v>4.5</v>
      </c>
      <c r="C8" s="9">
        <v>59</v>
      </c>
      <c r="D8" s="10" t="s">
        <v>9</v>
      </c>
      <c r="E8" s="9">
        <v>4935.8999999999996</v>
      </c>
      <c r="F8" s="9">
        <v>2018</v>
      </c>
      <c r="G8" s="9">
        <v>83.66</v>
      </c>
    </row>
    <row r="9" spans="1:7" ht="20" customHeight="1" x14ac:dyDescent="0.15">
      <c r="A9" s="7" t="s">
        <v>15</v>
      </c>
      <c r="B9" s="8">
        <v>4.5</v>
      </c>
      <c r="C9" s="9">
        <v>52</v>
      </c>
      <c r="D9" s="10" t="s">
        <v>9</v>
      </c>
      <c r="E9" s="9">
        <v>3210.7</v>
      </c>
      <c r="F9" s="9">
        <v>2018</v>
      </c>
      <c r="G9" s="9">
        <v>61.74</v>
      </c>
    </row>
    <row r="10" spans="1:7" ht="20" customHeight="1" x14ac:dyDescent="0.15">
      <c r="A10" s="7" t="s">
        <v>16</v>
      </c>
      <c r="B10" s="8">
        <v>4.5</v>
      </c>
      <c r="C10" s="9">
        <v>77</v>
      </c>
      <c r="D10" s="10" t="s">
        <v>9</v>
      </c>
      <c r="E10" s="9">
        <v>3765.1</v>
      </c>
      <c r="F10" s="9">
        <v>2018</v>
      </c>
      <c r="G10" s="9">
        <v>48.9</v>
      </c>
    </row>
    <row r="11" spans="1:7" ht="20" customHeight="1" x14ac:dyDescent="0.15">
      <c r="A11" s="7" t="s">
        <v>17</v>
      </c>
      <c r="B11" s="8">
        <v>4.5</v>
      </c>
      <c r="C11" s="9">
        <v>76</v>
      </c>
      <c r="D11" s="10" t="s">
        <v>9</v>
      </c>
      <c r="E11" s="9">
        <v>4684</v>
      </c>
      <c r="F11" s="9">
        <v>2017</v>
      </c>
      <c r="G11" s="9">
        <v>61.63</v>
      </c>
    </row>
    <row r="12" spans="1:7" ht="20" customHeight="1" x14ac:dyDescent="0.15">
      <c r="A12" s="7" t="s">
        <v>18</v>
      </c>
      <c r="B12" s="8">
        <v>4.5</v>
      </c>
      <c r="C12" s="9">
        <v>89</v>
      </c>
      <c r="D12" s="10" t="s">
        <v>9</v>
      </c>
      <c r="E12" s="9">
        <v>9876.1</v>
      </c>
      <c r="F12" s="9">
        <v>2017</v>
      </c>
      <c r="G12" s="9">
        <v>110.97</v>
      </c>
    </row>
    <row r="13" spans="1:7" ht="20" customHeight="1" x14ac:dyDescent="0.15">
      <c r="A13" s="7" t="s">
        <v>19</v>
      </c>
      <c r="B13" s="8">
        <v>4.5</v>
      </c>
      <c r="C13" s="9">
        <v>91</v>
      </c>
      <c r="D13" s="10" t="s">
        <v>9</v>
      </c>
      <c r="E13" s="9">
        <v>6695.7</v>
      </c>
      <c r="F13" s="9">
        <v>2017</v>
      </c>
      <c r="G13" s="9">
        <v>73.58</v>
      </c>
    </row>
    <row r="14" spans="1:7" ht="20" customHeight="1" x14ac:dyDescent="0.15">
      <c r="A14" s="7" t="s">
        <v>20</v>
      </c>
      <c r="B14" s="8">
        <v>4.5</v>
      </c>
      <c r="C14" s="9">
        <v>96</v>
      </c>
      <c r="D14" s="10" t="s">
        <v>9</v>
      </c>
      <c r="E14" s="9">
        <v>5990.1</v>
      </c>
      <c r="F14" s="9">
        <v>2017</v>
      </c>
      <c r="G14" s="9">
        <v>62.4</v>
      </c>
    </row>
    <row r="15" spans="1:7" ht="20" customHeight="1" x14ac:dyDescent="0.15">
      <c r="A15" s="7" t="s">
        <v>21</v>
      </c>
      <c r="B15" s="8">
        <v>4.5</v>
      </c>
      <c r="C15" s="9">
        <v>70</v>
      </c>
      <c r="D15" s="10" t="s">
        <v>9</v>
      </c>
      <c r="E15" s="9">
        <v>6325.9</v>
      </c>
      <c r="F15" s="9">
        <v>2017</v>
      </c>
      <c r="G15" s="9">
        <v>90.37</v>
      </c>
    </row>
    <row r="16" spans="1:7" ht="20" customHeight="1" x14ac:dyDescent="0.15">
      <c r="A16" s="7" t="s">
        <v>22</v>
      </c>
      <c r="B16" s="8">
        <v>4.5</v>
      </c>
      <c r="C16" s="9">
        <v>63</v>
      </c>
      <c r="D16" s="10" t="s">
        <v>9</v>
      </c>
      <c r="E16" s="9">
        <v>6055.7</v>
      </c>
      <c r="F16" s="9">
        <v>2017</v>
      </c>
      <c r="G16" s="9">
        <v>96.12</v>
      </c>
    </row>
    <row r="17" spans="1:7" ht="20" customHeight="1" x14ac:dyDescent="0.15">
      <c r="A17" s="7" t="s">
        <v>17</v>
      </c>
      <c r="B17" s="8">
        <v>4.5</v>
      </c>
      <c r="C17" s="9">
        <v>76</v>
      </c>
      <c r="D17" s="10" t="s">
        <v>23</v>
      </c>
      <c r="E17" s="9">
        <v>4625.8999999999996</v>
      </c>
      <c r="F17" s="9">
        <v>2017</v>
      </c>
      <c r="G17" s="9">
        <v>60.87</v>
      </c>
    </row>
    <row r="18" spans="1:7" ht="20" customHeight="1" x14ac:dyDescent="0.15">
      <c r="A18" s="7" t="s">
        <v>18</v>
      </c>
      <c r="B18" s="8">
        <v>4.5</v>
      </c>
      <c r="C18" s="9">
        <v>89</v>
      </c>
      <c r="D18" s="10" t="s">
        <v>23</v>
      </c>
      <c r="E18" s="9">
        <v>6549.2</v>
      </c>
      <c r="F18" s="9">
        <v>2017</v>
      </c>
      <c r="G18" s="9">
        <v>73.59</v>
      </c>
    </row>
    <row r="19" spans="1:7" ht="20" customHeight="1" x14ac:dyDescent="0.15">
      <c r="A19" s="7" t="s">
        <v>19</v>
      </c>
      <c r="B19" s="8">
        <v>4.5</v>
      </c>
      <c r="C19" s="9">
        <v>91</v>
      </c>
      <c r="D19" s="10" t="s">
        <v>23</v>
      </c>
      <c r="E19" s="9">
        <v>7965.1</v>
      </c>
      <c r="F19" s="9">
        <v>2017</v>
      </c>
      <c r="G19" s="9">
        <v>87.53</v>
      </c>
    </row>
    <row r="20" spans="1:7" ht="20" customHeight="1" x14ac:dyDescent="0.15">
      <c r="A20" s="7" t="s">
        <v>20</v>
      </c>
      <c r="B20" s="8">
        <v>4.5</v>
      </c>
      <c r="C20" s="9">
        <v>96</v>
      </c>
      <c r="D20" s="10" t="s">
        <v>23</v>
      </c>
      <c r="E20" s="9">
        <v>7900.3</v>
      </c>
      <c r="F20" s="9">
        <v>2017</v>
      </c>
      <c r="G20" s="9">
        <v>82.29</v>
      </c>
    </row>
    <row r="21" spans="1:7" ht="20" customHeight="1" x14ac:dyDescent="0.15">
      <c r="A21" s="7" t="s">
        <v>21</v>
      </c>
      <c r="B21" s="8">
        <v>4.5</v>
      </c>
      <c r="C21" s="9">
        <v>70</v>
      </c>
      <c r="D21" s="10" t="s">
        <v>23</v>
      </c>
      <c r="E21" s="9">
        <v>7283</v>
      </c>
      <c r="F21" s="9">
        <v>2017</v>
      </c>
      <c r="G21" s="9">
        <v>104.04</v>
      </c>
    </row>
    <row r="22" spans="1:7" ht="20" customHeight="1" x14ac:dyDescent="0.15">
      <c r="A22" s="7" t="s">
        <v>22</v>
      </c>
      <c r="B22" s="8">
        <v>4.5</v>
      </c>
      <c r="C22" s="9">
        <v>63</v>
      </c>
      <c r="D22" s="10" t="s">
        <v>23</v>
      </c>
      <c r="E22" s="9">
        <v>7102.4</v>
      </c>
      <c r="F22" s="9">
        <v>2017</v>
      </c>
      <c r="G22" s="9">
        <v>112.74</v>
      </c>
    </row>
    <row r="23" spans="1:7" ht="20" customHeight="1" x14ac:dyDescent="0.15">
      <c r="A23" s="7" t="s">
        <v>24</v>
      </c>
      <c r="B23" s="8">
        <v>8.5</v>
      </c>
      <c r="C23" s="9">
        <v>107</v>
      </c>
      <c r="D23" s="10" t="s">
        <v>9</v>
      </c>
      <c r="E23" s="9">
        <v>7801.8</v>
      </c>
      <c r="F23" s="9">
        <v>2017</v>
      </c>
      <c r="G23" s="9">
        <v>72.91</v>
      </c>
    </row>
    <row r="24" spans="1:7" ht="20" customHeight="1" x14ac:dyDescent="0.15">
      <c r="A24" s="7" t="s">
        <v>25</v>
      </c>
      <c r="B24" s="8">
        <v>8.5</v>
      </c>
      <c r="C24" s="9">
        <v>72</v>
      </c>
      <c r="D24" s="10" t="s">
        <v>9</v>
      </c>
      <c r="E24" s="9">
        <v>6233.5</v>
      </c>
      <c r="F24" s="9">
        <v>2017</v>
      </c>
      <c r="G24" s="9">
        <v>86.58</v>
      </c>
    </row>
    <row r="25" spans="1:7" ht="20" customHeight="1" x14ac:dyDescent="0.15">
      <c r="A25" s="7" t="s">
        <v>26</v>
      </c>
      <c r="B25" s="8">
        <v>8.5</v>
      </c>
      <c r="C25" s="9">
        <v>58</v>
      </c>
      <c r="D25" s="10" t="s">
        <v>9</v>
      </c>
      <c r="E25" s="9">
        <v>4800.3</v>
      </c>
      <c r="F25" s="9">
        <v>2017</v>
      </c>
      <c r="G25" s="9">
        <v>82.76</v>
      </c>
    </row>
    <row r="26" spans="1:7" ht="20" customHeight="1" x14ac:dyDescent="0.15">
      <c r="A26" s="7" t="s">
        <v>27</v>
      </c>
      <c r="B26" s="8">
        <v>8.5</v>
      </c>
      <c r="C26" s="9">
        <v>79</v>
      </c>
      <c r="D26" s="10" t="s">
        <v>9</v>
      </c>
      <c r="E26" s="9">
        <v>7429.5</v>
      </c>
      <c r="F26" s="9">
        <v>2017</v>
      </c>
      <c r="G26" s="9">
        <v>94.04</v>
      </c>
    </row>
    <row r="27" spans="1:7" ht="20" customHeight="1" x14ac:dyDescent="0.15">
      <c r="A27" s="7" t="s">
        <v>28</v>
      </c>
      <c r="B27" s="8">
        <v>8.5</v>
      </c>
      <c r="C27" s="9">
        <v>67</v>
      </c>
      <c r="D27" s="10" t="s">
        <v>9</v>
      </c>
      <c r="E27" s="9">
        <v>6161.4</v>
      </c>
      <c r="F27" s="9">
        <v>2017</v>
      </c>
      <c r="G27" s="9">
        <v>91.96</v>
      </c>
    </row>
    <row r="28" spans="1:7" ht="20" customHeight="1" x14ac:dyDescent="0.15">
      <c r="A28" s="7" t="s">
        <v>29</v>
      </c>
      <c r="B28" s="8">
        <v>8.5</v>
      </c>
      <c r="C28" s="9">
        <v>98</v>
      </c>
      <c r="D28" s="10" t="s">
        <v>9</v>
      </c>
      <c r="E28" s="9">
        <v>8607.7000000000007</v>
      </c>
      <c r="F28" s="9">
        <v>2017</v>
      </c>
      <c r="G28" s="9">
        <v>87.83</v>
      </c>
    </row>
    <row r="29" spans="1:7" ht="20" customHeight="1" x14ac:dyDescent="0.15">
      <c r="A29" s="7" t="s">
        <v>30</v>
      </c>
      <c r="B29" s="8">
        <v>8.5</v>
      </c>
      <c r="C29" s="9">
        <v>127</v>
      </c>
      <c r="D29" s="10" t="s">
        <v>9</v>
      </c>
      <c r="E29" s="9">
        <v>6558</v>
      </c>
      <c r="F29" s="9">
        <v>2017</v>
      </c>
      <c r="G29" s="9">
        <v>51.64</v>
      </c>
    </row>
    <row r="30" spans="1:7" ht="20" customHeight="1" x14ac:dyDescent="0.15">
      <c r="A30" s="7" t="s">
        <v>31</v>
      </c>
      <c r="B30" s="8">
        <v>8.5</v>
      </c>
      <c r="C30" s="9">
        <v>51</v>
      </c>
      <c r="D30" s="10" t="s">
        <v>9</v>
      </c>
      <c r="E30" s="9">
        <v>4720.2</v>
      </c>
      <c r="F30" s="9">
        <v>2017</v>
      </c>
      <c r="G30" s="9">
        <v>92.55</v>
      </c>
    </row>
    <row r="31" spans="1:7" ht="20" customHeight="1" x14ac:dyDescent="0.15">
      <c r="A31" s="7" t="s">
        <v>24</v>
      </c>
      <c r="B31" s="8">
        <v>8.5</v>
      </c>
      <c r="C31" s="9">
        <v>107</v>
      </c>
      <c r="D31" s="10" t="s">
        <v>23</v>
      </c>
      <c r="E31" s="9">
        <v>8570.5</v>
      </c>
      <c r="F31" s="9">
        <v>2017</v>
      </c>
      <c r="G31" s="9">
        <v>80.099999999999994</v>
      </c>
    </row>
    <row r="32" spans="1:7" ht="20" customHeight="1" x14ac:dyDescent="0.15">
      <c r="A32" s="7" t="s">
        <v>25</v>
      </c>
      <c r="B32" s="8">
        <v>8.5</v>
      </c>
      <c r="C32" s="9">
        <v>72</v>
      </c>
      <c r="D32" s="10" t="s">
        <v>23</v>
      </c>
      <c r="E32" s="9">
        <v>4346</v>
      </c>
      <c r="F32" s="9">
        <v>2017</v>
      </c>
      <c r="G32" s="9">
        <v>60.36</v>
      </c>
    </row>
    <row r="33" spans="1:7" ht="20" customHeight="1" x14ac:dyDescent="0.15">
      <c r="A33" s="7" t="s">
        <v>26</v>
      </c>
      <c r="B33" s="8">
        <v>8.5</v>
      </c>
      <c r="C33" s="9">
        <v>58</v>
      </c>
      <c r="D33" s="10" t="s">
        <v>23</v>
      </c>
      <c r="E33" s="9">
        <v>3823.2</v>
      </c>
      <c r="F33" s="9">
        <v>2017</v>
      </c>
      <c r="G33" s="9">
        <v>65.92</v>
      </c>
    </row>
    <row r="34" spans="1:7" ht="20" customHeight="1" x14ac:dyDescent="0.15">
      <c r="A34" s="7" t="s">
        <v>27</v>
      </c>
      <c r="B34" s="8">
        <v>8.5</v>
      </c>
      <c r="C34" s="9">
        <v>79</v>
      </c>
      <c r="D34" s="10" t="s">
        <v>23</v>
      </c>
      <c r="E34" s="9">
        <v>6360.9</v>
      </c>
      <c r="F34" s="9">
        <v>2017</v>
      </c>
      <c r="G34" s="9">
        <v>80.52</v>
      </c>
    </row>
    <row r="35" spans="1:7" ht="20" customHeight="1" x14ac:dyDescent="0.15">
      <c r="A35" s="7" t="s">
        <v>28</v>
      </c>
      <c r="B35" s="8">
        <v>8.5</v>
      </c>
      <c r="C35" s="9">
        <v>67</v>
      </c>
      <c r="D35" s="10" t="s">
        <v>23</v>
      </c>
      <c r="E35" s="9">
        <v>6549.6</v>
      </c>
      <c r="F35" s="9">
        <v>2017</v>
      </c>
      <c r="G35" s="9">
        <v>97.75</v>
      </c>
    </row>
    <row r="36" spans="1:7" ht="20" customHeight="1" x14ac:dyDescent="0.15">
      <c r="A36" s="7" t="s">
        <v>29</v>
      </c>
      <c r="B36" s="8">
        <v>8.5</v>
      </c>
      <c r="C36" s="9">
        <v>98</v>
      </c>
      <c r="D36" s="10" t="s">
        <v>23</v>
      </c>
      <c r="E36" s="9">
        <v>8629</v>
      </c>
      <c r="F36" s="9">
        <v>2017</v>
      </c>
      <c r="G36" s="9">
        <v>88.05</v>
      </c>
    </row>
    <row r="37" spans="1:7" ht="20" customHeight="1" x14ac:dyDescent="0.15">
      <c r="A37" s="7" t="s">
        <v>30</v>
      </c>
      <c r="B37" s="8">
        <v>8.5</v>
      </c>
      <c r="C37" s="9">
        <v>127</v>
      </c>
      <c r="D37" s="10" t="s">
        <v>23</v>
      </c>
      <c r="E37" s="9">
        <v>6544.2</v>
      </c>
      <c r="F37" s="9">
        <v>2017</v>
      </c>
      <c r="G37" s="9">
        <v>51.53</v>
      </c>
    </row>
    <row r="38" spans="1:7" ht="20" customHeight="1" x14ac:dyDescent="0.15">
      <c r="A38" s="7" t="s">
        <v>31</v>
      </c>
      <c r="B38" s="8">
        <v>8.5</v>
      </c>
      <c r="C38" s="9">
        <v>51</v>
      </c>
      <c r="D38" s="10" t="s">
        <v>23</v>
      </c>
      <c r="E38" s="9">
        <v>4619.5</v>
      </c>
      <c r="F38" s="9">
        <v>2017</v>
      </c>
      <c r="G38" s="9">
        <v>90.58</v>
      </c>
    </row>
    <row r="39" spans="1:7" ht="20" customHeight="1" x14ac:dyDescent="0.15">
      <c r="A39" s="7" t="s">
        <v>24</v>
      </c>
      <c r="B39" s="8">
        <v>8.5</v>
      </c>
      <c r="C39" s="9">
        <v>107</v>
      </c>
      <c r="D39" s="10" t="s">
        <v>32</v>
      </c>
      <c r="E39" s="9">
        <v>10031.200000000001</v>
      </c>
      <c r="F39" s="9">
        <v>2017</v>
      </c>
      <c r="G39" s="9">
        <v>93.75</v>
      </c>
    </row>
    <row r="40" spans="1:7" ht="20" customHeight="1" x14ac:dyDescent="0.15">
      <c r="A40" s="7" t="s">
        <v>25</v>
      </c>
      <c r="B40" s="8">
        <v>8.5</v>
      </c>
      <c r="C40" s="9">
        <v>72</v>
      </c>
      <c r="D40" s="10" t="s">
        <v>32</v>
      </c>
      <c r="E40" s="9">
        <v>5657.7</v>
      </c>
      <c r="F40" s="9">
        <v>2017</v>
      </c>
      <c r="G40" s="9">
        <v>78.58</v>
      </c>
    </row>
    <row r="41" spans="1:7" ht="20" customHeight="1" x14ac:dyDescent="0.15">
      <c r="A41" s="7" t="s">
        <v>28</v>
      </c>
      <c r="B41" s="8">
        <v>8.5</v>
      </c>
      <c r="C41" s="9">
        <v>67</v>
      </c>
      <c r="D41" s="10" t="s">
        <v>32</v>
      </c>
      <c r="E41" s="9">
        <v>4628.7</v>
      </c>
      <c r="F41" s="9">
        <v>2017</v>
      </c>
      <c r="G41" s="9">
        <v>69.09</v>
      </c>
    </row>
    <row r="42" spans="1:7" ht="20" customHeight="1" x14ac:dyDescent="0.15">
      <c r="A42" s="7" t="s">
        <v>29</v>
      </c>
      <c r="B42" s="8">
        <v>8.5</v>
      </c>
      <c r="C42" s="9">
        <v>98</v>
      </c>
      <c r="D42" s="10" t="s">
        <v>32</v>
      </c>
      <c r="E42" s="9">
        <v>7684.3</v>
      </c>
      <c r="F42" s="9">
        <v>2017</v>
      </c>
      <c r="G42" s="9">
        <v>78.41</v>
      </c>
    </row>
    <row r="43" spans="1:7" ht="20" customHeight="1" x14ac:dyDescent="0.15">
      <c r="A43" s="7" t="s">
        <v>31</v>
      </c>
      <c r="B43" s="8">
        <v>8.5</v>
      </c>
      <c r="C43" s="9">
        <v>51</v>
      </c>
      <c r="D43" s="10" t="s">
        <v>32</v>
      </c>
      <c r="E43" s="9">
        <v>4005.9</v>
      </c>
      <c r="F43" s="9">
        <v>2017</v>
      </c>
      <c r="G43" s="9">
        <v>78.55</v>
      </c>
    </row>
    <row r="44" spans="1:7" ht="20" customHeight="1" x14ac:dyDescent="0.15">
      <c r="A44" s="7" t="s">
        <v>33</v>
      </c>
      <c r="B44" s="8">
        <v>12.5</v>
      </c>
      <c r="C44" s="9">
        <v>90</v>
      </c>
      <c r="D44" s="10" t="s">
        <v>9</v>
      </c>
      <c r="E44" s="9">
        <v>8108.8</v>
      </c>
      <c r="F44" s="9">
        <v>2017</v>
      </c>
      <c r="G44" s="9">
        <v>90.1</v>
      </c>
    </row>
    <row r="45" spans="1:7" ht="20" customHeight="1" x14ac:dyDescent="0.15">
      <c r="A45" s="7" t="s">
        <v>34</v>
      </c>
      <c r="B45" s="8">
        <v>12.5</v>
      </c>
      <c r="C45" s="9">
        <v>93</v>
      </c>
      <c r="D45" s="10" t="s">
        <v>9</v>
      </c>
      <c r="E45" s="9">
        <v>6383.9</v>
      </c>
      <c r="F45" s="9">
        <v>2017</v>
      </c>
      <c r="G45" s="9">
        <v>68.64</v>
      </c>
    </row>
    <row r="46" spans="1:7" ht="20" customHeight="1" x14ac:dyDescent="0.15">
      <c r="A46" s="7" t="s">
        <v>35</v>
      </c>
      <c r="B46" s="8">
        <v>12.5</v>
      </c>
      <c r="C46" s="9">
        <v>84</v>
      </c>
      <c r="D46" s="10" t="s">
        <v>9</v>
      </c>
      <c r="E46" s="9">
        <v>6338.1</v>
      </c>
      <c r="F46" s="9">
        <v>2018</v>
      </c>
      <c r="G46" s="9">
        <v>75.45</v>
      </c>
    </row>
    <row r="47" spans="1:7" ht="20" customHeight="1" x14ac:dyDescent="0.15">
      <c r="A47" s="7" t="s">
        <v>36</v>
      </c>
      <c r="B47" s="8">
        <v>12.5</v>
      </c>
      <c r="C47" s="9">
        <v>100</v>
      </c>
      <c r="D47" s="10" t="s">
        <v>9</v>
      </c>
      <c r="E47" s="9">
        <v>5566.8</v>
      </c>
      <c r="F47" s="9">
        <v>2018</v>
      </c>
      <c r="G47" s="9">
        <v>55.67</v>
      </c>
    </row>
    <row r="48" spans="1:7" ht="20" customHeight="1" x14ac:dyDescent="0.15">
      <c r="A48" s="7" t="s">
        <v>37</v>
      </c>
      <c r="B48" s="8">
        <v>12.5</v>
      </c>
      <c r="C48" s="9">
        <v>39</v>
      </c>
      <c r="D48" s="10" t="s">
        <v>9</v>
      </c>
      <c r="E48" s="9">
        <v>4755.7</v>
      </c>
      <c r="F48" s="9">
        <v>2017</v>
      </c>
      <c r="G48" s="9">
        <v>121.94</v>
      </c>
    </row>
    <row r="49" spans="1:7" ht="20" customHeight="1" x14ac:dyDescent="0.15">
      <c r="A49" s="7" t="s">
        <v>38</v>
      </c>
      <c r="B49" s="8">
        <v>12.5</v>
      </c>
      <c r="C49" s="9">
        <v>109</v>
      </c>
      <c r="D49" s="10" t="s">
        <v>9</v>
      </c>
      <c r="E49" s="9">
        <v>7847.9</v>
      </c>
      <c r="F49" s="9">
        <v>2017</v>
      </c>
      <c r="G49" s="9">
        <v>72</v>
      </c>
    </row>
    <row r="50" spans="1:7" ht="20" customHeight="1" x14ac:dyDescent="0.15">
      <c r="A50" s="7" t="s">
        <v>39</v>
      </c>
      <c r="B50" s="8">
        <v>12.5</v>
      </c>
      <c r="C50" s="9">
        <v>83</v>
      </c>
      <c r="D50" s="10" t="s">
        <v>9</v>
      </c>
      <c r="E50" s="9">
        <v>5634</v>
      </c>
      <c r="F50" s="9">
        <v>2017</v>
      </c>
      <c r="G50" s="9">
        <v>67.88</v>
      </c>
    </row>
    <row r="51" spans="1:7" ht="20" customHeight="1" x14ac:dyDescent="0.15">
      <c r="A51" s="7" t="s">
        <v>40</v>
      </c>
      <c r="B51" s="8">
        <v>12.5</v>
      </c>
      <c r="C51" s="9">
        <v>79</v>
      </c>
      <c r="D51" s="10" t="s">
        <v>9</v>
      </c>
      <c r="E51" s="9">
        <v>5605.4</v>
      </c>
      <c r="F51" s="9">
        <v>2017</v>
      </c>
      <c r="G51" s="9">
        <v>70.95</v>
      </c>
    </row>
    <row r="52" spans="1:7" ht="20" customHeight="1" x14ac:dyDescent="0.15">
      <c r="A52" s="7" t="s">
        <v>41</v>
      </c>
      <c r="B52" s="8">
        <v>12.5</v>
      </c>
      <c r="C52" s="9">
        <v>77</v>
      </c>
      <c r="D52" s="10" t="s">
        <v>9</v>
      </c>
      <c r="E52" s="9">
        <v>5754.8</v>
      </c>
      <c r="F52" s="9">
        <v>2017</v>
      </c>
      <c r="G52" s="9">
        <v>74.739999999999995</v>
      </c>
    </row>
    <row r="53" spans="1:7" ht="20" customHeight="1" x14ac:dyDescent="0.15">
      <c r="A53" s="7" t="s">
        <v>42</v>
      </c>
      <c r="B53" s="8">
        <v>12.5</v>
      </c>
      <c r="C53" s="9">
        <v>69</v>
      </c>
      <c r="D53" s="10" t="s">
        <v>9</v>
      </c>
      <c r="E53" s="9">
        <v>8072.9</v>
      </c>
      <c r="F53" s="9">
        <v>2017</v>
      </c>
      <c r="G53" s="9">
        <v>117</v>
      </c>
    </row>
    <row r="54" spans="1:7" ht="20" customHeight="1" x14ac:dyDescent="0.15">
      <c r="A54" s="7" t="s">
        <v>43</v>
      </c>
      <c r="B54" s="8">
        <v>12.5</v>
      </c>
      <c r="C54" s="9">
        <v>67</v>
      </c>
      <c r="D54" s="10" t="s">
        <v>9</v>
      </c>
      <c r="E54" s="9">
        <v>7350.7</v>
      </c>
      <c r="F54" s="9">
        <v>2017</v>
      </c>
      <c r="G54" s="9">
        <v>109.71</v>
      </c>
    </row>
    <row r="55" spans="1:7" ht="20" customHeight="1" x14ac:dyDescent="0.15">
      <c r="A55" s="7" t="s">
        <v>44</v>
      </c>
      <c r="B55" s="8">
        <v>12.5</v>
      </c>
      <c r="C55" s="9">
        <v>67</v>
      </c>
      <c r="D55" s="10" t="s">
        <v>9</v>
      </c>
      <c r="E55" s="9">
        <v>8067.4</v>
      </c>
      <c r="F55" s="9">
        <v>2017</v>
      </c>
      <c r="G55" s="9">
        <v>120.41</v>
      </c>
    </row>
    <row r="56" spans="1:7" ht="20" customHeight="1" x14ac:dyDescent="0.15">
      <c r="A56" s="7" t="s">
        <v>45</v>
      </c>
      <c r="B56" s="8">
        <v>12.5</v>
      </c>
      <c r="C56" s="9">
        <v>79</v>
      </c>
      <c r="D56" s="10" t="s">
        <v>9</v>
      </c>
      <c r="E56" s="9">
        <v>6869.1</v>
      </c>
      <c r="F56" s="9">
        <v>2017</v>
      </c>
      <c r="G56" s="9">
        <v>86.95</v>
      </c>
    </row>
    <row r="57" spans="1:7" ht="20" customHeight="1" x14ac:dyDescent="0.15">
      <c r="A57" s="7" t="s">
        <v>46</v>
      </c>
      <c r="B57" s="8">
        <v>12.5</v>
      </c>
      <c r="C57" s="9">
        <v>39</v>
      </c>
      <c r="D57" s="10" t="s">
        <v>9</v>
      </c>
      <c r="E57" s="9">
        <v>4830.8999999999996</v>
      </c>
      <c r="F57" s="9">
        <v>2017</v>
      </c>
      <c r="G57" s="9">
        <v>123.87</v>
      </c>
    </row>
    <row r="58" spans="1:7" ht="20" customHeight="1" x14ac:dyDescent="0.15">
      <c r="A58" s="7" t="s">
        <v>47</v>
      </c>
      <c r="B58" s="8">
        <v>12.5</v>
      </c>
      <c r="C58" s="9">
        <v>83</v>
      </c>
      <c r="D58" s="10" t="s">
        <v>9</v>
      </c>
      <c r="E58" s="9">
        <v>7542.2</v>
      </c>
      <c r="F58" s="9">
        <v>2017</v>
      </c>
      <c r="G58" s="9">
        <v>90.87</v>
      </c>
    </row>
    <row r="59" spans="1:7" ht="20" customHeight="1" x14ac:dyDescent="0.15">
      <c r="A59" s="7" t="s">
        <v>48</v>
      </c>
      <c r="B59" s="8">
        <v>12.5</v>
      </c>
      <c r="C59" s="9">
        <v>85</v>
      </c>
      <c r="D59" s="10" t="s">
        <v>9</v>
      </c>
      <c r="E59" s="9">
        <v>7564.5</v>
      </c>
      <c r="F59" s="9">
        <v>2017</v>
      </c>
      <c r="G59" s="9">
        <v>88.99</v>
      </c>
    </row>
    <row r="60" spans="1:7" ht="20" customHeight="1" x14ac:dyDescent="0.15">
      <c r="A60" s="7" t="s">
        <v>10</v>
      </c>
      <c r="B60" s="8">
        <v>12.5</v>
      </c>
      <c r="C60" s="9">
        <v>101</v>
      </c>
      <c r="D60" s="10" t="s">
        <v>9</v>
      </c>
      <c r="E60" s="9">
        <v>6264.3</v>
      </c>
      <c r="F60" s="9">
        <v>2017</v>
      </c>
      <c r="G60" s="9">
        <v>62.02</v>
      </c>
    </row>
    <row r="61" spans="1:7" ht="20" customHeight="1" x14ac:dyDescent="0.15">
      <c r="A61" s="7" t="s">
        <v>49</v>
      </c>
      <c r="B61" s="8">
        <v>12.5</v>
      </c>
      <c r="C61" s="9">
        <v>72</v>
      </c>
      <c r="D61" s="10" t="s">
        <v>9</v>
      </c>
      <c r="E61" s="9">
        <v>5207</v>
      </c>
      <c r="F61" s="9">
        <v>2017</v>
      </c>
      <c r="G61" s="9">
        <v>72.319999999999993</v>
      </c>
    </row>
    <row r="62" spans="1:7" ht="20" customHeight="1" x14ac:dyDescent="0.15">
      <c r="A62" s="7" t="s">
        <v>50</v>
      </c>
      <c r="B62" s="8">
        <v>12.5</v>
      </c>
      <c r="C62" s="9">
        <v>87</v>
      </c>
      <c r="D62" s="10" t="s">
        <v>9</v>
      </c>
      <c r="E62" s="9">
        <v>7594.4</v>
      </c>
      <c r="F62" s="9">
        <v>2017</v>
      </c>
      <c r="G62" s="9">
        <v>87.29</v>
      </c>
    </row>
    <row r="63" spans="1:7" ht="20" customHeight="1" x14ac:dyDescent="0.15">
      <c r="A63" s="7" t="s">
        <v>24</v>
      </c>
      <c r="B63" s="8">
        <v>12.5</v>
      </c>
      <c r="C63" s="9">
        <v>52</v>
      </c>
      <c r="D63" s="10" t="s">
        <v>9</v>
      </c>
      <c r="E63" s="9">
        <v>3976.5</v>
      </c>
      <c r="F63" s="9">
        <v>2018</v>
      </c>
      <c r="G63" s="9">
        <v>76.47</v>
      </c>
    </row>
    <row r="64" spans="1:7" ht="20" customHeight="1" x14ac:dyDescent="0.15">
      <c r="A64" s="7" t="s">
        <v>17</v>
      </c>
      <c r="B64" s="8">
        <v>12.5</v>
      </c>
      <c r="C64" s="9">
        <v>57</v>
      </c>
      <c r="D64" s="10" t="s">
        <v>9</v>
      </c>
      <c r="E64" s="9">
        <v>4964.3</v>
      </c>
      <c r="F64" s="9">
        <v>2018</v>
      </c>
      <c r="G64" s="9">
        <v>87.09</v>
      </c>
    </row>
    <row r="65" spans="1:7" ht="20" customHeight="1" x14ac:dyDescent="0.15">
      <c r="A65" s="7" t="s">
        <v>51</v>
      </c>
      <c r="B65" s="8">
        <v>12.5</v>
      </c>
      <c r="C65" s="9">
        <v>119</v>
      </c>
      <c r="D65" s="10" t="s">
        <v>9</v>
      </c>
      <c r="E65" s="9">
        <v>4721</v>
      </c>
      <c r="F65" s="9">
        <v>2018</v>
      </c>
      <c r="G65" s="9">
        <v>39.67</v>
      </c>
    </row>
    <row r="66" spans="1:7" ht="20" customHeight="1" x14ac:dyDescent="0.15">
      <c r="A66" s="7" t="s">
        <v>37</v>
      </c>
      <c r="B66" s="8">
        <v>12.5</v>
      </c>
      <c r="C66" s="9">
        <v>37</v>
      </c>
      <c r="D66" s="10" t="s">
        <v>23</v>
      </c>
      <c r="E66" s="9">
        <v>4209.2</v>
      </c>
      <c r="F66" s="9">
        <v>2017</v>
      </c>
      <c r="G66" s="9">
        <v>113.76</v>
      </c>
    </row>
    <row r="67" spans="1:7" ht="20" customHeight="1" x14ac:dyDescent="0.15">
      <c r="A67" s="7" t="s">
        <v>38</v>
      </c>
      <c r="B67" s="8">
        <v>12.5</v>
      </c>
      <c r="C67" s="9">
        <v>107</v>
      </c>
      <c r="D67" s="10" t="s">
        <v>23</v>
      </c>
      <c r="E67" s="9">
        <v>6143.7</v>
      </c>
      <c r="F67" s="9">
        <v>2017</v>
      </c>
      <c r="G67" s="9">
        <v>57.42</v>
      </c>
    </row>
    <row r="68" spans="1:7" ht="20" customHeight="1" x14ac:dyDescent="0.15">
      <c r="A68" s="7" t="s">
        <v>39</v>
      </c>
      <c r="B68" s="8">
        <v>12.5</v>
      </c>
      <c r="C68" s="9">
        <v>81</v>
      </c>
      <c r="D68" s="10" t="s">
        <v>23</v>
      </c>
      <c r="E68" s="9">
        <v>5228.2</v>
      </c>
      <c r="F68" s="9">
        <v>2017</v>
      </c>
      <c r="G68" s="9">
        <v>64.55</v>
      </c>
    </row>
    <row r="69" spans="1:7" ht="20" customHeight="1" x14ac:dyDescent="0.15">
      <c r="A69" s="7" t="s">
        <v>40</v>
      </c>
      <c r="B69" s="8">
        <v>12.5</v>
      </c>
      <c r="C69" s="9">
        <v>77</v>
      </c>
      <c r="D69" s="10" t="s">
        <v>23</v>
      </c>
      <c r="E69" s="9">
        <v>6501.1</v>
      </c>
      <c r="F69" s="9">
        <v>2017</v>
      </c>
      <c r="G69" s="9">
        <v>84.43</v>
      </c>
    </row>
    <row r="70" spans="1:7" ht="20" customHeight="1" x14ac:dyDescent="0.15">
      <c r="A70" s="7" t="s">
        <v>41</v>
      </c>
      <c r="B70" s="8">
        <v>12.5</v>
      </c>
      <c r="C70" s="9">
        <v>75</v>
      </c>
      <c r="D70" s="10" t="s">
        <v>23</v>
      </c>
      <c r="E70" s="9">
        <v>7682</v>
      </c>
      <c r="F70" s="9">
        <v>2017</v>
      </c>
      <c r="G70" s="9">
        <v>102.43</v>
      </c>
    </row>
    <row r="71" spans="1:7" ht="20" customHeight="1" x14ac:dyDescent="0.15">
      <c r="A71" s="7" t="s">
        <v>42</v>
      </c>
      <c r="B71" s="8">
        <v>12.5</v>
      </c>
      <c r="C71" s="9">
        <v>67</v>
      </c>
      <c r="D71" s="10" t="s">
        <v>23</v>
      </c>
      <c r="E71" s="9">
        <v>7078.8</v>
      </c>
      <c r="F71" s="9">
        <v>2017</v>
      </c>
      <c r="G71" s="9">
        <v>105.65</v>
      </c>
    </row>
    <row r="72" spans="1:7" ht="20" customHeight="1" x14ac:dyDescent="0.15">
      <c r="A72" s="7" t="s">
        <v>43</v>
      </c>
      <c r="B72" s="8">
        <v>12.5</v>
      </c>
      <c r="C72" s="9">
        <v>65</v>
      </c>
      <c r="D72" s="10" t="s">
        <v>23</v>
      </c>
      <c r="E72" s="9">
        <v>6956</v>
      </c>
      <c r="F72" s="9">
        <v>2017</v>
      </c>
      <c r="G72" s="9">
        <v>107.01</v>
      </c>
    </row>
    <row r="73" spans="1:7" ht="20" customHeight="1" x14ac:dyDescent="0.15">
      <c r="A73" s="7" t="s">
        <v>44</v>
      </c>
      <c r="B73" s="8">
        <v>12.5</v>
      </c>
      <c r="C73" s="9">
        <v>65</v>
      </c>
      <c r="D73" s="10" t="s">
        <v>23</v>
      </c>
      <c r="E73" s="9">
        <v>5627.4</v>
      </c>
      <c r="F73" s="9">
        <v>2017</v>
      </c>
      <c r="G73" s="9">
        <v>86.57</v>
      </c>
    </row>
    <row r="74" spans="1:7" ht="20" customHeight="1" x14ac:dyDescent="0.15">
      <c r="A74" s="7" t="s">
        <v>45</v>
      </c>
      <c r="B74" s="8">
        <v>12.5</v>
      </c>
      <c r="C74" s="9">
        <v>77</v>
      </c>
      <c r="D74" s="10" t="s">
        <v>23</v>
      </c>
      <c r="E74" s="9">
        <v>5816.5</v>
      </c>
      <c r="F74" s="9">
        <v>2017</v>
      </c>
      <c r="G74" s="9">
        <v>75.540000000000006</v>
      </c>
    </row>
    <row r="75" spans="1:7" ht="20" customHeight="1" x14ac:dyDescent="0.15">
      <c r="A75" s="7" t="s">
        <v>46</v>
      </c>
      <c r="B75" s="8">
        <v>12.5</v>
      </c>
      <c r="C75" s="9">
        <v>37</v>
      </c>
      <c r="D75" s="10" t="s">
        <v>23</v>
      </c>
      <c r="E75" s="9">
        <v>5002.5</v>
      </c>
      <c r="F75" s="9">
        <v>2017</v>
      </c>
      <c r="G75" s="9">
        <v>135.19999999999999</v>
      </c>
    </row>
    <row r="76" spans="1:7" ht="20" customHeight="1" x14ac:dyDescent="0.15">
      <c r="A76" s="7" t="s">
        <v>47</v>
      </c>
      <c r="B76" s="8">
        <v>12.5</v>
      </c>
      <c r="C76" s="9">
        <v>81</v>
      </c>
      <c r="D76" s="10" t="s">
        <v>23</v>
      </c>
      <c r="E76" s="9">
        <v>7318.8</v>
      </c>
      <c r="F76" s="9">
        <v>2017</v>
      </c>
      <c r="G76" s="9">
        <v>90.35</v>
      </c>
    </row>
    <row r="77" spans="1:7" ht="20" customHeight="1" x14ac:dyDescent="0.15">
      <c r="A77" s="7" t="s">
        <v>48</v>
      </c>
      <c r="B77" s="8">
        <v>12.5</v>
      </c>
      <c r="C77" s="9">
        <v>83</v>
      </c>
      <c r="D77" s="10" t="s">
        <v>23</v>
      </c>
      <c r="E77" s="9">
        <v>8207</v>
      </c>
      <c r="F77" s="9">
        <v>2017</v>
      </c>
      <c r="G77" s="9">
        <v>98.88</v>
      </c>
    </row>
    <row r="78" spans="1:7" ht="20" customHeight="1" x14ac:dyDescent="0.15">
      <c r="A78" s="7" t="s">
        <v>10</v>
      </c>
      <c r="B78" s="8">
        <v>12.5</v>
      </c>
      <c r="C78" s="9">
        <v>99</v>
      </c>
      <c r="D78" s="10" t="s">
        <v>23</v>
      </c>
      <c r="E78" s="9">
        <v>5496.1</v>
      </c>
      <c r="F78" s="9">
        <v>2017</v>
      </c>
      <c r="G78" s="9">
        <v>55.52</v>
      </c>
    </row>
    <row r="79" spans="1:7" ht="20" customHeight="1" x14ac:dyDescent="0.15">
      <c r="A79" s="7" t="s">
        <v>49</v>
      </c>
      <c r="B79" s="8">
        <v>12.5</v>
      </c>
      <c r="C79" s="9">
        <v>70</v>
      </c>
      <c r="D79" s="10" t="s">
        <v>23</v>
      </c>
      <c r="E79" s="9">
        <v>4898.8999999999996</v>
      </c>
      <c r="F79" s="9">
        <v>2017</v>
      </c>
      <c r="G79" s="9">
        <v>69.98</v>
      </c>
    </row>
    <row r="80" spans="1:7" ht="20" customHeight="1" x14ac:dyDescent="0.15">
      <c r="A80" s="7" t="s">
        <v>50</v>
      </c>
      <c r="B80" s="8">
        <v>12.5</v>
      </c>
      <c r="C80" s="9">
        <v>85</v>
      </c>
      <c r="D80" s="10" t="s">
        <v>23</v>
      </c>
      <c r="E80" s="9">
        <v>7703.5</v>
      </c>
      <c r="F80" s="9">
        <v>2017</v>
      </c>
      <c r="G80" s="9">
        <v>90.63</v>
      </c>
    </row>
    <row r="81" spans="1:7" ht="20" customHeight="1" x14ac:dyDescent="0.15">
      <c r="A81" s="7" t="s">
        <v>37</v>
      </c>
      <c r="B81" s="8">
        <v>12.5</v>
      </c>
      <c r="C81" s="9">
        <v>35</v>
      </c>
      <c r="D81" s="10" t="s">
        <v>32</v>
      </c>
      <c r="E81" s="9">
        <v>4755.7</v>
      </c>
      <c r="F81" s="9">
        <v>2017</v>
      </c>
      <c r="G81" s="9">
        <v>135.88</v>
      </c>
    </row>
    <row r="82" spans="1:7" ht="20" customHeight="1" x14ac:dyDescent="0.15">
      <c r="A82" s="7" t="s">
        <v>38</v>
      </c>
      <c r="B82" s="8">
        <v>12.5</v>
      </c>
      <c r="C82" s="9">
        <v>105</v>
      </c>
      <c r="D82" s="10" t="s">
        <v>32</v>
      </c>
      <c r="E82" s="9">
        <v>7847.9</v>
      </c>
      <c r="F82" s="9">
        <v>2017</v>
      </c>
      <c r="G82" s="9">
        <v>74.739999999999995</v>
      </c>
    </row>
    <row r="83" spans="1:7" ht="20" customHeight="1" x14ac:dyDescent="0.15">
      <c r="A83" s="7" t="s">
        <v>39</v>
      </c>
      <c r="B83" s="8">
        <v>12.5</v>
      </c>
      <c r="C83" s="9">
        <v>79</v>
      </c>
      <c r="D83" s="10" t="s">
        <v>32</v>
      </c>
      <c r="E83" s="9">
        <v>5634</v>
      </c>
      <c r="F83" s="9">
        <v>2017</v>
      </c>
      <c r="G83" s="9">
        <v>71.319999999999993</v>
      </c>
    </row>
    <row r="84" spans="1:7" ht="20" customHeight="1" x14ac:dyDescent="0.15">
      <c r="A84" s="7" t="s">
        <v>40</v>
      </c>
      <c r="B84" s="8">
        <v>12.5</v>
      </c>
      <c r="C84" s="9">
        <v>75</v>
      </c>
      <c r="D84" s="10" t="s">
        <v>32</v>
      </c>
      <c r="E84" s="9">
        <v>5605.4</v>
      </c>
      <c r="F84" s="9">
        <v>2017</v>
      </c>
      <c r="G84" s="9">
        <v>74.739999999999995</v>
      </c>
    </row>
    <row r="85" spans="1:7" ht="20" customHeight="1" x14ac:dyDescent="0.15">
      <c r="A85" s="7" t="s">
        <v>41</v>
      </c>
      <c r="B85" s="8">
        <v>12.5</v>
      </c>
      <c r="C85" s="9">
        <v>73</v>
      </c>
      <c r="D85" s="10" t="s">
        <v>32</v>
      </c>
      <c r="E85" s="9">
        <v>8067.4</v>
      </c>
      <c r="F85" s="9">
        <v>2017</v>
      </c>
      <c r="G85" s="9">
        <v>110.51</v>
      </c>
    </row>
    <row r="86" spans="1:7" ht="20" customHeight="1" x14ac:dyDescent="0.15">
      <c r="A86" s="7" t="s">
        <v>42</v>
      </c>
      <c r="B86" s="8">
        <v>12.5</v>
      </c>
      <c r="C86" s="9">
        <v>65</v>
      </c>
      <c r="D86" s="10" t="s">
        <v>32</v>
      </c>
      <c r="E86" s="9">
        <v>5207</v>
      </c>
      <c r="F86" s="9">
        <v>2017</v>
      </c>
      <c r="G86" s="9">
        <v>80.11</v>
      </c>
    </row>
    <row r="87" spans="1:7" ht="20" customHeight="1" x14ac:dyDescent="0.15">
      <c r="A87" s="7" t="s">
        <v>43</v>
      </c>
      <c r="B87" s="8">
        <v>12.5</v>
      </c>
      <c r="C87" s="9">
        <v>63</v>
      </c>
      <c r="D87" s="10" t="s">
        <v>32</v>
      </c>
      <c r="E87" s="9">
        <v>7594.4</v>
      </c>
      <c r="F87" s="9">
        <v>2017</v>
      </c>
      <c r="G87" s="9">
        <v>120.55</v>
      </c>
    </row>
    <row r="88" spans="1:7" ht="20" customHeight="1" x14ac:dyDescent="0.15">
      <c r="A88" s="7" t="s">
        <v>44</v>
      </c>
      <c r="B88" s="8">
        <v>12.5</v>
      </c>
      <c r="C88" s="9">
        <v>63</v>
      </c>
      <c r="D88" s="10" t="s">
        <v>32</v>
      </c>
      <c r="E88" s="9">
        <v>8067.4</v>
      </c>
      <c r="F88" s="9">
        <v>2017</v>
      </c>
      <c r="G88" s="9">
        <v>128.05000000000001</v>
      </c>
    </row>
    <row r="89" spans="1:7" ht="20" customHeight="1" x14ac:dyDescent="0.15">
      <c r="A89" s="7" t="s">
        <v>45</v>
      </c>
      <c r="B89" s="8">
        <v>12.5</v>
      </c>
      <c r="C89" s="9">
        <v>75</v>
      </c>
      <c r="D89" s="10" t="s">
        <v>32</v>
      </c>
      <c r="E89" s="9">
        <v>6869.1</v>
      </c>
      <c r="F89" s="9">
        <v>2017</v>
      </c>
      <c r="G89" s="9">
        <v>91.59</v>
      </c>
    </row>
    <row r="90" spans="1:7" ht="20" customHeight="1" x14ac:dyDescent="0.15">
      <c r="A90" s="7" t="s">
        <v>46</v>
      </c>
      <c r="B90" s="8">
        <v>12.5</v>
      </c>
      <c r="C90" s="9">
        <v>35</v>
      </c>
      <c r="D90" s="10" t="s">
        <v>32</v>
      </c>
      <c r="E90" s="9">
        <v>4830.8999999999996</v>
      </c>
      <c r="F90" s="9">
        <v>2017</v>
      </c>
      <c r="G90" s="9">
        <v>138.03</v>
      </c>
    </row>
    <row r="91" spans="1:7" ht="20" customHeight="1" x14ac:dyDescent="0.15">
      <c r="A91" s="7" t="s">
        <v>47</v>
      </c>
      <c r="B91" s="8">
        <v>12.5</v>
      </c>
      <c r="C91" s="9">
        <v>79</v>
      </c>
      <c r="D91" s="10" t="s">
        <v>32</v>
      </c>
      <c r="E91" s="9">
        <v>7542.2</v>
      </c>
      <c r="F91" s="9">
        <v>2017</v>
      </c>
      <c r="G91" s="9">
        <v>95.47</v>
      </c>
    </row>
    <row r="92" spans="1:7" ht="20" customHeight="1" x14ac:dyDescent="0.15">
      <c r="A92" s="7" t="s">
        <v>48</v>
      </c>
      <c r="B92" s="8">
        <v>12.5</v>
      </c>
      <c r="C92" s="9">
        <v>81</v>
      </c>
      <c r="D92" s="10" t="s">
        <v>32</v>
      </c>
      <c r="E92" s="9">
        <v>7564.5</v>
      </c>
      <c r="F92" s="9">
        <v>2017</v>
      </c>
      <c r="G92" s="9">
        <v>93.39</v>
      </c>
    </row>
    <row r="93" spans="1:7" ht="20" customHeight="1" x14ac:dyDescent="0.15">
      <c r="A93" s="7" t="s">
        <v>10</v>
      </c>
      <c r="B93" s="8">
        <v>12.5</v>
      </c>
      <c r="C93" s="9">
        <v>97</v>
      </c>
      <c r="D93" s="10" t="s">
        <v>32</v>
      </c>
      <c r="E93" s="9">
        <v>6264.3</v>
      </c>
      <c r="F93" s="9">
        <v>2017</v>
      </c>
      <c r="G93" s="9">
        <v>64.58</v>
      </c>
    </row>
    <row r="94" spans="1:7" ht="20" customHeight="1" x14ac:dyDescent="0.15">
      <c r="A94" s="7" t="s">
        <v>49</v>
      </c>
      <c r="B94" s="8">
        <v>12.5</v>
      </c>
      <c r="C94" s="9">
        <v>68</v>
      </c>
      <c r="D94" s="10" t="s">
        <v>32</v>
      </c>
      <c r="E94" s="9">
        <v>5207</v>
      </c>
      <c r="F94" s="9">
        <v>2017</v>
      </c>
      <c r="G94" s="9">
        <v>76.569999999999993</v>
      </c>
    </row>
    <row r="95" spans="1:7" ht="20" customHeight="1" x14ac:dyDescent="0.15">
      <c r="A95" s="7" t="s">
        <v>50</v>
      </c>
      <c r="B95" s="8">
        <v>12.5</v>
      </c>
      <c r="C95" s="9">
        <v>83</v>
      </c>
      <c r="D95" s="10" t="s">
        <v>32</v>
      </c>
      <c r="E95" s="9">
        <v>7594.4</v>
      </c>
      <c r="F95" s="9">
        <v>2017</v>
      </c>
      <c r="G95" s="9">
        <v>91.5</v>
      </c>
    </row>
  </sheetData>
  <mergeCells count="1">
    <mergeCell ref="A1:G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showGridLines="0" topLeftCell="E12" workbookViewId="0">
      <selection sqref="A1:Q1"/>
    </sheetView>
  </sheetViews>
  <sheetFormatPr baseColWidth="10" defaultColWidth="16.33203125" defaultRowHeight="20" customHeight="1" x14ac:dyDescent="0.15"/>
  <cols>
    <col min="1" max="1" width="8.5" style="1" customWidth="1"/>
    <col min="2" max="2" width="11.5" style="1" customWidth="1"/>
    <col min="3" max="3" width="9.83203125" style="1" customWidth="1"/>
    <col min="4" max="4" width="10.1640625" style="1" customWidth="1"/>
    <col min="5" max="5" width="11.83203125" style="1" customWidth="1"/>
    <col min="6" max="6" width="8.5" style="1" customWidth="1"/>
    <col min="7" max="7" width="7.5" style="1" customWidth="1"/>
    <col min="8" max="8" width="8.6640625" style="1" customWidth="1"/>
    <col min="9" max="9" width="9.5" style="1" customWidth="1"/>
    <col min="10" max="10" width="11.33203125" style="1" customWidth="1"/>
    <col min="11" max="14" width="16.33203125" style="1" customWidth="1"/>
    <col min="15" max="16" width="11" style="1" customWidth="1"/>
    <col min="17" max="17" width="13.1640625" style="1" customWidth="1"/>
    <col min="18" max="18" width="16.33203125" style="1" customWidth="1"/>
    <col min="19" max="16384" width="16.33203125" style="1"/>
  </cols>
  <sheetData>
    <row r="1" spans="1:17" ht="27.75" customHeight="1" x14ac:dyDescent="0.15">
      <c r="A1" s="107" t="s">
        <v>52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5"/>
      <c r="P1" s="105"/>
      <c r="Q1" s="106"/>
    </row>
    <row r="2" spans="1:17" ht="44" customHeight="1" x14ac:dyDescent="0.15">
      <c r="A2" s="11" t="s">
        <v>6</v>
      </c>
      <c r="B2" s="12" t="s">
        <v>1</v>
      </c>
      <c r="C2" s="12" t="s">
        <v>53</v>
      </c>
      <c r="D2" s="12" t="s">
        <v>54</v>
      </c>
      <c r="E2" s="12" t="s">
        <v>4</v>
      </c>
      <c r="F2" s="12" t="s">
        <v>55</v>
      </c>
      <c r="G2" s="13" t="s">
        <v>56</v>
      </c>
      <c r="H2" s="13" t="s">
        <v>3</v>
      </c>
      <c r="I2" s="13" t="s">
        <v>57</v>
      </c>
      <c r="J2" s="14" t="s">
        <v>58</v>
      </c>
      <c r="K2" s="15" t="s">
        <v>59</v>
      </c>
      <c r="L2" s="12" t="s">
        <v>60</v>
      </c>
      <c r="M2" s="12" t="s">
        <v>61</v>
      </c>
      <c r="N2" s="12" t="s">
        <v>62</v>
      </c>
      <c r="O2" s="16" t="s">
        <v>63</v>
      </c>
      <c r="P2" s="17" t="s">
        <v>64</v>
      </c>
      <c r="Q2" s="18" t="s">
        <v>65</v>
      </c>
    </row>
    <row r="3" spans="1:17" ht="20.75" customHeight="1" x14ac:dyDescent="0.15">
      <c r="A3" s="19">
        <v>2017</v>
      </c>
      <c r="B3" s="20" t="s">
        <v>66</v>
      </c>
      <c r="C3" s="21" t="s">
        <v>67</v>
      </c>
      <c r="D3" s="22">
        <v>12.5</v>
      </c>
      <c r="E3" s="23" t="s">
        <v>9</v>
      </c>
      <c r="F3" s="24">
        <v>2.6007347657142899</v>
      </c>
      <c r="G3" s="25">
        <v>0</v>
      </c>
      <c r="H3" s="26">
        <v>93</v>
      </c>
      <c r="I3" s="25">
        <v>2.5999999999999999E-2</v>
      </c>
      <c r="J3" s="27">
        <f t="shared" ref="J3:J35" si="0">(I3/H3)/1000</f>
        <v>2.7956989247311829E-7</v>
      </c>
      <c r="K3" s="28">
        <f t="shared" ref="K3:K35" si="1">((F3)/17.03)*1000</f>
        <v>152.71490109890135</v>
      </c>
      <c r="L3" s="29">
        <f>((G3)/60.05526)*1000</f>
        <v>0</v>
      </c>
      <c r="M3" s="29">
        <f>L3*2</f>
        <v>0</v>
      </c>
      <c r="N3" s="22">
        <f>K3+(2*L3)</f>
        <v>152.71490109890135</v>
      </c>
      <c r="O3" s="30">
        <f t="shared" ref="O3:O35" si="2">(K3*J3)*1000</f>
        <v>4.2694488479262743E-2</v>
      </c>
      <c r="P3" s="31">
        <f>(M3*J3)*1000</f>
        <v>0</v>
      </c>
      <c r="Q3" s="32">
        <f>O3+P3</f>
        <v>4.2694488479262743E-2</v>
      </c>
    </row>
    <row r="4" spans="1:17" ht="20.75" customHeight="1" x14ac:dyDescent="0.15">
      <c r="A4" s="33">
        <v>2017</v>
      </c>
      <c r="B4" s="34" t="s">
        <v>68</v>
      </c>
      <c r="C4" s="21" t="s">
        <v>67</v>
      </c>
      <c r="D4" s="35">
        <v>12.5</v>
      </c>
      <c r="E4" s="36" t="s">
        <v>9</v>
      </c>
      <c r="F4" s="37">
        <v>1.8375931428571399</v>
      </c>
      <c r="G4" s="38" t="s">
        <v>69</v>
      </c>
      <c r="H4" s="26">
        <v>96</v>
      </c>
      <c r="I4" s="25">
        <v>2.5999999999999999E-2</v>
      </c>
      <c r="J4" s="39">
        <f t="shared" si="0"/>
        <v>2.7083333333333332E-7</v>
      </c>
      <c r="K4" s="40">
        <f t="shared" si="1"/>
        <v>107.90329670329653</v>
      </c>
      <c r="L4" s="36" t="s">
        <v>69</v>
      </c>
      <c r="M4" s="36" t="s">
        <v>69</v>
      </c>
      <c r="N4" s="36" t="s">
        <v>69</v>
      </c>
      <c r="O4" s="30">
        <f t="shared" si="2"/>
        <v>2.9223809523809475E-2</v>
      </c>
      <c r="P4" s="36" t="s">
        <v>69</v>
      </c>
      <c r="Q4" s="36" t="s">
        <v>69</v>
      </c>
    </row>
    <row r="5" spans="1:17" ht="20.75" customHeight="1" x14ac:dyDescent="0.15">
      <c r="A5" s="33">
        <v>2017</v>
      </c>
      <c r="B5" s="34" t="s">
        <v>70</v>
      </c>
      <c r="C5" s="21" t="s">
        <v>67</v>
      </c>
      <c r="D5" s="35">
        <v>12.5</v>
      </c>
      <c r="E5" s="36" t="s">
        <v>32</v>
      </c>
      <c r="F5" s="37">
        <v>2.8550563081481499</v>
      </c>
      <c r="G5" s="25">
        <v>18.5861749333333</v>
      </c>
      <c r="H5" s="41">
        <v>70</v>
      </c>
      <c r="I5" s="25">
        <v>2.5999999999999999E-2</v>
      </c>
      <c r="J5" s="39">
        <f t="shared" si="0"/>
        <v>3.7142857142857145E-7</v>
      </c>
      <c r="K5" s="40">
        <f t="shared" si="1"/>
        <v>167.64863817663829</v>
      </c>
      <c r="L5" s="42">
        <f>((G5)/60.05526)*1000</f>
        <v>309.48454695447663</v>
      </c>
      <c r="M5" s="42">
        <f>L5*2</f>
        <v>618.96909390895325</v>
      </c>
      <c r="N5" s="35">
        <f>K5+(2*L5)</f>
        <v>786.61773208559157</v>
      </c>
      <c r="O5" s="30">
        <f t="shared" si="2"/>
        <v>6.2269494179894226E-2</v>
      </c>
      <c r="P5" s="30">
        <f>(M5*J5)*1000</f>
        <v>0.22990280630903978</v>
      </c>
      <c r="Q5" s="43">
        <f>O5+P5</f>
        <v>0.292172300488934</v>
      </c>
    </row>
    <row r="6" spans="1:17" ht="20.75" customHeight="1" x14ac:dyDescent="0.15">
      <c r="A6" s="33">
        <v>2017</v>
      </c>
      <c r="B6" s="34" t="s">
        <v>71</v>
      </c>
      <c r="C6" s="21" t="s">
        <v>67</v>
      </c>
      <c r="D6" s="35">
        <v>12.5</v>
      </c>
      <c r="E6" s="36" t="s">
        <v>32</v>
      </c>
      <c r="F6" s="37">
        <v>3.1343552948148101</v>
      </c>
      <c r="G6" s="38" t="s">
        <v>69</v>
      </c>
      <c r="H6" s="41">
        <v>82</v>
      </c>
      <c r="I6" s="25">
        <v>2.5999999999999999E-2</v>
      </c>
      <c r="J6" s="39">
        <f t="shared" si="0"/>
        <v>3.1707317073170732E-7</v>
      </c>
      <c r="K6" s="40">
        <f t="shared" si="1"/>
        <v>184.04904843304814</v>
      </c>
      <c r="L6" s="36" t="s">
        <v>69</v>
      </c>
      <c r="M6" s="36" t="s">
        <v>69</v>
      </c>
      <c r="N6" s="36" t="s">
        <v>69</v>
      </c>
      <c r="O6" s="30">
        <f t="shared" si="2"/>
        <v>5.8357015356820141E-2</v>
      </c>
      <c r="P6" s="36" t="s">
        <v>69</v>
      </c>
      <c r="Q6" s="36" t="s">
        <v>69</v>
      </c>
    </row>
    <row r="7" spans="1:17" ht="20.75" customHeight="1" x14ac:dyDescent="0.15">
      <c r="A7" s="33">
        <v>2017</v>
      </c>
      <c r="B7" s="34" t="s">
        <v>72</v>
      </c>
      <c r="C7" s="21" t="s">
        <v>67</v>
      </c>
      <c r="D7" s="35">
        <v>12.5</v>
      </c>
      <c r="E7" s="36" t="s">
        <v>32</v>
      </c>
      <c r="F7" s="37">
        <v>3.7572363682539698</v>
      </c>
      <c r="G7" s="25">
        <v>14.7164981333333</v>
      </c>
      <c r="H7" s="41">
        <v>80</v>
      </c>
      <c r="I7" s="25">
        <v>2.5999999999999999E-2</v>
      </c>
      <c r="J7" s="39">
        <f t="shared" si="0"/>
        <v>3.2499999999999996E-7</v>
      </c>
      <c r="K7" s="40">
        <f t="shared" si="1"/>
        <v>220.62456654456662</v>
      </c>
      <c r="L7" s="42">
        <f t="shared" ref="L7:L27" si="3">((G7)/60.05526)*1000</f>
        <v>245.04927850338672</v>
      </c>
      <c r="M7" s="42">
        <f t="shared" ref="M7:M27" si="4">L7*2</f>
        <v>490.09855700677343</v>
      </c>
      <c r="N7" s="35">
        <f t="shared" ref="N7:N27" si="5">K7+(2*L7)</f>
        <v>710.72312355134</v>
      </c>
      <c r="O7" s="30">
        <f t="shared" si="2"/>
        <v>7.1702984126984143E-2</v>
      </c>
      <c r="P7" s="30">
        <f t="shared" ref="P7:P27" si="6">(M7*J7)*1000</f>
        <v>0.15928203102720134</v>
      </c>
      <c r="Q7" s="43">
        <f t="shared" ref="Q7:Q27" si="7">O7+P7</f>
        <v>0.23098501515418549</v>
      </c>
    </row>
    <row r="8" spans="1:17" ht="20.75" customHeight="1" x14ac:dyDescent="0.15">
      <c r="A8" s="33">
        <v>2017</v>
      </c>
      <c r="B8" s="34" t="s">
        <v>73</v>
      </c>
      <c r="C8" s="23" t="s">
        <v>67</v>
      </c>
      <c r="D8" s="35">
        <v>12.5</v>
      </c>
      <c r="E8" s="36" t="s">
        <v>32</v>
      </c>
      <c r="F8" s="37">
        <v>2.3939913142857101</v>
      </c>
      <c r="G8" s="25">
        <v>12.312608000000001</v>
      </c>
      <c r="H8" s="41">
        <v>86</v>
      </c>
      <c r="I8" s="25">
        <v>2.5999999999999999E-2</v>
      </c>
      <c r="J8" s="39">
        <f t="shared" si="0"/>
        <v>3.0232558139534886E-7</v>
      </c>
      <c r="K8" s="40">
        <f t="shared" si="1"/>
        <v>140.57494505494481</v>
      </c>
      <c r="L8" s="42">
        <f t="shared" si="3"/>
        <v>205.02130870801327</v>
      </c>
      <c r="M8" s="42">
        <f t="shared" si="4"/>
        <v>410.04261741602653</v>
      </c>
      <c r="N8" s="35">
        <f t="shared" si="5"/>
        <v>550.61756247097128</v>
      </c>
      <c r="O8" s="30">
        <f t="shared" si="2"/>
        <v>4.2499401993355404E-2</v>
      </c>
      <c r="P8" s="30">
        <f t="shared" si="6"/>
        <v>0.12396637270717083</v>
      </c>
      <c r="Q8" s="43">
        <f t="shared" si="7"/>
        <v>0.16646577470052623</v>
      </c>
    </row>
    <row r="9" spans="1:17" ht="20.75" customHeight="1" x14ac:dyDescent="0.15">
      <c r="A9" s="33">
        <v>2017</v>
      </c>
      <c r="B9" s="34" t="s">
        <v>74</v>
      </c>
      <c r="C9" s="36" t="s">
        <v>75</v>
      </c>
      <c r="D9" s="35">
        <v>12.5</v>
      </c>
      <c r="E9" s="36" t="s">
        <v>32</v>
      </c>
      <c r="F9" s="37">
        <v>2.7009924040404001</v>
      </c>
      <c r="G9" s="25">
        <v>10.432840888888901</v>
      </c>
      <c r="H9" s="41">
        <v>70</v>
      </c>
      <c r="I9" s="25">
        <v>1.6500000000000001E-2</v>
      </c>
      <c r="J9" s="39">
        <f t="shared" si="0"/>
        <v>2.3571428571428572E-7</v>
      </c>
      <c r="K9" s="40">
        <f t="shared" si="1"/>
        <v>158.60202020201996</v>
      </c>
      <c r="L9" s="42">
        <f t="shared" si="3"/>
        <v>173.7206847308446</v>
      </c>
      <c r="M9" s="42">
        <f t="shared" si="4"/>
        <v>347.44136946168919</v>
      </c>
      <c r="N9" s="35">
        <f t="shared" si="5"/>
        <v>506.04338966370915</v>
      </c>
      <c r="O9" s="30">
        <f t="shared" si="2"/>
        <v>3.7384761904761851E-2</v>
      </c>
      <c r="P9" s="30">
        <f t="shared" si="6"/>
        <v>8.1896894230255313E-2</v>
      </c>
      <c r="Q9" s="43">
        <f t="shared" si="7"/>
        <v>0.11928165613501716</v>
      </c>
    </row>
    <row r="10" spans="1:17" ht="20.75" customHeight="1" x14ac:dyDescent="0.15">
      <c r="A10" s="33">
        <v>2017</v>
      </c>
      <c r="B10" s="34" t="s">
        <v>76</v>
      </c>
      <c r="C10" s="44" t="s">
        <v>75</v>
      </c>
      <c r="D10" s="35">
        <v>12.5</v>
      </c>
      <c r="E10" s="36" t="s">
        <v>32</v>
      </c>
      <c r="F10" s="37">
        <v>3.8071131028379002</v>
      </c>
      <c r="G10" s="25">
        <v>25.492419911111099</v>
      </c>
      <c r="H10" s="41">
        <v>82</v>
      </c>
      <c r="I10" s="25">
        <v>1.6500000000000001E-2</v>
      </c>
      <c r="J10" s="39">
        <f t="shared" si="0"/>
        <v>2.0121951219512196E-7</v>
      </c>
      <c r="K10" s="40">
        <f t="shared" si="1"/>
        <v>223.55332371332355</v>
      </c>
      <c r="L10" s="42">
        <f t="shared" si="3"/>
        <v>424.48271660319347</v>
      </c>
      <c r="M10" s="42">
        <f t="shared" si="4"/>
        <v>848.96543320638693</v>
      </c>
      <c r="N10" s="35">
        <f t="shared" si="5"/>
        <v>1072.5187569197105</v>
      </c>
      <c r="O10" s="30">
        <f t="shared" si="2"/>
        <v>4.498329074719315E-2</v>
      </c>
      <c r="P10" s="30">
        <f t="shared" si="6"/>
        <v>0.17082841034030957</v>
      </c>
      <c r="Q10" s="43">
        <f t="shared" si="7"/>
        <v>0.21581170108750272</v>
      </c>
    </row>
    <row r="11" spans="1:17" ht="20.75" customHeight="1" x14ac:dyDescent="0.15">
      <c r="A11" s="33">
        <v>2018</v>
      </c>
      <c r="B11" s="34" t="s">
        <v>77</v>
      </c>
      <c r="C11" s="21" t="s">
        <v>67</v>
      </c>
      <c r="D11" s="35">
        <v>12.5</v>
      </c>
      <c r="E11" s="36" t="s">
        <v>9</v>
      </c>
      <c r="F11" s="37">
        <v>1.8896488</v>
      </c>
      <c r="G11" s="25">
        <v>8.0701420799999894</v>
      </c>
      <c r="H11" s="26">
        <v>80</v>
      </c>
      <c r="I11" s="25">
        <v>2.5000000000000001E-2</v>
      </c>
      <c r="J11" s="39">
        <f t="shared" si="0"/>
        <v>3.1250000000000003E-7</v>
      </c>
      <c r="K11" s="40">
        <f t="shared" si="1"/>
        <v>110.96</v>
      </c>
      <c r="L11" s="42">
        <f t="shared" si="3"/>
        <v>134.37860530451437</v>
      </c>
      <c r="M11" s="42">
        <f t="shared" si="4"/>
        <v>268.75721060902873</v>
      </c>
      <c r="N11" s="35">
        <f t="shared" si="5"/>
        <v>379.71721060902871</v>
      </c>
      <c r="O11" s="30">
        <f t="shared" si="2"/>
        <v>3.4675000000000004E-2</v>
      </c>
      <c r="P11" s="30">
        <f t="shared" si="6"/>
        <v>8.3986628315321485E-2</v>
      </c>
      <c r="Q11" s="43">
        <f t="shared" si="7"/>
        <v>0.11866162831532148</v>
      </c>
    </row>
    <row r="12" spans="1:17" ht="20.75" customHeight="1" x14ac:dyDescent="0.15">
      <c r="A12" s="33">
        <v>2018</v>
      </c>
      <c r="B12" s="34" t="s">
        <v>78</v>
      </c>
      <c r="C12" s="23" t="s">
        <v>67</v>
      </c>
      <c r="D12" s="35">
        <v>12.5</v>
      </c>
      <c r="E12" s="36" t="s">
        <v>9</v>
      </c>
      <c r="F12" s="37">
        <v>2.78529056</v>
      </c>
      <c r="G12" s="25">
        <v>6.8103235199999999</v>
      </c>
      <c r="H12" s="26">
        <v>80</v>
      </c>
      <c r="I12" s="25">
        <v>2.5000000000000001E-2</v>
      </c>
      <c r="J12" s="39">
        <f t="shared" si="0"/>
        <v>3.1250000000000003E-7</v>
      </c>
      <c r="K12" s="40">
        <f t="shared" si="1"/>
        <v>163.55199999999996</v>
      </c>
      <c r="L12" s="42">
        <f t="shared" si="3"/>
        <v>113.40094972530299</v>
      </c>
      <c r="M12" s="42">
        <f t="shared" si="4"/>
        <v>226.80189945060599</v>
      </c>
      <c r="N12" s="35">
        <f t="shared" si="5"/>
        <v>390.35389945060592</v>
      </c>
      <c r="O12" s="30">
        <f t="shared" si="2"/>
        <v>5.1109999999999989E-2</v>
      </c>
      <c r="P12" s="30">
        <f t="shared" si="6"/>
        <v>7.0875593578314383E-2</v>
      </c>
      <c r="Q12" s="43">
        <f t="shared" si="7"/>
        <v>0.12198559357831437</v>
      </c>
    </row>
    <row r="13" spans="1:17" ht="20.75" customHeight="1" x14ac:dyDescent="0.15">
      <c r="A13" s="33">
        <v>2018</v>
      </c>
      <c r="B13" s="34" t="s">
        <v>66</v>
      </c>
      <c r="C13" s="36" t="s">
        <v>75</v>
      </c>
      <c r="D13" s="35">
        <v>12.5</v>
      </c>
      <c r="E13" s="36" t="s">
        <v>9</v>
      </c>
      <c r="F13" s="37">
        <v>3.6407480076190502</v>
      </c>
      <c r="G13" s="25">
        <v>9.9463936000000004</v>
      </c>
      <c r="H13" s="26">
        <v>97</v>
      </c>
      <c r="I13" s="25">
        <v>0.02</v>
      </c>
      <c r="J13" s="39">
        <f t="shared" si="0"/>
        <v>2.061855670103093E-7</v>
      </c>
      <c r="K13" s="40">
        <f t="shared" si="1"/>
        <v>213.7843809523811</v>
      </c>
      <c r="L13" s="42">
        <f t="shared" si="3"/>
        <v>165.62069001116637</v>
      </c>
      <c r="M13" s="42">
        <f t="shared" si="4"/>
        <v>331.24138002233275</v>
      </c>
      <c r="N13" s="35">
        <f t="shared" si="5"/>
        <v>545.02576097471388</v>
      </c>
      <c r="O13" s="30">
        <f t="shared" si="2"/>
        <v>4.4079253804614665E-2</v>
      </c>
      <c r="P13" s="30">
        <f t="shared" si="6"/>
        <v>6.8297191757182019E-2</v>
      </c>
      <c r="Q13" s="43">
        <f t="shared" si="7"/>
        <v>0.11237644556179668</v>
      </c>
    </row>
    <row r="14" spans="1:17" ht="20.75" customHeight="1" x14ac:dyDescent="0.15">
      <c r="A14" s="33">
        <v>2018</v>
      </c>
      <c r="B14" s="34" t="s">
        <v>79</v>
      </c>
      <c r="C14" s="36" t="s">
        <v>75</v>
      </c>
      <c r="D14" s="35">
        <v>12.5</v>
      </c>
      <c r="E14" s="36" t="s">
        <v>9</v>
      </c>
      <c r="F14" s="37">
        <v>3.1972870479012401</v>
      </c>
      <c r="G14" s="25">
        <v>6.7055076977777803</v>
      </c>
      <c r="H14" s="26">
        <v>109</v>
      </c>
      <c r="I14" s="25">
        <v>1.7999999999999999E-2</v>
      </c>
      <c r="J14" s="39">
        <f t="shared" si="0"/>
        <v>1.6513761467889909E-7</v>
      </c>
      <c r="K14" s="40">
        <f t="shared" si="1"/>
        <v>187.74439506172871</v>
      </c>
      <c r="L14" s="42">
        <f t="shared" si="3"/>
        <v>111.65562679734931</v>
      </c>
      <c r="M14" s="42">
        <f t="shared" si="4"/>
        <v>223.31125359469863</v>
      </c>
      <c r="N14" s="35">
        <f t="shared" si="5"/>
        <v>411.05564865642737</v>
      </c>
      <c r="O14" s="30">
        <f t="shared" si="2"/>
        <v>3.100366156982676E-2</v>
      </c>
      <c r="P14" s="30">
        <f t="shared" si="6"/>
        <v>3.6877087749583259E-2</v>
      </c>
      <c r="Q14" s="43">
        <f t="shared" si="7"/>
        <v>6.7880749319410016E-2</v>
      </c>
    </row>
    <row r="15" spans="1:17" ht="20.75" customHeight="1" x14ac:dyDescent="0.15">
      <c r="A15" s="33">
        <v>2018</v>
      </c>
      <c r="B15" s="34" t="s">
        <v>80</v>
      </c>
      <c r="C15" s="36" t="s">
        <v>75</v>
      </c>
      <c r="D15" s="35">
        <v>12.5</v>
      </c>
      <c r="E15" s="36" t="s">
        <v>9</v>
      </c>
      <c r="F15" s="37">
        <v>2.5067487209876602</v>
      </c>
      <c r="G15" s="25">
        <v>8.5486882962962998</v>
      </c>
      <c r="H15" s="26">
        <v>63</v>
      </c>
      <c r="I15" s="25">
        <v>1.7999999999999999E-2</v>
      </c>
      <c r="J15" s="39">
        <f t="shared" si="0"/>
        <v>2.8571428571428569E-7</v>
      </c>
      <c r="K15" s="40">
        <f t="shared" si="1"/>
        <v>147.19604938271638</v>
      </c>
      <c r="L15" s="42">
        <f t="shared" si="3"/>
        <v>142.34703665084959</v>
      </c>
      <c r="M15" s="42">
        <f t="shared" si="4"/>
        <v>284.69407330169918</v>
      </c>
      <c r="N15" s="35">
        <f t="shared" si="5"/>
        <v>431.89012268441559</v>
      </c>
      <c r="O15" s="30">
        <f t="shared" si="2"/>
        <v>4.2056014109347534E-2</v>
      </c>
      <c r="P15" s="30">
        <f t="shared" si="6"/>
        <v>8.1341163800485464E-2</v>
      </c>
      <c r="Q15" s="43">
        <f t="shared" si="7"/>
        <v>0.123397177909833</v>
      </c>
    </row>
    <row r="16" spans="1:17" ht="20.75" customHeight="1" x14ac:dyDescent="0.15">
      <c r="A16" s="33">
        <v>2018</v>
      </c>
      <c r="B16" s="34" t="s">
        <v>81</v>
      </c>
      <c r="C16" s="44" t="s">
        <v>75</v>
      </c>
      <c r="D16" s="35">
        <v>12.5</v>
      </c>
      <c r="E16" s="36" t="s">
        <v>9</v>
      </c>
      <c r="F16" s="37">
        <v>6.0166352050793801</v>
      </c>
      <c r="G16" s="25">
        <v>49.671686826666701</v>
      </c>
      <c r="H16" s="26">
        <v>84</v>
      </c>
      <c r="I16" s="25">
        <v>1.2E-2</v>
      </c>
      <c r="J16" s="39">
        <f t="shared" si="0"/>
        <v>1.4285714285714287E-7</v>
      </c>
      <c r="K16" s="40">
        <f t="shared" si="1"/>
        <v>353.2962539682548</v>
      </c>
      <c r="L16" s="42">
        <f t="shared" si="3"/>
        <v>827.09968829818911</v>
      </c>
      <c r="M16" s="45">
        <f t="shared" si="4"/>
        <v>1654.1993765963782</v>
      </c>
      <c r="N16" s="35">
        <f t="shared" si="5"/>
        <v>2007.4956305646331</v>
      </c>
      <c r="O16" s="30">
        <f t="shared" si="2"/>
        <v>5.0470893424036406E-2</v>
      </c>
      <c r="P16" s="30">
        <f t="shared" si="6"/>
        <v>0.23631419665662548</v>
      </c>
      <c r="Q16" s="43">
        <f t="shared" si="7"/>
        <v>0.28678509008066189</v>
      </c>
    </row>
    <row r="17" spans="1:17" ht="20.75" customHeight="1" x14ac:dyDescent="0.15">
      <c r="A17" s="33">
        <v>2018</v>
      </c>
      <c r="B17" s="34" t="s">
        <v>82</v>
      </c>
      <c r="C17" s="23" t="s">
        <v>67</v>
      </c>
      <c r="D17" s="35">
        <v>12.5</v>
      </c>
      <c r="E17" s="36" t="s">
        <v>9</v>
      </c>
      <c r="F17" s="37">
        <v>3.2884130692063498</v>
      </c>
      <c r="G17" s="25">
        <v>5.4527264000000004</v>
      </c>
      <c r="H17" s="26">
        <v>100</v>
      </c>
      <c r="I17" s="25">
        <f>AVERAGE(I11,I12,I19,I20,I22,I23,I25,I28,I24)</f>
        <v>2.6000000000000002E-2</v>
      </c>
      <c r="J17" s="39">
        <f t="shared" si="0"/>
        <v>2.6000000000000005E-7</v>
      </c>
      <c r="K17" s="40">
        <f t="shared" si="1"/>
        <v>193.09530647130649</v>
      </c>
      <c r="L17" s="42">
        <f t="shared" si="3"/>
        <v>90.795150999263029</v>
      </c>
      <c r="M17" s="42">
        <f t="shared" si="4"/>
        <v>181.59030199852606</v>
      </c>
      <c r="N17" s="35">
        <f t="shared" si="5"/>
        <v>374.68560846983257</v>
      </c>
      <c r="O17" s="30">
        <f t="shared" si="2"/>
        <v>5.0204779682539696E-2</v>
      </c>
      <c r="P17" s="30">
        <f t="shared" si="6"/>
        <v>4.7213478519616783E-2</v>
      </c>
      <c r="Q17" s="43">
        <f t="shared" si="7"/>
        <v>9.741825820215648E-2</v>
      </c>
    </row>
    <row r="18" spans="1:17" ht="20.75" customHeight="1" x14ac:dyDescent="0.15">
      <c r="A18" s="33">
        <v>2018</v>
      </c>
      <c r="B18" s="34" t="s">
        <v>83</v>
      </c>
      <c r="C18" s="44" t="s">
        <v>75</v>
      </c>
      <c r="D18" s="35">
        <v>12.5</v>
      </c>
      <c r="E18" s="36" t="s">
        <v>9</v>
      </c>
      <c r="F18" s="37">
        <v>2.5929527078787902</v>
      </c>
      <c r="G18" s="25">
        <v>12.846002346666699</v>
      </c>
      <c r="H18" s="26">
        <v>96</v>
      </c>
      <c r="I18" s="25">
        <f>AVERAGE(I13,I14,I15,I16,I21,I23,I26,I27)</f>
        <v>1.6499999999999997E-2</v>
      </c>
      <c r="J18" s="39">
        <f t="shared" si="0"/>
        <v>1.7187499999999997E-7</v>
      </c>
      <c r="K18" s="40">
        <f t="shared" si="1"/>
        <v>152.25793939393952</v>
      </c>
      <c r="L18" s="42">
        <f t="shared" si="3"/>
        <v>213.90303441641416</v>
      </c>
      <c r="M18" s="42">
        <f t="shared" si="4"/>
        <v>427.80606883282832</v>
      </c>
      <c r="N18" s="35">
        <f t="shared" si="5"/>
        <v>580.06400822676778</v>
      </c>
      <c r="O18" s="30">
        <f t="shared" si="2"/>
        <v>2.616933333333335E-2</v>
      </c>
      <c r="P18" s="30">
        <f t="shared" si="6"/>
        <v>7.3529168080642346E-2</v>
      </c>
      <c r="Q18" s="43">
        <f t="shared" si="7"/>
        <v>9.9698501413975696E-2</v>
      </c>
    </row>
    <row r="19" spans="1:17" ht="20.75" customHeight="1" x14ac:dyDescent="0.15">
      <c r="A19" s="33">
        <v>2018</v>
      </c>
      <c r="B19" s="34" t="s">
        <v>84</v>
      </c>
      <c r="C19" s="21" t="s">
        <v>67</v>
      </c>
      <c r="D19" s="35">
        <v>12.5</v>
      </c>
      <c r="E19" s="36" t="s">
        <v>9</v>
      </c>
      <c r="F19" s="37">
        <v>2.4184607157201699</v>
      </c>
      <c r="G19" s="25">
        <v>1.7458784553086399</v>
      </c>
      <c r="H19" s="26">
        <v>84</v>
      </c>
      <c r="I19" s="25">
        <v>1.7999999999999999E-2</v>
      </c>
      <c r="J19" s="39">
        <f t="shared" si="0"/>
        <v>2.1428571428571428E-7</v>
      </c>
      <c r="K19" s="40">
        <f t="shared" si="1"/>
        <v>142.01178600823076</v>
      </c>
      <c r="L19" s="42">
        <f t="shared" si="3"/>
        <v>29.0711996802385</v>
      </c>
      <c r="M19" s="42">
        <f t="shared" si="4"/>
        <v>58.142399360477</v>
      </c>
      <c r="N19" s="35">
        <f t="shared" si="5"/>
        <v>200.15418536870777</v>
      </c>
      <c r="O19" s="30">
        <f t="shared" si="2"/>
        <v>3.0431097001763732E-2</v>
      </c>
      <c r="P19" s="30">
        <f t="shared" si="6"/>
        <v>1.2459085577245071E-2</v>
      </c>
      <c r="Q19" s="43">
        <f t="shared" si="7"/>
        <v>4.2890182579008805E-2</v>
      </c>
    </row>
    <row r="20" spans="1:17" ht="20.75" customHeight="1" x14ac:dyDescent="0.15">
      <c r="A20" s="33">
        <v>2018</v>
      </c>
      <c r="B20" s="34" t="s">
        <v>85</v>
      </c>
      <c r="C20" s="23" t="s">
        <v>67</v>
      </c>
      <c r="D20" s="35">
        <v>12.5</v>
      </c>
      <c r="E20" s="36" t="s">
        <v>9</v>
      </c>
      <c r="F20" s="37">
        <v>1.90518016</v>
      </c>
      <c r="G20" s="25">
        <v>3.9437798399999999</v>
      </c>
      <c r="H20" s="26">
        <v>111</v>
      </c>
      <c r="I20" s="25">
        <v>2.5000000000000001E-2</v>
      </c>
      <c r="J20" s="39">
        <f t="shared" si="0"/>
        <v>2.2522522522522522E-7</v>
      </c>
      <c r="K20" s="40">
        <f t="shared" si="1"/>
        <v>111.872</v>
      </c>
      <c r="L20" s="42">
        <f t="shared" si="3"/>
        <v>65.669182682749181</v>
      </c>
      <c r="M20" s="42">
        <f t="shared" si="4"/>
        <v>131.33836536549836</v>
      </c>
      <c r="N20" s="35">
        <f t="shared" si="5"/>
        <v>243.21036536549838</v>
      </c>
      <c r="O20" s="30">
        <f t="shared" si="2"/>
        <v>2.5196396396396398E-2</v>
      </c>
      <c r="P20" s="30">
        <f t="shared" si="6"/>
        <v>2.9580712920157286E-2</v>
      </c>
      <c r="Q20" s="43">
        <f t="shared" si="7"/>
        <v>5.4777109316553683E-2</v>
      </c>
    </row>
    <row r="21" spans="1:17" ht="20.75" customHeight="1" x14ac:dyDescent="0.15">
      <c r="A21" s="33">
        <v>2018</v>
      </c>
      <c r="B21" s="34" t="s">
        <v>86</v>
      </c>
      <c r="C21" s="44" t="s">
        <v>75</v>
      </c>
      <c r="D21" s="35">
        <v>12.5</v>
      </c>
      <c r="E21" s="36" t="s">
        <v>9</v>
      </c>
      <c r="F21" s="37">
        <v>8.7038368969696993</v>
      </c>
      <c r="G21" s="25">
        <v>26.791661866666701</v>
      </c>
      <c r="H21" s="26">
        <v>78</v>
      </c>
      <c r="I21" s="25">
        <v>1.0999999999999999E-2</v>
      </c>
      <c r="J21" s="39">
        <f t="shared" si="0"/>
        <v>1.4102564102564101E-7</v>
      </c>
      <c r="K21" s="40">
        <f t="shared" si="1"/>
        <v>511.08848484848488</v>
      </c>
      <c r="L21" s="42">
        <f t="shared" si="3"/>
        <v>446.11682418270607</v>
      </c>
      <c r="M21" s="42">
        <f t="shared" si="4"/>
        <v>892.23364836541214</v>
      </c>
      <c r="N21" s="35">
        <f t="shared" si="5"/>
        <v>1403.3221332138969</v>
      </c>
      <c r="O21" s="30">
        <f t="shared" si="2"/>
        <v>7.2076581196581196E-2</v>
      </c>
      <c r="P21" s="30">
        <f t="shared" si="6"/>
        <v>0.12582782220537864</v>
      </c>
      <c r="Q21" s="43">
        <f t="shared" si="7"/>
        <v>0.19790440340195983</v>
      </c>
    </row>
    <row r="22" spans="1:17" ht="20.75" customHeight="1" x14ac:dyDescent="0.15">
      <c r="A22" s="33">
        <v>2018</v>
      </c>
      <c r="B22" s="34" t="s">
        <v>72</v>
      </c>
      <c r="C22" s="21" t="s">
        <v>67</v>
      </c>
      <c r="D22" s="35">
        <v>12.5</v>
      </c>
      <c r="E22" s="36" t="s">
        <v>9</v>
      </c>
      <c r="F22" s="37">
        <v>0.35236373530864301</v>
      </c>
      <c r="G22" s="25">
        <v>1.60548536296296</v>
      </c>
      <c r="H22" s="26">
        <v>100</v>
      </c>
      <c r="I22" s="25">
        <v>1.7999999999999999E-2</v>
      </c>
      <c r="J22" s="46">
        <f t="shared" si="0"/>
        <v>1.8E-7</v>
      </c>
      <c r="K22" s="35">
        <f t="shared" si="1"/>
        <v>20.690765432098825</v>
      </c>
      <c r="L22" s="42">
        <f t="shared" si="3"/>
        <v>26.733467858818031</v>
      </c>
      <c r="M22" s="42">
        <f t="shared" si="4"/>
        <v>53.466935717636062</v>
      </c>
      <c r="N22" s="35">
        <f t="shared" si="5"/>
        <v>74.157701149734891</v>
      </c>
      <c r="O22" s="30">
        <f t="shared" si="2"/>
        <v>3.7243377777777887E-3</v>
      </c>
      <c r="P22" s="30">
        <f t="shared" si="6"/>
        <v>9.6240484291744907E-3</v>
      </c>
      <c r="Q22" s="43">
        <f t="shared" si="7"/>
        <v>1.3348386206952279E-2</v>
      </c>
    </row>
    <row r="23" spans="1:17" ht="20.75" customHeight="1" x14ac:dyDescent="0.15">
      <c r="A23" s="33">
        <v>2018</v>
      </c>
      <c r="B23" s="34" t="s">
        <v>87</v>
      </c>
      <c r="C23" s="21" t="s">
        <v>67</v>
      </c>
      <c r="D23" s="35">
        <v>12.5</v>
      </c>
      <c r="E23" s="36" t="s">
        <v>9</v>
      </c>
      <c r="F23" s="37">
        <v>0.39054206752242898</v>
      </c>
      <c r="G23" s="25">
        <v>1.3542662052173899</v>
      </c>
      <c r="H23" s="26">
        <v>83</v>
      </c>
      <c r="I23" s="25">
        <v>2.3E-2</v>
      </c>
      <c r="J23" s="46">
        <f t="shared" si="0"/>
        <v>2.7710843373493974E-7</v>
      </c>
      <c r="K23" s="35">
        <f t="shared" si="1"/>
        <v>22.932593512767408</v>
      </c>
      <c r="L23" s="42">
        <f t="shared" si="3"/>
        <v>22.550334562158085</v>
      </c>
      <c r="M23" s="42">
        <f t="shared" si="4"/>
        <v>45.10066912431617</v>
      </c>
      <c r="N23" s="35">
        <f t="shared" si="5"/>
        <v>68.033262637083581</v>
      </c>
      <c r="O23" s="30">
        <f t="shared" si="2"/>
        <v>6.3548150698030164E-3</v>
      </c>
      <c r="P23" s="30">
        <f t="shared" si="6"/>
        <v>1.249777578143701E-2</v>
      </c>
      <c r="Q23" s="43">
        <f t="shared" si="7"/>
        <v>1.8852590851240025E-2</v>
      </c>
    </row>
    <row r="24" spans="1:17" ht="20.75" customHeight="1" x14ac:dyDescent="0.15">
      <c r="A24" s="33">
        <v>2018</v>
      </c>
      <c r="B24" s="34" t="s">
        <v>88</v>
      </c>
      <c r="C24" s="21" t="s">
        <v>67</v>
      </c>
      <c r="D24" s="35">
        <v>12.5</v>
      </c>
      <c r="E24" s="36" t="s">
        <v>9</v>
      </c>
      <c r="F24" s="37">
        <v>0.35429716592592603</v>
      </c>
      <c r="G24" s="25">
        <v>3.2161129000000002</v>
      </c>
      <c r="H24" s="26">
        <v>89</v>
      </c>
      <c r="I24" s="25">
        <v>3.2000000000000001E-2</v>
      </c>
      <c r="J24" s="46">
        <f t="shared" si="0"/>
        <v>3.5955056179775282E-7</v>
      </c>
      <c r="K24" s="35">
        <f t="shared" si="1"/>
        <v>20.8042962962963</v>
      </c>
      <c r="L24" s="42">
        <f t="shared" si="3"/>
        <v>53.552559759128513</v>
      </c>
      <c r="M24" s="42">
        <f t="shared" si="4"/>
        <v>107.10511951825703</v>
      </c>
      <c r="N24" s="35">
        <f t="shared" si="5"/>
        <v>127.90941581455333</v>
      </c>
      <c r="O24" s="30">
        <f t="shared" si="2"/>
        <v>7.4801964211402431E-3</v>
      </c>
      <c r="P24" s="30">
        <f t="shared" si="6"/>
        <v>3.8509705894204778E-2</v>
      </c>
      <c r="Q24" s="43">
        <f t="shared" si="7"/>
        <v>4.598990231534502E-2</v>
      </c>
    </row>
    <row r="25" spans="1:17" ht="20.75" customHeight="1" x14ac:dyDescent="0.15">
      <c r="A25" s="33">
        <v>2018</v>
      </c>
      <c r="B25" s="34" t="s">
        <v>89</v>
      </c>
      <c r="C25" s="23" t="s">
        <v>67</v>
      </c>
      <c r="D25" s="35">
        <v>12.5</v>
      </c>
      <c r="E25" s="36" t="s">
        <v>9</v>
      </c>
      <c r="F25" s="37">
        <v>0.54264670040816299</v>
      </c>
      <c r="G25" s="25">
        <v>1.48848128</v>
      </c>
      <c r="H25" s="26">
        <v>77</v>
      </c>
      <c r="I25" s="25">
        <v>3.5000000000000003E-2</v>
      </c>
      <c r="J25" s="46">
        <f t="shared" si="0"/>
        <v>4.5454545454545457E-7</v>
      </c>
      <c r="K25" s="35">
        <f t="shared" si="1"/>
        <v>31.864163265306104</v>
      </c>
      <c r="L25" s="42">
        <f t="shared" si="3"/>
        <v>24.785194169503225</v>
      </c>
      <c r="M25" s="42">
        <f t="shared" si="4"/>
        <v>49.570388339006449</v>
      </c>
      <c r="N25" s="35">
        <f t="shared" si="5"/>
        <v>81.43455160431256</v>
      </c>
      <c r="O25" s="30">
        <f t="shared" si="2"/>
        <v>1.448371057513914E-2</v>
      </c>
      <c r="P25" s="30">
        <f t="shared" si="6"/>
        <v>2.2531994699548388E-2</v>
      </c>
      <c r="Q25" s="43">
        <f t="shared" si="7"/>
        <v>3.7015705274687526E-2</v>
      </c>
    </row>
    <row r="26" spans="1:17" ht="20.75" customHeight="1" x14ac:dyDescent="0.15">
      <c r="A26" s="33">
        <v>2018</v>
      </c>
      <c r="B26" s="34" t="s">
        <v>90</v>
      </c>
      <c r="C26" s="36" t="s">
        <v>75</v>
      </c>
      <c r="D26" s="35">
        <v>12.5</v>
      </c>
      <c r="E26" s="36" t="s">
        <v>9</v>
      </c>
      <c r="F26" s="37">
        <v>1.1003434412698401</v>
      </c>
      <c r="G26" s="25">
        <v>4.68657141333333</v>
      </c>
      <c r="H26" s="26">
        <v>57</v>
      </c>
      <c r="I26" s="25">
        <v>1.4999999999999999E-2</v>
      </c>
      <c r="J26" s="46">
        <f t="shared" si="0"/>
        <v>2.6315789473684208E-7</v>
      </c>
      <c r="K26" s="35">
        <f t="shared" si="1"/>
        <v>64.612063492063413</v>
      </c>
      <c r="L26" s="42">
        <f t="shared" si="3"/>
        <v>78.03765087909585</v>
      </c>
      <c r="M26" s="42">
        <f t="shared" si="4"/>
        <v>156.0753017581917</v>
      </c>
      <c r="N26" s="35">
        <f t="shared" si="5"/>
        <v>220.68736525025511</v>
      </c>
      <c r="O26" s="30">
        <f t="shared" si="2"/>
        <v>1.7003174603174579E-2</v>
      </c>
      <c r="P26" s="30">
        <f t="shared" si="6"/>
        <v>4.1072447831103073E-2</v>
      </c>
      <c r="Q26" s="43">
        <f t="shared" si="7"/>
        <v>5.8075622434277649E-2</v>
      </c>
    </row>
    <row r="27" spans="1:17" ht="20.75" customHeight="1" x14ac:dyDescent="0.15">
      <c r="A27" s="33">
        <v>2018</v>
      </c>
      <c r="B27" s="34" t="s">
        <v>91</v>
      </c>
      <c r="C27" s="36" t="s">
        <v>75</v>
      </c>
      <c r="D27" s="35">
        <v>12.5</v>
      </c>
      <c r="E27" s="36" t="s">
        <v>9</v>
      </c>
      <c r="F27" s="37">
        <v>1.38812557206349</v>
      </c>
      <c r="G27" s="25">
        <v>4.0895559466666702</v>
      </c>
      <c r="H27" s="26">
        <v>119</v>
      </c>
      <c r="I27" s="25">
        <v>1.4999999999999999E-2</v>
      </c>
      <c r="J27" s="46">
        <f t="shared" si="0"/>
        <v>1.2605042016806723E-7</v>
      </c>
      <c r="K27" s="35">
        <f t="shared" si="1"/>
        <v>81.510603174603048</v>
      </c>
      <c r="L27" s="42">
        <f t="shared" si="3"/>
        <v>68.096548856281203</v>
      </c>
      <c r="M27" s="42">
        <f t="shared" si="4"/>
        <v>136.19309771256241</v>
      </c>
      <c r="N27" s="35">
        <f t="shared" si="5"/>
        <v>217.70370088716544</v>
      </c>
      <c r="O27" s="30">
        <f t="shared" si="2"/>
        <v>1.0274445778311308E-2</v>
      </c>
      <c r="P27" s="30">
        <f t="shared" si="6"/>
        <v>1.7167197190659126E-2</v>
      </c>
      <c r="Q27" s="43">
        <f t="shared" si="7"/>
        <v>2.7441642968970434E-2</v>
      </c>
    </row>
    <row r="28" spans="1:17" ht="20.75" customHeight="1" x14ac:dyDescent="0.15">
      <c r="A28" s="33">
        <v>2018</v>
      </c>
      <c r="B28" s="34" t="s">
        <v>92</v>
      </c>
      <c r="C28" s="36" t="s">
        <v>93</v>
      </c>
      <c r="D28" s="35">
        <v>12.5</v>
      </c>
      <c r="E28" s="36" t="s">
        <v>9</v>
      </c>
      <c r="F28" s="37">
        <v>0.29465507509379502</v>
      </c>
      <c r="G28" s="38" t="s">
        <v>69</v>
      </c>
      <c r="H28" s="26">
        <v>90</v>
      </c>
      <c r="I28" s="25">
        <v>3.3000000000000002E-2</v>
      </c>
      <c r="J28" s="46">
        <f t="shared" si="0"/>
        <v>3.6666666666666667E-7</v>
      </c>
      <c r="K28" s="35">
        <f t="shared" si="1"/>
        <v>17.302118326118322</v>
      </c>
      <c r="L28" s="36" t="s">
        <v>69</v>
      </c>
      <c r="M28" s="36" t="s">
        <v>69</v>
      </c>
      <c r="N28" s="36" t="s">
        <v>69</v>
      </c>
      <c r="O28" s="30">
        <f t="shared" si="2"/>
        <v>6.3441100529100505E-3</v>
      </c>
      <c r="P28" s="36" t="s">
        <v>69</v>
      </c>
      <c r="Q28" s="36" t="s">
        <v>69</v>
      </c>
    </row>
    <row r="29" spans="1:17" ht="20.75" customHeight="1" x14ac:dyDescent="0.15">
      <c r="A29" s="33">
        <v>2018</v>
      </c>
      <c r="B29" s="34" t="s">
        <v>94</v>
      </c>
      <c r="C29" s="44" t="s">
        <v>75</v>
      </c>
      <c r="D29" s="35">
        <v>12.5</v>
      </c>
      <c r="E29" s="36" t="s">
        <v>9</v>
      </c>
      <c r="F29" s="37">
        <v>0.85770360550264502</v>
      </c>
      <c r="G29" s="25">
        <v>1.4477625066666699</v>
      </c>
      <c r="H29" s="26">
        <v>52</v>
      </c>
      <c r="I29" s="25">
        <v>1.4999999999999999E-2</v>
      </c>
      <c r="J29" s="46">
        <f t="shared" si="0"/>
        <v>2.8846153846153846E-7</v>
      </c>
      <c r="K29" s="35">
        <f t="shared" si="1"/>
        <v>50.364275132275104</v>
      </c>
      <c r="L29" s="42">
        <f t="shared" ref="L29:L35" si="8">((G29)/60.05526)*1000</f>
        <v>24.107172405325862</v>
      </c>
      <c r="M29" s="42">
        <f t="shared" ref="M29:M35" si="9">L29*2</f>
        <v>48.214344810651724</v>
      </c>
      <c r="N29" s="35">
        <f t="shared" ref="N29:N35" si="10">K29+(2*L29)</f>
        <v>98.578619942926821</v>
      </c>
      <c r="O29" s="30">
        <f t="shared" si="2"/>
        <v>1.4528156288156279E-2</v>
      </c>
      <c r="P29" s="30">
        <f t="shared" ref="P29:P35" si="11">(M29*J29)*1000</f>
        <v>1.3907984079995691E-2</v>
      </c>
      <c r="Q29" s="43">
        <f t="shared" ref="Q29:Q35" si="12">O29+P29</f>
        <v>2.8436140368151969E-2</v>
      </c>
    </row>
    <row r="30" spans="1:17" ht="20.75" customHeight="1" x14ac:dyDescent="0.15">
      <c r="A30" s="33">
        <v>2018</v>
      </c>
      <c r="B30" s="34" t="s">
        <v>95</v>
      </c>
      <c r="C30" s="21" t="s">
        <v>67</v>
      </c>
      <c r="D30" s="35">
        <v>4.5</v>
      </c>
      <c r="E30" s="36" t="s">
        <v>9</v>
      </c>
      <c r="F30" s="37">
        <v>0.95316531555555595</v>
      </c>
      <c r="G30" s="25">
        <v>0</v>
      </c>
      <c r="H30" s="26">
        <v>105</v>
      </c>
      <c r="I30" s="25">
        <v>0.02</v>
      </c>
      <c r="J30" s="46">
        <f t="shared" si="0"/>
        <v>1.9047619047619048E-7</v>
      </c>
      <c r="K30" s="35">
        <f t="shared" si="1"/>
        <v>55.9697777777778</v>
      </c>
      <c r="L30" s="42">
        <f t="shared" si="8"/>
        <v>0</v>
      </c>
      <c r="M30" s="42">
        <f t="shared" si="9"/>
        <v>0</v>
      </c>
      <c r="N30" s="35">
        <f t="shared" si="10"/>
        <v>55.9697777777778</v>
      </c>
      <c r="O30" s="30">
        <f t="shared" si="2"/>
        <v>1.0660910052910057E-2</v>
      </c>
      <c r="P30" s="30">
        <f t="shared" si="11"/>
        <v>0</v>
      </c>
      <c r="Q30" s="43">
        <f t="shared" si="12"/>
        <v>1.0660910052910057E-2</v>
      </c>
    </row>
    <row r="31" spans="1:17" ht="20.75" customHeight="1" x14ac:dyDescent="0.15">
      <c r="A31" s="33">
        <v>2018</v>
      </c>
      <c r="B31" s="34" t="s">
        <v>96</v>
      </c>
      <c r="C31" s="21" t="s">
        <v>67</v>
      </c>
      <c r="D31" s="35">
        <v>4.5</v>
      </c>
      <c r="E31" s="36" t="s">
        <v>9</v>
      </c>
      <c r="F31" s="37">
        <v>2.6300391476276301</v>
      </c>
      <c r="G31" s="25">
        <v>0</v>
      </c>
      <c r="H31" s="26">
        <v>76</v>
      </c>
      <c r="I31" s="25">
        <f>AVERAGE(I32,I30,I33,I35)</f>
        <v>9.2499999999999995E-3</v>
      </c>
      <c r="J31" s="46">
        <f t="shared" si="0"/>
        <v>1.2171052631578947E-7</v>
      </c>
      <c r="K31" s="35">
        <f t="shared" si="1"/>
        <v>154.4356516516518</v>
      </c>
      <c r="L31" s="42">
        <f t="shared" si="8"/>
        <v>0</v>
      </c>
      <c r="M31" s="42">
        <f t="shared" si="9"/>
        <v>0</v>
      </c>
      <c r="N31" s="35">
        <f t="shared" si="10"/>
        <v>154.4356516516518</v>
      </c>
      <c r="O31" s="30">
        <f t="shared" si="2"/>
        <v>1.8796444444444459E-2</v>
      </c>
      <c r="P31" s="30">
        <f t="shared" si="11"/>
        <v>0</v>
      </c>
      <c r="Q31" s="43">
        <f t="shared" si="12"/>
        <v>1.8796444444444459E-2</v>
      </c>
    </row>
    <row r="32" spans="1:17" ht="20.75" customHeight="1" x14ac:dyDescent="0.15">
      <c r="A32" s="33">
        <v>2018</v>
      </c>
      <c r="B32" s="34" t="s">
        <v>97</v>
      </c>
      <c r="C32" s="21" t="s">
        <v>67</v>
      </c>
      <c r="D32" s="35">
        <v>4.5</v>
      </c>
      <c r="E32" s="36" t="s">
        <v>9</v>
      </c>
      <c r="F32" s="37">
        <v>0.56997625904761995</v>
      </c>
      <c r="G32" s="25">
        <v>0</v>
      </c>
      <c r="H32" s="26">
        <v>90</v>
      </c>
      <c r="I32" s="25">
        <v>8.0000000000000002E-3</v>
      </c>
      <c r="J32" s="46">
        <f t="shared" si="0"/>
        <v>8.8888888888888895E-8</v>
      </c>
      <c r="K32" s="35">
        <f t="shared" si="1"/>
        <v>33.46895238095243</v>
      </c>
      <c r="L32" s="42">
        <f t="shared" si="8"/>
        <v>0</v>
      </c>
      <c r="M32" s="42">
        <f t="shared" si="9"/>
        <v>0</v>
      </c>
      <c r="N32" s="35">
        <f t="shared" si="10"/>
        <v>33.46895238095243</v>
      </c>
      <c r="O32" s="30">
        <f t="shared" si="2"/>
        <v>2.9750179894179941E-3</v>
      </c>
      <c r="P32" s="30">
        <f t="shared" si="11"/>
        <v>0</v>
      </c>
      <c r="Q32" s="43">
        <f t="shared" si="12"/>
        <v>2.9750179894179941E-3</v>
      </c>
    </row>
    <row r="33" spans="1:17" ht="20.75" customHeight="1" x14ac:dyDescent="0.15">
      <c r="A33" s="33">
        <v>2018</v>
      </c>
      <c r="B33" s="34" t="s">
        <v>98</v>
      </c>
      <c r="C33" s="21" t="s">
        <v>67</v>
      </c>
      <c r="D33" s="35">
        <v>4.5</v>
      </c>
      <c r="E33" s="36" t="s">
        <v>9</v>
      </c>
      <c r="F33" s="37">
        <v>2.9228540342857201</v>
      </c>
      <c r="G33" s="25">
        <v>0</v>
      </c>
      <c r="H33" s="26">
        <v>58</v>
      </c>
      <c r="I33" s="25">
        <v>4.0000000000000001E-3</v>
      </c>
      <c r="J33" s="46">
        <f t="shared" si="0"/>
        <v>6.8965517241379315E-8</v>
      </c>
      <c r="K33" s="35">
        <f t="shared" si="1"/>
        <v>171.62971428571461</v>
      </c>
      <c r="L33" s="42">
        <f t="shared" si="8"/>
        <v>0</v>
      </c>
      <c r="M33" s="42">
        <f t="shared" si="9"/>
        <v>0</v>
      </c>
      <c r="N33" s="35">
        <f t="shared" si="10"/>
        <v>171.62971428571461</v>
      </c>
      <c r="O33" s="30">
        <f t="shared" si="2"/>
        <v>1.1836532019704457E-2</v>
      </c>
      <c r="P33" s="30">
        <f t="shared" si="11"/>
        <v>0</v>
      </c>
      <c r="Q33" s="43">
        <f t="shared" si="12"/>
        <v>1.1836532019704457E-2</v>
      </c>
    </row>
    <row r="34" spans="1:17" ht="20.75" customHeight="1" x14ac:dyDescent="0.15">
      <c r="A34" s="33">
        <v>2018</v>
      </c>
      <c r="B34" s="34" t="s">
        <v>99</v>
      </c>
      <c r="C34" s="21" t="s">
        <v>67</v>
      </c>
      <c r="D34" s="35">
        <v>4.5</v>
      </c>
      <c r="E34" s="36" t="s">
        <v>9</v>
      </c>
      <c r="F34" s="35">
        <v>4.4789082535135103</v>
      </c>
      <c r="G34" s="47">
        <v>0</v>
      </c>
      <c r="H34" s="48">
        <v>59</v>
      </c>
      <c r="I34" s="49">
        <f>AVERAGE((I32,I30,I33,I35))</f>
        <v>9.2499999999999995E-3</v>
      </c>
      <c r="J34" s="50">
        <f t="shared" si="0"/>
        <v>1.5677966101694915E-7</v>
      </c>
      <c r="K34" s="35">
        <f t="shared" si="1"/>
        <v>263.00107184459836</v>
      </c>
      <c r="L34" s="42">
        <f t="shared" si="8"/>
        <v>0</v>
      </c>
      <c r="M34" s="42">
        <f t="shared" si="9"/>
        <v>0</v>
      </c>
      <c r="N34" s="42">
        <f t="shared" si="10"/>
        <v>263.00107184459836</v>
      </c>
      <c r="O34" s="30">
        <f t="shared" si="2"/>
        <v>4.1233218890890419E-2</v>
      </c>
      <c r="P34" s="30">
        <f t="shared" si="11"/>
        <v>0</v>
      </c>
      <c r="Q34" s="43">
        <f t="shared" si="12"/>
        <v>4.1233218890890419E-2</v>
      </c>
    </row>
    <row r="35" spans="1:17" ht="20.75" customHeight="1" x14ac:dyDescent="0.15">
      <c r="A35" s="51">
        <v>2018</v>
      </c>
      <c r="B35" s="52" t="s">
        <v>100</v>
      </c>
      <c r="C35" s="23" t="s">
        <v>67</v>
      </c>
      <c r="D35" s="53">
        <v>4.5</v>
      </c>
      <c r="E35" s="54" t="s">
        <v>9</v>
      </c>
      <c r="F35" s="55">
        <v>1.36347261968254</v>
      </c>
      <c r="G35" s="55">
        <v>0</v>
      </c>
      <c r="H35" s="53">
        <v>77</v>
      </c>
      <c r="I35" s="56">
        <v>5.0000000000000001E-3</v>
      </c>
      <c r="J35" s="57">
        <f t="shared" si="0"/>
        <v>6.4935064935064935E-8</v>
      </c>
      <c r="K35" s="55">
        <f t="shared" si="1"/>
        <v>80.062984126984134</v>
      </c>
      <c r="L35" s="58">
        <f t="shared" si="8"/>
        <v>0</v>
      </c>
      <c r="M35" s="58">
        <f t="shared" si="9"/>
        <v>0</v>
      </c>
      <c r="N35" s="53">
        <f t="shared" si="10"/>
        <v>80.062984126984134</v>
      </c>
      <c r="O35" s="30">
        <f t="shared" si="2"/>
        <v>5.1988950731807881E-3</v>
      </c>
      <c r="P35" s="30">
        <f t="shared" si="11"/>
        <v>0</v>
      </c>
      <c r="Q35" s="43">
        <f t="shared" si="12"/>
        <v>5.1988950731807881E-3</v>
      </c>
    </row>
  </sheetData>
  <mergeCells count="1">
    <mergeCell ref="A1:Q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4"/>
  <sheetViews>
    <sheetView showGridLines="0" workbookViewId="0">
      <selection sqref="A1:F1"/>
    </sheetView>
  </sheetViews>
  <sheetFormatPr baseColWidth="10" defaultColWidth="16.33203125" defaultRowHeight="20" customHeight="1" x14ac:dyDescent="0.15"/>
  <cols>
    <col min="1" max="2" width="16.33203125" style="1" customWidth="1"/>
    <col min="3" max="3" width="10.1640625" style="1" customWidth="1"/>
    <col min="4" max="4" width="11.83203125" style="1" customWidth="1"/>
    <col min="5" max="5" width="12.5" style="1" customWidth="1"/>
    <col min="6" max="6" width="12.83203125" style="1" customWidth="1"/>
    <col min="7" max="7" width="16.33203125" style="1" customWidth="1"/>
    <col min="8" max="16384" width="16.33203125" style="1"/>
  </cols>
  <sheetData>
    <row r="1" spans="1:6" ht="27.75" customHeight="1" x14ac:dyDescent="0.15">
      <c r="A1" s="104" t="s">
        <v>101</v>
      </c>
      <c r="B1" s="110"/>
      <c r="C1" s="105"/>
      <c r="D1" s="105"/>
      <c r="E1" s="105"/>
      <c r="F1" s="106"/>
    </row>
    <row r="2" spans="1:6" ht="50.75" customHeight="1" x14ac:dyDescent="0.15">
      <c r="A2" s="59" t="s">
        <v>1</v>
      </c>
      <c r="B2" s="59" t="s">
        <v>53</v>
      </c>
      <c r="C2" s="59" t="s">
        <v>102</v>
      </c>
      <c r="D2" s="59" t="s">
        <v>103</v>
      </c>
      <c r="E2" s="59" t="s">
        <v>104</v>
      </c>
      <c r="F2" s="59" t="s">
        <v>105</v>
      </c>
    </row>
    <row r="3" spans="1:6" ht="20.25" customHeight="1" x14ac:dyDescent="0.15">
      <c r="A3" s="23" t="s">
        <v>106</v>
      </c>
      <c r="B3" s="23" t="s">
        <v>93</v>
      </c>
      <c r="C3" s="22">
        <v>14</v>
      </c>
      <c r="D3" s="22">
        <v>1.42E-3</v>
      </c>
      <c r="E3" s="22">
        <v>4.2889999999999998E-2</v>
      </c>
      <c r="F3" s="22">
        <v>0.20019999999999999</v>
      </c>
    </row>
    <row r="4" spans="1:6" ht="20" customHeight="1" x14ac:dyDescent="0.15">
      <c r="A4" s="36" t="s">
        <v>107</v>
      </c>
      <c r="B4" s="36" t="s">
        <v>75</v>
      </c>
      <c r="C4" s="35">
        <v>15</v>
      </c>
      <c r="D4" s="35">
        <v>2.6700000000000001E-3</v>
      </c>
      <c r="E4" s="35">
        <v>7.6689999999999994E-2</v>
      </c>
      <c r="F4" s="35">
        <v>0.2087</v>
      </c>
    </row>
    <row r="5" spans="1:6" ht="20" customHeight="1" x14ac:dyDescent="0.15">
      <c r="A5" s="36" t="s">
        <v>107</v>
      </c>
      <c r="B5" s="36" t="s">
        <v>75</v>
      </c>
      <c r="C5" s="35">
        <v>15</v>
      </c>
      <c r="D5" s="35">
        <v>3.2699999999999999E-3</v>
      </c>
      <c r="E5" s="35">
        <v>7.0910000000000001E-2</v>
      </c>
      <c r="F5" s="35">
        <v>0.20979999999999999</v>
      </c>
    </row>
    <row r="6" spans="1:6" ht="20" customHeight="1" x14ac:dyDescent="0.15">
      <c r="A6" s="36" t="s">
        <v>108</v>
      </c>
      <c r="B6" s="36" t="s">
        <v>93</v>
      </c>
      <c r="C6" s="35">
        <v>14</v>
      </c>
      <c r="D6" s="35">
        <v>3.4199999999999999E-3</v>
      </c>
      <c r="E6" s="35">
        <v>0.10264</v>
      </c>
      <c r="F6" s="35">
        <v>0.21049999999999999</v>
      </c>
    </row>
    <row r="7" spans="1:6" ht="20" customHeight="1" x14ac:dyDescent="0.15">
      <c r="A7" s="36" t="s">
        <v>109</v>
      </c>
      <c r="B7" s="36" t="s">
        <v>93</v>
      </c>
      <c r="C7" s="35">
        <v>14</v>
      </c>
      <c r="D7" s="35">
        <v>3.2599999999999999E-3</v>
      </c>
      <c r="E7" s="35">
        <v>8.5690000000000002E-2</v>
      </c>
      <c r="F7" s="35">
        <v>0.20419999999999999</v>
      </c>
    </row>
    <row r="8" spans="1:6" ht="20" customHeight="1" x14ac:dyDescent="0.15">
      <c r="A8" s="36" t="s">
        <v>110</v>
      </c>
      <c r="B8" s="36" t="s">
        <v>75</v>
      </c>
      <c r="C8" s="35">
        <v>15</v>
      </c>
      <c r="D8" s="35">
        <v>2.7200000000000002E-3</v>
      </c>
      <c r="E8" s="35">
        <v>8.5089999999999999E-2</v>
      </c>
      <c r="F8" s="35">
        <v>0.221</v>
      </c>
    </row>
    <row r="9" spans="1:6" ht="20" customHeight="1" x14ac:dyDescent="0.15">
      <c r="A9" s="36" t="s">
        <v>111</v>
      </c>
      <c r="B9" s="36" t="s">
        <v>93</v>
      </c>
      <c r="C9" s="35">
        <v>14</v>
      </c>
      <c r="D9" s="35">
        <v>1.8699999999999999E-3</v>
      </c>
      <c r="E9" s="35">
        <v>6.5740000000000007E-2</v>
      </c>
      <c r="F9" s="35">
        <v>0.19850000000000001</v>
      </c>
    </row>
    <row r="10" spans="1:6" ht="20" customHeight="1" x14ac:dyDescent="0.15">
      <c r="A10" s="36" t="s">
        <v>112</v>
      </c>
      <c r="B10" s="36" t="s">
        <v>75</v>
      </c>
      <c r="C10" s="35">
        <v>15</v>
      </c>
      <c r="D10" s="35">
        <v>5.4900000000000001E-3</v>
      </c>
      <c r="E10" s="35">
        <v>0.17737</v>
      </c>
      <c r="F10" s="35">
        <v>0.23019999999999999</v>
      </c>
    </row>
    <row r="11" spans="1:6" ht="20" customHeight="1" x14ac:dyDescent="0.15">
      <c r="A11" s="36" t="s">
        <v>113</v>
      </c>
      <c r="B11" s="36" t="s">
        <v>93</v>
      </c>
      <c r="C11" s="35">
        <v>14</v>
      </c>
      <c r="D11" s="35">
        <v>5.9199999999999999E-3</v>
      </c>
      <c r="E11" s="35">
        <v>0.15079999999999999</v>
      </c>
      <c r="F11" s="35">
        <v>0.2787</v>
      </c>
    </row>
    <row r="12" spans="1:6" ht="20" customHeight="1" x14ac:dyDescent="0.15">
      <c r="A12" s="36" t="s">
        <v>114</v>
      </c>
      <c r="B12" s="36" t="s">
        <v>75</v>
      </c>
      <c r="C12" s="35">
        <v>14</v>
      </c>
      <c r="D12" s="35">
        <v>4.4900000000000001E-3</v>
      </c>
      <c r="E12" s="35">
        <v>0.12182</v>
      </c>
      <c r="F12" s="35">
        <v>0.2316</v>
      </c>
    </row>
    <row r="13" spans="1:6" ht="20" customHeight="1" x14ac:dyDescent="0.15">
      <c r="A13" s="36" t="s">
        <v>115</v>
      </c>
      <c r="B13" s="36" t="s">
        <v>75</v>
      </c>
      <c r="C13" s="35">
        <v>14</v>
      </c>
      <c r="D13" s="35">
        <v>2.8800000000000002E-3</v>
      </c>
      <c r="E13" s="35">
        <v>7.2289999999999993E-2</v>
      </c>
      <c r="F13" s="35">
        <v>0.22170000000000001</v>
      </c>
    </row>
    <row r="14" spans="1:6" ht="20" customHeight="1" x14ac:dyDescent="0.15">
      <c r="A14" s="36" t="s">
        <v>116</v>
      </c>
      <c r="B14" s="36" t="s">
        <v>93</v>
      </c>
      <c r="C14" s="35">
        <v>14</v>
      </c>
      <c r="D14" s="35">
        <v>2.4499999999999999E-3</v>
      </c>
      <c r="E14" s="35">
        <v>7.6569999999999999E-2</v>
      </c>
      <c r="F14" s="35">
        <v>0.20630000000000001</v>
      </c>
    </row>
  </sheetData>
  <mergeCells count="1">
    <mergeCell ref="A1:F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44"/>
  <sheetViews>
    <sheetView showGridLines="0" tabSelected="1" workbookViewId="0">
      <selection activeCell="AC9" sqref="AC9"/>
    </sheetView>
  </sheetViews>
  <sheetFormatPr baseColWidth="10" defaultColWidth="16.33203125" defaultRowHeight="20" customHeight="1" x14ac:dyDescent="0.15"/>
  <cols>
    <col min="1" max="1" width="13.33203125" style="1" customWidth="1"/>
    <col min="2" max="2" width="9.33203125" style="1" customWidth="1"/>
    <col min="3" max="3" width="9.5" style="1" customWidth="1"/>
    <col min="4" max="4" width="12.1640625" style="1" customWidth="1"/>
    <col min="5" max="5" width="7.1640625" style="1" customWidth="1"/>
    <col min="6" max="6" width="9.1640625" style="1" customWidth="1"/>
    <col min="7" max="7" width="11.1640625" style="1" customWidth="1"/>
    <col min="8" max="8" width="10.5" style="1" customWidth="1"/>
    <col min="9" max="9" width="11" style="1" customWidth="1"/>
    <col min="10" max="10" width="10.33203125" style="1" customWidth="1"/>
    <col min="11" max="11" width="11.1640625" style="1" customWidth="1"/>
    <col min="12" max="12" width="9.6640625" style="1" customWidth="1"/>
    <col min="13" max="17" width="9.5" style="1" customWidth="1"/>
    <col min="18" max="18" width="3.83203125" style="1" customWidth="1"/>
    <col min="19" max="19" width="12.5" style="1" customWidth="1"/>
    <col min="20" max="20" width="10.83203125" style="1" customWidth="1"/>
    <col min="21" max="21" width="9.33203125" style="1" customWidth="1"/>
    <col min="22" max="22" width="9.6640625" style="1" customWidth="1"/>
    <col min="23" max="23" width="7.6640625" style="1" customWidth="1"/>
    <col min="24" max="24" width="11" style="1" customWidth="1"/>
    <col min="25" max="25" width="11.33203125" style="1" customWidth="1"/>
    <col min="26" max="26" width="10.83203125" style="1" customWidth="1"/>
    <col min="27" max="27" width="10.5" style="1" customWidth="1"/>
    <col min="28" max="28" width="10" style="1" customWidth="1"/>
    <col min="29" max="29" width="10.33203125" style="1" customWidth="1"/>
    <col min="30" max="30" width="9.5" style="1" customWidth="1"/>
    <col min="31" max="35" width="8" style="1" customWidth="1"/>
    <col min="36" max="36" width="16.33203125" style="1" customWidth="1"/>
    <col min="37" max="16384" width="16.33203125" style="1"/>
  </cols>
  <sheetData>
    <row r="1" spans="1:35" ht="27.75" customHeight="1" x14ac:dyDescent="0.15">
      <c r="A1" s="104" t="s">
        <v>117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60"/>
      <c r="S1" s="111" t="s">
        <v>118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6"/>
    </row>
    <row r="2" spans="1:35" ht="44.25" customHeight="1" x14ac:dyDescent="0.15">
      <c r="A2" s="61" t="s">
        <v>1</v>
      </c>
      <c r="B2" s="62" t="s">
        <v>53</v>
      </c>
      <c r="C2" s="61" t="s">
        <v>3</v>
      </c>
      <c r="D2" s="61" t="s">
        <v>119</v>
      </c>
      <c r="E2" s="61" t="s">
        <v>120</v>
      </c>
      <c r="F2" s="61" t="s">
        <v>121</v>
      </c>
      <c r="G2" s="61" t="s">
        <v>122</v>
      </c>
      <c r="H2" s="61" t="s">
        <v>123</v>
      </c>
      <c r="I2" s="61" t="s">
        <v>124</v>
      </c>
      <c r="J2" s="61" t="s">
        <v>125</v>
      </c>
      <c r="K2" s="61" t="s">
        <v>126</v>
      </c>
      <c r="L2" s="61" t="s">
        <v>127</v>
      </c>
      <c r="M2" s="61" t="s">
        <v>128</v>
      </c>
      <c r="N2" s="61" t="s">
        <v>129</v>
      </c>
      <c r="O2" s="61" t="s">
        <v>130</v>
      </c>
      <c r="P2" s="61" t="s">
        <v>131</v>
      </c>
      <c r="Q2" s="61" t="s">
        <v>132</v>
      </c>
      <c r="R2" s="63"/>
      <c r="S2" s="61" t="s">
        <v>1</v>
      </c>
      <c r="T2" s="62" t="s">
        <v>53</v>
      </c>
      <c r="U2" s="61" t="s">
        <v>3</v>
      </c>
      <c r="V2" s="61" t="s">
        <v>4</v>
      </c>
      <c r="W2" s="61" t="s">
        <v>120</v>
      </c>
      <c r="X2" s="61" t="s">
        <v>121</v>
      </c>
      <c r="Y2" s="61" t="s">
        <v>122</v>
      </c>
      <c r="Z2" s="61" t="s">
        <v>123</v>
      </c>
      <c r="AA2" s="61" t="s">
        <v>124</v>
      </c>
      <c r="AB2" s="61" t="s">
        <v>125</v>
      </c>
      <c r="AC2" s="61" t="s">
        <v>126</v>
      </c>
      <c r="AD2" s="61" t="s">
        <v>127</v>
      </c>
      <c r="AE2" s="61" t="s">
        <v>128</v>
      </c>
      <c r="AF2" s="61" t="s">
        <v>129</v>
      </c>
      <c r="AG2" s="61" t="s">
        <v>130</v>
      </c>
      <c r="AH2" s="61" t="s">
        <v>131</v>
      </c>
      <c r="AI2" s="61" t="s">
        <v>132</v>
      </c>
    </row>
    <row r="3" spans="1:35" ht="20.25" customHeight="1" x14ac:dyDescent="0.15">
      <c r="A3" s="64" t="s">
        <v>33</v>
      </c>
      <c r="B3" s="36" t="s">
        <v>93</v>
      </c>
      <c r="C3" s="22">
        <v>93</v>
      </c>
      <c r="D3" s="23" t="s">
        <v>133</v>
      </c>
      <c r="E3" s="22">
        <v>1</v>
      </c>
      <c r="F3" s="65">
        <v>1.30666666666667</v>
      </c>
      <c r="G3" s="65">
        <v>0.90700000000000003</v>
      </c>
      <c r="H3" s="65">
        <v>9.6000000000000002E-2</v>
      </c>
      <c r="I3" s="66">
        <v>6.8000000000000005E-2</v>
      </c>
      <c r="J3" s="66">
        <v>0.22366666666666701</v>
      </c>
      <c r="K3" s="66">
        <v>0.104</v>
      </c>
      <c r="L3" s="66">
        <v>0.21866666666666701</v>
      </c>
      <c r="M3" s="66">
        <v>1.1493358680000001</v>
      </c>
      <c r="N3" s="66">
        <v>-0.44657591499999999</v>
      </c>
      <c r="O3" s="66">
        <v>-0.17421409299999999</v>
      </c>
      <c r="P3" s="66">
        <v>-0.19157025</v>
      </c>
      <c r="Q3" s="66">
        <v>-0.43235971099999998</v>
      </c>
      <c r="R3" s="67"/>
      <c r="S3" s="64" t="s">
        <v>33</v>
      </c>
      <c r="T3" s="36" t="s">
        <v>93</v>
      </c>
      <c r="U3" s="22">
        <v>93</v>
      </c>
      <c r="V3" s="23" t="s">
        <v>9</v>
      </c>
      <c r="W3" s="22">
        <v>1</v>
      </c>
      <c r="X3" s="66">
        <v>1.1479999999999999</v>
      </c>
      <c r="Y3" s="66">
        <v>0.76500000000000001</v>
      </c>
      <c r="Z3" s="66">
        <v>9.3333333333333393E-2</v>
      </c>
      <c r="AA3" s="66">
        <v>6.7500000000000004E-2</v>
      </c>
      <c r="AB3" s="66">
        <v>0.18683333333333299</v>
      </c>
      <c r="AC3" s="66">
        <v>0.105333333333333</v>
      </c>
      <c r="AD3" s="66">
        <v>0.17599999999999999</v>
      </c>
      <c r="AE3" s="66">
        <v>0.25769019199999998</v>
      </c>
      <c r="AF3" s="66">
        <v>0.371877878</v>
      </c>
      <c r="AG3" s="66">
        <v>0.76645346800000003</v>
      </c>
      <c r="AH3" s="66">
        <v>-1.5150082E-2</v>
      </c>
      <c r="AI3" s="66">
        <v>-0.39364323499999998</v>
      </c>
    </row>
    <row r="4" spans="1:35" ht="20" customHeight="1" x14ac:dyDescent="0.15">
      <c r="A4" s="68" t="s">
        <v>34</v>
      </c>
      <c r="B4" s="36" t="s">
        <v>93</v>
      </c>
      <c r="C4" s="35">
        <v>96</v>
      </c>
      <c r="D4" s="36" t="s">
        <v>133</v>
      </c>
      <c r="E4" s="35">
        <v>2</v>
      </c>
      <c r="F4" s="69">
        <v>1.1506666666666701</v>
      </c>
      <c r="G4" s="69">
        <v>0.77633333333333299</v>
      </c>
      <c r="H4" s="69">
        <v>7.8666666666666704E-2</v>
      </c>
      <c r="I4" s="69">
        <v>6.0999999999999999E-2</v>
      </c>
      <c r="J4" s="69">
        <v>0.20066666666666699</v>
      </c>
      <c r="K4" s="69">
        <v>8.96666666666667E-2</v>
      </c>
      <c r="L4" s="69">
        <v>0.18666666666666701</v>
      </c>
      <c r="M4" s="70">
        <v>-1.9282710409999999</v>
      </c>
      <c r="N4" s="70">
        <v>-1.465758288</v>
      </c>
      <c r="O4" s="70">
        <v>-1.0915155409999999</v>
      </c>
      <c r="P4" s="70">
        <v>-0.26462358000000002</v>
      </c>
      <c r="Q4" s="70">
        <v>-0.12873069100000001</v>
      </c>
      <c r="R4" s="71"/>
      <c r="S4" s="72" t="s">
        <v>34</v>
      </c>
      <c r="T4" s="36" t="s">
        <v>93</v>
      </c>
      <c r="U4" s="35">
        <v>96</v>
      </c>
      <c r="V4" s="36" t="s">
        <v>9</v>
      </c>
      <c r="W4" s="35">
        <v>2</v>
      </c>
      <c r="X4" s="70">
        <v>1.0838333333333301</v>
      </c>
      <c r="Y4" s="70">
        <v>0.74316666666666698</v>
      </c>
      <c r="Z4" s="70">
        <v>8.18333333333333E-2</v>
      </c>
      <c r="AA4" s="70">
        <v>6.3E-2</v>
      </c>
      <c r="AB4" s="70">
        <v>0.174166666666667</v>
      </c>
      <c r="AC4" s="70">
        <v>8.5833333333333303E-2</v>
      </c>
      <c r="AD4" s="70">
        <v>0.161</v>
      </c>
      <c r="AE4" s="70">
        <v>-2.1386866009999999</v>
      </c>
      <c r="AF4" s="70">
        <v>-1.171322725</v>
      </c>
      <c r="AG4" s="70">
        <v>0.45286173000000002</v>
      </c>
      <c r="AH4" s="70">
        <v>-0.64029771499999999</v>
      </c>
      <c r="AI4" s="70">
        <v>-8.1353419999999996E-2</v>
      </c>
    </row>
    <row r="5" spans="1:35" ht="20" customHeight="1" x14ac:dyDescent="0.15">
      <c r="A5" s="68" t="s">
        <v>134</v>
      </c>
      <c r="B5" s="36" t="s">
        <v>93</v>
      </c>
      <c r="C5" s="35">
        <v>111</v>
      </c>
      <c r="D5" s="36" t="s">
        <v>133</v>
      </c>
      <c r="E5" s="35">
        <v>4</v>
      </c>
      <c r="F5" s="70">
        <v>1.30866666666667</v>
      </c>
      <c r="G5" s="70">
        <v>0.88366666666666704</v>
      </c>
      <c r="H5" s="70">
        <v>9.7000000000000003E-2</v>
      </c>
      <c r="I5" s="70">
        <v>7.0000000000000007E-2</v>
      </c>
      <c r="J5" s="70">
        <v>0.224</v>
      </c>
      <c r="K5" s="70">
        <v>0.103333333333333</v>
      </c>
      <c r="L5" s="70">
        <v>0.215</v>
      </c>
      <c r="M5" s="70">
        <v>1.127140781</v>
      </c>
      <c r="N5" s="70">
        <v>-0.45024776100000002</v>
      </c>
      <c r="O5" s="70">
        <v>-6.4595178000000003E-2</v>
      </c>
      <c r="P5" s="70">
        <v>-4.0440487999999997E-2</v>
      </c>
      <c r="Q5" s="70">
        <v>-0.168356069</v>
      </c>
      <c r="R5" s="71"/>
      <c r="S5" s="72" t="s">
        <v>134</v>
      </c>
      <c r="T5" s="36" t="s">
        <v>93</v>
      </c>
      <c r="U5" s="35">
        <v>111</v>
      </c>
      <c r="V5" s="36" t="s">
        <v>9</v>
      </c>
      <c r="W5" s="35">
        <v>3</v>
      </c>
      <c r="X5" s="70">
        <v>1.1505000000000001</v>
      </c>
      <c r="Y5" s="70">
        <v>0.79183333333333294</v>
      </c>
      <c r="Z5" s="70">
        <v>9.7333333333333397E-2</v>
      </c>
      <c r="AA5" s="70">
        <v>6.3500000000000001E-2</v>
      </c>
      <c r="AB5" s="70">
        <v>0.182</v>
      </c>
      <c r="AC5" s="70">
        <v>9.7833333333333397E-2</v>
      </c>
      <c r="AD5" s="70">
        <v>0.163333333333333</v>
      </c>
      <c r="AE5" s="70">
        <v>-0.200868992</v>
      </c>
      <c r="AF5" s="70">
        <v>-0.164594981</v>
      </c>
      <c r="AG5" s="70">
        <v>-0.33191773499999999</v>
      </c>
      <c r="AH5" s="70">
        <v>9.8469775999999995E-2</v>
      </c>
      <c r="AI5" s="70">
        <v>-0.24192818599999999</v>
      </c>
    </row>
    <row r="6" spans="1:35" ht="20" customHeight="1" x14ac:dyDescent="0.15">
      <c r="A6" s="68" t="s">
        <v>36</v>
      </c>
      <c r="B6" s="36" t="s">
        <v>93</v>
      </c>
      <c r="C6" s="35">
        <v>62</v>
      </c>
      <c r="D6" s="36" t="s">
        <v>133</v>
      </c>
      <c r="E6" s="35">
        <v>5</v>
      </c>
      <c r="F6" s="70">
        <v>1.3643333333333301</v>
      </c>
      <c r="G6" s="70">
        <v>0.92500000000000004</v>
      </c>
      <c r="H6" s="70">
        <v>9.7666666666666693E-2</v>
      </c>
      <c r="I6" s="70">
        <v>7.2999999999999995E-2</v>
      </c>
      <c r="J6" s="70">
        <v>0.248</v>
      </c>
      <c r="K6" s="70">
        <v>0.109</v>
      </c>
      <c r="L6" s="70">
        <v>0.25233333333333302</v>
      </c>
      <c r="M6" s="70">
        <v>2.554538419</v>
      </c>
      <c r="N6" s="70">
        <v>-0.28625994100000002</v>
      </c>
      <c r="O6" s="70">
        <v>-0.64506580499999999</v>
      </c>
      <c r="P6" s="70">
        <v>-0.23264322400000001</v>
      </c>
      <c r="Q6" s="70">
        <v>4.9906150000000003E-3</v>
      </c>
      <c r="R6" s="71"/>
      <c r="S6" s="72" t="s">
        <v>36</v>
      </c>
      <c r="T6" s="36" t="s">
        <v>93</v>
      </c>
      <c r="U6" s="35">
        <v>62</v>
      </c>
      <c r="V6" s="36" t="s">
        <v>9</v>
      </c>
      <c r="W6" s="35">
        <v>4</v>
      </c>
      <c r="X6" s="70">
        <v>1.2428333333333299</v>
      </c>
      <c r="Y6" s="70">
        <v>0.85399999999999998</v>
      </c>
      <c r="Z6" s="70">
        <v>0.102333333333333</v>
      </c>
      <c r="AA6" s="70">
        <v>7.1499999999999994E-2</v>
      </c>
      <c r="AB6" s="70">
        <v>0.19600000000000001</v>
      </c>
      <c r="AC6" s="70">
        <v>0.105333333333333</v>
      </c>
      <c r="AD6" s="70">
        <v>0.20533333333333301</v>
      </c>
      <c r="AE6" s="70">
        <v>2.8337463299999999</v>
      </c>
      <c r="AF6" s="70">
        <v>-8.1908028999999993E-2</v>
      </c>
      <c r="AG6" s="70">
        <v>0.62484160200000005</v>
      </c>
      <c r="AH6" s="70">
        <v>-0.37568556400000003</v>
      </c>
      <c r="AI6" s="70">
        <v>1.4051978E-2</v>
      </c>
    </row>
    <row r="7" spans="1:35" ht="20" customHeight="1" x14ac:dyDescent="0.15">
      <c r="A7" s="68" t="s">
        <v>135</v>
      </c>
      <c r="B7" s="36" t="s">
        <v>93</v>
      </c>
      <c r="C7" s="35">
        <v>90</v>
      </c>
      <c r="D7" s="36" t="s">
        <v>133</v>
      </c>
      <c r="E7" s="35">
        <v>6</v>
      </c>
      <c r="F7" s="70">
        <v>1.2809999999999999</v>
      </c>
      <c r="G7" s="70">
        <v>0.83699999999999997</v>
      </c>
      <c r="H7" s="70">
        <v>8.8999999999999996E-2</v>
      </c>
      <c r="I7" s="70">
        <v>7.4999999999999997E-2</v>
      </c>
      <c r="J7" s="70">
        <v>0.217</v>
      </c>
      <c r="K7" s="70">
        <v>0.10100000000000001</v>
      </c>
      <c r="L7" s="70">
        <v>0.20499999999999999</v>
      </c>
      <c r="M7" s="70">
        <v>0.55603228800000004</v>
      </c>
      <c r="N7" s="70">
        <v>-0.75802920200000001</v>
      </c>
      <c r="O7" s="70">
        <v>-0.65049001500000003</v>
      </c>
      <c r="P7" s="70">
        <v>0.74986921500000003</v>
      </c>
      <c r="Q7" s="70">
        <v>0.182964343</v>
      </c>
      <c r="R7" s="71"/>
      <c r="S7" s="72" t="s">
        <v>135</v>
      </c>
      <c r="T7" s="36" t="s">
        <v>93</v>
      </c>
      <c r="U7" s="35">
        <v>90</v>
      </c>
      <c r="V7" s="36" t="s">
        <v>9</v>
      </c>
      <c r="W7" s="35">
        <v>5</v>
      </c>
      <c r="X7" s="70">
        <v>1.1845000000000001</v>
      </c>
      <c r="Y7" s="70">
        <v>0.79100000000000004</v>
      </c>
      <c r="Z7" s="70">
        <v>9.7000000000000003E-2</v>
      </c>
      <c r="AA7" s="70">
        <v>6.8000000000000005E-2</v>
      </c>
      <c r="AB7" s="70">
        <v>0.1905</v>
      </c>
      <c r="AC7" s="70">
        <v>0.10199999999999999</v>
      </c>
      <c r="AD7" s="70">
        <v>0.1895</v>
      </c>
      <c r="AE7" s="70">
        <v>1.1036285290000001</v>
      </c>
      <c r="AF7" s="70">
        <v>6.6413478999999997E-2</v>
      </c>
      <c r="AG7" s="70">
        <v>0.50963813599999996</v>
      </c>
      <c r="AH7" s="70">
        <v>-0.45677538699999998</v>
      </c>
      <c r="AI7" s="70">
        <v>-0.19938552000000001</v>
      </c>
    </row>
    <row r="8" spans="1:35" ht="20" customHeight="1" x14ac:dyDescent="0.15">
      <c r="A8" s="68" t="s">
        <v>38</v>
      </c>
      <c r="B8" s="36" t="s">
        <v>93</v>
      </c>
      <c r="C8" s="35">
        <v>112</v>
      </c>
      <c r="D8" s="36" t="s">
        <v>133</v>
      </c>
      <c r="E8" s="35">
        <v>8</v>
      </c>
      <c r="F8" s="70">
        <v>1.17</v>
      </c>
      <c r="G8" s="70">
        <v>0.77</v>
      </c>
      <c r="H8" s="70">
        <v>0.10299999999999999</v>
      </c>
      <c r="I8" s="70">
        <v>5.6000000000000001E-2</v>
      </c>
      <c r="J8" s="70">
        <v>0.217</v>
      </c>
      <c r="K8" s="70">
        <v>0.112</v>
      </c>
      <c r="L8" s="70">
        <v>0.193</v>
      </c>
      <c r="M8" s="70">
        <v>-0.72255439300000002</v>
      </c>
      <c r="N8" s="70">
        <v>1.1150028940000001</v>
      </c>
      <c r="O8" s="70">
        <v>0.41550361800000002</v>
      </c>
      <c r="P8" s="70">
        <v>-1.442363555</v>
      </c>
      <c r="Q8" s="70">
        <v>0.21521993</v>
      </c>
      <c r="R8" s="71"/>
      <c r="S8" s="72" t="s">
        <v>37</v>
      </c>
      <c r="T8" s="36" t="s">
        <v>93</v>
      </c>
      <c r="U8" s="35">
        <v>42</v>
      </c>
      <c r="V8" s="36" t="s">
        <v>9</v>
      </c>
      <c r="W8" s="35">
        <v>6</v>
      </c>
      <c r="X8" s="70">
        <v>1.1154999999999999</v>
      </c>
      <c r="Y8" s="35">
        <v>0.72599999999999998</v>
      </c>
      <c r="Z8" s="35">
        <v>9.2999999999999999E-2</v>
      </c>
      <c r="AA8" s="35">
        <v>5.8000000000000003E-2</v>
      </c>
      <c r="AB8" s="35">
        <v>0.189</v>
      </c>
      <c r="AC8" s="35">
        <v>0.106</v>
      </c>
      <c r="AD8" s="35">
        <v>0.154</v>
      </c>
      <c r="AE8" s="70">
        <v>-0.200868992</v>
      </c>
      <c r="AF8" s="70">
        <v>-0.164594981</v>
      </c>
      <c r="AG8" s="70">
        <v>-0.33191773499999999</v>
      </c>
      <c r="AH8" s="70">
        <v>9.8469775999999995E-2</v>
      </c>
      <c r="AI8" s="70">
        <v>-0.24192818599999999</v>
      </c>
    </row>
    <row r="9" spans="1:35" ht="20" customHeight="1" x14ac:dyDescent="0.15">
      <c r="A9" s="68" t="s">
        <v>39</v>
      </c>
      <c r="B9" s="36" t="s">
        <v>93</v>
      </c>
      <c r="C9" s="35">
        <v>86</v>
      </c>
      <c r="D9" s="36" t="s">
        <v>133</v>
      </c>
      <c r="E9" s="35">
        <v>9</v>
      </c>
      <c r="F9" s="70">
        <v>1.2589999999999999</v>
      </c>
      <c r="G9" s="70">
        <v>0.81200000000000006</v>
      </c>
      <c r="H9" s="70">
        <v>9.4E-2</v>
      </c>
      <c r="I9" s="70">
        <v>6.4000000000000001E-2</v>
      </c>
      <c r="J9" s="70">
        <v>0.23499999999999999</v>
      </c>
      <c r="K9" s="70">
        <v>0.12</v>
      </c>
      <c r="L9" s="70">
        <v>0.224</v>
      </c>
      <c r="M9" s="70">
        <v>0.67995835500000001</v>
      </c>
      <c r="N9" s="70">
        <v>1.177412892</v>
      </c>
      <c r="O9" s="70">
        <v>-0.99456335100000004</v>
      </c>
      <c r="P9" s="70">
        <v>-0.72477602799999996</v>
      </c>
      <c r="Q9" s="70">
        <v>0.130994993</v>
      </c>
      <c r="R9" s="71"/>
      <c r="S9" s="72" t="s">
        <v>38</v>
      </c>
      <c r="T9" s="36" t="s">
        <v>93</v>
      </c>
      <c r="U9" s="35">
        <v>112</v>
      </c>
      <c r="V9" s="36" t="s">
        <v>9</v>
      </c>
      <c r="W9" s="35">
        <v>7</v>
      </c>
      <c r="X9" s="70">
        <v>1.0649999999999999</v>
      </c>
      <c r="Y9" s="70">
        <v>0.70350000000000001</v>
      </c>
      <c r="Z9" s="70">
        <v>8.3500000000000005E-2</v>
      </c>
      <c r="AA9" s="70">
        <v>5.7500000000000002E-2</v>
      </c>
      <c r="AB9" s="70">
        <v>0.17100000000000001</v>
      </c>
      <c r="AC9" s="70">
        <v>0.13350000000000001</v>
      </c>
      <c r="AD9" s="70">
        <v>0.11799999999999999</v>
      </c>
      <c r="AE9" s="70">
        <v>-2.6832323109999998</v>
      </c>
      <c r="AF9" s="70">
        <v>2.8765952540000002</v>
      </c>
      <c r="AG9" s="70">
        <v>0.83185912200000001</v>
      </c>
      <c r="AH9" s="70">
        <v>2.9098743869999999</v>
      </c>
      <c r="AI9" s="70">
        <v>0.148299237</v>
      </c>
    </row>
    <row r="10" spans="1:35" ht="20" customHeight="1" x14ac:dyDescent="0.15">
      <c r="A10" s="73" t="s">
        <v>40</v>
      </c>
      <c r="B10" s="34" t="s">
        <v>75</v>
      </c>
      <c r="C10" s="35">
        <v>82</v>
      </c>
      <c r="D10" s="36" t="s">
        <v>133</v>
      </c>
      <c r="E10" s="35">
        <v>10</v>
      </c>
      <c r="F10" s="70">
        <v>1.103</v>
      </c>
      <c r="G10" s="70">
        <v>0.74</v>
      </c>
      <c r="H10" s="70">
        <v>8.5999999999999993E-2</v>
      </c>
      <c r="I10" s="70">
        <v>0.06</v>
      </c>
      <c r="J10" s="70">
        <v>0.17399999999999999</v>
      </c>
      <c r="K10" s="74">
        <v>8.6999999999999994E-2</v>
      </c>
      <c r="L10" s="70">
        <v>0.153</v>
      </c>
      <c r="M10" s="70">
        <v>-2.8784787060000001</v>
      </c>
      <c r="N10" s="70">
        <v>-1.235544186</v>
      </c>
      <c r="O10" s="70">
        <v>0.14884206899999999</v>
      </c>
      <c r="P10" s="70">
        <v>7.3887060000000001E-3</v>
      </c>
      <c r="Q10" s="70">
        <v>-3.1062909E-2</v>
      </c>
      <c r="R10" s="71"/>
      <c r="S10" s="72" t="s">
        <v>39</v>
      </c>
      <c r="T10" s="36" t="s">
        <v>93</v>
      </c>
      <c r="U10" s="35">
        <v>86</v>
      </c>
      <c r="V10" s="36" t="s">
        <v>9</v>
      </c>
      <c r="W10" s="35">
        <v>8</v>
      </c>
      <c r="X10" s="70">
        <v>1.1034999999999999</v>
      </c>
      <c r="Y10" s="70">
        <v>0.72899999999999998</v>
      </c>
      <c r="Z10" s="70">
        <v>9.1999999999999998E-2</v>
      </c>
      <c r="AA10" s="70">
        <v>6.1499999999999999E-2</v>
      </c>
      <c r="AB10" s="70">
        <v>0.186</v>
      </c>
      <c r="AC10" s="70">
        <v>0.107</v>
      </c>
      <c r="AD10" s="70">
        <v>0.186</v>
      </c>
      <c r="AE10" s="70">
        <v>-0.52058813800000003</v>
      </c>
      <c r="AF10" s="70">
        <v>1.2261161979999999</v>
      </c>
      <c r="AG10" s="70">
        <v>0.48184294900000002</v>
      </c>
      <c r="AH10" s="70">
        <v>-0.65639667199999996</v>
      </c>
      <c r="AI10" s="70">
        <v>0.18502602400000001</v>
      </c>
    </row>
    <row r="11" spans="1:35" ht="20" customHeight="1" x14ac:dyDescent="0.15">
      <c r="A11" s="68" t="s">
        <v>41</v>
      </c>
      <c r="B11" s="36" t="s">
        <v>93</v>
      </c>
      <c r="C11" s="35">
        <v>80</v>
      </c>
      <c r="D11" s="36" t="s">
        <v>133</v>
      </c>
      <c r="E11" s="35">
        <v>11</v>
      </c>
      <c r="F11" s="70">
        <v>1.452</v>
      </c>
      <c r="G11" s="70">
        <v>0.94099999999999995</v>
      </c>
      <c r="H11" s="70">
        <v>0.11899999999999999</v>
      </c>
      <c r="I11" s="70">
        <v>8.5000000000000006E-2</v>
      </c>
      <c r="J11" s="70">
        <v>0.28399999999999997</v>
      </c>
      <c r="K11" s="70">
        <v>0.12</v>
      </c>
      <c r="L11" s="70">
        <v>0.25600000000000001</v>
      </c>
      <c r="M11" s="70">
        <v>4.9787460369999996</v>
      </c>
      <c r="N11" s="70">
        <v>0.86077673600000004</v>
      </c>
      <c r="O11" s="70">
        <v>0.71828007900000002</v>
      </c>
      <c r="P11" s="70">
        <v>-2.5700199999999999E-2</v>
      </c>
      <c r="Q11" s="70">
        <v>0.92543070699999996</v>
      </c>
      <c r="R11" s="71"/>
      <c r="S11" s="72" t="s">
        <v>40</v>
      </c>
      <c r="T11" s="36" t="s">
        <v>75</v>
      </c>
      <c r="U11" s="35">
        <v>82</v>
      </c>
      <c r="V11" s="36" t="s">
        <v>9</v>
      </c>
      <c r="W11" s="35">
        <v>9</v>
      </c>
      <c r="X11" s="70">
        <v>0.96950000000000003</v>
      </c>
      <c r="Y11" s="70">
        <v>0.60699999999999998</v>
      </c>
      <c r="Z11" s="70">
        <v>8.6999999999999994E-2</v>
      </c>
      <c r="AA11" s="70">
        <v>4.8500000000000001E-2</v>
      </c>
      <c r="AB11" s="70">
        <v>0.17150000000000001</v>
      </c>
      <c r="AC11" s="70">
        <v>9.5500000000000002E-2</v>
      </c>
      <c r="AD11" s="70">
        <v>0.115</v>
      </c>
      <c r="AE11" s="70">
        <v>-5.1059479579999998</v>
      </c>
      <c r="AF11" s="70">
        <v>1.376805364</v>
      </c>
      <c r="AG11" s="70">
        <v>-1.444835208</v>
      </c>
      <c r="AH11" s="70">
        <v>5.7591414E-2</v>
      </c>
      <c r="AI11" s="70">
        <v>-0.62344578799999995</v>
      </c>
    </row>
    <row r="12" spans="1:35" ht="20" customHeight="1" x14ac:dyDescent="0.15">
      <c r="A12" s="68" t="s">
        <v>42</v>
      </c>
      <c r="B12" s="36" t="s">
        <v>93</v>
      </c>
      <c r="C12" s="35">
        <v>72</v>
      </c>
      <c r="D12" s="36" t="s">
        <v>133</v>
      </c>
      <c r="E12" s="35">
        <v>12</v>
      </c>
      <c r="F12" s="70">
        <v>1.419</v>
      </c>
      <c r="G12" s="70">
        <v>0.93700000000000006</v>
      </c>
      <c r="H12" s="70">
        <v>9.9000000000000005E-2</v>
      </c>
      <c r="I12" s="70">
        <v>0.08</v>
      </c>
      <c r="J12" s="70">
        <v>0.26300000000000001</v>
      </c>
      <c r="K12" s="70">
        <v>0.121</v>
      </c>
      <c r="L12" s="70">
        <v>0.247</v>
      </c>
      <c r="M12" s="70">
        <v>3.5716550649999999</v>
      </c>
      <c r="N12" s="70">
        <v>0.633914745</v>
      </c>
      <c r="O12" s="70">
        <v>-0.87382828999999995</v>
      </c>
      <c r="P12" s="70">
        <v>0.36980782200000001</v>
      </c>
      <c r="Q12" s="70">
        <v>2.4764396000000001E-2</v>
      </c>
      <c r="R12" s="71"/>
      <c r="S12" s="72" t="s">
        <v>41</v>
      </c>
      <c r="T12" s="36" t="s">
        <v>93</v>
      </c>
      <c r="U12" s="35">
        <v>80</v>
      </c>
      <c r="V12" s="36" t="s">
        <v>9</v>
      </c>
      <c r="W12" s="35">
        <v>10</v>
      </c>
      <c r="X12" s="70">
        <v>1.405</v>
      </c>
      <c r="Y12" s="70">
        <v>0.95450000000000002</v>
      </c>
      <c r="Z12" s="70">
        <v>0.11899999999999999</v>
      </c>
      <c r="AA12" s="70">
        <v>6.7500000000000004E-2</v>
      </c>
      <c r="AB12" s="70">
        <v>0.222</v>
      </c>
      <c r="AC12" s="70">
        <v>9.7500000000000003E-2</v>
      </c>
      <c r="AD12" s="70">
        <v>0.17549999999999999</v>
      </c>
      <c r="AE12" s="70">
        <v>5.0654321820000003</v>
      </c>
      <c r="AF12" s="70">
        <v>-0.99984152699999995</v>
      </c>
      <c r="AG12" s="70">
        <v>-2.5760317609999999</v>
      </c>
      <c r="AH12" s="70">
        <v>0.65966992099999999</v>
      </c>
      <c r="AI12" s="70">
        <v>-0.19751808900000001</v>
      </c>
    </row>
    <row r="13" spans="1:35" ht="20" customHeight="1" x14ac:dyDescent="0.15">
      <c r="A13" s="68" t="s">
        <v>43</v>
      </c>
      <c r="B13" s="36" t="s">
        <v>93</v>
      </c>
      <c r="C13" s="35">
        <v>70</v>
      </c>
      <c r="D13" s="36" t="s">
        <v>133</v>
      </c>
      <c r="E13" s="35">
        <v>13</v>
      </c>
      <c r="F13" s="70">
        <v>1.329</v>
      </c>
      <c r="G13" s="70">
        <v>0.85799999999999998</v>
      </c>
      <c r="H13" s="70">
        <v>9.1999999999999998E-2</v>
      </c>
      <c r="I13" s="70">
        <v>7.0000000000000007E-2</v>
      </c>
      <c r="J13" s="70">
        <v>0.25600000000000001</v>
      </c>
      <c r="K13" s="70">
        <v>0.10100000000000001</v>
      </c>
      <c r="L13" s="70">
        <v>0.216</v>
      </c>
      <c r="M13" s="70">
        <v>1.291685561</v>
      </c>
      <c r="N13" s="70">
        <v>-0.76554376999999996</v>
      </c>
      <c r="O13" s="70">
        <v>-0.79425916799999996</v>
      </c>
      <c r="P13" s="70">
        <v>-0.54926369100000005</v>
      </c>
      <c r="Q13" s="70">
        <v>-1.1769183000000001E-2</v>
      </c>
      <c r="R13" s="71"/>
      <c r="S13" s="72" t="s">
        <v>42</v>
      </c>
      <c r="T13" s="36" t="s">
        <v>93</v>
      </c>
      <c r="U13" s="35">
        <v>72</v>
      </c>
      <c r="V13" s="36" t="s">
        <v>9</v>
      </c>
      <c r="W13" s="35">
        <v>11</v>
      </c>
      <c r="X13" s="70">
        <v>1.2215</v>
      </c>
      <c r="Y13" s="70">
        <v>0.81200000000000006</v>
      </c>
      <c r="Z13" s="70">
        <v>0.1065</v>
      </c>
      <c r="AA13" s="70">
        <v>6.8000000000000005E-2</v>
      </c>
      <c r="AB13" s="70">
        <v>0.186</v>
      </c>
      <c r="AC13" s="70">
        <v>0.11</v>
      </c>
      <c r="AD13" s="70">
        <v>0.17</v>
      </c>
      <c r="AE13" s="70">
        <v>1.513237331</v>
      </c>
      <c r="AF13" s="70">
        <v>0.56053497399999996</v>
      </c>
      <c r="AG13" s="70">
        <v>-5.6076498000000002E-2</v>
      </c>
      <c r="AH13" s="70">
        <v>0.77800187200000004</v>
      </c>
      <c r="AI13" s="70">
        <v>-0.57953556500000003</v>
      </c>
    </row>
    <row r="14" spans="1:35" ht="20" customHeight="1" x14ac:dyDescent="0.15">
      <c r="A14" s="73" t="s">
        <v>44</v>
      </c>
      <c r="B14" s="34" t="s">
        <v>75</v>
      </c>
      <c r="C14" s="35">
        <v>70</v>
      </c>
      <c r="D14" s="36" t="s">
        <v>133</v>
      </c>
      <c r="E14" s="35">
        <v>14</v>
      </c>
      <c r="F14" s="70">
        <v>1.3680000000000001</v>
      </c>
      <c r="G14" s="70">
        <v>0.88300000000000001</v>
      </c>
      <c r="H14" s="70">
        <v>9.8000000000000004E-2</v>
      </c>
      <c r="I14" s="70">
        <v>7.0000000000000007E-2</v>
      </c>
      <c r="J14" s="70">
        <v>0.23699999999999999</v>
      </c>
      <c r="K14" s="70">
        <v>0.107</v>
      </c>
      <c r="L14" s="70">
        <v>0.23300000000000001</v>
      </c>
      <c r="M14" s="70">
        <v>1.8035817730000001</v>
      </c>
      <c r="N14" s="70">
        <v>-0.235498869</v>
      </c>
      <c r="O14" s="70">
        <v>-0.33690740699999999</v>
      </c>
      <c r="P14" s="70">
        <v>-0.349013609</v>
      </c>
      <c r="Q14" s="70">
        <v>-0.107981366</v>
      </c>
      <c r="R14" s="71"/>
      <c r="S14" s="72" t="s">
        <v>43</v>
      </c>
      <c r="T14" s="36" t="s">
        <v>93</v>
      </c>
      <c r="U14" s="35">
        <v>70</v>
      </c>
      <c r="V14" s="36" t="s">
        <v>9</v>
      </c>
      <c r="W14" s="35">
        <v>12</v>
      </c>
      <c r="X14" s="70">
        <v>1.2595000000000001</v>
      </c>
      <c r="Y14" s="70">
        <v>0.84250000000000003</v>
      </c>
      <c r="Z14" s="70">
        <v>9.9500000000000005E-2</v>
      </c>
      <c r="AA14" s="70">
        <v>7.3499999999999996E-2</v>
      </c>
      <c r="AB14" s="70">
        <v>0.19600000000000001</v>
      </c>
      <c r="AC14" s="70">
        <v>0.104</v>
      </c>
      <c r="AD14" s="70">
        <v>0.19350000000000001</v>
      </c>
      <c r="AE14" s="70">
        <v>2.6361872989999999</v>
      </c>
      <c r="AF14" s="70">
        <v>-0.47177411299999999</v>
      </c>
      <c r="AG14" s="70">
        <v>0.81028579499999998</v>
      </c>
      <c r="AH14" s="70">
        <v>1.7103226999999999E-2</v>
      </c>
      <c r="AI14" s="70">
        <v>-0.32968486200000002</v>
      </c>
    </row>
    <row r="15" spans="1:35" ht="20" customHeight="1" x14ac:dyDescent="0.15">
      <c r="A15" s="68" t="s">
        <v>45</v>
      </c>
      <c r="B15" s="36" t="s">
        <v>93</v>
      </c>
      <c r="C15" s="35">
        <v>82</v>
      </c>
      <c r="D15" s="36" t="s">
        <v>133</v>
      </c>
      <c r="E15" s="35">
        <v>15</v>
      </c>
      <c r="F15" s="70">
        <v>1.43</v>
      </c>
      <c r="G15" s="70">
        <v>0.93300000000000005</v>
      </c>
      <c r="H15" s="70">
        <v>9.1999999999999998E-2</v>
      </c>
      <c r="I15" s="70">
        <v>7.1999999999999995E-2</v>
      </c>
      <c r="J15" s="70">
        <v>0.25900000000000001</v>
      </c>
      <c r="K15" s="70">
        <v>0.108</v>
      </c>
      <c r="L15" s="70">
        <v>0.24299999999999999</v>
      </c>
      <c r="M15" s="70">
        <v>2.6171584110000001</v>
      </c>
      <c r="N15" s="70">
        <v>-0.53366692199999999</v>
      </c>
      <c r="O15" s="70">
        <v>-1.1385490170000001</v>
      </c>
      <c r="P15" s="70">
        <v>-0.353568928</v>
      </c>
      <c r="Q15" s="70">
        <v>-0.55078115299999997</v>
      </c>
      <c r="R15" s="71"/>
      <c r="S15" s="72" t="s">
        <v>44</v>
      </c>
      <c r="T15" s="36" t="s">
        <v>75</v>
      </c>
      <c r="U15" s="35">
        <v>70</v>
      </c>
      <c r="V15" s="36" t="s">
        <v>9</v>
      </c>
      <c r="W15" s="35">
        <v>13</v>
      </c>
      <c r="X15" s="70">
        <v>1.2090000000000001</v>
      </c>
      <c r="Y15" s="70">
        <v>0.80649999999999999</v>
      </c>
      <c r="Z15" s="70">
        <v>9.1999999999999998E-2</v>
      </c>
      <c r="AA15" s="70">
        <v>6.7500000000000004E-2</v>
      </c>
      <c r="AB15" s="70">
        <v>0.1915</v>
      </c>
      <c r="AC15" s="70">
        <v>9.6000000000000002E-2</v>
      </c>
      <c r="AD15" s="70">
        <v>0.17549999999999999</v>
      </c>
      <c r="AE15" s="70">
        <v>0.76356578399999997</v>
      </c>
      <c r="AF15" s="70">
        <v>-0.79984903799999996</v>
      </c>
      <c r="AG15" s="70">
        <v>0.24200126899999999</v>
      </c>
      <c r="AH15" s="70">
        <v>-0.10898316800000001</v>
      </c>
      <c r="AI15" s="70">
        <v>-7.8993278E-2</v>
      </c>
    </row>
    <row r="16" spans="1:35" ht="20" customHeight="1" x14ac:dyDescent="0.15">
      <c r="A16" s="68" t="s">
        <v>33</v>
      </c>
      <c r="B16" s="36" t="s">
        <v>93</v>
      </c>
      <c r="C16" s="35">
        <v>90</v>
      </c>
      <c r="D16" s="36" t="s">
        <v>136</v>
      </c>
      <c r="E16" s="35">
        <v>1</v>
      </c>
      <c r="F16" s="70">
        <v>1.1479999999999999</v>
      </c>
      <c r="G16" s="70">
        <v>0.76500000000000001</v>
      </c>
      <c r="H16" s="70">
        <v>9.3333333333333393E-2</v>
      </c>
      <c r="I16" s="70">
        <v>6.7500000000000004E-2</v>
      </c>
      <c r="J16" s="70">
        <v>0.18683333333333299</v>
      </c>
      <c r="K16" s="70">
        <v>0.105333333333333</v>
      </c>
      <c r="L16" s="70">
        <v>0.17599999999999999</v>
      </c>
      <c r="M16" s="70">
        <v>-1.2097234349999999</v>
      </c>
      <c r="N16" s="70">
        <v>0.24157451899999999</v>
      </c>
      <c r="O16" s="70">
        <v>9.4837607000000004E-2</v>
      </c>
      <c r="P16" s="70">
        <v>0.50685719600000001</v>
      </c>
      <c r="Q16" s="70">
        <v>0.38828140300000002</v>
      </c>
      <c r="R16" s="71"/>
      <c r="S16" s="72" t="s">
        <v>45</v>
      </c>
      <c r="T16" s="36" t="s">
        <v>93</v>
      </c>
      <c r="U16" s="35">
        <v>82</v>
      </c>
      <c r="V16" s="36" t="s">
        <v>9</v>
      </c>
      <c r="W16" s="35">
        <v>14</v>
      </c>
      <c r="X16" s="70">
        <v>1.2444999999999999</v>
      </c>
      <c r="Y16" s="70">
        <v>0.83799999999999997</v>
      </c>
      <c r="Z16" s="70">
        <v>9.1999999999999998E-2</v>
      </c>
      <c r="AA16" s="70">
        <v>6.8000000000000005E-2</v>
      </c>
      <c r="AB16" s="70">
        <v>0.182</v>
      </c>
      <c r="AC16" s="70">
        <v>0.1135</v>
      </c>
      <c r="AD16" s="70">
        <v>0.17499999999999999</v>
      </c>
      <c r="AE16" s="70">
        <v>1.1905693390000001</v>
      </c>
      <c r="AF16" s="70">
        <v>0.14175966000000001</v>
      </c>
      <c r="AG16" s="70">
        <v>0.983513898</v>
      </c>
      <c r="AH16" s="70">
        <v>1.2216477020000001</v>
      </c>
      <c r="AI16" s="70">
        <v>0.58349937200000002</v>
      </c>
    </row>
    <row r="17" spans="1:35" ht="20" customHeight="1" x14ac:dyDescent="0.15">
      <c r="A17" s="68" t="s">
        <v>34</v>
      </c>
      <c r="B17" s="36" t="s">
        <v>93</v>
      </c>
      <c r="C17" s="35">
        <v>93</v>
      </c>
      <c r="D17" s="36" t="s">
        <v>136</v>
      </c>
      <c r="E17" s="35">
        <v>2</v>
      </c>
      <c r="F17" s="70">
        <v>1.0838333333333301</v>
      </c>
      <c r="G17" s="70">
        <v>0.74316666666666698</v>
      </c>
      <c r="H17" s="70">
        <v>8.18333333333333E-2</v>
      </c>
      <c r="I17" s="70">
        <v>6.3E-2</v>
      </c>
      <c r="J17" s="70">
        <v>0.174166666666667</v>
      </c>
      <c r="K17" s="70">
        <v>8.5833333333333303E-2</v>
      </c>
      <c r="L17" s="70">
        <v>0.161</v>
      </c>
      <c r="M17" s="70">
        <v>-2.8295379669999998</v>
      </c>
      <c r="N17" s="70">
        <v>-1.5083419360000001</v>
      </c>
      <c r="O17" s="70">
        <v>-0.282376352</v>
      </c>
      <c r="P17" s="70">
        <v>0.37019476099999998</v>
      </c>
      <c r="Q17" s="70">
        <v>0.160207245</v>
      </c>
      <c r="R17" s="71"/>
      <c r="S17" s="72" t="s">
        <v>33</v>
      </c>
      <c r="T17" s="36" t="s">
        <v>93</v>
      </c>
      <c r="U17" s="35">
        <v>93</v>
      </c>
      <c r="V17" s="36" t="s">
        <v>137</v>
      </c>
      <c r="W17" s="35">
        <v>1</v>
      </c>
      <c r="X17" s="70">
        <v>1.17103333333333</v>
      </c>
      <c r="Y17" s="70">
        <v>0.78700000000000003</v>
      </c>
      <c r="Z17" s="70">
        <v>7.9000000000000001E-2</v>
      </c>
      <c r="AA17" s="70">
        <v>6.3E-2</v>
      </c>
      <c r="AB17" s="70">
        <v>0.185</v>
      </c>
      <c r="AC17" s="70">
        <v>9.2999999999999999E-2</v>
      </c>
      <c r="AD17" s="70">
        <v>0.17599999999999999</v>
      </c>
      <c r="AE17" s="70">
        <v>-0.72731781299999998</v>
      </c>
      <c r="AF17" s="70">
        <v>-1.01715555</v>
      </c>
      <c r="AG17" s="70">
        <v>0.60877633399999997</v>
      </c>
      <c r="AH17" s="70">
        <v>-0.34558882600000002</v>
      </c>
      <c r="AI17" s="70">
        <v>0.86771836400000002</v>
      </c>
    </row>
    <row r="18" spans="1:35" ht="20" customHeight="1" x14ac:dyDescent="0.15">
      <c r="A18" s="68" t="s">
        <v>134</v>
      </c>
      <c r="B18" s="36" t="s">
        <v>93</v>
      </c>
      <c r="C18" s="35">
        <v>108</v>
      </c>
      <c r="D18" s="36" t="s">
        <v>136</v>
      </c>
      <c r="E18" s="35">
        <v>4</v>
      </c>
      <c r="F18" s="70">
        <v>1.1505000000000001</v>
      </c>
      <c r="G18" s="70">
        <v>0.79183333333333294</v>
      </c>
      <c r="H18" s="70">
        <v>9.7333333333333397E-2</v>
      </c>
      <c r="I18" s="70">
        <v>6.3500000000000001E-2</v>
      </c>
      <c r="J18" s="70">
        <v>0.182</v>
      </c>
      <c r="K18" s="70">
        <v>9.7833333333333397E-2</v>
      </c>
      <c r="L18" s="70">
        <v>0.163333333333333</v>
      </c>
      <c r="M18" s="70">
        <v>-1.4819671089999999</v>
      </c>
      <c r="N18" s="70">
        <v>-0.26111412699999997</v>
      </c>
      <c r="O18" s="70">
        <v>0.83221895899999998</v>
      </c>
      <c r="P18" s="70">
        <v>9.5819585999999998E-2</v>
      </c>
      <c r="Q18" s="70">
        <v>-1.7060825000000002E-2</v>
      </c>
      <c r="R18" s="71"/>
      <c r="S18" s="72" t="s">
        <v>34</v>
      </c>
      <c r="T18" s="36" t="s">
        <v>93</v>
      </c>
      <c r="U18" s="35">
        <v>96</v>
      </c>
      <c r="V18" s="36" t="s">
        <v>137</v>
      </c>
      <c r="W18" s="35">
        <v>2</v>
      </c>
      <c r="X18" s="70">
        <v>1.06416666666667</v>
      </c>
      <c r="Y18" s="70">
        <v>0.73016666666666696</v>
      </c>
      <c r="Z18" s="70">
        <v>7.7333333333333296E-2</v>
      </c>
      <c r="AA18" s="70">
        <v>5.8000000000000003E-2</v>
      </c>
      <c r="AB18" s="70">
        <v>0.16450000000000001</v>
      </c>
      <c r="AC18" s="70">
        <v>8.23333333333333E-2</v>
      </c>
      <c r="AD18" s="70">
        <v>0.14133333333333301</v>
      </c>
      <c r="AE18" s="70">
        <v>-3.6259287019999999</v>
      </c>
      <c r="AF18" s="70">
        <v>-1.410163134</v>
      </c>
      <c r="AG18" s="70">
        <v>-1.5835040000000002E-2</v>
      </c>
      <c r="AH18" s="70">
        <v>-0.20933627299999999</v>
      </c>
      <c r="AI18" s="70">
        <v>0.27002303999999999</v>
      </c>
    </row>
    <row r="19" spans="1:35" ht="20" customHeight="1" x14ac:dyDescent="0.15">
      <c r="A19" s="68" t="s">
        <v>36</v>
      </c>
      <c r="B19" s="36" t="s">
        <v>93</v>
      </c>
      <c r="C19" s="35">
        <v>59</v>
      </c>
      <c r="D19" s="36" t="s">
        <v>136</v>
      </c>
      <c r="E19" s="35">
        <v>5</v>
      </c>
      <c r="F19" s="70">
        <v>1.2428333333333299</v>
      </c>
      <c r="G19" s="70">
        <v>0.85399999999999998</v>
      </c>
      <c r="H19" s="70">
        <v>0.102333333333333</v>
      </c>
      <c r="I19" s="70">
        <v>7.1499999999999994E-2</v>
      </c>
      <c r="J19" s="70">
        <v>0.19600000000000001</v>
      </c>
      <c r="K19" s="70">
        <v>0.105333333333333</v>
      </c>
      <c r="L19" s="70">
        <v>0.20533333333333301</v>
      </c>
      <c r="M19" s="70">
        <v>0.55036591199999996</v>
      </c>
      <c r="N19" s="70">
        <v>5.5258410000000001E-3</v>
      </c>
      <c r="O19" s="70">
        <v>0.67759872300000001</v>
      </c>
      <c r="P19" s="70">
        <v>0.50980966000000005</v>
      </c>
      <c r="Q19" s="70">
        <v>0.25266305700000002</v>
      </c>
      <c r="R19" s="71"/>
      <c r="S19" s="72" t="s">
        <v>134</v>
      </c>
      <c r="T19" s="36" t="s">
        <v>93</v>
      </c>
      <c r="U19" s="35">
        <v>111</v>
      </c>
      <c r="V19" s="36" t="s">
        <v>137</v>
      </c>
      <c r="W19" s="35">
        <v>3</v>
      </c>
      <c r="X19" s="70">
        <v>1.19166666666667</v>
      </c>
      <c r="Y19" s="70">
        <v>0.8105</v>
      </c>
      <c r="Z19" s="70">
        <v>9.8666666666666694E-2</v>
      </c>
      <c r="AA19" s="70">
        <v>5.9499999999999997E-2</v>
      </c>
      <c r="AB19" s="70">
        <v>0.18666666666666701</v>
      </c>
      <c r="AC19" s="70">
        <v>9.2833333333333407E-2</v>
      </c>
      <c r="AD19" s="70">
        <v>0.15966666666666701</v>
      </c>
      <c r="AE19" s="70">
        <v>-8.1618674000000002E-2</v>
      </c>
      <c r="AF19" s="70">
        <v>-0.50750161500000002</v>
      </c>
      <c r="AG19" s="70">
        <v>-1.320119893</v>
      </c>
      <c r="AH19" s="70">
        <v>5.8585953000000003E-2</v>
      </c>
      <c r="AI19" s="70">
        <v>0.186456495</v>
      </c>
    </row>
    <row r="20" spans="1:35" ht="20" customHeight="1" x14ac:dyDescent="0.15">
      <c r="A20" s="68" t="s">
        <v>135</v>
      </c>
      <c r="B20" s="36" t="s">
        <v>93</v>
      </c>
      <c r="C20" s="35">
        <v>87</v>
      </c>
      <c r="D20" s="36" t="s">
        <v>136</v>
      </c>
      <c r="E20" s="35">
        <v>6</v>
      </c>
      <c r="F20" s="70">
        <v>1.1845000000000001</v>
      </c>
      <c r="G20" s="70">
        <v>0.79100000000000004</v>
      </c>
      <c r="H20" s="70">
        <v>9.7000000000000003E-2</v>
      </c>
      <c r="I20" s="70">
        <v>6.8000000000000005E-2</v>
      </c>
      <c r="J20" s="70">
        <v>0.1905</v>
      </c>
      <c r="K20" s="70">
        <v>0.10199999999999999</v>
      </c>
      <c r="L20" s="70">
        <v>0.1895</v>
      </c>
      <c r="M20" s="70">
        <v>-0.65440775900000003</v>
      </c>
      <c r="N20" s="70">
        <v>-0.113385852</v>
      </c>
      <c r="O20" s="70">
        <v>0.38482728100000002</v>
      </c>
      <c r="P20" s="70">
        <v>0.33132999600000002</v>
      </c>
      <c r="Q20" s="70">
        <v>0.40579763600000002</v>
      </c>
      <c r="R20" s="71"/>
      <c r="S20" s="72" t="s">
        <v>36</v>
      </c>
      <c r="T20" s="36" t="s">
        <v>93</v>
      </c>
      <c r="U20" s="35">
        <v>62</v>
      </c>
      <c r="V20" s="36" t="s">
        <v>137</v>
      </c>
      <c r="W20" s="35">
        <v>4</v>
      </c>
      <c r="X20" s="70">
        <v>1.1919999999999999</v>
      </c>
      <c r="Y20" s="70">
        <v>0.80966666666666698</v>
      </c>
      <c r="Z20" s="70">
        <v>0.10666666666666701</v>
      </c>
      <c r="AA20" s="70">
        <v>6.4000000000000001E-2</v>
      </c>
      <c r="AB20" s="70">
        <v>0.19600000000000001</v>
      </c>
      <c r="AC20" s="70">
        <v>0.111666666666667</v>
      </c>
      <c r="AD20" s="70">
        <v>0.21199999999999999</v>
      </c>
      <c r="AE20" s="70">
        <v>2.1745295850000002</v>
      </c>
      <c r="AF20" s="70">
        <v>1.4588016749999999</v>
      </c>
      <c r="AG20" s="70">
        <v>-5.6470711999999999E-2</v>
      </c>
      <c r="AH20" s="70">
        <v>-0.82962599599999998</v>
      </c>
      <c r="AI20" s="70">
        <v>0.40765109199999999</v>
      </c>
    </row>
    <row r="21" spans="1:35" ht="20" customHeight="1" x14ac:dyDescent="0.15">
      <c r="A21" s="68" t="s">
        <v>38</v>
      </c>
      <c r="B21" s="36" t="s">
        <v>93</v>
      </c>
      <c r="C21" s="35">
        <v>39</v>
      </c>
      <c r="D21" s="36" t="s">
        <v>136</v>
      </c>
      <c r="E21" s="35">
        <v>8</v>
      </c>
      <c r="F21" s="70">
        <v>1.0649999999999999</v>
      </c>
      <c r="G21" s="70">
        <v>0.70350000000000001</v>
      </c>
      <c r="H21" s="70">
        <v>8.3500000000000005E-2</v>
      </c>
      <c r="I21" s="70">
        <v>5.7500000000000002E-2</v>
      </c>
      <c r="J21" s="70">
        <v>0.17100000000000001</v>
      </c>
      <c r="K21" s="70">
        <v>0.13350000000000001</v>
      </c>
      <c r="L21" s="70">
        <v>0.11799999999999999</v>
      </c>
      <c r="M21" s="70">
        <v>-3.0701194900000002</v>
      </c>
      <c r="N21" s="70">
        <v>3.08117435</v>
      </c>
      <c r="O21" s="70">
        <v>-0.85793889700000003</v>
      </c>
      <c r="P21" s="70">
        <v>0.53224343100000004</v>
      </c>
      <c r="Q21" s="70">
        <v>-0.69823162500000002</v>
      </c>
      <c r="R21" s="71"/>
      <c r="S21" s="72" t="s">
        <v>135</v>
      </c>
      <c r="T21" s="36" t="s">
        <v>93</v>
      </c>
      <c r="U21" s="35">
        <v>90</v>
      </c>
      <c r="V21" s="36" t="s">
        <v>137</v>
      </c>
      <c r="W21" s="35">
        <v>5</v>
      </c>
      <c r="X21" s="70">
        <v>1.1625000000000001</v>
      </c>
      <c r="Y21" s="70">
        <v>0.79649999999999999</v>
      </c>
      <c r="Z21" s="70">
        <v>0.10050000000000001</v>
      </c>
      <c r="AA21" s="70">
        <v>0.06</v>
      </c>
      <c r="AB21" s="70">
        <v>0.19550000000000001</v>
      </c>
      <c r="AC21" s="70">
        <v>0.11550000000000001</v>
      </c>
      <c r="AD21" s="70">
        <v>0.188</v>
      </c>
      <c r="AE21" s="70">
        <v>1.0471486679999999</v>
      </c>
      <c r="AF21" s="70">
        <v>1.784571511</v>
      </c>
      <c r="AG21" s="70">
        <v>-0.32471798299999999</v>
      </c>
      <c r="AH21" s="70">
        <v>-2.481334E-3</v>
      </c>
      <c r="AI21" s="70">
        <v>0.61104941999999995</v>
      </c>
    </row>
    <row r="22" spans="1:35" ht="20" customHeight="1" x14ac:dyDescent="0.15">
      <c r="A22" s="68" t="s">
        <v>39</v>
      </c>
      <c r="B22" s="36" t="s">
        <v>93</v>
      </c>
      <c r="C22" s="35">
        <v>83</v>
      </c>
      <c r="D22" s="36" t="s">
        <v>136</v>
      </c>
      <c r="E22" s="35">
        <v>9</v>
      </c>
      <c r="F22" s="70">
        <v>1.1034999999999999</v>
      </c>
      <c r="G22" s="70">
        <v>0.72899999999999998</v>
      </c>
      <c r="H22" s="70">
        <v>9.1999999999999998E-2</v>
      </c>
      <c r="I22" s="70">
        <v>6.1499999999999999E-2</v>
      </c>
      <c r="J22" s="70">
        <v>0.186</v>
      </c>
      <c r="K22" s="70">
        <v>0.107</v>
      </c>
      <c r="L22" s="70">
        <v>0.186</v>
      </c>
      <c r="M22" s="70">
        <v>-1.7942564059999999</v>
      </c>
      <c r="N22" s="70">
        <v>0.51809311300000005</v>
      </c>
      <c r="O22" s="70">
        <v>-0.193230975</v>
      </c>
      <c r="P22" s="70">
        <v>-0.140199764</v>
      </c>
      <c r="Q22" s="70">
        <v>0.55324733800000003</v>
      </c>
      <c r="R22" s="71"/>
      <c r="S22" s="72" t="s">
        <v>37</v>
      </c>
      <c r="T22" s="36" t="s">
        <v>93</v>
      </c>
      <c r="U22" s="35">
        <v>42</v>
      </c>
      <c r="V22" s="36" t="s">
        <v>137</v>
      </c>
      <c r="W22" s="35">
        <v>6</v>
      </c>
      <c r="X22" s="70">
        <v>1.0965</v>
      </c>
      <c r="Y22" s="70">
        <v>0.72050000000000003</v>
      </c>
      <c r="Z22" s="70">
        <v>9.5500000000000002E-2</v>
      </c>
      <c r="AA22" s="70">
        <v>6.4000000000000001E-2</v>
      </c>
      <c r="AB22" s="70">
        <v>0.188</v>
      </c>
      <c r="AC22" s="70">
        <v>0.10299999999999999</v>
      </c>
      <c r="AD22" s="70">
        <v>0.16950000000000001</v>
      </c>
      <c r="AE22" s="70">
        <v>-0.57077990700000003</v>
      </c>
      <c r="AF22" s="70">
        <v>0.85043083399999997</v>
      </c>
      <c r="AG22" s="70">
        <v>0.18396031800000001</v>
      </c>
      <c r="AH22" s="70">
        <v>-0.41550711000000001</v>
      </c>
      <c r="AI22" s="70">
        <v>-0.73789296100000001</v>
      </c>
    </row>
    <row r="23" spans="1:35" ht="20" customHeight="1" x14ac:dyDescent="0.15">
      <c r="A23" s="73" t="s">
        <v>40</v>
      </c>
      <c r="B23" s="34" t="s">
        <v>75</v>
      </c>
      <c r="C23" s="35">
        <v>79</v>
      </c>
      <c r="D23" s="36" t="s">
        <v>136</v>
      </c>
      <c r="E23" s="35">
        <v>10</v>
      </c>
      <c r="F23" s="70">
        <v>0.96950000000000003</v>
      </c>
      <c r="G23" s="70">
        <v>0.60699999999999998</v>
      </c>
      <c r="H23" s="70">
        <v>8.6999999999999994E-2</v>
      </c>
      <c r="I23" s="70">
        <v>4.8500000000000001E-2</v>
      </c>
      <c r="J23" s="70">
        <v>0.17150000000000001</v>
      </c>
      <c r="K23" s="70">
        <v>9.5500000000000002E-2</v>
      </c>
      <c r="L23" s="70">
        <v>0.115</v>
      </c>
      <c r="M23" s="70">
        <v>-4.9607722240000003</v>
      </c>
      <c r="N23" s="70">
        <v>0.25594189699999997</v>
      </c>
      <c r="O23" s="70">
        <v>0.25719109299999998</v>
      </c>
      <c r="P23" s="70">
        <v>-1.0453150790000001</v>
      </c>
      <c r="Q23" s="70">
        <v>0.30079203900000001</v>
      </c>
      <c r="R23" s="71"/>
      <c r="S23" s="72" t="s">
        <v>38</v>
      </c>
      <c r="T23" s="36" t="s">
        <v>93</v>
      </c>
      <c r="U23" s="35">
        <v>112</v>
      </c>
      <c r="V23" s="36" t="s">
        <v>137</v>
      </c>
      <c r="W23" s="35">
        <v>7</v>
      </c>
      <c r="X23" s="70">
        <v>1.0345</v>
      </c>
      <c r="Y23" s="70">
        <v>0.6855</v>
      </c>
      <c r="Z23" s="70">
        <v>8.7499999999999994E-2</v>
      </c>
      <c r="AA23" s="70">
        <v>5.3499999999999999E-2</v>
      </c>
      <c r="AB23" s="70">
        <v>0.16900000000000001</v>
      </c>
      <c r="AC23" s="70">
        <v>9.7000000000000003E-2</v>
      </c>
      <c r="AD23" s="70">
        <v>0.151</v>
      </c>
      <c r="AE23" s="70">
        <v>-3.3329663740000002</v>
      </c>
      <c r="AF23" s="70">
        <v>0.79825030600000002</v>
      </c>
      <c r="AG23" s="70">
        <v>-0.48690465399999999</v>
      </c>
      <c r="AH23" s="70">
        <v>-0.33355918200000001</v>
      </c>
      <c r="AI23" s="70">
        <v>0.23027507899999999</v>
      </c>
    </row>
    <row r="24" spans="1:35" ht="20" customHeight="1" x14ac:dyDescent="0.15">
      <c r="A24" s="68" t="s">
        <v>41</v>
      </c>
      <c r="B24" s="36" t="s">
        <v>93</v>
      </c>
      <c r="C24" s="35">
        <v>77</v>
      </c>
      <c r="D24" s="36" t="s">
        <v>136</v>
      </c>
      <c r="E24" s="35">
        <v>11</v>
      </c>
      <c r="F24" s="70">
        <v>1.405</v>
      </c>
      <c r="G24" s="70">
        <v>0.95450000000000002</v>
      </c>
      <c r="H24" s="70">
        <v>0.11899999999999999</v>
      </c>
      <c r="I24" s="70">
        <v>6.7500000000000004E-2</v>
      </c>
      <c r="J24" s="70">
        <v>0.222</v>
      </c>
      <c r="K24" s="70">
        <v>9.7500000000000003E-2</v>
      </c>
      <c r="L24" s="70">
        <v>0.17549999999999999</v>
      </c>
      <c r="M24" s="70">
        <v>1.841431925</v>
      </c>
      <c r="N24" s="70">
        <v>-0.45624535399999999</v>
      </c>
      <c r="O24" s="70">
        <v>2.5687226399999998</v>
      </c>
      <c r="P24" s="70">
        <v>-0.584601178</v>
      </c>
      <c r="Q24" s="70">
        <v>-0.95753863299999997</v>
      </c>
      <c r="R24" s="71"/>
      <c r="S24" s="72" t="s">
        <v>39</v>
      </c>
      <c r="T24" s="36" t="s">
        <v>93</v>
      </c>
      <c r="U24" s="35">
        <v>86</v>
      </c>
      <c r="V24" s="36" t="s">
        <v>137</v>
      </c>
      <c r="W24" s="35">
        <v>8</v>
      </c>
      <c r="X24" s="70">
        <v>1.0545</v>
      </c>
      <c r="Y24" s="70">
        <v>0.69399999999999995</v>
      </c>
      <c r="Z24" s="70">
        <v>9.1499999999999998E-2</v>
      </c>
      <c r="AA24" s="70">
        <v>6.0499999999999998E-2</v>
      </c>
      <c r="AB24" s="70">
        <v>0.18149999999999999</v>
      </c>
      <c r="AC24" s="70">
        <v>9.7500000000000003E-2</v>
      </c>
      <c r="AD24" s="70">
        <v>0.17299999999999999</v>
      </c>
      <c r="AE24" s="70">
        <v>-1.672900386</v>
      </c>
      <c r="AF24" s="70">
        <v>0.74215397699999996</v>
      </c>
      <c r="AG24" s="70">
        <v>0.129178087</v>
      </c>
      <c r="AH24" s="70">
        <v>-1.015054315</v>
      </c>
      <c r="AI24" s="70">
        <v>-0.39280466600000002</v>
      </c>
    </row>
    <row r="25" spans="1:35" ht="20" customHeight="1" x14ac:dyDescent="0.15">
      <c r="A25" s="68" t="s">
        <v>42</v>
      </c>
      <c r="B25" s="36" t="s">
        <v>93</v>
      </c>
      <c r="C25" s="35">
        <v>69</v>
      </c>
      <c r="D25" s="36" t="s">
        <v>136</v>
      </c>
      <c r="E25" s="35">
        <v>12</v>
      </c>
      <c r="F25" s="70">
        <v>1.2215</v>
      </c>
      <c r="G25" s="70">
        <v>0.81200000000000006</v>
      </c>
      <c r="H25" s="70">
        <v>0.1065</v>
      </c>
      <c r="I25" s="70">
        <v>6.8000000000000005E-2</v>
      </c>
      <c r="J25" s="70">
        <v>0.186</v>
      </c>
      <c r="K25" s="70">
        <v>0.11</v>
      </c>
      <c r="L25" s="70">
        <v>0.17</v>
      </c>
      <c r="M25" s="70">
        <v>-0.25082779999999999</v>
      </c>
      <c r="N25" s="70">
        <v>0.82760032500000003</v>
      </c>
      <c r="O25" s="70">
        <v>1.3196130340000001</v>
      </c>
      <c r="P25" s="70">
        <v>0.39240738800000002</v>
      </c>
      <c r="Q25" s="70">
        <v>6.3880624999999996E-2</v>
      </c>
      <c r="R25" s="71"/>
      <c r="S25" s="72" t="s">
        <v>40</v>
      </c>
      <c r="T25" s="36" t="s">
        <v>75</v>
      </c>
      <c r="U25" s="35">
        <v>82</v>
      </c>
      <c r="V25" s="36" t="s">
        <v>137</v>
      </c>
      <c r="W25" s="35">
        <v>9</v>
      </c>
      <c r="X25" s="70">
        <v>1.1060000000000001</v>
      </c>
      <c r="Y25" s="70">
        <v>0.748</v>
      </c>
      <c r="Z25" s="70">
        <v>8.5999999999999993E-2</v>
      </c>
      <c r="AA25" s="70">
        <v>5.8999999999999997E-2</v>
      </c>
      <c r="AB25" s="70">
        <v>0.17299999999999999</v>
      </c>
      <c r="AC25" s="70">
        <v>8.6999999999999994E-2</v>
      </c>
      <c r="AD25" s="70">
        <v>0.151</v>
      </c>
      <c r="AE25" s="70">
        <v>-2.2819770039999998</v>
      </c>
      <c r="AF25" s="70">
        <v>-0.90574966999999995</v>
      </c>
      <c r="AG25" s="70">
        <v>-0.39590835499999999</v>
      </c>
      <c r="AH25" s="70">
        <v>-0.24445923899999999</v>
      </c>
      <c r="AI25" s="70">
        <v>0.116125477</v>
      </c>
    </row>
    <row r="26" spans="1:35" ht="20" customHeight="1" x14ac:dyDescent="0.15">
      <c r="A26" s="68" t="s">
        <v>43</v>
      </c>
      <c r="B26" s="36" t="s">
        <v>93</v>
      </c>
      <c r="C26" s="35">
        <v>67</v>
      </c>
      <c r="D26" s="36" t="s">
        <v>136</v>
      </c>
      <c r="E26" s="35">
        <v>13</v>
      </c>
      <c r="F26" s="70">
        <v>1.2595000000000001</v>
      </c>
      <c r="G26" s="70">
        <v>0.84250000000000003</v>
      </c>
      <c r="H26" s="70">
        <v>9.9500000000000005E-2</v>
      </c>
      <c r="I26" s="70">
        <v>7.3499999999999996E-2</v>
      </c>
      <c r="J26" s="70">
        <v>0.19600000000000001</v>
      </c>
      <c r="K26" s="70">
        <v>0.104</v>
      </c>
      <c r="L26" s="70">
        <v>0.19350000000000001</v>
      </c>
      <c r="M26" s="70">
        <v>0.41183440399999999</v>
      </c>
      <c r="N26" s="70">
        <v>-0.150793711</v>
      </c>
      <c r="O26" s="70">
        <v>0.54446470199999997</v>
      </c>
      <c r="P26" s="70">
        <v>0.80824020100000005</v>
      </c>
      <c r="Q26" s="70">
        <v>0.17692776599999999</v>
      </c>
      <c r="R26" s="71"/>
      <c r="S26" s="72" t="s">
        <v>41</v>
      </c>
      <c r="T26" s="36" t="s">
        <v>93</v>
      </c>
      <c r="U26" s="35">
        <v>80</v>
      </c>
      <c r="V26" s="36" t="s">
        <v>137</v>
      </c>
      <c r="W26" s="35">
        <v>10</v>
      </c>
      <c r="X26" s="70">
        <v>1.2355</v>
      </c>
      <c r="Y26" s="70">
        <v>0.84050000000000002</v>
      </c>
      <c r="Z26" s="70">
        <v>0.10050000000000001</v>
      </c>
      <c r="AA26" s="70">
        <v>6.7500000000000004E-2</v>
      </c>
      <c r="AB26" s="70">
        <v>0.191</v>
      </c>
      <c r="AC26" s="70">
        <v>9.9000000000000005E-2</v>
      </c>
      <c r="AD26" s="70">
        <v>0.18</v>
      </c>
      <c r="AE26" s="70">
        <v>1.6098751899999999</v>
      </c>
      <c r="AF26" s="70">
        <v>-0.54728762099999995</v>
      </c>
      <c r="AG26" s="70">
        <v>-0.18210363099999999</v>
      </c>
      <c r="AH26" s="70">
        <v>6.1201580999999998E-2</v>
      </c>
      <c r="AI26" s="70">
        <v>-5.3670151999999999E-2</v>
      </c>
    </row>
    <row r="27" spans="1:35" ht="20" customHeight="1" x14ac:dyDescent="0.15">
      <c r="A27" s="73" t="s">
        <v>44</v>
      </c>
      <c r="B27" s="34" t="s">
        <v>75</v>
      </c>
      <c r="C27" s="35">
        <v>67</v>
      </c>
      <c r="D27" s="36" t="s">
        <v>136</v>
      </c>
      <c r="E27" s="35">
        <v>14</v>
      </c>
      <c r="F27" s="70">
        <v>1.2090000000000001</v>
      </c>
      <c r="G27" s="70">
        <v>0.80649999999999999</v>
      </c>
      <c r="H27" s="70">
        <v>9.1999999999999998E-2</v>
      </c>
      <c r="I27" s="70">
        <v>6.7500000000000004E-2</v>
      </c>
      <c r="J27" s="70">
        <v>0.1915</v>
      </c>
      <c r="K27" s="70">
        <v>9.6000000000000002E-2</v>
      </c>
      <c r="L27" s="70">
        <v>0.17549999999999999</v>
      </c>
      <c r="M27" s="70">
        <v>-0.91951419199999995</v>
      </c>
      <c r="N27" s="70">
        <v>-0.74698777000000005</v>
      </c>
      <c r="O27" s="70">
        <v>0.20676820900000001</v>
      </c>
      <c r="P27" s="70">
        <v>0.40280570900000001</v>
      </c>
      <c r="Q27" s="70">
        <v>-6.7554315000000004E-2</v>
      </c>
      <c r="R27" s="71"/>
      <c r="S27" s="72" t="s">
        <v>42</v>
      </c>
      <c r="T27" s="36" t="s">
        <v>93</v>
      </c>
      <c r="U27" s="35">
        <v>72</v>
      </c>
      <c r="V27" s="36" t="s">
        <v>137</v>
      </c>
      <c r="W27" s="35">
        <v>11</v>
      </c>
      <c r="X27" s="70">
        <v>1.242</v>
      </c>
      <c r="Y27" s="70">
        <v>0.82899999999999996</v>
      </c>
      <c r="Z27" s="70">
        <v>0.107</v>
      </c>
      <c r="AA27" s="70">
        <v>6.5500000000000003E-2</v>
      </c>
      <c r="AB27" s="70">
        <v>0.19550000000000001</v>
      </c>
      <c r="AC27" s="70">
        <v>0.1055</v>
      </c>
      <c r="AD27" s="70">
        <v>0.18099999999999999</v>
      </c>
      <c r="AE27" s="70">
        <v>2.01794312</v>
      </c>
      <c r="AF27" s="70">
        <v>0.38391389300000001</v>
      </c>
      <c r="AG27" s="70">
        <v>-0.66004165299999995</v>
      </c>
      <c r="AH27" s="70">
        <v>0.16847287399999999</v>
      </c>
      <c r="AI27" s="70">
        <v>-0.14530643600000001</v>
      </c>
    </row>
    <row r="28" spans="1:35" ht="20" customHeight="1" x14ac:dyDescent="0.15">
      <c r="A28" s="68" t="s">
        <v>45</v>
      </c>
      <c r="B28" s="36" t="s">
        <v>93</v>
      </c>
      <c r="C28" s="35">
        <v>79</v>
      </c>
      <c r="D28" s="36" t="s">
        <v>136</v>
      </c>
      <c r="E28" s="35">
        <v>15</v>
      </c>
      <c r="F28" s="70">
        <v>1.2444999999999999</v>
      </c>
      <c r="G28" s="70">
        <v>0.83799999999999997</v>
      </c>
      <c r="H28" s="70">
        <v>9.1999999999999998E-2</v>
      </c>
      <c r="I28" s="70">
        <v>6.8000000000000005E-2</v>
      </c>
      <c r="J28" s="70">
        <v>0.182</v>
      </c>
      <c r="K28" s="70">
        <v>0.1135</v>
      </c>
      <c r="L28" s="70">
        <v>0.17499999999999999</v>
      </c>
      <c r="M28" s="70">
        <v>-0.433034276</v>
      </c>
      <c r="N28" s="70">
        <v>0.69697629400000005</v>
      </c>
      <c r="O28" s="70">
        <v>-7.1333926000000006E-2</v>
      </c>
      <c r="P28" s="70">
        <v>0.86730590399999996</v>
      </c>
      <c r="Q28" s="70">
        <v>-0.61473561200000004</v>
      </c>
      <c r="R28" s="71"/>
      <c r="S28" s="72" t="s">
        <v>43</v>
      </c>
      <c r="T28" s="36" t="s">
        <v>93</v>
      </c>
      <c r="U28" s="35">
        <v>70</v>
      </c>
      <c r="V28" s="36" t="s">
        <v>137</v>
      </c>
      <c r="W28" s="35">
        <v>12</v>
      </c>
      <c r="X28" s="70">
        <v>1.2464999999999999</v>
      </c>
      <c r="Y28" s="70">
        <v>0.83250000000000002</v>
      </c>
      <c r="Z28" s="70">
        <v>9.8000000000000004E-2</v>
      </c>
      <c r="AA28" s="70">
        <v>7.0499999999999993E-2</v>
      </c>
      <c r="AB28" s="70">
        <v>0.19850000000000001</v>
      </c>
      <c r="AC28" s="70">
        <v>0.10100000000000001</v>
      </c>
      <c r="AD28" s="70">
        <v>0.191</v>
      </c>
      <c r="AE28" s="70">
        <v>2.2157919009999998</v>
      </c>
      <c r="AF28" s="70">
        <v>-0.47364235799999999</v>
      </c>
      <c r="AG28" s="70">
        <v>0.38003252500000001</v>
      </c>
      <c r="AH28" s="70">
        <v>-0.213844214</v>
      </c>
      <c r="AI28" s="70">
        <v>-0.153439031</v>
      </c>
    </row>
    <row r="29" spans="1:35" ht="20" customHeight="1" x14ac:dyDescent="0.15">
      <c r="A29" s="75"/>
      <c r="B29" s="75"/>
      <c r="C29" s="75"/>
      <c r="D29" s="75"/>
      <c r="E29" s="75"/>
      <c r="F29" s="75"/>
      <c r="G29" s="75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1"/>
      <c r="S29" s="72" t="s">
        <v>44</v>
      </c>
      <c r="T29" s="36" t="s">
        <v>75</v>
      </c>
      <c r="U29" s="35">
        <v>70</v>
      </c>
      <c r="V29" s="36" t="s">
        <v>137</v>
      </c>
      <c r="W29" s="35">
        <v>13</v>
      </c>
      <c r="X29" s="70">
        <v>1.2330000000000001</v>
      </c>
      <c r="Y29" s="70">
        <v>0.83199999999999996</v>
      </c>
      <c r="Z29" s="70">
        <v>9.1999999999999998E-2</v>
      </c>
      <c r="AA29" s="70">
        <v>6.5500000000000003E-2</v>
      </c>
      <c r="AB29" s="70">
        <v>0.19500000000000001</v>
      </c>
      <c r="AC29" s="70">
        <v>9.9500000000000005E-2</v>
      </c>
      <c r="AD29" s="70">
        <v>0.16450000000000001</v>
      </c>
      <c r="AE29" s="70">
        <v>0.93179068300000001</v>
      </c>
      <c r="AF29" s="70">
        <v>-0.68022138799999998</v>
      </c>
      <c r="AG29" s="70">
        <v>-0.21325725000000001</v>
      </c>
      <c r="AH29" s="70">
        <v>0.55965911099999999</v>
      </c>
      <c r="AI29" s="70">
        <v>0.19883621800000001</v>
      </c>
    </row>
    <row r="30" spans="1:35" ht="20" customHeight="1" x14ac:dyDescent="0.15">
      <c r="A30" s="75"/>
      <c r="B30" s="76"/>
      <c r="C30" s="75"/>
      <c r="D30" s="75"/>
      <c r="E30" s="75"/>
      <c r="F30" s="75"/>
      <c r="G30" s="75"/>
      <c r="H30" s="70"/>
      <c r="I30" s="70"/>
      <c r="J30" s="70"/>
      <c r="K30" s="70"/>
      <c r="L30" s="70"/>
      <c r="M30" s="76"/>
      <c r="N30" s="70"/>
      <c r="O30" s="70"/>
      <c r="P30" s="70"/>
      <c r="Q30" s="70"/>
      <c r="R30" s="71"/>
      <c r="S30" s="72" t="s">
        <v>45</v>
      </c>
      <c r="T30" s="36" t="s">
        <v>93</v>
      </c>
      <c r="U30" s="35">
        <v>82</v>
      </c>
      <c r="V30" s="36" t="s">
        <v>137</v>
      </c>
      <c r="W30" s="35">
        <v>14</v>
      </c>
      <c r="X30" s="70">
        <v>1.27</v>
      </c>
      <c r="Y30" s="70">
        <v>0.86299999999999999</v>
      </c>
      <c r="Z30" s="70">
        <v>9.5500000000000002E-2</v>
      </c>
      <c r="AA30" s="70">
        <v>6.8500000000000005E-2</v>
      </c>
      <c r="AB30" s="70">
        <v>0.18</v>
      </c>
      <c r="AC30" s="70">
        <v>9.7000000000000003E-2</v>
      </c>
      <c r="AD30" s="70">
        <v>0.17499999999999999</v>
      </c>
      <c r="AE30" s="70">
        <v>1.2655855110000001</v>
      </c>
      <c r="AF30" s="70">
        <v>-1.3201843040000001</v>
      </c>
      <c r="AG30" s="70">
        <v>0.24726668099999999</v>
      </c>
      <c r="AH30" s="70">
        <v>0.573730026</v>
      </c>
      <c r="AI30" s="70">
        <v>0.365683437</v>
      </c>
    </row>
    <row r="31" spans="1:35" ht="20" customHeight="1" x14ac:dyDescent="0.15">
      <c r="A31" s="75"/>
      <c r="B31" s="77"/>
      <c r="C31" s="75"/>
      <c r="D31" s="76"/>
      <c r="E31" s="75"/>
      <c r="F31" s="75"/>
      <c r="G31" s="75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1"/>
      <c r="S31" s="72" t="s">
        <v>33</v>
      </c>
      <c r="T31" s="36" t="s">
        <v>93</v>
      </c>
      <c r="U31" s="35">
        <v>93</v>
      </c>
      <c r="V31" s="36" t="s">
        <v>32</v>
      </c>
      <c r="W31" s="35">
        <v>1</v>
      </c>
      <c r="X31" s="70">
        <v>1.1666666666666701</v>
      </c>
      <c r="Y31" s="70">
        <v>0.78666666666666696</v>
      </c>
      <c r="Z31" s="70">
        <v>8.3333333333333301E-2</v>
      </c>
      <c r="AA31" s="70">
        <v>0.06</v>
      </c>
      <c r="AB31" s="70">
        <v>0.18233333333333299</v>
      </c>
      <c r="AC31" s="70">
        <v>9.5666666666666705E-2</v>
      </c>
      <c r="AD31" s="70">
        <v>0.170333333333333</v>
      </c>
      <c r="AE31" s="70">
        <v>-0.91537563099999997</v>
      </c>
      <c r="AF31" s="70">
        <v>-0.55034665699999996</v>
      </c>
      <c r="AG31" s="70">
        <v>6.9540278999999997E-2</v>
      </c>
      <c r="AH31" s="70">
        <v>-0.103062245</v>
      </c>
      <c r="AI31" s="70">
        <v>0.94894520000000004</v>
      </c>
    </row>
    <row r="32" spans="1:35" ht="20" customHeight="1" x14ac:dyDescent="0.15">
      <c r="A32" s="75"/>
      <c r="B32" s="77"/>
      <c r="C32" s="75"/>
      <c r="D32" s="75"/>
      <c r="E32" s="75"/>
      <c r="F32" s="76"/>
      <c r="G32" s="75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72" t="s">
        <v>34</v>
      </c>
      <c r="T32" s="36" t="s">
        <v>93</v>
      </c>
      <c r="U32" s="35">
        <v>96</v>
      </c>
      <c r="V32" s="36" t="s">
        <v>32</v>
      </c>
      <c r="W32" s="35">
        <v>2</v>
      </c>
      <c r="X32" s="70">
        <v>1.0733333333333299</v>
      </c>
      <c r="Y32" s="70">
        <v>0.74716666666666698</v>
      </c>
      <c r="Z32" s="70">
        <v>7.9000000000000001E-2</v>
      </c>
      <c r="AA32" s="70">
        <v>5.8999999999999997E-2</v>
      </c>
      <c r="AB32" s="70">
        <v>0.165333333333333</v>
      </c>
      <c r="AC32" s="70">
        <v>8.2166666666666693E-2</v>
      </c>
      <c r="AD32" s="70">
        <v>0.14783333333333301</v>
      </c>
      <c r="AE32" s="70">
        <v>-3.187272858</v>
      </c>
      <c r="AF32" s="70">
        <v>-1.497836674</v>
      </c>
      <c r="AG32" s="70">
        <v>3.0830939000000002E-2</v>
      </c>
      <c r="AH32" s="70">
        <v>-0.33305057300000002</v>
      </c>
      <c r="AI32" s="70">
        <v>0.32154329700000001</v>
      </c>
    </row>
    <row r="33" spans="1:35" ht="20" customHeight="1" x14ac:dyDescent="0.15">
      <c r="A33" s="75"/>
      <c r="B33" s="77"/>
      <c r="C33" s="75"/>
      <c r="D33" s="75"/>
      <c r="E33" s="75"/>
      <c r="F33" s="75"/>
      <c r="G33" s="75"/>
      <c r="H33" s="70"/>
      <c r="I33" s="76"/>
      <c r="J33" s="70"/>
      <c r="K33" s="70"/>
      <c r="L33" s="70"/>
      <c r="M33" s="70"/>
      <c r="N33" s="70"/>
      <c r="O33" s="70"/>
      <c r="P33" s="70"/>
      <c r="Q33" s="70"/>
      <c r="R33" s="71"/>
      <c r="S33" s="72" t="s">
        <v>134</v>
      </c>
      <c r="T33" s="36" t="s">
        <v>93</v>
      </c>
      <c r="U33" s="35">
        <v>111</v>
      </c>
      <c r="V33" s="36" t="s">
        <v>32</v>
      </c>
      <c r="W33" s="35">
        <v>3</v>
      </c>
      <c r="X33" s="70">
        <v>1.11333333333333</v>
      </c>
      <c r="Y33" s="70">
        <v>0.75233333333333297</v>
      </c>
      <c r="Z33" s="70">
        <v>9.4333333333333297E-2</v>
      </c>
      <c r="AA33" s="70">
        <v>6.2E-2</v>
      </c>
      <c r="AB33" s="70">
        <v>0.18866666666666701</v>
      </c>
      <c r="AC33" s="70">
        <v>0.106</v>
      </c>
      <c r="AD33" s="70">
        <v>0.17333333333333301</v>
      </c>
      <c r="AE33" s="70">
        <v>-0.31284535600000002</v>
      </c>
      <c r="AF33" s="70">
        <v>0.96216335799999997</v>
      </c>
      <c r="AG33" s="70">
        <v>6.2285499000000001E-2</v>
      </c>
      <c r="AH33" s="70">
        <v>-0.20460007499999999</v>
      </c>
      <c r="AI33" s="70">
        <v>-8.3099877000000003E-2</v>
      </c>
    </row>
    <row r="34" spans="1:35" ht="20" customHeight="1" x14ac:dyDescent="0.15">
      <c r="A34" s="75"/>
      <c r="B34" s="75"/>
      <c r="C34" s="75"/>
      <c r="D34" s="75"/>
      <c r="E34" s="75"/>
      <c r="F34" s="75"/>
      <c r="G34" s="75"/>
      <c r="H34" s="70"/>
      <c r="I34" s="76"/>
      <c r="J34" s="70"/>
      <c r="K34" s="70"/>
      <c r="L34" s="70"/>
      <c r="M34" s="70"/>
      <c r="N34" s="70"/>
      <c r="O34" s="70"/>
      <c r="P34" s="70"/>
      <c r="Q34" s="70"/>
      <c r="R34" s="71"/>
      <c r="S34" s="72" t="s">
        <v>36</v>
      </c>
      <c r="T34" s="36" t="s">
        <v>93</v>
      </c>
      <c r="U34" s="35">
        <v>62</v>
      </c>
      <c r="V34" s="36" t="s">
        <v>32</v>
      </c>
      <c r="W34" s="35">
        <v>4</v>
      </c>
      <c r="X34" s="70">
        <v>1.1645000000000001</v>
      </c>
      <c r="Y34" s="70">
        <v>0.790333333333333</v>
      </c>
      <c r="Z34" s="70">
        <v>0.10566666666666701</v>
      </c>
      <c r="AA34" s="70">
        <v>6.5000000000000002E-2</v>
      </c>
      <c r="AB34" s="70">
        <v>0.198333333333333</v>
      </c>
      <c r="AC34" s="70">
        <v>0.1135</v>
      </c>
      <c r="AD34" s="70">
        <v>0.20399999999999999</v>
      </c>
      <c r="AE34" s="70">
        <v>1.9207957600000001</v>
      </c>
      <c r="AF34" s="70">
        <v>1.681520591</v>
      </c>
      <c r="AG34" s="70">
        <v>9.1160213000000004E-2</v>
      </c>
      <c r="AH34" s="70">
        <v>-0.66804398200000004</v>
      </c>
      <c r="AI34" s="70">
        <v>-1.8525736000000001E-2</v>
      </c>
    </row>
    <row r="35" spans="1:35" ht="20" customHeight="1" x14ac:dyDescent="0.15">
      <c r="A35" s="75"/>
      <c r="B35" s="75"/>
      <c r="C35" s="75"/>
      <c r="D35" s="75"/>
      <c r="E35" s="75"/>
      <c r="F35" s="75"/>
      <c r="G35" s="75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1"/>
      <c r="S35" s="72" t="s">
        <v>135</v>
      </c>
      <c r="T35" s="36" t="s">
        <v>93</v>
      </c>
      <c r="U35" s="35">
        <v>90</v>
      </c>
      <c r="V35" s="36" t="s">
        <v>32</v>
      </c>
      <c r="W35" s="35">
        <v>5</v>
      </c>
      <c r="X35" s="70">
        <v>1.1214999999999999</v>
      </c>
      <c r="Y35" s="70">
        <v>0.74950000000000006</v>
      </c>
      <c r="Z35" s="70">
        <v>0.105</v>
      </c>
      <c r="AA35" s="70">
        <v>5.7000000000000002E-2</v>
      </c>
      <c r="AB35" s="70">
        <v>0.19350000000000001</v>
      </c>
      <c r="AC35" s="70">
        <v>0.1095</v>
      </c>
      <c r="AD35" s="70">
        <v>0.2</v>
      </c>
      <c r="AE35" s="70">
        <v>0.50980845500000005</v>
      </c>
      <c r="AF35" s="70">
        <v>2.1030698819999998</v>
      </c>
      <c r="AG35" s="70">
        <v>-0.76883064199999995</v>
      </c>
      <c r="AH35" s="70">
        <v>-1.1466167030000001</v>
      </c>
      <c r="AI35" s="70">
        <v>0.43332273500000001</v>
      </c>
    </row>
    <row r="36" spans="1:35" ht="20" customHeight="1" x14ac:dyDescent="0.15">
      <c r="A36" s="75"/>
      <c r="B36" s="75"/>
      <c r="C36" s="75"/>
      <c r="D36" s="75"/>
      <c r="E36" s="75"/>
      <c r="F36" s="75"/>
      <c r="G36" s="75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1"/>
      <c r="S36" s="72" t="s">
        <v>37</v>
      </c>
      <c r="T36" s="36" t="s">
        <v>93</v>
      </c>
      <c r="U36" s="35">
        <v>42</v>
      </c>
      <c r="V36" s="36" t="s">
        <v>32</v>
      </c>
      <c r="W36" s="35">
        <v>6</v>
      </c>
      <c r="X36" s="70">
        <v>1.0760000000000001</v>
      </c>
      <c r="Y36" s="70">
        <v>0.70250000000000001</v>
      </c>
      <c r="Z36" s="70">
        <v>9.0999999999999998E-2</v>
      </c>
      <c r="AA36" s="70">
        <v>6.2E-2</v>
      </c>
      <c r="AB36" s="70">
        <v>0.1875</v>
      </c>
      <c r="AC36" s="70">
        <v>0.10299999999999999</v>
      </c>
      <c r="AD36" s="70">
        <v>0.17199999999999999</v>
      </c>
      <c r="AE36" s="70">
        <v>-1.106928675</v>
      </c>
      <c r="AF36" s="70">
        <v>1.0067485620000001</v>
      </c>
      <c r="AG36" s="70">
        <v>0.31969906399999998</v>
      </c>
      <c r="AH36" s="70">
        <v>-0.629242093</v>
      </c>
      <c r="AI36" s="70">
        <v>-0.42317469899999999</v>
      </c>
    </row>
    <row r="37" spans="1:35" ht="20" customHeight="1" x14ac:dyDescent="0.15">
      <c r="A37" s="75"/>
      <c r="B37" s="75"/>
      <c r="C37" s="75"/>
      <c r="D37" s="75"/>
      <c r="E37" s="75"/>
      <c r="F37" s="75"/>
      <c r="G37" s="75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72" t="s">
        <v>38</v>
      </c>
      <c r="T37" s="36" t="s">
        <v>93</v>
      </c>
      <c r="U37" s="35">
        <v>112</v>
      </c>
      <c r="V37" s="36" t="s">
        <v>32</v>
      </c>
      <c r="W37" s="35">
        <v>7</v>
      </c>
      <c r="X37" s="70">
        <v>1.0645</v>
      </c>
      <c r="Y37" s="70">
        <v>0.71450000000000002</v>
      </c>
      <c r="Z37" s="70">
        <v>8.1500000000000003E-2</v>
      </c>
      <c r="AA37" s="70">
        <v>5.7000000000000002E-2</v>
      </c>
      <c r="AB37" s="70">
        <v>0.16500000000000001</v>
      </c>
      <c r="AC37" s="70">
        <v>0.09</v>
      </c>
      <c r="AD37" s="70">
        <v>0.15049999999999999</v>
      </c>
      <c r="AE37" s="70">
        <v>-3.2934166020000002</v>
      </c>
      <c r="AF37" s="70">
        <v>-0.45676260099999999</v>
      </c>
      <c r="AG37" s="70">
        <v>3.2442510000000001E-2</v>
      </c>
      <c r="AH37" s="70">
        <v>-0.25500531799999998</v>
      </c>
      <c r="AI37" s="70">
        <v>0.35546578400000001</v>
      </c>
    </row>
    <row r="38" spans="1:35" ht="20" customHeight="1" x14ac:dyDescent="0.15">
      <c r="A38" s="75"/>
      <c r="B38" s="75"/>
      <c r="C38" s="75"/>
      <c r="D38" s="75"/>
      <c r="E38" s="75"/>
      <c r="F38" s="75"/>
      <c r="G38" s="75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72" t="s">
        <v>39</v>
      </c>
      <c r="T38" s="36" t="s">
        <v>93</v>
      </c>
      <c r="U38" s="35">
        <v>86</v>
      </c>
      <c r="V38" s="36" t="s">
        <v>32</v>
      </c>
      <c r="W38" s="35">
        <v>8</v>
      </c>
      <c r="X38" s="70">
        <v>1.105</v>
      </c>
      <c r="Y38" s="70">
        <v>0.74550000000000005</v>
      </c>
      <c r="Z38" s="70">
        <v>8.0500000000000002E-2</v>
      </c>
      <c r="AA38" s="70">
        <v>6.4500000000000002E-2</v>
      </c>
      <c r="AB38" s="70">
        <v>0.17549999999999999</v>
      </c>
      <c r="AC38" s="70">
        <v>8.7499999999999994E-2</v>
      </c>
      <c r="AD38" s="70">
        <v>0.14799999999999999</v>
      </c>
      <c r="AE38" s="70">
        <v>-2.1010169219999999</v>
      </c>
      <c r="AF38" s="70">
        <v>-1.33699857</v>
      </c>
      <c r="AG38" s="70">
        <v>0.50806238400000003</v>
      </c>
      <c r="AH38" s="70">
        <v>-1.7473514999999998E-2</v>
      </c>
      <c r="AI38" s="70">
        <v>-0.32883979099999999</v>
      </c>
    </row>
    <row r="39" spans="1:35" ht="20" customHeight="1" x14ac:dyDescent="0.15">
      <c r="A39" s="75"/>
      <c r="B39" s="75"/>
      <c r="C39" s="75"/>
      <c r="D39" s="75"/>
      <c r="E39" s="75"/>
      <c r="F39" s="75"/>
      <c r="G39" s="75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1"/>
      <c r="S39" s="72" t="s">
        <v>40</v>
      </c>
      <c r="T39" s="36" t="s">
        <v>75</v>
      </c>
      <c r="U39" s="35">
        <v>82</v>
      </c>
      <c r="V39" s="36" t="s">
        <v>32</v>
      </c>
      <c r="W39" s="35">
        <v>9</v>
      </c>
      <c r="X39" s="70">
        <v>1.0985</v>
      </c>
      <c r="Y39" s="70">
        <v>0.745</v>
      </c>
      <c r="Z39" s="70">
        <v>8.2500000000000004E-2</v>
      </c>
      <c r="AA39" s="70">
        <v>6.0999999999999999E-2</v>
      </c>
      <c r="AB39" s="70">
        <v>0.16900000000000001</v>
      </c>
      <c r="AC39" s="70">
        <v>8.5500000000000007E-2</v>
      </c>
      <c r="AD39" s="70">
        <v>0.1095</v>
      </c>
      <c r="AE39" s="70">
        <v>-3.2206887449999999</v>
      </c>
      <c r="AF39" s="70">
        <v>-1.558634648</v>
      </c>
      <c r="AG39" s="70">
        <v>-0.50383181700000002</v>
      </c>
      <c r="AH39" s="70">
        <v>1.1198183880000001</v>
      </c>
      <c r="AI39" s="70">
        <v>-0.70414088200000002</v>
      </c>
    </row>
    <row r="40" spans="1:35" ht="20" customHeight="1" x14ac:dyDescent="0.15">
      <c r="A40" s="75"/>
      <c r="B40" s="75"/>
      <c r="C40" s="75"/>
      <c r="D40" s="75"/>
      <c r="E40" s="75"/>
      <c r="F40" s="75"/>
      <c r="G40" s="75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1"/>
      <c r="S40" s="72" t="s">
        <v>41</v>
      </c>
      <c r="T40" s="36" t="s">
        <v>93</v>
      </c>
      <c r="U40" s="35">
        <v>80</v>
      </c>
      <c r="V40" s="36" t="s">
        <v>32</v>
      </c>
      <c r="W40" s="35">
        <v>10</v>
      </c>
      <c r="X40" s="70">
        <v>1.2250000000000001</v>
      </c>
      <c r="Y40" s="70">
        <v>0.82950000000000002</v>
      </c>
      <c r="Z40" s="70">
        <v>9.9000000000000005E-2</v>
      </c>
      <c r="AA40" s="70">
        <v>6.9500000000000006E-2</v>
      </c>
      <c r="AB40" s="70">
        <v>0.1915</v>
      </c>
      <c r="AC40" s="70">
        <v>9.9500000000000005E-2</v>
      </c>
      <c r="AD40" s="70">
        <v>0.17549999999999999</v>
      </c>
      <c r="AE40" s="70">
        <v>1.5121583139999999</v>
      </c>
      <c r="AF40" s="70">
        <v>-0.60126938500000005</v>
      </c>
      <c r="AG40" s="70">
        <v>0.122843231</v>
      </c>
      <c r="AH40" s="70">
        <v>0.18724661400000001</v>
      </c>
      <c r="AI40" s="70">
        <v>-0.39075956899999997</v>
      </c>
    </row>
    <row r="41" spans="1:35" ht="20" customHeight="1" x14ac:dyDescent="0.15">
      <c r="A41" s="75"/>
      <c r="B41" s="75"/>
      <c r="C41" s="75"/>
      <c r="D41" s="75"/>
      <c r="E41" s="75"/>
      <c r="F41" s="75"/>
      <c r="G41" s="75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72" t="s">
        <v>42</v>
      </c>
      <c r="T41" s="36" t="s">
        <v>93</v>
      </c>
      <c r="U41" s="35">
        <v>72</v>
      </c>
      <c r="V41" s="36" t="s">
        <v>32</v>
      </c>
      <c r="W41" s="35">
        <v>11</v>
      </c>
      <c r="X41" s="70">
        <v>1.22</v>
      </c>
      <c r="Y41" s="70">
        <v>0.81950000000000001</v>
      </c>
      <c r="Z41" s="70">
        <v>9.2999999999999999E-2</v>
      </c>
      <c r="AA41" s="70">
        <v>6.5500000000000003E-2</v>
      </c>
      <c r="AB41" s="70">
        <v>0.19550000000000001</v>
      </c>
      <c r="AC41" s="70">
        <v>0.105</v>
      </c>
      <c r="AD41" s="70">
        <v>0.16950000000000001</v>
      </c>
      <c r="AE41" s="70">
        <v>1.038113847</v>
      </c>
      <c r="AF41" s="70">
        <v>-5.9103492000000001E-2</v>
      </c>
      <c r="AG41" s="70">
        <v>1.9109854999999999E-2</v>
      </c>
      <c r="AH41" s="70">
        <v>0.55583897699999996</v>
      </c>
      <c r="AI41" s="70">
        <v>0.19691777099999999</v>
      </c>
    </row>
    <row r="42" spans="1:35" ht="20" customHeight="1" x14ac:dyDescent="0.15">
      <c r="A42" s="75"/>
      <c r="B42" s="75"/>
      <c r="C42" s="75"/>
      <c r="D42" s="75"/>
      <c r="E42" s="75"/>
      <c r="F42" s="75"/>
      <c r="G42" s="75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1"/>
      <c r="S42" s="72" t="s">
        <v>43</v>
      </c>
      <c r="T42" s="36" t="s">
        <v>93</v>
      </c>
      <c r="U42" s="35">
        <v>70</v>
      </c>
      <c r="V42" s="36" t="s">
        <v>32</v>
      </c>
      <c r="W42" s="35">
        <v>12</v>
      </c>
      <c r="X42" s="70">
        <v>1.2210000000000001</v>
      </c>
      <c r="Y42" s="70">
        <v>0.81899999999999995</v>
      </c>
      <c r="Z42" s="70">
        <v>9.8500000000000004E-2</v>
      </c>
      <c r="AA42" s="70">
        <v>7.4999999999999997E-2</v>
      </c>
      <c r="AB42" s="70">
        <v>0.20100000000000001</v>
      </c>
      <c r="AC42" s="70">
        <v>0.10150000000000001</v>
      </c>
      <c r="AD42" s="70">
        <v>0.192</v>
      </c>
      <c r="AE42" s="70">
        <v>2.4518264300000001</v>
      </c>
      <c r="AF42" s="70">
        <v>-0.48048257500000002</v>
      </c>
      <c r="AG42" s="70">
        <v>0.93224284199999996</v>
      </c>
      <c r="AH42" s="70">
        <v>-0.345305415</v>
      </c>
      <c r="AI42" s="70">
        <v>-0.86106614299999995</v>
      </c>
    </row>
    <row r="43" spans="1:35" ht="20" customHeight="1" x14ac:dyDescent="0.15">
      <c r="A43" s="75"/>
      <c r="B43" s="75"/>
      <c r="C43" s="75"/>
      <c r="D43" s="75"/>
      <c r="E43" s="75"/>
      <c r="F43" s="75"/>
      <c r="G43" s="75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  <c r="S43" s="72" t="s">
        <v>44</v>
      </c>
      <c r="T43" s="36" t="s">
        <v>75</v>
      </c>
      <c r="U43" s="35">
        <v>70</v>
      </c>
      <c r="V43" s="36" t="s">
        <v>32</v>
      </c>
      <c r="W43" s="35">
        <v>13</v>
      </c>
      <c r="X43" s="70">
        <v>1.27</v>
      </c>
      <c r="Y43" s="70">
        <v>0.85850000000000004</v>
      </c>
      <c r="Z43" s="70">
        <v>9.7000000000000003E-2</v>
      </c>
      <c r="AA43" s="70">
        <v>6.3500000000000001E-2</v>
      </c>
      <c r="AB43" s="70">
        <v>0.19800000000000001</v>
      </c>
      <c r="AC43" s="70">
        <v>0.10199999999999999</v>
      </c>
      <c r="AD43" s="70">
        <v>0.182</v>
      </c>
      <c r="AE43" s="70">
        <v>1.8257493499999999</v>
      </c>
      <c r="AF43" s="70">
        <v>-0.32305145600000001</v>
      </c>
      <c r="AG43" s="70">
        <v>-0.581511149</v>
      </c>
      <c r="AH43" s="70">
        <v>0.24595495000000001</v>
      </c>
      <c r="AI43" s="70">
        <v>0.78697141299999995</v>
      </c>
    </row>
    <row r="44" spans="1:35" ht="20" customHeight="1" x14ac:dyDescent="0.15">
      <c r="A44" s="75"/>
      <c r="B44" s="75"/>
      <c r="C44" s="75"/>
      <c r="D44" s="75"/>
      <c r="E44" s="75"/>
      <c r="F44" s="75"/>
      <c r="G44" s="75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72" t="s">
        <v>45</v>
      </c>
      <c r="T44" s="36" t="s">
        <v>93</v>
      </c>
      <c r="U44" s="35">
        <v>82</v>
      </c>
      <c r="V44" s="36" t="s">
        <v>32</v>
      </c>
      <c r="W44" s="35">
        <v>14</v>
      </c>
      <c r="X44" s="70">
        <v>1.2410000000000001</v>
      </c>
      <c r="Y44" s="70">
        <v>0.82599999999999996</v>
      </c>
      <c r="Z44" s="70">
        <v>9.1999999999999998E-2</v>
      </c>
      <c r="AA44" s="70">
        <v>7.0499999999999993E-2</v>
      </c>
      <c r="AB44" s="70">
        <v>0.1895</v>
      </c>
      <c r="AC44" s="70">
        <v>0.10050000000000001</v>
      </c>
      <c r="AD44" s="70">
        <v>0.182</v>
      </c>
      <c r="AE44" s="70">
        <v>1.396052842</v>
      </c>
      <c r="AF44" s="70">
        <v>-0.81145030299999998</v>
      </c>
      <c r="AG44" s="70">
        <v>0.80958298399999995</v>
      </c>
      <c r="AH44" s="70">
        <v>0.193808446</v>
      </c>
      <c r="AI44" s="70">
        <v>3.2274638000000001E-2</v>
      </c>
    </row>
  </sheetData>
  <mergeCells count="2">
    <mergeCell ref="A1:Q1"/>
    <mergeCell ref="S1:AI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1"/>
  <sheetViews>
    <sheetView showGridLines="0" topLeftCell="A2" workbookViewId="0">
      <selection sqref="A1:M1"/>
    </sheetView>
  </sheetViews>
  <sheetFormatPr baseColWidth="10" defaultColWidth="16.33203125" defaultRowHeight="20" customHeight="1" x14ac:dyDescent="0.15"/>
  <cols>
    <col min="1" max="1" width="13.33203125" style="1" customWidth="1"/>
    <col min="2" max="2" width="7.33203125" style="1" customWidth="1"/>
    <col min="3" max="3" width="10.5" style="1" customWidth="1"/>
    <col min="4" max="4" width="8.5" style="1" customWidth="1"/>
    <col min="5" max="5" width="9.83203125" style="1" customWidth="1"/>
    <col min="6" max="14" width="16.33203125" style="1" customWidth="1"/>
    <col min="15" max="16384" width="16.33203125" style="1"/>
  </cols>
  <sheetData>
    <row r="1" spans="1:13" ht="27.75" customHeight="1" x14ac:dyDescent="0.15">
      <c r="A1" s="112" t="s">
        <v>138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</row>
    <row r="2" spans="1:13" ht="48" customHeight="1" x14ac:dyDescent="0.15">
      <c r="A2" s="78" t="s">
        <v>139</v>
      </c>
      <c r="B2" s="79" t="s">
        <v>6</v>
      </c>
      <c r="C2" s="80" t="s">
        <v>140</v>
      </c>
      <c r="D2" s="80" t="s">
        <v>4</v>
      </c>
      <c r="E2" s="80" t="s">
        <v>3</v>
      </c>
      <c r="F2" s="80" t="s">
        <v>141</v>
      </c>
      <c r="G2" s="80" t="s">
        <v>142</v>
      </c>
      <c r="H2" s="80" t="s">
        <v>143</v>
      </c>
      <c r="I2" s="80" t="s">
        <v>144</v>
      </c>
      <c r="J2" s="80" t="s">
        <v>145</v>
      </c>
      <c r="K2" s="80" t="s">
        <v>146</v>
      </c>
      <c r="L2" s="80" t="s">
        <v>147</v>
      </c>
      <c r="M2" s="81" t="s">
        <v>148</v>
      </c>
    </row>
    <row r="3" spans="1:13" ht="20.25" customHeight="1" x14ac:dyDescent="0.15">
      <c r="A3" s="82" t="s">
        <v>33</v>
      </c>
      <c r="B3" s="83">
        <v>2017</v>
      </c>
      <c r="C3" s="84" t="s">
        <v>149</v>
      </c>
      <c r="D3" s="84" t="s">
        <v>150</v>
      </c>
      <c r="E3" s="85">
        <v>93</v>
      </c>
      <c r="F3" s="86">
        <v>36.805</v>
      </c>
      <c r="G3" s="85">
        <v>19</v>
      </c>
      <c r="H3" s="85">
        <v>31</v>
      </c>
      <c r="I3" s="85">
        <v>0.32900000000000001</v>
      </c>
      <c r="J3" s="85">
        <v>25</v>
      </c>
      <c r="K3" s="85">
        <v>37</v>
      </c>
      <c r="L3" s="86">
        <v>11.8</v>
      </c>
      <c r="M3" s="85">
        <v>0.192</v>
      </c>
    </row>
    <row r="4" spans="1:13" ht="20" customHeight="1" x14ac:dyDescent="0.15">
      <c r="A4" s="87" t="s">
        <v>34</v>
      </c>
      <c r="B4" s="88">
        <v>2017</v>
      </c>
      <c r="C4" s="36" t="s">
        <v>149</v>
      </c>
      <c r="D4" s="36" t="s">
        <v>150</v>
      </c>
      <c r="E4" s="35">
        <v>96</v>
      </c>
      <c r="F4" s="70">
        <v>43.375999999999998</v>
      </c>
      <c r="G4" s="35">
        <v>23</v>
      </c>
      <c r="H4" s="35">
        <v>35</v>
      </c>
      <c r="I4" s="35">
        <v>0.48299999999999998</v>
      </c>
      <c r="J4" s="36" t="s">
        <v>69</v>
      </c>
      <c r="K4" s="36" t="s">
        <v>69</v>
      </c>
      <c r="L4" s="36" t="s">
        <v>69</v>
      </c>
      <c r="M4" s="36" t="s">
        <v>69</v>
      </c>
    </row>
    <row r="5" spans="1:13" ht="20" customHeight="1" x14ac:dyDescent="0.15">
      <c r="A5" s="87" t="s">
        <v>134</v>
      </c>
      <c r="B5" s="88">
        <v>2017</v>
      </c>
      <c r="C5" s="36" t="s">
        <v>149</v>
      </c>
      <c r="D5" s="36" t="s">
        <v>150</v>
      </c>
      <c r="E5" s="35">
        <v>111</v>
      </c>
      <c r="F5" s="70">
        <v>39.162999999999997</v>
      </c>
      <c r="G5" s="35">
        <v>17</v>
      </c>
      <c r="H5" s="35">
        <v>29</v>
      </c>
      <c r="I5" s="35">
        <v>0.42099999999999999</v>
      </c>
      <c r="J5" s="35">
        <v>23</v>
      </c>
      <c r="K5" s="35">
        <v>35</v>
      </c>
      <c r="L5" s="70">
        <v>12.4</v>
      </c>
      <c r="M5" s="35">
        <v>0.23599999999999999</v>
      </c>
    </row>
    <row r="6" spans="1:13" ht="20" customHeight="1" x14ac:dyDescent="0.15">
      <c r="A6" s="87" t="s">
        <v>36</v>
      </c>
      <c r="B6" s="88">
        <v>2017</v>
      </c>
      <c r="C6" s="36" t="s">
        <v>149</v>
      </c>
      <c r="D6" s="36" t="s">
        <v>150</v>
      </c>
      <c r="E6" s="35">
        <v>62</v>
      </c>
      <c r="F6" s="70">
        <v>42.642000000000003</v>
      </c>
      <c r="G6" s="35">
        <v>20</v>
      </c>
      <c r="H6" s="35">
        <v>32</v>
      </c>
      <c r="I6" s="35">
        <v>0.45400000000000001</v>
      </c>
      <c r="J6" s="35">
        <v>26</v>
      </c>
      <c r="K6" s="35">
        <v>38</v>
      </c>
      <c r="L6" s="70">
        <v>13</v>
      </c>
      <c r="M6" s="35">
        <v>0.30199999999999999</v>
      </c>
    </row>
    <row r="7" spans="1:13" ht="20" customHeight="1" x14ac:dyDescent="0.15">
      <c r="A7" s="87" t="s">
        <v>135</v>
      </c>
      <c r="B7" s="88">
        <v>2017</v>
      </c>
      <c r="C7" s="36" t="s">
        <v>149</v>
      </c>
      <c r="D7" s="36" t="s">
        <v>150</v>
      </c>
      <c r="E7" s="35">
        <v>90</v>
      </c>
      <c r="F7" s="70">
        <v>45.107999999999997</v>
      </c>
      <c r="G7" s="35">
        <v>18</v>
      </c>
      <c r="H7" s="35">
        <v>30</v>
      </c>
      <c r="I7" s="35">
        <v>0.46600000000000003</v>
      </c>
      <c r="J7" s="35">
        <v>23</v>
      </c>
      <c r="K7" s="35">
        <v>35</v>
      </c>
      <c r="L7" s="70">
        <v>12.8</v>
      </c>
      <c r="M7" s="35">
        <v>0.309</v>
      </c>
    </row>
    <row r="8" spans="1:13" ht="20" customHeight="1" x14ac:dyDescent="0.15">
      <c r="A8" s="87" t="s">
        <v>37</v>
      </c>
      <c r="B8" s="88">
        <v>2017</v>
      </c>
      <c r="C8" s="36" t="s">
        <v>149</v>
      </c>
      <c r="D8" s="36" t="s">
        <v>150</v>
      </c>
      <c r="E8" s="35">
        <v>42</v>
      </c>
      <c r="F8" s="70">
        <v>39.698999999999998</v>
      </c>
      <c r="G8" s="35">
        <v>17</v>
      </c>
      <c r="H8" s="35">
        <v>29</v>
      </c>
      <c r="I8" s="35">
        <v>0.23599999999999999</v>
      </c>
      <c r="J8" s="36" t="s">
        <v>69</v>
      </c>
      <c r="K8" s="36" t="s">
        <v>69</v>
      </c>
      <c r="L8" s="36" t="s">
        <v>69</v>
      </c>
      <c r="M8" s="36" t="s">
        <v>69</v>
      </c>
    </row>
    <row r="9" spans="1:13" ht="20" customHeight="1" x14ac:dyDescent="0.15">
      <c r="A9" s="87" t="s">
        <v>38</v>
      </c>
      <c r="B9" s="88">
        <v>2017</v>
      </c>
      <c r="C9" s="36" t="s">
        <v>149</v>
      </c>
      <c r="D9" s="36" t="s">
        <v>150</v>
      </c>
      <c r="E9" s="35">
        <v>112</v>
      </c>
      <c r="F9" s="70">
        <v>31.247</v>
      </c>
      <c r="G9" s="35">
        <v>20</v>
      </c>
      <c r="H9" s="35">
        <v>32</v>
      </c>
      <c r="I9" s="35">
        <v>0.20499999999999999</v>
      </c>
      <c r="J9" s="36" t="s">
        <v>69</v>
      </c>
      <c r="K9" s="36" t="s">
        <v>69</v>
      </c>
      <c r="L9" s="36" t="s">
        <v>69</v>
      </c>
      <c r="M9" s="36" t="s">
        <v>69</v>
      </c>
    </row>
    <row r="10" spans="1:13" ht="20" customHeight="1" x14ac:dyDescent="0.15">
      <c r="A10" s="87" t="s">
        <v>39</v>
      </c>
      <c r="B10" s="88">
        <v>2017</v>
      </c>
      <c r="C10" s="36" t="s">
        <v>149</v>
      </c>
      <c r="D10" s="36" t="s">
        <v>150</v>
      </c>
      <c r="E10" s="35">
        <v>86</v>
      </c>
      <c r="F10" s="70">
        <v>35.866999999999997</v>
      </c>
      <c r="G10" s="35">
        <v>21</v>
      </c>
      <c r="H10" s="35">
        <v>33</v>
      </c>
      <c r="I10" s="35">
        <v>0.25900000000000001</v>
      </c>
      <c r="J10" s="35">
        <v>28</v>
      </c>
      <c r="K10" s="35">
        <v>40</v>
      </c>
      <c r="L10" s="70">
        <v>11.2</v>
      </c>
      <c r="M10" s="35">
        <v>0.16700000000000001</v>
      </c>
    </row>
    <row r="11" spans="1:13" ht="20" customHeight="1" x14ac:dyDescent="0.15">
      <c r="A11" s="87" t="s">
        <v>40</v>
      </c>
      <c r="B11" s="88">
        <v>2017</v>
      </c>
      <c r="C11" s="36" t="s">
        <v>149</v>
      </c>
      <c r="D11" s="36" t="s">
        <v>150</v>
      </c>
      <c r="E11" s="35">
        <v>82</v>
      </c>
      <c r="F11" s="36" t="s">
        <v>69</v>
      </c>
      <c r="G11" s="35">
        <v>19</v>
      </c>
      <c r="H11" s="35">
        <v>31</v>
      </c>
      <c r="I11" s="35">
        <v>0.26200000000000001</v>
      </c>
      <c r="J11" s="35">
        <v>25</v>
      </c>
      <c r="K11" s="35">
        <v>37</v>
      </c>
      <c r="L11" s="70">
        <v>11.7</v>
      </c>
      <c r="M11" s="35">
        <v>0.16</v>
      </c>
    </row>
    <row r="12" spans="1:13" ht="20" customHeight="1" x14ac:dyDescent="0.15">
      <c r="A12" s="87" t="s">
        <v>41</v>
      </c>
      <c r="B12" s="88">
        <v>2017</v>
      </c>
      <c r="C12" s="36" t="s">
        <v>149</v>
      </c>
      <c r="D12" s="36" t="s">
        <v>150</v>
      </c>
      <c r="E12" s="35">
        <v>80</v>
      </c>
      <c r="F12" s="70">
        <v>32.101999999999997</v>
      </c>
      <c r="G12" s="35">
        <v>20</v>
      </c>
      <c r="H12" s="35">
        <v>32</v>
      </c>
      <c r="I12" s="35">
        <v>0.19400000000000001</v>
      </c>
      <c r="J12" s="35">
        <v>26</v>
      </c>
      <c r="K12" s="35">
        <v>38</v>
      </c>
      <c r="L12" s="70">
        <v>9.1</v>
      </c>
      <c r="M12" s="35">
        <v>0.111</v>
      </c>
    </row>
    <row r="13" spans="1:13" ht="20" customHeight="1" x14ac:dyDescent="0.15">
      <c r="A13" s="87" t="s">
        <v>42</v>
      </c>
      <c r="B13" s="88">
        <v>2017</v>
      </c>
      <c r="C13" s="36" t="s">
        <v>149</v>
      </c>
      <c r="D13" s="36" t="s">
        <v>150</v>
      </c>
      <c r="E13" s="35">
        <v>72</v>
      </c>
      <c r="F13" s="70">
        <v>37.057000000000002</v>
      </c>
      <c r="G13" s="35">
        <v>17</v>
      </c>
      <c r="H13" s="35">
        <v>29</v>
      </c>
      <c r="I13" s="35">
        <v>0.27600000000000002</v>
      </c>
      <c r="J13" s="35">
        <v>22</v>
      </c>
      <c r="K13" s="35">
        <v>34</v>
      </c>
      <c r="L13" s="70">
        <v>11.3</v>
      </c>
      <c r="M13" s="35">
        <v>0.17</v>
      </c>
    </row>
    <row r="14" spans="1:13" ht="20" customHeight="1" x14ac:dyDescent="0.15">
      <c r="A14" s="87" t="s">
        <v>43</v>
      </c>
      <c r="B14" s="88">
        <v>2017</v>
      </c>
      <c r="C14" s="36" t="s">
        <v>149</v>
      </c>
      <c r="D14" s="36" t="s">
        <v>150</v>
      </c>
      <c r="E14" s="35">
        <v>70</v>
      </c>
      <c r="F14" s="70">
        <v>33.198999999999998</v>
      </c>
      <c r="G14" s="35">
        <v>21</v>
      </c>
      <c r="H14" s="35">
        <v>33</v>
      </c>
      <c r="I14" s="35">
        <v>0.219</v>
      </c>
      <c r="J14" s="35">
        <v>30</v>
      </c>
      <c r="K14" s="35">
        <v>42</v>
      </c>
      <c r="L14" s="70">
        <v>10.8</v>
      </c>
      <c r="M14" s="35">
        <v>0.13200000000000001</v>
      </c>
    </row>
    <row r="15" spans="1:13" ht="20" customHeight="1" x14ac:dyDescent="0.15">
      <c r="A15" s="87" t="s">
        <v>44</v>
      </c>
      <c r="B15" s="88">
        <v>2017</v>
      </c>
      <c r="C15" s="36" t="s">
        <v>149</v>
      </c>
      <c r="D15" s="36" t="s">
        <v>150</v>
      </c>
      <c r="E15" s="35">
        <v>70</v>
      </c>
      <c r="F15" s="70">
        <v>28.931999999999999</v>
      </c>
      <c r="G15" s="35">
        <v>20</v>
      </c>
      <c r="H15" s="35">
        <v>32</v>
      </c>
      <c r="I15" s="35">
        <v>0.25</v>
      </c>
      <c r="J15" s="36" t="s">
        <v>69</v>
      </c>
      <c r="K15" s="36" t="s">
        <v>69</v>
      </c>
      <c r="L15" s="36" t="s">
        <v>69</v>
      </c>
      <c r="M15" s="36" t="s">
        <v>69</v>
      </c>
    </row>
    <row r="16" spans="1:13" ht="20" customHeight="1" x14ac:dyDescent="0.15">
      <c r="A16" s="87" t="s">
        <v>45</v>
      </c>
      <c r="B16" s="88">
        <v>2017</v>
      </c>
      <c r="C16" s="36" t="s">
        <v>149</v>
      </c>
      <c r="D16" s="36" t="s">
        <v>150</v>
      </c>
      <c r="E16" s="35">
        <v>82</v>
      </c>
      <c r="F16" s="70">
        <v>31.98</v>
      </c>
      <c r="G16" s="35">
        <v>22</v>
      </c>
      <c r="H16" s="35">
        <v>34</v>
      </c>
      <c r="I16" s="35">
        <v>0.185</v>
      </c>
      <c r="J16" s="35">
        <v>27</v>
      </c>
      <c r="K16" s="35">
        <v>39</v>
      </c>
      <c r="L16" s="70">
        <v>10.199999999999999</v>
      </c>
      <c r="M16" s="35">
        <v>0.11799999999999999</v>
      </c>
    </row>
    <row r="17" spans="1:13" ht="20" customHeight="1" x14ac:dyDescent="0.15">
      <c r="A17" s="87" t="s">
        <v>46</v>
      </c>
      <c r="B17" s="88">
        <v>2017</v>
      </c>
      <c r="C17" s="36" t="s">
        <v>149</v>
      </c>
      <c r="D17" s="36" t="s">
        <v>150</v>
      </c>
      <c r="E17" s="35">
        <v>42</v>
      </c>
      <c r="F17" s="70">
        <v>38.057000000000002</v>
      </c>
      <c r="G17" s="35">
        <v>23</v>
      </c>
      <c r="H17" s="35">
        <v>35</v>
      </c>
      <c r="I17" s="35">
        <v>0.29099999999999998</v>
      </c>
      <c r="J17" s="35">
        <v>29</v>
      </c>
      <c r="K17" s="35">
        <v>41</v>
      </c>
      <c r="L17" s="70">
        <v>12.5</v>
      </c>
      <c r="M17" s="35">
        <v>0.187</v>
      </c>
    </row>
    <row r="18" spans="1:13" ht="20" customHeight="1" x14ac:dyDescent="0.15">
      <c r="A18" s="87" t="s">
        <v>48</v>
      </c>
      <c r="B18" s="88">
        <v>2017</v>
      </c>
      <c r="C18" s="36" t="s">
        <v>149</v>
      </c>
      <c r="D18" s="36" t="s">
        <v>150</v>
      </c>
      <c r="E18" s="35">
        <v>88</v>
      </c>
      <c r="F18" s="70">
        <v>41.192999999999998</v>
      </c>
      <c r="G18" s="35">
        <v>16</v>
      </c>
      <c r="H18" s="35">
        <v>28</v>
      </c>
      <c r="I18" s="35">
        <v>0.36599999999999999</v>
      </c>
      <c r="J18" s="35">
        <v>28</v>
      </c>
      <c r="K18" s="35">
        <v>40</v>
      </c>
      <c r="L18" s="70">
        <v>12.4</v>
      </c>
      <c r="M18" s="35">
        <v>0.223</v>
      </c>
    </row>
    <row r="19" spans="1:13" ht="20" customHeight="1" x14ac:dyDescent="0.15">
      <c r="A19" s="87" t="s">
        <v>10</v>
      </c>
      <c r="B19" s="88">
        <v>2017</v>
      </c>
      <c r="C19" s="36" t="s">
        <v>149</v>
      </c>
      <c r="D19" s="36" t="s">
        <v>150</v>
      </c>
      <c r="E19" s="35">
        <v>104</v>
      </c>
      <c r="F19" s="70">
        <v>38.200000000000003</v>
      </c>
      <c r="G19" s="35">
        <v>18</v>
      </c>
      <c r="H19" s="35">
        <v>30</v>
      </c>
      <c r="I19" s="35">
        <v>0.317</v>
      </c>
      <c r="J19" s="35">
        <v>24</v>
      </c>
      <c r="K19" s="35">
        <v>36</v>
      </c>
      <c r="L19" s="70">
        <v>12.8</v>
      </c>
      <c r="M19" s="35">
        <v>0.21</v>
      </c>
    </row>
    <row r="20" spans="1:13" ht="20" customHeight="1" x14ac:dyDescent="0.15">
      <c r="A20" s="87" t="s">
        <v>49</v>
      </c>
      <c r="B20" s="88">
        <v>2017</v>
      </c>
      <c r="C20" s="36" t="s">
        <v>149</v>
      </c>
      <c r="D20" s="36" t="s">
        <v>150</v>
      </c>
      <c r="E20" s="35">
        <v>75</v>
      </c>
      <c r="F20" s="70">
        <v>40.636000000000003</v>
      </c>
      <c r="G20" s="35">
        <v>15</v>
      </c>
      <c r="H20" s="35">
        <v>27</v>
      </c>
      <c r="I20" s="35">
        <v>0.35099999999999998</v>
      </c>
      <c r="J20" s="35">
        <v>24</v>
      </c>
      <c r="K20" s="35">
        <v>36</v>
      </c>
      <c r="L20" s="70">
        <v>11.8</v>
      </c>
      <c r="M20" s="36" t="s">
        <v>69</v>
      </c>
    </row>
    <row r="21" spans="1:13" ht="20" customHeight="1" x14ac:dyDescent="0.15">
      <c r="A21" s="87" t="s">
        <v>50</v>
      </c>
      <c r="B21" s="88">
        <v>2017</v>
      </c>
      <c r="C21" s="36" t="s">
        <v>149</v>
      </c>
      <c r="D21" s="36" t="s">
        <v>150</v>
      </c>
      <c r="E21" s="35">
        <v>90</v>
      </c>
      <c r="F21" s="70">
        <v>38.902000000000001</v>
      </c>
      <c r="G21" s="35">
        <v>17</v>
      </c>
      <c r="H21" s="35">
        <v>29</v>
      </c>
      <c r="I21" s="35">
        <v>0.316</v>
      </c>
      <c r="J21" s="36" t="s">
        <v>69</v>
      </c>
      <c r="K21" s="36" t="s">
        <v>69</v>
      </c>
      <c r="L21" s="36" t="s">
        <v>69</v>
      </c>
      <c r="M21" s="36" t="s">
        <v>69</v>
      </c>
    </row>
    <row r="22" spans="1:13" ht="20" customHeight="1" x14ac:dyDescent="0.15">
      <c r="A22" s="87" t="s">
        <v>13</v>
      </c>
      <c r="B22" s="88">
        <v>2018</v>
      </c>
      <c r="C22" s="36" t="s">
        <v>149</v>
      </c>
      <c r="D22" s="36" t="s">
        <v>150</v>
      </c>
      <c r="E22" s="35">
        <v>100</v>
      </c>
      <c r="F22" s="70">
        <v>40</v>
      </c>
      <c r="G22" s="35">
        <v>16</v>
      </c>
      <c r="H22" s="35">
        <v>28</v>
      </c>
      <c r="I22" s="35">
        <v>0.441</v>
      </c>
      <c r="J22" s="35">
        <v>24</v>
      </c>
      <c r="K22" s="35">
        <v>36</v>
      </c>
      <c r="L22" s="70">
        <v>13.4</v>
      </c>
      <c r="M22" s="35">
        <v>0.25900000000000001</v>
      </c>
    </row>
    <row r="23" spans="1:13" ht="20" customHeight="1" x14ac:dyDescent="0.15">
      <c r="A23" s="87" t="s">
        <v>13</v>
      </c>
      <c r="B23" s="88">
        <v>2018</v>
      </c>
      <c r="C23" s="36" t="s">
        <v>151</v>
      </c>
      <c r="D23" s="36" t="s">
        <v>150</v>
      </c>
      <c r="E23" s="35">
        <v>100</v>
      </c>
      <c r="F23" s="70">
        <v>39.817999999999998</v>
      </c>
      <c r="G23" s="35">
        <v>17</v>
      </c>
      <c r="H23" s="35">
        <v>29</v>
      </c>
      <c r="I23" s="35">
        <v>0.39700000000000002</v>
      </c>
      <c r="J23" s="35">
        <v>24</v>
      </c>
      <c r="K23" s="35">
        <v>36</v>
      </c>
      <c r="L23" s="70">
        <v>13.1</v>
      </c>
      <c r="M23" s="35">
        <v>0.26</v>
      </c>
    </row>
    <row r="24" spans="1:13" ht="20" customHeight="1" x14ac:dyDescent="0.15">
      <c r="A24" s="87" t="s">
        <v>152</v>
      </c>
      <c r="B24" s="88">
        <v>2018</v>
      </c>
      <c r="C24" s="36" t="s">
        <v>149</v>
      </c>
      <c r="D24" s="36" t="s">
        <v>150</v>
      </c>
      <c r="E24" s="35">
        <v>83</v>
      </c>
      <c r="F24" s="70">
        <v>39.226999999999997</v>
      </c>
      <c r="G24" s="35">
        <v>17</v>
      </c>
      <c r="H24" s="35">
        <v>29</v>
      </c>
      <c r="I24" s="35">
        <v>0.36399999999999999</v>
      </c>
      <c r="J24" s="35">
        <v>24</v>
      </c>
      <c r="K24" s="35">
        <v>36</v>
      </c>
      <c r="L24" s="70">
        <v>12.8</v>
      </c>
      <c r="M24" s="35">
        <v>0.22600000000000001</v>
      </c>
    </row>
    <row r="25" spans="1:13" ht="20" customHeight="1" x14ac:dyDescent="0.15">
      <c r="A25" s="87" t="s">
        <v>152</v>
      </c>
      <c r="B25" s="88">
        <v>2018</v>
      </c>
      <c r="C25" s="36" t="s">
        <v>151</v>
      </c>
      <c r="D25" s="36" t="s">
        <v>150</v>
      </c>
      <c r="E25" s="35">
        <v>83</v>
      </c>
      <c r="F25" s="70">
        <v>39.009</v>
      </c>
      <c r="G25" s="35">
        <v>17</v>
      </c>
      <c r="H25" s="35">
        <v>29</v>
      </c>
      <c r="I25" s="35">
        <v>0.41199999999999998</v>
      </c>
      <c r="J25" s="35">
        <v>24</v>
      </c>
      <c r="K25" s="35">
        <v>36</v>
      </c>
      <c r="L25" s="70">
        <v>14.1</v>
      </c>
      <c r="M25" s="35">
        <v>0.26100000000000001</v>
      </c>
    </row>
    <row r="26" spans="1:13" ht="20" customHeight="1" x14ac:dyDescent="0.15">
      <c r="A26" s="87" t="s">
        <v>153</v>
      </c>
      <c r="B26" s="88">
        <v>2018</v>
      </c>
      <c r="C26" s="36" t="s">
        <v>149</v>
      </c>
      <c r="D26" s="36" t="s">
        <v>150</v>
      </c>
      <c r="E26" s="35">
        <v>82</v>
      </c>
      <c r="F26" s="70">
        <v>42.12</v>
      </c>
      <c r="G26" s="35">
        <v>17</v>
      </c>
      <c r="H26" s="35">
        <v>29</v>
      </c>
      <c r="I26" s="35">
        <v>0.39700000000000002</v>
      </c>
      <c r="J26" s="35">
        <v>24</v>
      </c>
      <c r="K26" s="35">
        <v>36</v>
      </c>
      <c r="L26" s="70">
        <v>13.8</v>
      </c>
      <c r="M26" s="35">
        <v>0.28000000000000003</v>
      </c>
    </row>
    <row r="27" spans="1:13" ht="20" customHeight="1" x14ac:dyDescent="0.15">
      <c r="A27" s="87" t="s">
        <v>153</v>
      </c>
      <c r="B27" s="88">
        <v>2018</v>
      </c>
      <c r="C27" s="36" t="s">
        <v>151</v>
      </c>
      <c r="D27" s="36" t="s">
        <v>150</v>
      </c>
      <c r="E27" s="35">
        <v>82</v>
      </c>
      <c r="F27" s="70">
        <v>42.710999999999999</v>
      </c>
      <c r="G27" s="35">
        <v>17</v>
      </c>
      <c r="H27" s="35">
        <v>29</v>
      </c>
      <c r="I27" s="35">
        <v>0.442</v>
      </c>
      <c r="J27" s="35">
        <v>24</v>
      </c>
      <c r="K27" s="35">
        <v>36</v>
      </c>
      <c r="L27" s="70">
        <v>13.8</v>
      </c>
      <c r="M27" s="35">
        <v>0.29099999999999998</v>
      </c>
    </row>
    <row r="28" spans="1:13" ht="20" customHeight="1" x14ac:dyDescent="0.15">
      <c r="A28" s="87" t="s">
        <v>14</v>
      </c>
      <c r="B28" s="88">
        <v>2018</v>
      </c>
      <c r="C28" s="36" t="s">
        <v>149</v>
      </c>
      <c r="D28" s="36" t="s">
        <v>150</v>
      </c>
      <c r="E28" s="35">
        <v>52</v>
      </c>
      <c r="F28" s="70">
        <v>35.582000000000001</v>
      </c>
      <c r="G28" s="35">
        <v>16</v>
      </c>
      <c r="H28" s="35">
        <v>28</v>
      </c>
      <c r="I28" s="35">
        <v>0.26900000000000002</v>
      </c>
      <c r="J28" s="35">
        <v>21</v>
      </c>
      <c r="K28" s="35">
        <v>33</v>
      </c>
      <c r="L28" s="70">
        <v>11.2</v>
      </c>
      <c r="M28" s="35">
        <v>0.193</v>
      </c>
    </row>
    <row r="29" spans="1:13" ht="20" customHeight="1" x14ac:dyDescent="0.15">
      <c r="A29" s="87" t="s">
        <v>14</v>
      </c>
      <c r="B29" s="88">
        <v>2018</v>
      </c>
      <c r="C29" s="36" t="s">
        <v>151</v>
      </c>
      <c r="D29" s="36" t="s">
        <v>150</v>
      </c>
      <c r="E29" s="35">
        <v>52</v>
      </c>
      <c r="F29" s="70">
        <v>35.039000000000001</v>
      </c>
      <c r="G29" s="35">
        <v>16</v>
      </c>
      <c r="H29" s="35">
        <v>28</v>
      </c>
      <c r="I29" s="35">
        <v>0.313</v>
      </c>
      <c r="J29" s="35">
        <v>22</v>
      </c>
      <c r="K29" s="35">
        <v>34</v>
      </c>
      <c r="L29" s="70">
        <v>12.2</v>
      </c>
      <c r="M29" s="35">
        <v>0.189</v>
      </c>
    </row>
    <row r="30" spans="1:13" ht="20" customHeight="1" x14ac:dyDescent="0.15">
      <c r="A30" s="87" t="s">
        <v>154</v>
      </c>
      <c r="B30" s="88">
        <v>2018</v>
      </c>
      <c r="C30" s="36" t="s">
        <v>149</v>
      </c>
      <c r="D30" s="36" t="s">
        <v>150</v>
      </c>
      <c r="E30" s="35">
        <v>57</v>
      </c>
      <c r="F30" s="70">
        <v>38.631</v>
      </c>
      <c r="G30" s="35">
        <v>17</v>
      </c>
      <c r="H30" s="35">
        <v>29</v>
      </c>
      <c r="I30" s="35">
        <v>0.28899999999999998</v>
      </c>
      <c r="J30" s="35">
        <v>24</v>
      </c>
      <c r="K30" s="35">
        <v>36</v>
      </c>
      <c r="L30" s="70">
        <v>10.8</v>
      </c>
      <c r="M30" s="35">
        <v>0.16600000000000001</v>
      </c>
    </row>
    <row r="31" spans="1:13" ht="20" customHeight="1" x14ac:dyDescent="0.15">
      <c r="A31" s="87" t="s">
        <v>154</v>
      </c>
      <c r="B31" s="88">
        <v>2018</v>
      </c>
      <c r="C31" s="36" t="s">
        <v>151</v>
      </c>
      <c r="D31" s="36" t="s">
        <v>150</v>
      </c>
      <c r="E31" s="35">
        <v>57</v>
      </c>
      <c r="F31" s="70">
        <v>36.134999999999998</v>
      </c>
      <c r="G31" s="35">
        <v>15</v>
      </c>
      <c r="H31" s="35">
        <v>27</v>
      </c>
      <c r="I31" s="35">
        <v>0.29599999999999999</v>
      </c>
      <c r="J31" s="36" t="s">
        <v>69</v>
      </c>
      <c r="K31" s="36" t="s">
        <v>69</v>
      </c>
      <c r="L31" s="36" t="s">
        <v>69</v>
      </c>
      <c r="M31" s="36" t="s">
        <v>69</v>
      </c>
    </row>
    <row r="32" spans="1:13" ht="20" customHeight="1" x14ac:dyDescent="0.15">
      <c r="A32" s="89" t="s">
        <v>15</v>
      </c>
      <c r="B32" s="90">
        <v>2018</v>
      </c>
      <c r="C32" s="91" t="s">
        <v>151</v>
      </c>
      <c r="D32" s="91" t="s">
        <v>150</v>
      </c>
      <c r="E32" s="92">
        <v>119</v>
      </c>
      <c r="F32" s="93">
        <v>40.710999999999999</v>
      </c>
      <c r="G32" s="92">
        <v>20</v>
      </c>
      <c r="H32" s="92">
        <v>32</v>
      </c>
      <c r="I32" s="92">
        <v>0.29399999999999998</v>
      </c>
      <c r="J32" s="92">
        <v>29</v>
      </c>
      <c r="K32" s="92">
        <v>41</v>
      </c>
      <c r="L32" s="93">
        <v>12.3</v>
      </c>
      <c r="M32" s="92">
        <v>0.184</v>
      </c>
    </row>
    <row r="33" spans="1:13" ht="20" customHeight="1" x14ac:dyDescent="0.15">
      <c r="A33" s="94" t="s">
        <v>33</v>
      </c>
      <c r="B33" s="95">
        <v>2017</v>
      </c>
      <c r="C33" s="96" t="s">
        <v>149</v>
      </c>
      <c r="D33" s="96" t="s">
        <v>155</v>
      </c>
      <c r="E33" s="97">
        <v>90</v>
      </c>
      <c r="F33" s="98">
        <v>42.003999999999998</v>
      </c>
      <c r="G33" s="97">
        <v>17</v>
      </c>
      <c r="H33" s="97">
        <v>31</v>
      </c>
      <c r="I33" s="97">
        <v>0.49099999999999999</v>
      </c>
      <c r="J33" s="97">
        <v>25</v>
      </c>
      <c r="K33" s="97">
        <v>39</v>
      </c>
      <c r="L33" s="98">
        <v>12.9</v>
      </c>
      <c r="M33" s="97">
        <v>0.29699999999999999</v>
      </c>
    </row>
    <row r="34" spans="1:13" ht="20" customHeight="1" x14ac:dyDescent="0.15">
      <c r="A34" s="87" t="s">
        <v>33</v>
      </c>
      <c r="B34" s="88">
        <v>2017</v>
      </c>
      <c r="C34" s="36" t="s">
        <v>151</v>
      </c>
      <c r="D34" s="36" t="s">
        <v>155</v>
      </c>
      <c r="E34" s="35">
        <v>90</v>
      </c>
      <c r="F34" s="70">
        <v>44.448999999999998</v>
      </c>
      <c r="G34" s="35">
        <v>18</v>
      </c>
      <c r="H34" s="35">
        <v>32</v>
      </c>
      <c r="I34" s="35">
        <v>0.45400000000000001</v>
      </c>
      <c r="J34" s="36" t="s">
        <v>69</v>
      </c>
      <c r="K34" s="36" t="s">
        <v>69</v>
      </c>
      <c r="L34" s="36" t="s">
        <v>69</v>
      </c>
      <c r="M34" s="36" t="s">
        <v>69</v>
      </c>
    </row>
    <row r="35" spans="1:13" ht="20" customHeight="1" x14ac:dyDescent="0.15">
      <c r="A35" s="87" t="s">
        <v>34</v>
      </c>
      <c r="B35" s="88">
        <v>2017</v>
      </c>
      <c r="C35" s="36" t="s">
        <v>149</v>
      </c>
      <c r="D35" s="36" t="s">
        <v>155</v>
      </c>
      <c r="E35" s="35">
        <v>93</v>
      </c>
      <c r="F35" s="70">
        <v>43.680999999999997</v>
      </c>
      <c r="G35" s="35">
        <v>18</v>
      </c>
      <c r="H35" s="35">
        <v>32</v>
      </c>
      <c r="I35" s="35">
        <v>0.441</v>
      </c>
      <c r="J35" s="36" t="s">
        <v>69</v>
      </c>
      <c r="K35" s="36" t="s">
        <v>69</v>
      </c>
      <c r="L35" s="36" t="s">
        <v>69</v>
      </c>
      <c r="M35" s="36" t="s">
        <v>69</v>
      </c>
    </row>
    <row r="36" spans="1:13" ht="20" customHeight="1" x14ac:dyDescent="0.15">
      <c r="A36" s="87" t="s">
        <v>34</v>
      </c>
      <c r="B36" s="88">
        <v>2017</v>
      </c>
      <c r="C36" s="36" t="s">
        <v>151</v>
      </c>
      <c r="D36" s="36" t="s">
        <v>155</v>
      </c>
      <c r="E36" s="35">
        <v>93</v>
      </c>
      <c r="F36" s="70">
        <v>39.540999999999997</v>
      </c>
      <c r="G36" s="35">
        <v>19</v>
      </c>
      <c r="H36" s="35">
        <v>33</v>
      </c>
      <c r="I36" s="70">
        <v>0.34</v>
      </c>
      <c r="J36" s="36" t="s">
        <v>69</v>
      </c>
      <c r="K36" s="36" t="s">
        <v>69</v>
      </c>
      <c r="L36" s="36" t="s">
        <v>69</v>
      </c>
      <c r="M36" s="36" t="s">
        <v>69</v>
      </c>
    </row>
    <row r="37" spans="1:13" ht="20" customHeight="1" x14ac:dyDescent="0.15">
      <c r="A37" s="87" t="s">
        <v>156</v>
      </c>
      <c r="B37" s="88">
        <v>2017</v>
      </c>
      <c r="C37" s="36" t="s">
        <v>149</v>
      </c>
      <c r="D37" s="36" t="s">
        <v>155</v>
      </c>
      <c r="E37" s="35">
        <v>120</v>
      </c>
      <c r="F37" s="70">
        <v>42.084000000000003</v>
      </c>
      <c r="G37" s="35">
        <v>18</v>
      </c>
      <c r="H37" s="35">
        <v>32</v>
      </c>
      <c r="I37" s="35">
        <v>0.41399999999999998</v>
      </c>
      <c r="J37" s="35">
        <v>25</v>
      </c>
      <c r="K37" s="35">
        <v>39</v>
      </c>
      <c r="L37" s="70">
        <v>12.9</v>
      </c>
      <c r="M37" s="35">
        <v>0.27</v>
      </c>
    </row>
    <row r="38" spans="1:13" ht="20" customHeight="1" x14ac:dyDescent="0.15">
      <c r="A38" s="87" t="s">
        <v>156</v>
      </c>
      <c r="B38" s="88">
        <v>2017</v>
      </c>
      <c r="C38" s="36" t="s">
        <v>151</v>
      </c>
      <c r="D38" s="36" t="s">
        <v>155</v>
      </c>
      <c r="E38" s="35">
        <v>120</v>
      </c>
      <c r="F38" s="70">
        <v>38.936999999999998</v>
      </c>
      <c r="G38" s="35">
        <v>19</v>
      </c>
      <c r="H38" s="35">
        <v>33</v>
      </c>
      <c r="I38" s="35">
        <v>0.372</v>
      </c>
      <c r="J38" s="35">
        <v>25</v>
      </c>
      <c r="K38" s="35">
        <v>39</v>
      </c>
      <c r="L38" s="70">
        <v>12.3</v>
      </c>
      <c r="M38" s="35">
        <v>0.24199999999999999</v>
      </c>
    </row>
    <row r="39" spans="1:13" ht="20" customHeight="1" x14ac:dyDescent="0.15">
      <c r="A39" s="87" t="s">
        <v>134</v>
      </c>
      <c r="B39" s="88">
        <v>2017</v>
      </c>
      <c r="C39" s="36" t="s">
        <v>149</v>
      </c>
      <c r="D39" s="36" t="s">
        <v>155</v>
      </c>
      <c r="E39" s="35">
        <v>108</v>
      </c>
      <c r="F39" s="70">
        <v>43.96</v>
      </c>
      <c r="G39" s="99">
        <v>15</v>
      </c>
      <c r="H39" s="35">
        <v>29</v>
      </c>
      <c r="I39" s="35">
        <v>0.48699999999999999</v>
      </c>
      <c r="J39" s="35">
        <v>23</v>
      </c>
      <c r="K39" s="35">
        <v>37</v>
      </c>
      <c r="L39" s="70">
        <v>13.1</v>
      </c>
      <c r="M39" s="35">
        <v>0.29699999999999999</v>
      </c>
    </row>
    <row r="40" spans="1:13" ht="20" customHeight="1" x14ac:dyDescent="0.15">
      <c r="A40" s="87" t="s">
        <v>134</v>
      </c>
      <c r="B40" s="88">
        <v>2017</v>
      </c>
      <c r="C40" s="36" t="s">
        <v>151</v>
      </c>
      <c r="D40" s="36" t="s">
        <v>155</v>
      </c>
      <c r="E40" s="35">
        <v>108</v>
      </c>
      <c r="F40" s="100">
        <v>42.835000000000001</v>
      </c>
      <c r="G40" s="101">
        <v>16</v>
      </c>
      <c r="H40" s="102">
        <v>30</v>
      </c>
      <c r="I40" s="35">
        <v>0.41199999999999998</v>
      </c>
      <c r="J40" s="35">
        <v>24</v>
      </c>
      <c r="K40" s="35">
        <v>38</v>
      </c>
      <c r="L40" s="70">
        <v>13.3</v>
      </c>
      <c r="M40" s="35">
        <v>0.25800000000000001</v>
      </c>
    </row>
    <row r="41" spans="1:13" ht="20" customHeight="1" x14ac:dyDescent="0.15">
      <c r="A41" s="87" t="s">
        <v>36</v>
      </c>
      <c r="B41" s="88">
        <v>2017</v>
      </c>
      <c r="C41" s="36" t="s">
        <v>149</v>
      </c>
      <c r="D41" s="36" t="s">
        <v>155</v>
      </c>
      <c r="E41" s="35">
        <v>59</v>
      </c>
      <c r="F41" s="70">
        <v>41.823</v>
      </c>
      <c r="G41" s="103">
        <v>17</v>
      </c>
      <c r="H41" s="35">
        <v>31</v>
      </c>
      <c r="I41" s="35">
        <v>0.41799999999999998</v>
      </c>
      <c r="J41" s="35">
        <v>22</v>
      </c>
      <c r="K41" s="35">
        <v>36</v>
      </c>
      <c r="L41" s="70">
        <v>12.4</v>
      </c>
      <c r="M41" s="35">
        <v>0.28000000000000003</v>
      </c>
    </row>
    <row r="42" spans="1:13" ht="20" customHeight="1" x14ac:dyDescent="0.15">
      <c r="A42" s="87" t="s">
        <v>36</v>
      </c>
      <c r="B42" s="88">
        <v>2017</v>
      </c>
      <c r="C42" s="36" t="s">
        <v>151</v>
      </c>
      <c r="D42" s="36" t="s">
        <v>155</v>
      </c>
      <c r="E42" s="35">
        <v>59</v>
      </c>
      <c r="F42" s="70">
        <v>42.838000000000001</v>
      </c>
      <c r="G42" s="35">
        <v>18</v>
      </c>
      <c r="H42" s="35">
        <v>32</v>
      </c>
      <c r="I42" s="35">
        <v>0.42299999999999999</v>
      </c>
      <c r="J42" s="35">
        <v>30</v>
      </c>
      <c r="K42" s="35">
        <v>44</v>
      </c>
      <c r="L42" s="70">
        <v>12.8</v>
      </c>
      <c r="M42" s="35">
        <v>0.26</v>
      </c>
    </row>
    <row r="43" spans="1:13" ht="20" customHeight="1" x14ac:dyDescent="0.15">
      <c r="A43" s="87" t="s">
        <v>135</v>
      </c>
      <c r="B43" s="88">
        <v>2017</v>
      </c>
      <c r="C43" s="36" t="s">
        <v>149</v>
      </c>
      <c r="D43" s="36" t="s">
        <v>155</v>
      </c>
      <c r="E43" s="35">
        <v>87</v>
      </c>
      <c r="F43" s="70">
        <v>40.741</v>
      </c>
      <c r="G43" s="35">
        <v>16</v>
      </c>
      <c r="H43" s="35">
        <v>30</v>
      </c>
      <c r="I43" s="35">
        <v>0.40300000000000002</v>
      </c>
      <c r="J43" s="35">
        <v>21</v>
      </c>
      <c r="K43" s="35">
        <v>35</v>
      </c>
      <c r="L43" s="70">
        <v>13.2</v>
      </c>
      <c r="M43" s="35">
        <v>0.27100000000000002</v>
      </c>
    </row>
    <row r="44" spans="1:13" ht="20" customHeight="1" x14ac:dyDescent="0.15">
      <c r="A44" s="87" t="s">
        <v>135</v>
      </c>
      <c r="B44" s="88">
        <v>2017</v>
      </c>
      <c r="C44" s="36" t="s">
        <v>151</v>
      </c>
      <c r="D44" s="36" t="s">
        <v>155</v>
      </c>
      <c r="E44" s="35">
        <v>87</v>
      </c>
      <c r="F44" s="70">
        <v>42.975999999999999</v>
      </c>
      <c r="G44" s="35">
        <v>18</v>
      </c>
      <c r="H44" s="35">
        <v>32</v>
      </c>
      <c r="I44" s="35">
        <v>0.44</v>
      </c>
      <c r="J44" s="35">
        <v>24</v>
      </c>
      <c r="K44" s="35">
        <v>38</v>
      </c>
      <c r="L44" s="70">
        <v>12.9</v>
      </c>
      <c r="M44" s="35">
        <v>0.28100000000000003</v>
      </c>
    </row>
    <row r="45" spans="1:13" ht="20" customHeight="1" x14ac:dyDescent="0.15">
      <c r="A45" s="87" t="s">
        <v>37</v>
      </c>
      <c r="B45" s="88">
        <v>2017</v>
      </c>
      <c r="C45" s="36" t="s">
        <v>149</v>
      </c>
      <c r="D45" s="36" t="s">
        <v>155</v>
      </c>
      <c r="E45" s="35">
        <v>39</v>
      </c>
      <c r="F45" s="70">
        <v>33.71</v>
      </c>
      <c r="G45" s="35">
        <v>22</v>
      </c>
      <c r="H45" s="35">
        <v>36</v>
      </c>
      <c r="I45" s="35">
        <v>0.22800000000000001</v>
      </c>
      <c r="J45" s="35">
        <v>30</v>
      </c>
      <c r="K45" s="35">
        <v>44</v>
      </c>
      <c r="L45" s="70">
        <v>10.02</v>
      </c>
      <c r="M45" s="35">
        <v>0.125</v>
      </c>
    </row>
    <row r="46" spans="1:13" ht="20" customHeight="1" x14ac:dyDescent="0.15">
      <c r="A46" s="87" t="s">
        <v>39</v>
      </c>
      <c r="B46" s="88">
        <v>2017</v>
      </c>
      <c r="C46" s="36" t="s">
        <v>149</v>
      </c>
      <c r="D46" s="36" t="s">
        <v>155</v>
      </c>
      <c r="E46" s="35">
        <v>83</v>
      </c>
      <c r="F46" s="70">
        <v>34.335000000000001</v>
      </c>
      <c r="G46" s="35">
        <v>18</v>
      </c>
      <c r="H46" s="35">
        <v>32</v>
      </c>
      <c r="I46" s="35">
        <v>0.27200000000000002</v>
      </c>
      <c r="J46" s="35">
        <v>24</v>
      </c>
      <c r="K46" s="35">
        <v>38</v>
      </c>
      <c r="L46" s="70">
        <v>11</v>
      </c>
      <c r="M46" s="35">
        <v>0.161</v>
      </c>
    </row>
    <row r="47" spans="1:13" ht="20" customHeight="1" x14ac:dyDescent="0.15">
      <c r="A47" s="87" t="s">
        <v>40</v>
      </c>
      <c r="B47" s="88">
        <v>2017</v>
      </c>
      <c r="C47" s="36" t="s">
        <v>149</v>
      </c>
      <c r="D47" s="36" t="s">
        <v>155</v>
      </c>
      <c r="E47" s="35">
        <v>79</v>
      </c>
      <c r="F47" s="70">
        <v>34.817</v>
      </c>
      <c r="G47" s="35">
        <v>17</v>
      </c>
      <c r="H47" s="35">
        <v>31</v>
      </c>
      <c r="I47" s="35">
        <v>0.23899999999999999</v>
      </c>
      <c r="J47" s="35">
        <v>22</v>
      </c>
      <c r="K47" s="35">
        <v>36</v>
      </c>
      <c r="L47" s="70">
        <v>11.1</v>
      </c>
      <c r="M47" s="35">
        <v>0.14899999999999999</v>
      </c>
    </row>
    <row r="48" spans="1:13" ht="20" customHeight="1" x14ac:dyDescent="0.15">
      <c r="A48" s="87" t="s">
        <v>40</v>
      </c>
      <c r="B48" s="88">
        <v>2017</v>
      </c>
      <c r="C48" s="36" t="s">
        <v>151</v>
      </c>
      <c r="D48" s="36" t="s">
        <v>155</v>
      </c>
      <c r="E48" s="35">
        <v>79</v>
      </c>
      <c r="F48" s="70">
        <v>36.368000000000002</v>
      </c>
      <c r="G48" s="35">
        <v>17</v>
      </c>
      <c r="H48" s="35">
        <v>31</v>
      </c>
      <c r="I48" s="35">
        <v>0.25600000000000001</v>
      </c>
      <c r="J48" s="36" t="s">
        <v>69</v>
      </c>
      <c r="K48" s="36" t="s">
        <v>69</v>
      </c>
      <c r="L48" s="36" t="s">
        <v>69</v>
      </c>
      <c r="M48" s="36" t="s">
        <v>69</v>
      </c>
    </row>
    <row r="49" spans="1:13" ht="20" customHeight="1" x14ac:dyDescent="0.15">
      <c r="A49" s="87" t="s">
        <v>41</v>
      </c>
      <c r="B49" s="88">
        <v>2017</v>
      </c>
      <c r="C49" s="36" t="s">
        <v>149</v>
      </c>
      <c r="D49" s="36" t="s">
        <v>155</v>
      </c>
      <c r="E49" s="35">
        <v>77</v>
      </c>
      <c r="F49" s="70">
        <v>30.225999999999999</v>
      </c>
      <c r="G49" s="35">
        <v>15</v>
      </c>
      <c r="H49" s="35">
        <v>29</v>
      </c>
      <c r="I49" s="35">
        <v>0.22500000000000001</v>
      </c>
      <c r="J49" s="35">
        <v>21</v>
      </c>
      <c r="K49" s="35">
        <v>35</v>
      </c>
      <c r="L49" s="70">
        <v>10.7</v>
      </c>
      <c r="M49" s="35">
        <v>0.156</v>
      </c>
    </row>
    <row r="50" spans="1:13" ht="20" customHeight="1" x14ac:dyDescent="0.15">
      <c r="A50" s="87" t="s">
        <v>41</v>
      </c>
      <c r="B50" s="88">
        <v>2017</v>
      </c>
      <c r="C50" s="36" t="s">
        <v>151</v>
      </c>
      <c r="D50" s="36" t="s">
        <v>155</v>
      </c>
      <c r="E50" s="35">
        <v>77</v>
      </c>
      <c r="F50" s="70">
        <v>28.314</v>
      </c>
      <c r="G50" s="35">
        <v>19</v>
      </c>
      <c r="H50" s="35">
        <v>33</v>
      </c>
      <c r="I50" s="35">
        <v>0.21199999999999999</v>
      </c>
      <c r="J50" s="35">
        <v>27</v>
      </c>
      <c r="K50" s="35">
        <v>41</v>
      </c>
      <c r="L50" s="70">
        <v>10.02</v>
      </c>
      <c r="M50" s="35">
        <v>0.14399999999999999</v>
      </c>
    </row>
    <row r="51" spans="1:13" ht="20" customHeight="1" x14ac:dyDescent="0.15">
      <c r="A51" s="87" t="s">
        <v>42</v>
      </c>
      <c r="B51" s="88">
        <v>2017</v>
      </c>
      <c r="C51" s="36" t="s">
        <v>149</v>
      </c>
      <c r="D51" s="36" t="s">
        <v>155</v>
      </c>
      <c r="E51" s="35">
        <v>69</v>
      </c>
      <c r="F51" s="70">
        <v>34.064</v>
      </c>
      <c r="G51" s="35">
        <v>15</v>
      </c>
      <c r="H51" s="35">
        <v>29</v>
      </c>
      <c r="I51" s="35">
        <v>0.26300000000000001</v>
      </c>
      <c r="J51" s="35">
        <v>20</v>
      </c>
      <c r="K51" s="35">
        <v>34</v>
      </c>
      <c r="L51" s="70">
        <v>10.3</v>
      </c>
      <c r="M51" s="35">
        <v>0.16</v>
      </c>
    </row>
    <row r="52" spans="1:13" ht="20" customHeight="1" x14ac:dyDescent="0.15">
      <c r="A52" s="87" t="s">
        <v>42</v>
      </c>
      <c r="B52" s="88">
        <v>2017</v>
      </c>
      <c r="C52" s="36" t="s">
        <v>151</v>
      </c>
      <c r="D52" s="36" t="s">
        <v>155</v>
      </c>
      <c r="E52" s="35">
        <v>69</v>
      </c>
      <c r="F52" s="70">
        <v>34.872999999999998</v>
      </c>
      <c r="G52" s="35">
        <v>18</v>
      </c>
      <c r="H52" s="35">
        <v>32</v>
      </c>
      <c r="I52" s="35">
        <v>0.309</v>
      </c>
      <c r="J52" s="35">
        <v>24</v>
      </c>
      <c r="K52" s="35">
        <v>38</v>
      </c>
      <c r="L52" s="70">
        <v>11.2</v>
      </c>
      <c r="M52" s="35">
        <v>0.20399999999999999</v>
      </c>
    </row>
    <row r="53" spans="1:13" ht="20" customHeight="1" x14ac:dyDescent="0.15">
      <c r="A53" s="87" t="s">
        <v>43</v>
      </c>
      <c r="B53" s="88">
        <v>2017</v>
      </c>
      <c r="C53" s="36" t="s">
        <v>149</v>
      </c>
      <c r="D53" s="36" t="s">
        <v>155</v>
      </c>
      <c r="E53" s="35">
        <v>67</v>
      </c>
      <c r="F53" s="70">
        <v>35.582999999999998</v>
      </c>
      <c r="G53" s="35">
        <v>21</v>
      </c>
      <c r="H53" s="35">
        <v>35</v>
      </c>
      <c r="I53" s="35">
        <v>0.26800000000000002</v>
      </c>
      <c r="J53" s="36" t="s">
        <v>69</v>
      </c>
      <c r="K53" s="36" t="s">
        <v>69</v>
      </c>
      <c r="L53" s="36" t="s">
        <v>69</v>
      </c>
      <c r="M53" s="36" t="s">
        <v>69</v>
      </c>
    </row>
    <row r="54" spans="1:13" ht="20" customHeight="1" x14ac:dyDescent="0.15">
      <c r="A54" s="87" t="s">
        <v>43</v>
      </c>
      <c r="B54" s="88">
        <v>2017</v>
      </c>
      <c r="C54" s="36" t="s">
        <v>151</v>
      </c>
      <c r="D54" s="36" t="s">
        <v>155</v>
      </c>
      <c r="E54" s="35">
        <v>67</v>
      </c>
      <c r="F54" s="70">
        <v>34.283999999999999</v>
      </c>
      <c r="G54" s="35">
        <v>21</v>
      </c>
      <c r="H54" s="35">
        <v>35</v>
      </c>
      <c r="I54" s="35">
        <v>0.247</v>
      </c>
      <c r="J54" s="35">
        <v>32</v>
      </c>
      <c r="K54" s="35">
        <v>46</v>
      </c>
      <c r="L54" s="70"/>
      <c r="M54" s="75"/>
    </row>
    <row r="55" spans="1:13" ht="20" customHeight="1" x14ac:dyDescent="0.15">
      <c r="A55" s="87" t="s">
        <v>44</v>
      </c>
      <c r="B55" s="88">
        <v>2017</v>
      </c>
      <c r="C55" s="36" t="s">
        <v>149</v>
      </c>
      <c r="D55" s="36" t="s">
        <v>155</v>
      </c>
      <c r="E55" s="35">
        <v>67</v>
      </c>
      <c r="F55" s="70">
        <v>34.930999999999997</v>
      </c>
      <c r="G55" s="35">
        <v>15</v>
      </c>
      <c r="H55" s="35">
        <v>29</v>
      </c>
      <c r="I55" s="35">
        <v>0.26800000000000002</v>
      </c>
      <c r="J55" s="36" t="s">
        <v>69</v>
      </c>
      <c r="K55" s="36" t="s">
        <v>69</v>
      </c>
      <c r="L55" s="36" t="s">
        <v>69</v>
      </c>
      <c r="M55" s="36" t="s">
        <v>69</v>
      </c>
    </row>
    <row r="56" spans="1:13" ht="20" customHeight="1" x14ac:dyDescent="0.15">
      <c r="A56" s="87" t="s">
        <v>44</v>
      </c>
      <c r="B56" s="88">
        <v>2017</v>
      </c>
      <c r="C56" s="36" t="s">
        <v>151</v>
      </c>
      <c r="D56" s="36" t="s">
        <v>155</v>
      </c>
      <c r="E56" s="35">
        <v>67</v>
      </c>
      <c r="F56" s="70">
        <v>35.031999999999996</v>
      </c>
      <c r="G56" s="35">
        <v>17</v>
      </c>
      <c r="H56" s="35">
        <v>31</v>
      </c>
      <c r="I56" s="35">
        <v>0.26100000000000001</v>
      </c>
      <c r="J56" s="36" t="s">
        <v>69</v>
      </c>
      <c r="K56" s="36" t="s">
        <v>69</v>
      </c>
      <c r="L56" s="36" t="s">
        <v>69</v>
      </c>
      <c r="M56" s="36" t="s">
        <v>69</v>
      </c>
    </row>
    <row r="57" spans="1:13" ht="20" customHeight="1" x14ac:dyDescent="0.15">
      <c r="A57" s="87" t="s">
        <v>45</v>
      </c>
      <c r="B57" s="88">
        <v>2017</v>
      </c>
      <c r="C57" s="36" t="s">
        <v>149</v>
      </c>
      <c r="D57" s="36" t="s">
        <v>155</v>
      </c>
      <c r="E57" s="35">
        <v>79</v>
      </c>
      <c r="F57" s="70">
        <v>33.226999999999997</v>
      </c>
      <c r="G57" s="35">
        <v>18</v>
      </c>
      <c r="H57" s="35">
        <v>32</v>
      </c>
      <c r="I57" s="35">
        <v>0.29799999999999999</v>
      </c>
      <c r="J57" s="35">
        <v>25</v>
      </c>
      <c r="K57" s="35">
        <v>39</v>
      </c>
      <c r="L57" s="70">
        <v>11.7</v>
      </c>
      <c r="M57" s="35">
        <v>0.20100000000000001</v>
      </c>
    </row>
    <row r="58" spans="1:13" ht="20" customHeight="1" x14ac:dyDescent="0.15">
      <c r="A58" s="87" t="s">
        <v>45</v>
      </c>
      <c r="B58" s="88">
        <v>2017</v>
      </c>
      <c r="C58" s="36" t="s">
        <v>151</v>
      </c>
      <c r="D58" s="36" t="s">
        <v>155</v>
      </c>
      <c r="E58" s="35">
        <v>79</v>
      </c>
      <c r="F58" s="70">
        <v>36.037999999999997</v>
      </c>
      <c r="G58" s="35">
        <v>20</v>
      </c>
      <c r="H58" s="35">
        <v>34</v>
      </c>
      <c r="I58" s="35">
        <v>0.30299999999999999</v>
      </c>
      <c r="J58" s="36" t="s">
        <v>69</v>
      </c>
      <c r="K58" s="36" t="s">
        <v>69</v>
      </c>
      <c r="L58" s="36" t="s">
        <v>69</v>
      </c>
      <c r="M58" s="36" t="s">
        <v>69</v>
      </c>
    </row>
    <row r="59" spans="1:13" ht="20" customHeight="1" x14ac:dyDescent="0.15">
      <c r="A59" s="87" t="s">
        <v>46</v>
      </c>
      <c r="B59" s="88">
        <v>2017</v>
      </c>
      <c r="C59" s="36" t="s">
        <v>149</v>
      </c>
      <c r="D59" s="36" t="s">
        <v>155</v>
      </c>
      <c r="E59" s="35">
        <v>39</v>
      </c>
      <c r="F59" s="70">
        <v>34.575000000000003</v>
      </c>
      <c r="G59" s="35">
        <v>19</v>
      </c>
      <c r="H59" s="35">
        <v>33</v>
      </c>
      <c r="I59" s="35">
        <v>0.26800000000000002</v>
      </c>
      <c r="J59" s="35">
        <v>27</v>
      </c>
      <c r="K59" s="35">
        <v>41</v>
      </c>
      <c r="L59" s="70">
        <v>11.2</v>
      </c>
      <c r="M59" s="35">
        <v>0.19400000000000001</v>
      </c>
    </row>
    <row r="60" spans="1:13" ht="20" customHeight="1" x14ac:dyDescent="0.15">
      <c r="A60" s="87" t="s">
        <v>46</v>
      </c>
      <c r="B60" s="88">
        <v>2017</v>
      </c>
      <c r="C60" s="36" t="s">
        <v>151</v>
      </c>
      <c r="D60" s="36" t="s">
        <v>155</v>
      </c>
      <c r="E60" s="35">
        <v>39</v>
      </c>
      <c r="F60" s="70">
        <v>34.966000000000001</v>
      </c>
      <c r="G60" s="35">
        <v>19</v>
      </c>
      <c r="H60" s="35">
        <v>33</v>
      </c>
      <c r="I60" s="35">
        <v>0.249</v>
      </c>
      <c r="J60" s="35">
        <v>27</v>
      </c>
      <c r="K60" s="35">
        <v>41</v>
      </c>
      <c r="L60" s="70">
        <v>11.8</v>
      </c>
      <c r="M60" s="35">
        <v>0.154</v>
      </c>
    </row>
    <row r="61" spans="1:13" ht="20" customHeight="1" x14ac:dyDescent="0.15">
      <c r="A61" s="87" t="s">
        <v>13</v>
      </c>
      <c r="B61" s="88">
        <v>2018</v>
      </c>
      <c r="C61" s="36" t="s">
        <v>149</v>
      </c>
      <c r="D61" s="36" t="s">
        <v>155</v>
      </c>
      <c r="E61" s="35">
        <v>98</v>
      </c>
      <c r="F61" s="70">
        <v>34.33</v>
      </c>
      <c r="G61" s="35">
        <v>17</v>
      </c>
      <c r="H61" s="35">
        <v>31</v>
      </c>
      <c r="I61" s="35">
        <v>0.22800000000000001</v>
      </c>
      <c r="J61" s="35">
        <v>24</v>
      </c>
      <c r="K61" s="35">
        <v>38</v>
      </c>
      <c r="L61" s="70">
        <v>10.7</v>
      </c>
      <c r="M61" s="35">
        <v>0.13300000000000001</v>
      </c>
    </row>
    <row r="62" spans="1:13" ht="20" customHeight="1" x14ac:dyDescent="0.15">
      <c r="A62" s="87" t="s">
        <v>13</v>
      </c>
      <c r="B62" s="88">
        <v>2018</v>
      </c>
      <c r="C62" s="36" t="s">
        <v>151</v>
      </c>
      <c r="D62" s="36" t="s">
        <v>155</v>
      </c>
      <c r="E62" s="35">
        <v>98</v>
      </c>
      <c r="F62" s="70">
        <v>34.695</v>
      </c>
      <c r="G62" s="35">
        <v>17</v>
      </c>
      <c r="H62" s="35">
        <v>31</v>
      </c>
      <c r="I62" s="70">
        <v>0.23</v>
      </c>
      <c r="J62" s="35">
        <v>24</v>
      </c>
      <c r="K62" s="35">
        <v>38</v>
      </c>
      <c r="L62" s="70">
        <v>12.7</v>
      </c>
      <c r="M62" s="35">
        <v>0.16300000000000001</v>
      </c>
    </row>
    <row r="63" spans="1:13" ht="20" customHeight="1" x14ac:dyDescent="0.15">
      <c r="A63" s="87" t="s">
        <v>152</v>
      </c>
      <c r="B63" s="88">
        <v>2018</v>
      </c>
      <c r="C63" s="36" t="s">
        <v>149</v>
      </c>
      <c r="D63" s="36" t="s">
        <v>155</v>
      </c>
      <c r="E63" s="35">
        <v>81</v>
      </c>
      <c r="F63" s="36" t="s">
        <v>69</v>
      </c>
      <c r="G63" s="35">
        <v>16</v>
      </c>
      <c r="H63" s="35">
        <v>30</v>
      </c>
      <c r="I63" s="70">
        <v>0.35</v>
      </c>
      <c r="J63" s="35">
        <v>24</v>
      </c>
      <c r="K63" s="35">
        <v>38</v>
      </c>
      <c r="L63" s="70">
        <v>13.1</v>
      </c>
      <c r="M63" s="35">
        <v>0.20599999999999999</v>
      </c>
    </row>
    <row r="64" spans="1:13" ht="20" customHeight="1" x14ac:dyDescent="0.15">
      <c r="A64" s="87" t="s">
        <v>152</v>
      </c>
      <c r="B64" s="88">
        <v>2018</v>
      </c>
      <c r="C64" s="36" t="s">
        <v>151</v>
      </c>
      <c r="D64" s="36" t="s">
        <v>155</v>
      </c>
      <c r="E64" s="35">
        <v>81</v>
      </c>
      <c r="F64" s="36" t="s">
        <v>69</v>
      </c>
      <c r="G64" s="35">
        <v>16</v>
      </c>
      <c r="H64" s="35">
        <v>30</v>
      </c>
      <c r="I64" s="35">
        <v>0.41399999999999998</v>
      </c>
      <c r="J64" s="35">
        <v>24</v>
      </c>
      <c r="K64" s="35">
        <v>38</v>
      </c>
      <c r="L64" s="70">
        <v>13.5</v>
      </c>
      <c r="M64" s="35">
        <v>0.24</v>
      </c>
    </row>
    <row r="65" spans="1:13" ht="20" customHeight="1" x14ac:dyDescent="0.15">
      <c r="A65" s="87" t="s">
        <v>153</v>
      </c>
      <c r="B65" s="88">
        <v>2018</v>
      </c>
      <c r="C65" s="36" t="s">
        <v>149</v>
      </c>
      <c r="D65" s="36" t="s">
        <v>155</v>
      </c>
      <c r="E65" s="35">
        <v>80</v>
      </c>
      <c r="F65" s="70">
        <v>41.573</v>
      </c>
      <c r="G65" s="35">
        <v>17</v>
      </c>
      <c r="H65" s="35">
        <v>31</v>
      </c>
      <c r="I65" s="35">
        <v>0.30599999999999999</v>
      </c>
      <c r="J65" s="35">
        <v>24</v>
      </c>
      <c r="K65" s="35">
        <v>38</v>
      </c>
      <c r="L65" s="70">
        <v>12.4</v>
      </c>
      <c r="M65" s="35">
        <v>0.16900000000000001</v>
      </c>
    </row>
    <row r="66" spans="1:13" ht="20" customHeight="1" x14ac:dyDescent="0.15">
      <c r="A66" s="87" t="s">
        <v>153</v>
      </c>
      <c r="B66" s="88">
        <v>2018</v>
      </c>
      <c r="C66" s="36" t="s">
        <v>151</v>
      </c>
      <c r="D66" s="36" t="s">
        <v>155</v>
      </c>
      <c r="E66" s="35">
        <v>80</v>
      </c>
      <c r="F66" s="70">
        <v>31.818000000000001</v>
      </c>
      <c r="G66" s="35">
        <v>17</v>
      </c>
      <c r="H66" s="35">
        <v>31</v>
      </c>
      <c r="I66" s="35">
        <v>0.22600000000000001</v>
      </c>
      <c r="J66" s="35">
        <v>24</v>
      </c>
      <c r="K66" s="35">
        <v>38</v>
      </c>
      <c r="L66" s="70">
        <v>11.5</v>
      </c>
      <c r="M66" s="35">
        <v>0.13800000000000001</v>
      </c>
    </row>
    <row r="67" spans="1:13" ht="20" customHeight="1" x14ac:dyDescent="0.15">
      <c r="A67" s="87" t="s">
        <v>14</v>
      </c>
      <c r="B67" s="88">
        <v>2018</v>
      </c>
      <c r="C67" s="36" t="s">
        <v>149</v>
      </c>
      <c r="D67" s="36" t="s">
        <v>155</v>
      </c>
      <c r="E67" s="35">
        <v>50</v>
      </c>
      <c r="F67" s="70">
        <v>35.186</v>
      </c>
      <c r="G67" s="35">
        <v>16</v>
      </c>
      <c r="H67" s="35">
        <v>30</v>
      </c>
      <c r="I67" s="35">
        <v>0.30199999999999999</v>
      </c>
      <c r="J67" s="35">
        <v>24</v>
      </c>
      <c r="K67" s="35">
        <v>38</v>
      </c>
      <c r="L67" s="70">
        <v>12</v>
      </c>
      <c r="M67" s="35">
        <v>0.189</v>
      </c>
    </row>
    <row r="68" spans="1:13" ht="20" customHeight="1" x14ac:dyDescent="0.15">
      <c r="A68" s="87" t="s">
        <v>14</v>
      </c>
      <c r="B68" s="88">
        <v>2018</v>
      </c>
      <c r="C68" s="36" t="s">
        <v>151</v>
      </c>
      <c r="D68" s="36" t="s">
        <v>155</v>
      </c>
      <c r="E68" s="35">
        <v>50</v>
      </c>
      <c r="F68" s="70">
        <v>41.543999999999997</v>
      </c>
      <c r="G68" s="35">
        <v>18</v>
      </c>
      <c r="H68" s="35">
        <v>32</v>
      </c>
      <c r="I68" s="70">
        <v>0.33</v>
      </c>
      <c r="J68" s="35">
        <v>21</v>
      </c>
      <c r="K68" s="35">
        <v>35</v>
      </c>
      <c r="L68" s="70">
        <v>12.6</v>
      </c>
      <c r="M68" s="35">
        <v>0.20200000000000001</v>
      </c>
    </row>
    <row r="69" spans="1:13" ht="20" customHeight="1" x14ac:dyDescent="0.15">
      <c r="A69" s="87" t="s">
        <v>154</v>
      </c>
      <c r="B69" s="88">
        <v>2018</v>
      </c>
      <c r="C69" s="36" t="s">
        <v>149</v>
      </c>
      <c r="D69" s="36" t="s">
        <v>155</v>
      </c>
      <c r="E69" s="35">
        <v>55</v>
      </c>
      <c r="F69" s="70">
        <v>40.225000000000001</v>
      </c>
      <c r="G69" s="35">
        <v>18</v>
      </c>
      <c r="H69" s="35">
        <v>32</v>
      </c>
      <c r="I69" s="35">
        <v>0.34799999999999998</v>
      </c>
      <c r="J69" s="35">
        <v>24</v>
      </c>
      <c r="K69" s="35">
        <v>38</v>
      </c>
      <c r="L69" s="70">
        <v>12.9</v>
      </c>
      <c r="M69" s="35">
        <v>0.22</v>
      </c>
    </row>
    <row r="70" spans="1:13" ht="20" customHeight="1" x14ac:dyDescent="0.15">
      <c r="A70" s="87" t="s">
        <v>154</v>
      </c>
      <c r="B70" s="88">
        <v>2018</v>
      </c>
      <c r="C70" s="36" t="s">
        <v>151</v>
      </c>
      <c r="D70" s="36" t="s">
        <v>155</v>
      </c>
      <c r="E70" s="35">
        <v>55</v>
      </c>
      <c r="F70" s="70">
        <v>42.743000000000002</v>
      </c>
      <c r="G70" s="35">
        <v>20</v>
      </c>
      <c r="H70" s="35">
        <v>34</v>
      </c>
      <c r="I70" s="35">
        <v>0.34799999999999998</v>
      </c>
      <c r="J70" s="35">
        <v>30</v>
      </c>
      <c r="K70" s="35">
        <v>44</v>
      </c>
      <c r="L70" s="70">
        <v>11.9</v>
      </c>
      <c r="M70" s="35">
        <v>0.187</v>
      </c>
    </row>
    <row r="71" spans="1:13" ht="20" customHeight="1" x14ac:dyDescent="0.15">
      <c r="A71" s="87" t="s">
        <v>15</v>
      </c>
      <c r="B71" s="88">
        <v>2018</v>
      </c>
      <c r="C71" s="36" t="s">
        <v>149</v>
      </c>
      <c r="D71" s="36" t="s">
        <v>155</v>
      </c>
      <c r="E71" s="35">
        <v>117</v>
      </c>
      <c r="F71" s="70">
        <v>41.320999999999998</v>
      </c>
      <c r="G71" s="35">
        <v>19</v>
      </c>
      <c r="H71" s="35">
        <v>33</v>
      </c>
      <c r="I71" s="70">
        <v>0.33</v>
      </c>
      <c r="J71" s="35">
        <v>27</v>
      </c>
      <c r="K71" s="35">
        <v>41</v>
      </c>
      <c r="L71" s="70">
        <v>11.5</v>
      </c>
      <c r="M71" s="35">
        <v>0.191</v>
      </c>
    </row>
    <row r="72" spans="1:13" ht="20" customHeight="1" x14ac:dyDescent="0.15">
      <c r="A72" s="89" t="s">
        <v>15</v>
      </c>
      <c r="B72" s="90">
        <v>2018</v>
      </c>
      <c r="C72" s="91" t="s">
        <v>151</v>
      </c>
      <c r="D72" s="91" t="s">
        <v>155</v>
      </c>
      <c r="E72" s="92">
        <v>117</v>
      </c>
      <c r="F72" s="93">
        <v>37.896000000000001</v>
      </c>
      <c r="G72" s="92">
        <v>20</v>
      </c>
      <c r="H72" s="92">
        <v>34</v>
      </c>
      <c r="I72" s="92">
        <v>0.317</v>
      </c>
      <c r="J72" s="92">
        <v>27</v>
      </c>
      <c r="K72" s="92">
        <v>41</v>
      </c>
      <c r="L72" s="93">
        <v>12.1</v>
      </c>
      <c r="M72" s="92">
        <v>0.20100000000000001</v>
      </c>
    </row>
    <row r="73" spans="1:13" ht="20" customHeight="1" x14ac:dyDescent="0.15">
      <c r="A73" s="94" t="s">
        <v>33</v>
      </c>
      <c r="B73" s="95">
        <v>2017</v>
      </c>
      <c r="C73" s="96" t="s">
        <v>149</v>
      </c>
      <c r="D73" s="96" t="s">
        <v>157</v>
      </c>
      <c r="E73" s="97">
        <v>88</v>
      </c>
      <c r="F73" s="98">
        <v>42.07</v>
      </c>
      <c r="G73" s="97">
        <v>16</v>
      </c>
      <c r="H73" s="97">
        <v>34</v>
      </c>
      <c r="I73" s="97">
        <v>0.42299999999999999</v>
      </c>
      <c r="J73" s="97">
        <v>21</v>
      </c>
      <c r="K73" s="97">
        <v>39</v>
      </c>
      <c r="L73" s="98">
        <v>12.9</v>
      </c>
      <c r="M73" s="97">
        <v>0.27400000000000002</v>
      </c>
    </row>
    <row r="74" spans="1:13" ht="20" customHeight="1" x14ac:dyDescent="0.15">
      <c r="A74" s="87" t="s">
        <v>33</v>
      </c>
      <c r="B74" s="88">
        <v>2017</v>
      </c>
      <c r="C74" s="36" t="s">
        <v>151</v>
      </c>
      <c r="D74" s="36" t="s">
        <v>157</v>
      </c>
      <c r="E74" s="35">
        <v>86</v>
      </c>
      <c r="F74" s="70">
        <v>38.008000000000003</v>
      </c>
      <c r="G74" s="35">
        <v>20</v>
      </c>
      <c r="H74" s="35">
        <v>38</v>
      </c>
      <c r="I74" s="70">
        <v>0.3</v>
      </c>
      <c r="J74" s="35">
        <v>30</v>
      </c>
      <c r="K74" s="35">
        <v>48</v>
      </c>
      <c r="L74" s="70">
        <v>11.7</v>
      </c>
      <c r="M74" s="35">
        <v>0.17100000000000001</v>
      </c>
    </row>
    <row r="75" spans="1:13" ht="20" customHeight="1" x14ac:dyDescent="0.15">
      <c r="A75" s="87" t="s">
        <v>34</v>
      </c>
      <c r="B75" s="88">
        <v>2017</v>
      </c>
      <c r="C75" s="36" t="s">
        <v>149</v>
      </c>
      <c r="D75" s="36" t="s">
        <v>157</v>
      </c>
      <c r="E75" s="35">
        <v>91</v>
      </c>
      <c r="F75" s="70">
        <v>38.369</v>
      </c>
      <c r="G75" s="35">
        <v>17</v>
      </c>
      <c r="H75" s="35">
        <v>35</v>
      </c>
      <c r="I75" s="35">
        <v>0.30599999999999999</v>
      </c>
      <c r="J75" s="35">
        <v>30</v>
      </c>
      <c r="K75" s="35">
        <v>48</v>
      </c>
      <c r="L75" s="70">
        <v>12.9</v>
      </c>
      <c r="M75" s="35">
        <v>0.28499999999999998</v>
      </c>
    </row>
    <row r="76" spans="1:13" ht="20" customHeight="1" x14ac:dyDescent="0.15">
      <c r="A76" s="87" t="s">
        <v>34</v>
      </c>
      <c r="B76" s="88">
        <v>2017</v>
      </c>
      <c r="C76" s="36" t="s">
        <v>151</v>
      </c>
      <c r="D76" s="36" t="s">
        <v>157</v>
      </c>
      <c r="E76" s="35">
        <v>89</v>
      </c>
      <c r="F76" s="70">
        <v>33.780999999999999</v>
      </c>
      <c r="G76" s="35">
        <v>17</v>
      </c>
      <c r="H76" s="35">
        <v>35</v>
      </c>
      <c r="I76" s="35">
        <v>0.44900000000000001</v>
      </c>
      <c r="J76" s="35">
        <v>30</v>
      </c>
      <c r="K76" s="35">
        <v>48</v>
      </c>
      <c r="L76" s="70">
        <v>11.1</v>
      </c>
      <c r="M76" s="35">
        <v>0.16200000000000001</v>
      </c>
    </row>
    <row r="77" spans="1:13" ht="20" customHeight="1" x14ac:dyDescent="0.15">
      <c r="A77" s="87" t="s">
        <v>156</v>
      </c>
      <c r="B77" s="88">
        <v>2017</v>
      </c>
      <c r="C77" s="36" t="s">
        <v>149</v>
      </c>
      <c r="D77" s="36" t="s">
        <v>157</v>
      </c>
      <c r="E77" s="35">
        <v>118</v>
      </c>
      <c r="F77" s="70">
        <v>40.369999999999997</v>
      </c>
      <c r="G77" s="35">
        <v>17</v>
      </c>
      <c r="H77" s="35">
        <v>35</v>
      </c>
      <c r="I77" s="35">
        <v>0.46600000000000003</v>
      </c>
      <c r="J77" s="35">
        <v>22</v>
      </c>
      <c r="K77" s="35">
        <v>40</v>
      </c>
      <c r="L77" s="70">
        <v>12.6</v>
      </c>
      <c r="M77" s="35">
        <v>0.29199999999999998</v>
      </c>
    </row>
    <row r="78" spans="1:13" ht="20" customHeight="1" x14ac:dyDescent="0.15">
      <c r="A78" s="87" t="s">
        <v>156</v>
      </c>
      <c r="B78" s="88">
        <v>2017</v>
      </c>
      <c r="C78" s="36" t="s">
        <v>151</v>
      </c>
      <c r="D78" s="36" t="s">
        <v>157</v>
      </c>
      <c r="E78" s="35">
        <v>116</v>
      </c>
      <c r="F78" s="70">
        <v>42.530999999999999</v>
      </c>
      <c r="G78" s="35">
        <v>19</v>
      </c>
      <c r="H78" s="35">
        <v>37</v>
      </c>
      <c r="I78" s="35">
        <v>0.40699999999999997</v>
      </c>
      <c r="J78" s="35">
        <v>24</v>
      </c>
      <c r="K78" s="35">
        <v>42</v>
      </c>
      <c r="L78" s="70">
        <v>12.8</v>
      </c>
      <c r="M78" s="35">
        <v>0.27</v>
      </c>
    </row>
    <row r="79" spans="1:13" ht="20" customHeight="1" x14ac:dyDescent="0.15">
      <c r="A79" s="87" t="s">
        <v>134</v>
      </c>
      <c r="B79" s="88">
        <v>2017</v>
      </c>
      <c r="C79" s="36" t="s">
        <v>149</v>
      </c>
      <c r="D79" s="36" t="s">
        <v>157</v>
      </c>
      <c r="E79" s="35">
        <v>106</v>
      </c>
      <c r="F79" s="70">
        <v>42.124000000000002</v>
      </c>
      <c r="G79" s="35">
        <v>16</v>
      </c>
      <c r="H79" s="35">
        <v>34</v>
      </c>
      <c r="I79" s="35">
        <v>0.36299999999999999</v>
      </c>
      <c r="J79" s="35">
        <v>21</v>
      </c>
      <c r="K79" s="35">
        <v>39</v>
      </c>
      <c r="L79" s="70">
        <v>12.7</v>
      </c>
      <c r="M79" s="35">
        <v>0.215</v>
      </c>
    </row>
    <row r="80" spans="1:13" ht="20" customHeight="1" x14ac:dyDescent="0.15">
      <c r="A80" s="87" t="s">
        <v>134</v>
      </c>
      <c r="B80" s="88">
        <v>2017</v>
      </c>
      <c r="C80" s="36" t="s">
        <v>151</v>
      </c>
      <c r="D80" s="36" t="s">
        <v>157</v>
      </c>
      <c r="E80" s="35">
        <v>104</v>
      </c>
      <c r="F80" s="70">
        <v>38.573999999999998</v>
      </c>
      <c r="G80" s="35">
        <v>16</v>
      </c>
      <c r="H80" s="35">
        <v>34</v>
      </c>
      <c r="I80" s="35">
        <v>0.36199999999999999</v>
      </c>
      <c r="J80" s="35">
        <v>21</v>
      </c>
      <c r="K80" s="35">
        <v>39</v>
      </c>
      <c r="L80" s="70">
        <v>11.8</v>
      </c>
      <c r="M80" s="35">
        <v>0.22600000000000001</v>
      </c>
    </row>
    <row r="81" spans="1:13" ht="20" customHeight="1" x14ac:dyDescent="0.15">
      <c r="A81" s="87" t="s">
        <v>36</v>
      </c>
      <c r="B81" s="88">
        <v>2017</v>
      </c>
      <c r="C81" s="36" t="s">
        <v>149</v>
      </c>
      <c r="D81" s="36" t="s">
        <v>157</v>
      </c>
      <c r="E81" s="35">
        <v>57</v>
      </c>
      <c r="F81" s="70">
        <v>33.18</v>
      </c>
      <c r="G81" s="35">
        <v>24</v>
      </c>
      <c r="H81" s="35">
        <v>42</v>
      </c>
      <c r="I81" s="35">
        <v>0.23599999999999999</v>
      </c>
      <c r="J81" s="35">
        <v>29</v>
      </c>
      <c r="K81" s="35">
        <v>47</v>
      </c>
      <c r="L81" s="70">
        <v>10.7</v>
      </c>
      <c r="M81" s="35">
        <v>0.16500000000000001</v>
      </c>
    </row>
    <row r="82" spans="1:13" ht="20" customHeight="1" x14ac:dyDescent="0.15">
      <c r="A82" s="87" t="s">
        <v>36</v>
      </c>
      <c r="B82" s="88">
        <v>2017</v>
      </c>
      <c r="C82" s="36" t="s">
        <v>151</v>
      </c>
      <c r="D82" s="36" t="s">
        <v>157</v>
      </c>
      <c r="E82" s="35">
        <v>55</v>
      </c>
      <c r="F82" s="70">
        <v>33.628999999999998</v>
      </c>
      <c r="G82" s="35">
        <v>28</v>
      </c>
      <c r="H82" s="35">
        <v>46</v>
      </c>
      <c r="I82" s="35">
        <v>0.22800000000000001</v>
      </c>
      <c r="J82" s="36" t="s">
        <v>69</v>
      </c>
      <c r="K82" s="36" t="s">
        <v>69</v>
      </c>
      <c r="L82" s="36" t="s">
        <v>69</v>
      </c>
      <c r="M82" s="36" t="s">
        <v>69</v>
      </c>
    </row>
    <row r="83" spans="1:13" ht="20" customHeight="1" x14ac:dyDescent="0.15">
      <c r="A83" s="87" t="s">
        <v>135</v>
      </c>
      <c r="B83" s="88">
        <v>2017</v>
      </c>
      <c r="C83" s="36" t="s">
        <v>149</v>
      </c>
      <c r="D83" s="36" t="s">
        <v>157</v>
      </c>
      <c r="E83" s="35">
        <v>85</v>
      </c>
      <c r="F83" s="70">
        <v>36.155000000000001</v>
      </c>
      <c r="G83" s="35">
        <v>25</v>
      </c>
      <c r="H83" s="35">
        <v>43</v>
      </c>
      <c r="I83" s="35">
        <v>0.255</v>
      </c>
      <c r="J83" s="35">
        <v>32</v>
      </c>
      <c r="K83" s="35">
        <v>50</v>
      </c>
      <c r="L83" s="70">
        <v>11.1</v>
      </c>
      <c r="M83" s="35">
        <v>0.16800000000000001</v>
      </c>
    </row>
    <row r="84" spans="1:13" ht="20" customHeight="1" x14ac:dyDescent="0.15">
      <c r="A84" s="87" t="s">
        <v>37</v>
      </c>
      <c r="B84" s="88">
        <v>2017</v>
      </c>
      <c r="C84" s="36" t="s">
        <v>149</v>
      </c>
      <c r="D84" s="36" t="s">
        <v>157</v>
      </c>
      <c r="E84" s="35">
        <v>37</v>
      </c>
      <c r="F84" s="70">
        <v>35.630000000000003</v>
      </c>
      <c r="G84" s="35">
        <v>18</v>
      </c>
      <c r="H84" s="35">
        <v>36</v>
      </c>
      <c r="I84" s="35">
        <v>0.255</v>
      </c>
      <c r="J84" s="36" t="s">
        <v>69</v>
      </c>
      <c r="K84" s="36" t="s">
        <v>69</v>
      </c>
      <c r="L84" s="36" t="s">
        <v>69</v>
      </c>
      <c r="M84" s="36" t="s">
        <v>69</v>
      </c>
    </row>
    <row r="85" spans="1:13" ht="20" customHeight="1" x14ac:dyDescent="0.15">
      <c r="A85" s="87" t="s">
        <v>37</v>
      </c>
      <c r="B85" s="88">
        <v>2017</v>
      </c>
      <c r="C85" s="36" t="s">
        <v>151</v>
      </c>
      <c r="D85" s="36" t="s">
        <v>157</v>
      </c>
      <c r="E85" s="35">
        <v>35</v>
      </c>
      <c r="F85" s="70">
        <v>30.687999999999999</v>
      </c>
      <c r="G85" s="35">
        <v>21</v>
      </c>
      <c r="H85" s="35">
        <v>39</v>
      </c>
      <c r="I85" s="75"/>
      <c r="J85" s="36" t="s">
        <v>69</v>
      </c>
      <c r="K85" s="36" t="s">
        <v>69</v>
      </c>
      <c r="L85" s="36" t="s">
        <v>69</v>
      </c>
      <c r="M85" s="36" t="s">
        <v>69</v>
      </c>
    </row>
    <row r="86" spans="1:13" ht="20" customHeight="1" x14ac:dyDescent="0.15">
      <c r="A86" s="87" t="s">
        <v>38</v>
      </c>
      <c r="B86" s="88">
        <v>2017</v>
      </c>
      <c r="C86" s="36" t="s">
        <v>149</v>
      </c>
      <c r="D86" s="36" t="s">
        <v>157</v>
      </c>
      <c r="E86" s="35">
        <v>107</v>
      </c>
      <c r="F86" s="70">
        <v>37.551000000000002</v>
      </c>
      <c r="G86" s="35">
        <v>19</v>
      </c>
      <c r="H86" s="35">
        <v>37</v>
      </c>
      <c r="I86" s="35">
        <v>0.27700000000000002</v>
      </c>
      <c r="J86" s="35">
        <v>26</v>
      </c>
      <c r="K86" s="35">
        <v>44</v>
      </c>
      <c r="L86" s="70">
        <v>11.3</v>
      </c>
      <c r="M86" s="35">
        <v>0.16300000000000001</v>
      </c>
    </row>
    <row r="87" spans="1:13" ht="20" customHeight="1" x14ac:dyDescent="0.15">
      <c r="A87" s="87" t="s">
        <v>38</v>
      </c>
      <c r="B87" s="88">
        <v>2017</v>
      </c>
      <c r="C87" s="36" t="s">
        <v>151</v>
      </c>
      <c r="D87" s="36" t="s">
        <v>157</v>
      </c>
      <c r="E87" s="35">
        <v>105</v>
      </c>
      <c r="F87" s="70">
        <v>37.179000000000002</v>
      </c>
      <c r="G87" s="35">
        <v>20</v>
      </c>
      <c r="H87" s="35">
        <v>38</v>
      </c>
      <c r="I87" s="35">
        <v>0.27100000000000002</v>
      </c>
      <c r="J87" s="35">
        <v>27</v>
      </c>
      <c r="K87" s="35">
        <v>45</v>
      </c>
      <c r="L87" s="70">
        <v>11.5</v>
      </c>
      <c r="M87" s="35">
        <v>0.192</v>
      </c>
    </row>
    <row r="88" spans="1:13" ht="20" customHeight="1" x14ac:dyDescent="0.15">
      <c r="A88" s="87" t="s">
        <v>39</v>
      </c>
      <c r="B88" s="88">
        <v>2017</v>
      </c>
      <c r="C88" s="36" t="s">
        <v>149</v>
      </c>
      <c r="D88" s="36" t="s">
        <v>157</v>
      </c>
      <c r="E88" s="35">
        <v>81</v>
      </c>
      <c r="F88" s="70">
        <v>33.295999999999999</v>
      </c>
      <c r="G88" s="35">
        <v>20</v>
      </c>
      <c r="H88" s="35">
        <v>38</v>
      </c>
      <c r="I88" s="35">
        <v>0.19400000000000001</v>
      </c>
      <c r="J88" s="35">
        <v>26</v>
      </c>
      <c r="K88" s="35">
        <v>44</v>
      </c>
      <c r="L88" s="70">
        <v>10.6</v>
      </c>
      <c r="M88" s="35">
        <v>0.13600000000000001</v>
      </c>
    </row>
    <row r="89" spans="1:13" ht="20" customHeight="1" x14ac:dyDescent="0.15">
      <c r="A89" s="87" t="s">
        <v>39</v>
      </c>
      <c r="B89" s="88">
        <v>2017</v>
      </c>
      <c r="C89" s="36" t="s">
        <v>151</v>
      </c>
      <c r="D89" s="36" t="s">
        <v>157</v>
      </c>
      <c r="E89" s="35">
        <v>81</v>
      </c>
      <c r="F89" s="70">
        <v>31.300999999999998</v>
      </c>
      <c r="G89" s="35">
        <v>19</v>
      </c>
      <c r="H89" s="35">
        <v>37</v>
      </c>
      <c r="I89" s="35">
        <v>0.22600000000000001</v>
      </c>
      <c r="J89" s="36" t="s">
        <v>69</v>
      </c>
      <c r="K89" s="36" t="s">
        <v>69</v>
      </c>
      <c r="L89" s="36" t="s">
        <v>69</v>
      </c>
      <c r="M89" s="36" t="s">
        <v>69</v>
      </c>
    </row>
    <row r="90" spans="1:13" ht="20" customHeight="1" x14ac:dyDescent="0.15">
      <c r="A90" s="87" t="s">
        <v>40</v>
      </c>
      <c r="B90" s="88">
        <v>2017</v>
      </c>
      <c r="C90" s="36" t="s">
        <v>149</v>
      </c>
      <c r="D90" s="36" t="s">
        <v>157</v>
      </c>
      <c r="E90" s="35">
        <v>77</v>
      </c>
      <c r="F90" s="70">
        <v>36.758000000000003</v>
      </c>
      <c r="G90" s="35">
        <v>18</v>
      </c>
      <c r="H90" s="35">
        <v>36</v>
      </c>
      <c r="I90" s="35">
        <v>0.26100000000000001</v>
      </c>
      <c r="J90" s="35">
        <v>26</v>
      </c>
      <c r="K90" s="35">
        <v>44</v>
      </c>
      <c r="L90" s="70">
        <v>10.9</v>
      </c>
      <c r="M90" s="35">
        <v>0.14000000000000001</v>
      </c>
    </row>
    <row r="91" spans="1:13" ht="20" customHeight="1" x14ac:dyDescent="0.15">
      <c r="A91" s="87" t="s">
        <v>40</v>
      </c>
      <c r="B91" s="88">
        <v>2017</v>
      </c>
      <c r="C91" s="36" t="s">
        <v>151</v>
      </c>
      <c r="D91" s="36" t="s">
        <v>157</v>
      </c>
      <c r="E91" s="35">
        <v>75</v>
      </c>
      <c r="F91" s="70">
        <v>42.884</v>
      </c>
      <c r="G91" s="35">
        <v>22</v>
      </c>
      <c r="H91" s="35">
        <v>40</v>
      </c>
      <c r="I91" s="35">
        <v>0.32300000000000001</v>
      </c>
      <c r="J91" s="35">
        <v>26</v>
      </c>
      <c r="K91" s="35">
        <v>44</v>
      </c>
      <c r="L91" s="70">
        <v>11.5</v>
      </c>
      <c r="M91" s="35">
        <v>0.20499999999999999</v>
      </c>
    </row>
    <row r="92" spans="1:13" ht="20" customHeight="1" x14ac:dyDescent="0.15">
      <c r="A92" s="87" t="s">
        <v>41</v>
      </c>
      <c r="B92" s="88">
        <v>2017</v>
      </c>
      <c r="C92" s="36" t="s">
        <v>149</v>
      </c>
      <c r="D92" s="36" t="s">
        <v>157</v>
      </c>
      <c r="E92" s="35">
        <v>75</v>
      </c>
      <c r="F92" s="70">
        <v>34.377000000000002</v>
      </c>
      <c r="G92" s="35">
        <v>16</v>
      </c>
      <c r="H92" s="35">
        <v>34</v>
      </c>
      <c r="I92" s="35">
        <v>0.23699999999999999</v>
      </c>
      <c r="J92" s="35">
        <v>23</v>
      </c>
      <c r="K92" s="35">
        <v>41</v>
      </c>
      <c r="L92" s="70">
        <v>10.02</v>
      </c>
      <c r="M92" s="35">
        <v>0.154</v>
      </c>
    </row>
    <row r="93" spans="1:13" ht="20" customHeight="1" x14ac:dyDescent="0.15">
      <c r="A93" s="87" t="s">
        <v>41</v>
      </c>
      <c r="B93" s="88">
        <v>2017</v>
      </c>
      <c r="C93" s="36" t="s">
        <v>151</v>
      </c>
      <c r="D93" s="36" t="s">
        <v>157</v>
      </c>
      <c r="E93" s="35">
        <v>73</v>
      </c>
      <c r="F93" s="70">
        <v>35.628999999999998</v>
      </c>
      <c r="G93" s="35">
        <v>16</v>
      </c>
      <c r="H93" s="35">
        <v>34</v>
      </c>
      <c r="I93" s="35">
        <v>0.254</v>
      </c>
      <c r="J93" s="35">
        <v>25</v>
      </c>
      <c r="K93" s="35">
        <v>43</v>
      </c>
      <c r="L93" s="70">
        <v>10.5</v>
      </c>
      <c r="M93" s="35">
        <v>0.14299999999999999</v>
      </c>
    </row>
    <row r="94" spans="1:13" ht="20" customHeight="1" x14ac:dyDescent="0.15">
      <c r="A94" s="87" t="s">
        <v>42</v>
      </c>
      <c r="B94" s="88">
        <v>2017</v>
      </c>
      <c r="C94" s="36" t="s">
        <v>149</v>
      </c>
      <c r="D94" s="36" t="s">
        <v>157</v>
      </c>
      <c r="E94" s="35">
        <v>67</v>
      </c>
      <c r="F94" s="70">
        <v>35.883000000000003</v>
      </c>
      <c r="G94" s="35">
        <v>17</v>
      </c>
      <c r="H94" s="35">
        <v>35</v>
      </c>
      <c r="I94" s="70">
        <v>0.28000000000000003</v>
      </c>
      <c r="J94" s="35">
        <v>24</v>
      </c>
      <c r="K94" s="35">
        <v>42</v>
      </c>
      <c r="L94" s="70">
        <v>12.4</v>
      </c>
      <c r="M94" s="35">
        <v>0.21199999999999999</v>
      </c>
    </row>
    <row r="95" spans="1:13" ht="20" customHeight="1" x14ac:dyDescent="0.15">
      <c r="A95" s="87" t="s">
        <v>42</v>
      </c>
      <c r="B95" s="88">
        <v>2017</v>
      </c>
      <c r="C95" s="36" t="s">
        <v>151</v>
      </c>
      <c r="D95" s="36" t="s">
        <v>157</v>
      </c>
      <c r="E95" s="35">
        <v>65</v>
      </c>
      <c r="F95" s="70">
        <v>35.231000000000002</v>
      </c>
      <c r="G95" s="35">
        <v>19</v>
      </c>
      <c r="H95" s="35">
        <v>37</v>
      </c>
      <c r="I95" s="35">
        <v>0.219</v>
      </c>
      <c r="J95" s="35">
        <v>24</v>
      </c>
      <c r="K95" s="35">
        <v>42</v>
      </c>
      <c r="L95" s="70">
        <v>10</v>
      </c>
      <c r="M95" s="35">
        <v>0.115</v>
      </c>
    </row>
    <row r="96" spans="1:13" ht="20" customHeight="1" x14ac:dyDescent="0.15">
      <c r="A96" s="87" t="s">
        <v>43</v>
      </c>
      <c r="B96" s="88">
        <v>2017</v>
      </c>
      <c r="C96" s="36" t="s">
        <v>149</v>
      </c>
      <c r="D96" s="36" t="s">
        <v>157</v>
      </c>
      <c r="E96" s="35">
        <v>65</v>
      </c>
      <c r="F96" s="70">
        <v>35.621000000000002</v>
      </c>
      <c r="G96" s="35">
        <v>19</v>
      </c>
      <c r="H96" s="35">
        <v>37</v>
      </c>
      <c r="I96" s="70">
        <v>0.26</v>
      </c>
      <c r="J96" s="35">
        <v>26</v>
      </c>
      <c r="K96" s="35">
        <v>44</v>
      </c>
      <c r="L96" s="70">
        <v>11.7</v>
      </c>
      <c r="M96" s="35">
        <v>0.17699999999999999</v>
      </c>
    </row>
    <row r="97" spans="1:13" ht="20" customHeight="1" x14ac:dyDescent="0.15">
      <c r="A97" s="87" t="s">
        <v>43</v>
      </c>
      <c r="B97" s="88">
        <v>2017</v>
      </c>
      <c r="C97" s="36" t="s">
        <v>151</v>
      </c>
      <c r="D97" s="36" t="s">
        <v>157</v>
      </c>
      <c r="E97" s="35">
        <v>63</v>
      </c>
      <c r="F97" s="70">
        <v>32.912999999999997</v>
      </c>
      <c r="G97" s="35">
        <v>25</v>
      </c>
      <c r="H97" s="35">
        <v>43</v>
      </c>
      <c r="I97" s="70">
        <v>0.23</v>
      </c>
      <c r="J97" s="35">
        <v>33</v>
      </c>
      <c r="K97" s="35">
        <v>51</v>
      </c>
      <c r="L97" s="70">
        <v>9.8000000000000007</v>
      </c>
      <c r="M97" s="36" t="s">
        <v>69</v>
      </c>
    </row>
    <row r="98" spans="1:13" ht="20" customHeight="1" x14ac:dyDescent="0.15">
      <c r="A98" s="87" t="s">
        <v>44</v>
      </c>
      <c r="B98" s="88">
        <v>2017</v>
      </c>
      <c r="C98" s="36" t="s">
        <v>149</v>
      </c>
      <c r="D98" s="36" t="s">
        <v>157</v>
      </c>
      <c r="E98" s="35">
        <v>65</v>
      </c>
      <c r="F98" s="70">
        <v>32.99</v>
      </c>
      <c r="G98" s="35">
        <v>19</v>
      </c>
      <c r="H98" s="35">
        <v>37</v>
      </c>
      <c r="I98" s="35">
        <v>0.20799999999999999</v>
      </c>
      <c r="J98" s="35">
        <v>25</v>
      </c>
      <c r="K98" s="35">
        <v>43</v>
      </c>
      <c r="L98" s="70">
        <v>11</v>
      </c>
      <c r="M98" s="35">
        <v>0.13500000000000001</v>
      </c>
    </row>
    <row r="99" spans="1:13" ht="20" customHeight="1" x14ac:dyDescent="0.15">
      <c r="A99" s="87" t="s">
        <v>44</v>
      </c>
      <c r="B99" s="88">
        <v>2017</v>
      </c>
      <c r="C99" s="36" t="s">
        <v>151</v>
      </c>
      <c r="D99" s="36" t="s">
        <v>157</v>
      </c>
      <c r="E99" s="35">
        <v>63</v>
      </c>
      <c r="F99" s="70">
        <v>37.177</v>
      </c>
      <c r="G99" s="35">
        <v>19</v>
      </c>
      <c r="H99" s="35">
        <v>37</v>
      </c>
      <c r="I99" s="35">
        <v>0.312</v>
      </c>
      <c r="J99" s="35">
        <v>27</v>
      </c>
      <c r="K99" s="35">
        <v>45</v>
      </c>
      <c r="L99" s="36" t="s">
        <v>69</v>
      </c>
      <c r="M99" s="36" t="s">
        <v>69</v>
      </c>
    </row>
    <row r="100" spans="1:13" ht="20" customHeight="1" x14ac:dyDescent="0.15">
      <c r="A100" s="87" t="s">
        <v>45</v>
      </c>
      <c r="B100" s="88">
        <v>2017</v>
      </c>
      <c r="C100" s="36" t="s">
        <v>149</v>
      </c>
      <c r="D100" s="36" t="s">
        <v>157</v>
      </c>
      <c r="E100" s="35">
        <v>77</v>
      </c>
      <c r="F100" s="70">
        <v>35.213000000000001</v>
      </c>
      <c r="G100" s="35">
        <v>18</v>
      </c>
      <c r="H100" s="35">
        <v>36</v>
      </c>
      <c r="I100" s="35">
        <v>0.23100000000000001</v>
      </c>
      <c r="J100" s="35">
        <v>25</v>
      </c>
      <c r="K100" s="35">
        <v>43</v>
      </c>
      <c r="L100" s="70">
        <v>11.3</v>
      </c>
      <c r="M100" s="35">
        <v>0.153</v>
      </c>
    </row>
    <row r="101" spans="1:13" ht="20" customHeight="1" x14ac:dyDescent="0.15">
      <c r="A101" s="87" t="s">
        <v>45</v>
      </c>
      <c r="B101" s="88">
        <v>2017</v>
      </c>
      <c r="C101" s="36" t="s">
        <v>151</v>
      </c>
      <c r="D101" s="36" t="s">
        <v>157</v>
      </c>
      <c r="E101" s="35">
        <v>75</v>
      </c>
      <c r="F101" s="70">
        <v>40.801000000000002</v>
      </c>
      <c r="G101" s="35">
        <v>23</v>
      </c>
      <c r="H101" s="35">
        <v>41</v>
      </c>
      <c r="I101" s="35">
        <v>0.32800000000000001</v>
      </c>
      <c r="J101" s="35">
        <v>32</v>
      </c>
      <c r="K101" s="35">
        <v>50</v>
      </c>
      <c r="L101" s="70">
        <v>11.8</v>
      </c>
      <c r="M101" s="36" t="s">
        <v>69</v>
      </c>
    </row>
    <row r="102" spans="1:13" ht="20" customHeight="1" x14ac:dyDescent="0.15">
      <c r="A102" s="87" t="s">
        <v>46</v>
      </c>
      <c r="B102" s="88">
        <v>2017</v>
      </c>
      <c r="C102" s="36" t="s">
        <v>149</v>
      </c>
      <c r="D102" s="36" t="s">
        <v>157</v>
      </c>
      <c r="E102" s="35">
        <v>35</v>
      </c>
      <c r="F102" s="70">
        <v>35.314999999999998</v>
      </c>
      <c r="G102" s="35">
        <v>19</v>
      </c>
      <c r="H102" s="35">
        <v>37</v>
      </c>
      <c r="I102" s="35">
        <v>0.28100000000000003</v>
      </c>
      <c r="J102" s="35">
        <v>25</v>
      </c>
      <c r="K102" s="35">
        <v>43</v>
      </c>
      <c r="L102" s="36" t="s">
        <v>69</v>
      </c>
      <c r="M102" s="36" t="s">
        <v>69</v>
      </c>
    </row>
    <row r="103" spans="1:13" ht="20" customHeight="1" x14ac:dyDescent="0.15">
      <c r="A103" s="87" t="s">
        <v>46</v>
      </c>
      <c r="B103" s="88">
        <v>2017</v>
      </c>
      <c r="C103" s="36" t="s">
        <v>151</v>
      </c>
      <c r="D103" s="36" t="s">
        <v>157</v>
      </c>
      <c r="E103" s="35">
        <v>42</v>
      </c>
      <c r="F103" s="70">
        <v>43.448</v>
      </c>
      <c r="G103" s="35">
        <v>19</v>
      </c>
      <c r="H103" s="35">
        <v>37</v>
      </c>
      <c r="I103" s="35">
        <v>0.38600000000000001</v>
      </c>
      <c r="J103" s="35">
        <v>25</v>
      </c>
      <c r="K103" s="35">
        <v>43</v>
      </c>
      <c r="L103" s="36" t="s">
        <v>69</v>
      </c>
      <c r="M103" s="36" t="s">
        <v>69</v>
      </c>
    </row>
    <row r="104" spans="1:13" ht="20" customHeight="1" x14ac:dyDescent="0.15">
      <c r="A104" s="87" t="s">
        <v>47</v>
      </c>
      <c r="B104" s="88">
        <v>2017</v>
      </c>
      <c r="C104" s="36" t="s">
        <v>149</v>
      </c>
      <c r="D104" s="36" t="s">
        <v>157</v>
      </c>
      <c r="E104" s="35">
        <v>93</v>
      </c>
      <c r="F104" s="70">
        <v>40.134</v>
      </c>
      <c r="G104" s="35">
        <v>16</v>
      </c>
      <c r="H104" s="35">
        <v>34</v>
      </c>
      <c r="I104" s="35">
        <v>0.31900000000000001</v>
      </c>
      <c r="J104" s="35">
        <v>22</v>
      </c>
      <c r="K104" s="35">
        <v>40</v>
      </c>
      <c r="L104" s="70">
        <v>11.1</v>
      </c>
      <c r="M104" s="35">
        <v>0.157</v>
      </c>
    </row>
    <row r="105" spans="1:13" ht="20" customHeight="1" x14ac:dyDescent="0.15">
      <c r="A105" s="87" t="s">
        <v>48</v>
      </c>
      <c r="B105" s="88">
        <v>2017</v>
      </c>
      <c r="C105" s="36" t="s">
        <v>149</v>
      </c>
      <c r="D105" s="36" t="s">
        <v>157</v>
      </c>
      <c r="E105" s="35">
        <v>120</v>
      </c>
      <c r="F105" s="70">
        <v>39.697000000000003</v>
      </c>
      <c r="G105" s="35">
        <v>16</v>
      </c>
      <c r="H105" s="35">
        <v>34</v>
      </c>
      <c r="I105" s="35">
        <v>0.35099999999999998</v>
      </c>
      <c r="J105" s="35">
        <v>22</v>
      </c>
      <c r="K105" s="35">
        <v>40</v>
      </c>
      <c r="L105" s="70">
        <v>12.5</v>
      </c>
      <c r="M105" s="35">
        <v>0.245</v>
      </c>
    </row>
    <row r="106" spans="1:13" ht="20" customHeight="1" x14ac:dyDescent="0.15">
      <c r="A106" s="87" t="s">
        <v>48</v>
      </c>
      <c r="B106" s="88">
        <v>2017</v>
      </c>
      <c r="C106" s="36" t="s">
        <v>151</v>
      </c>
      <c r="D106" s="36" t="s">
        <v>157</v>
      </c>
      <c r="E106" s="35">
        <v>85</v>
      </c>
      <c r="F106" s="70">
        <v>40.450000000000003</v>
      </c>
      <c r="G106" s="35">
        <v>16</v>
      </c>
      <c r="H106" s="35">
        <v>34</v>
      </c>
      <c r="I106" s="35">
        <v>0.377</v>
      </c>
      <c r="J106" s="35">
        <v>26</v>
      </c>
      <c r="K106" s="35">
        <v>44</v>
      </c>
      <c r="L106" s="70">
        <v>12.7</v>
      </c>
      <c r="M106" s="35">
        <v>0.26400000000000001</v>
      </c>
    </row>
    <row r="107" spans="1:13" ht="20" customHeight="1" x14ac:dyDescent="0.15">
      <c r="A107" s="87" t="s">
        <v>10</v>
      </c>
      <c r="B107" s="88">
        <v>2017</v>
      </c>
      <c r="C107" s="36" t="s">
        <v>149</v>
      </c>
      <c r="D107" s="36" t="s">
        <v>157</v>
      </c>
      <c r="E107" s="35">
        <v>108</v>
      </c>
      <c r="F107" s="70">
        <v>39.098999999999997</v>
      </c>
      <c r="G107" s="35">
        <v>16</v>
      </c>
      <c r="H107" s="35">
        <v>34</v>
      </c>
      <c r="I107" s="35">
        <v>0.28499999999999998</v>
      </c>
      <c r="J107" s="35">
        <v>24</v>
      </c>
      <c r="K107" s="35">
        <v>42</v>
      </c>
      <c r="L107" s="70">
        <v>12.2</v>
      </c>
      <c r="M107" s="36" t="s">
        <v>69</v>
      </c>
    </row>
    <row r="108" spans="1:13" ht="20" customHeight="1" x14ac:dyDescent="0.15">
      <c r="A108" s="87" t="s">
        <v>10</v>
      </c>
      <c r="B108" s="88">
        <v>2017</v>
      </c>
      <c r="C108" s="36" t="s">
        <v>151</v>
      </c>
      <c r="D108" s="36" t="s">
        <v>157</v>
      </c>
      <c r="E108" s="35">
        <v>101</v>
      </c>
      <c r="F108" s="70">
        <v>39.908999999999999</v>
      </c>
      <c r="G108" s="35">
        <v>16</v>
      </c>
      <c r="H108" s="35">
        <v>34</v>
      </c>
      <c r="I108" s="35">
        <v>0.378</v>
      </c>
      <c r="J108" s="36" t="s">
        <v>69</v>
      </c>
      <c r="K108" s="36" t="s">
        <v>69</v>
      </c>
      <c r="L108" s="36" t="s">
        <v>69</v>
      </c>
      <c r="M108" s="36" t="s">
        <v>69</v>
      </c>
    </row>
    <row r="109" spans="1:13" ht="20" customHeight="1" x14ac:dyDescent="0.15">
      <c r="A109" s="87" t="s">
        <v>49</v>
      </c>
      <c r="B109" s="88">
        <v>2017</v>
      </c>
      <c r="C109" s="36" t="s">
        <v>149</v>
      </c>
      <c r="D109" s="36" t="s">
        <v>157</v>
      </c>
      <c r="E109" s="35">
        <v>59</v>
      </c>
      <c r="F109" s="70">
        <v>41.093000000000004</v>
      </c>
      <c r="G109" s="35">
        <v>16</v>
      </c>
      <c r="H109" s="35">
        <v>34</v>
      </c>
      <c r="I109" s="35">
        <v>0.36499999999999999</v>
      </c>
      <c r="J109" s="35">
        <v>24</v>
      </c>
      <c r="K109" s="35">
        <v>42</v>
      </c>
      <c r="L109" s="70">
        <v>11.9</v>
      </c>
      <c r="M109" s="35">
        <v>0.186</v>
      </c>
    </row>
    <row r="110" spans="1:13" ht="20" customHeight="1" x14ac:dyDescent="0.15">
      <c r="A110" s="87" t="s">
        <v>49</v>
      </c>
      <c r="B110" s="88">
        <v>2017</v>
      </c>
      <c r="C110" s="36" t="s">
        <v>151</v>
      </c>
      <c r="D110" s="36" t="s">
        <v>157</v>
      </c>
      <c r="E110" s="35">
        <v>72</v>
      </c>
      <c r="F110" s="70">
        <v>38.506</v>
      </c>
      <c r="G110" s="35">
        <v>16</v>
      </c>
      <c r="H110" s="35">
        <v>34</v>
      </c>
      <c r="I110" s="70">
        <v>0.33</v>
      </c>
      <c r="J110" s="36" t="s">
        <v>69</v>
      </c>
      <c r="K110" s="36" t="s">
        <v>69</v>
      </c>
      <c r="L110" s="36" t="s">
        <v>69</v>
      </c>
      <c r="M110" s="36" t="s">
        <v>69</v>
      </c>
    </row>
    <row r="111" spans="1:13" ht="20" customHeight="1" x14ac:dyDescent="0.15">
      <c r="A111" s="87" t="s">
        <v>50</v>
      </c>
      <c r="B111" s="88">
        <v>2017</v>
      </c>
      <c r="C111" s="36" t="s">
        <v>149</v>
      </c>
      <c r="D111" s="36" t="s">
        <v>157</v>
      </c>
      <c r="E111" s="35">
        <v>87</v>
      </c>
      <c r="F111" s="70">
        <v>40.901000000000003</v>
      </c>
      <c r="G111" s="35">
        <v>17</v>
      </c>
      <c r="H111" s="35">
        <v>35</v>
      </c>
      <c r="I111" s="35">
        <v>0.372</v>
      </c>
      <c r="J111" s="36" t="s">
        <v>69</v>
      </c>
      <c r="K111" s="36" t="s">
        <v>69</v>
      </c>
      <c r="L111" s="36" t="s">
        <v>69</v>
      </c>
      <c r="M111" s="36" t="s">
        <v>69</v>
      </c>
    </row>
  </sheetData>
  <mergeCells count="1">
    <mergeCell ref="A1:M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Larval foam-making ability acro</vt:lpstr>
      <vt:lpstr>N excretion in larval nests</vt:lpstr>
      <vt:lpstr>Arginase activity</vt:lpstr>
      <vt:lpstr>Larval morphology</vt:lpstr>
      <vt:lpstr>Metamorph size and timing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Alexandra Delgadillo Mendez</cp:lastModifiedBy>
  <dcterms:modified xsi:type="dcterms:W3CDTF">2024-11-19T12:32:02Z</dcterms:modified>
</cp:coreProperties>
</file>