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ipn.sharepoint.com/sites/TesisDiego/Shared Documents/Artículo Octubre 2024/OCT 2024Articulo acoplado a PeerJ y con corrección de estilo ingles/"/>
    </mc:Choice>
  </mc:AlternateContent>
  <xr:revisionPtr revIDLastSave="188" documentId="13_ncr:1_{04A985F9-8D84-40CA-86F8-994ED2052C92}" xr6:coauthVersionLast="47" xr6:coauthVersionMax="47" xr10:uidLastSave="{FA2CDDE7-5AED-4734-B12E-2C0CA883A688}"/>
  <bookViews>
    <workbookView xWindow="-120" yWindow="-120" windowWidth="20730" windowHeight="11160" xr2:uid="{DBC5B42E-9091-48FB-B751-D82E726B653F}"/>
  </bookViews>
  <sheets>
    <sheet name="Raw data Zapata-Sarmiento et al" sheetId="1" r:id="rId1"/>
    <sheet name="Raw qPCR data Zapata-Sarmient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6" i="3" l="1"/>
  <c r="AQ46" i="3"/>
  <c r="AI46" i="3"/>
  <c r="AJ46" i="3" s="1"/>
  <c r="AB46" i="3"/>
  <c r="AA46" i="3"/>
  <c r="K46" i="3"/>
  <c r="L46" i="3" s="1"/>
  <c r="C46" i="3"/>
  <c r="D46" i="3" s="1"/>
  <c r="AQ45" i="3"/>
  <c r="AR45" i="3" s="1"/>
  <c r="AI45" i="3"/>
  <c r="AJ45" i="3" s="1"/>
  <c r="AB45" i="3"/>
  <c r="AA45" i="3"/>
  <c r="K45" i="3"/>
  <c r="L45" i="3" s="1"/>
  <c r="C45" i="3"/>
  <c r="D45" i="3" s="1"/>
  <c r="AQ44" i="3"/>
  <c r="AR44" i="3" s="1"/>
  <c r="AI44" i="3"/>
  <c r="AJ44" i="3" s="1"/>
  <c r="AB44" i="3"/>
  <c r="AA44" i="3"/>
  <c r="M44" i="3"/>
  <c r="L44" i="3"/>
  <c r="K44" i="3"/>
  <c r="C44" i="3"/>
  <c r="D44" i="3" s="1"/>
  <c r="AR41" i="3"/>
  <c r="AQ41" i="3"/>
  <c r="AI41" i="3"/>
  <c r="AJ41" i="3" s="1"/>
  <c r="AA41" i="3"/>
  <c r="AB41" i="3" s="1"/>
  <c r="L41" i="3"/>
  <c r="K41" i="3"/>
  <c r="C41" i="3"/>
  <c r="D41" i="3" s="1"/>
  <c r="AR40" i="3"/>
  <c r="AQ40" i="3"/>
  <c r="AI40" i="3"/>
  <c r="AJ40" i="3" s="1"/>
  <c r="AA40" i="3"/>
  <c r="AB40" i="3" s="1"/>
  <c r="L40" i="3"/>
  <c r="K40" i="3"/>
  <c r="C40" i="3"/>
  <c r="D40" i="3" s="1"/>
  <c r="AQ39" i="3"/>
  <c r="AR39" i="3" s="1"/>
  <c r="AJ39" i="3"/>
  <c r="AI39" i="3"/>
  <c r="AA39" i="3"/>
  <c r="AB39" i="3" s="1"/>
  <c r="K39" i="3"/>
  <c r="L39" i="3" s="1"/>
  <c r="D39" i="3"/>
  <c r="C39" i="3"/>
  <c r="AR36" i="3"/>
  <c r="AQ36" i="3"/>
  <c r="AI36" i="3"/>
  <c r="AJ36" i="3" s="1"/>
  <c r="AB36" i="3"/>
  <c r="AA36" i="3"/>
  <c r="K36" i="3"/>
  <c r="L36" i="3" s="1"/>
  <c r="C36" i="3"/>
  <c r="D36" i="3" s="1"/>
  <c r="AQ35" i="3"/>
  <c r="AR35" i="3" s="1"/>
  <c r="AJ35" i="3"/>
  <c r="AI35" i="3"/>
  <c r="AA35" i="3"/>
  <c r="AB35" i="3" s="1"/>
  <c r="L35" i="3"/>
  <c r="K35" i="3"/>
  <c r="D35" i="3"/>
  <c r="C35" i="3"/>
  <c r="AQ34" i="3"/>
  <c r="AR34" i="3" s="1"/>
  <c r="AI34" i="3"/>
  <c r="AJ34" i="3" s="1"/>
  <c r="AB34" i="3"/>
  <c r="AA34" i="3"/>
  <c r="K34" i="3"/>
  <c r="L34" i="3" s="1"/>
  <c r="D34" i="3"/>
  <c r="C34" i="3"/>
  <c r="AQ31" i="3"/>
  <c r="AR31" i="3" s="1"/>
  <c r="AJ31" i="3"/>
  <c r="AI31" i="3"/>
  <c r="AA31" i="3"/>
  <c r="AB31" i="3" s="1"/>
  <c r="L31" i="3"/>
  <c r="K31" i="3"/>
  <c r="D31" i="3"/>
  <c r="C31" i="3"/>
  <c r="AQ30" i="3"/>
  <c r="AR30" i="3" s="1"/>
  <c r="AI30" i="3"/>
  <c r="AJ30" i="3" s="1"/>
  <c r="AB30" i="3"/>
  <c r="AA30" i="3"/>
  <c r="K30" i="3"/>
  <c r="L30" i="3" s="1"/>
  <c r="D30" i="3"/>
  <c r="C30" i="3"/>
  <c r="AQ29" i="3"/>
  <c r="AR29" i="3" s="1"/>
  <c r="AI29" i="3"/>
  <c r="AJ29" i="3" s="1"/>
  <c r="AB29" i="3"/>
  <c r="AA29" i="3"/>
  <c r="L29" i="3"/>
  <c r="K29" i="3"/>
  <c r="C29" i="3"/>
  <c r="D29" i="3" s="1"/>
  <c r="AQ25" i="3"/>
  <c r="AR25" i="3" s="1"/>
  <c r="AI25" i="3"/>
  <c r="AJ25" i="3" s="1"/>
  <c r="AB25" i="3"/>
  <c r="AA25" i="3"/>
  <c r="K25" i="3"/>
  <c r="L25" i="3" s="1"/>
  <c r="D25" i="3"/>
  <c r="C25" i="3"/>
  <c r="AQ24" i="3"/>
  <c r="AR24" i="3" s="1"/>
  <c r="AI24" i="3"/>
  <c r="AJ24" i="3" s="1"/>
  <c r="AB24" i="3"/>
  <c r="AA24" i="3"/>
  <c r="K24" i="3"/>
  <c r="L24" i="3" s="1"/>
  <c r="D24" i="3"/>
  <c r="C24" i="3"/>
  <c r="AR23" i="3"/>
  <c r="AQ23" i="3"/>
  <c r="AI23" i="3"/>
  <c r="AJ23" i="3" s="1"/>
  <c r="AB23" i="3"/>
  <c r="AA23" i="3"/>
  <c r="L23" i="3"/>
  <c r="K23" i="3"/>
  <c r="C23" i="3"/>
  <c r="D23" i="3" s="1"/>
  <c r="AR20" i="3"/>
  <c r="AQ20" i="3"/>
  <c r="AI20" i="3"/>
  <c r="AJ20" i="3" s="1"/>
  <c r="AL20" i="3" s="1"/>
  <c r="AB20" i="3"/>
  <c r="AA20" i="3"/>
  <c r="K20" i="3"/>
  <c r="L20" i="3" s="1"/>
  <c r="C20" i="3"/>
  <c r="D20" i="3" s="1"/>
  <c r="F20" i="3" s="1"/>
  <c r="AQ19" i="3"/>
  <c r="AR19" i="3" s="1"/>
  <c r="AI19" i="3"/>
  <c r="AJ19" i="3" s="1"/>
  <c r="AB19" i="3"/>
  <c r="AA19" i="3"/>
  <c r="K19" i="3"/>
  <c r="L19" i="3" s="1"/>
  <c r="D19" i="3"/>
  <c r="C19" i="3"/>
  <c r="AQ18" i="3"/>
  <c r="AR18" i="3" s="1"/>
  <c r="AI18" i="3"/>
  <c r="AJ18" i="3" s="1"/>
  <c r="AL18" i="3" s="1"/>
  <c r="AB18" i="3"/>
  <c r="AA18" i="3"/>
  <c r="K18" i="3"/>
  <c r="L18" i="3" s="1"/>
  <c r="C18" i="3"/>
  <c r="D18" i="3" s="1"/>
  <c r="AR15" i="3"/>
  <c r="AQ15" i="3"/>
  <c r="AI15" i="3"/>
  <c r="AJ15" i="3" s="1"/>
  <c r="AL15" i="3" s="1"/>
  <c r="AM15" i="3" s="1"/>
  <c r="AA15" i="3"/>
  <c r="AB15" i="3" s="1"/>
  <c r="K15" i="3"/>
  <c r="L15" i="3" s="1"/>
  <c r="D15" i="3"/>
  <c r="C15" i="3"/>
  <c r="AR14" i="3"/>
  <c r="AQ14" i="3"/>
  <c r="AJ14" i="3"/>
  <c r="AL14" i="3" s="1"/>
  <c r="AM14" i="3" s="1"/>
  <c r="AI14" i="3"/>
  <c r="AA14" i="3"/>
  <c r="AB14" i="3" s="1"/>
  <c r="K14" i="3"/>
  <c r="L14" i="3" s="1"/>
  <c r="D14" i="3"/>
  <c r="F14" i="3" s="1"/>
  <c r="C14" i="3"/>
  <c r="AQ13" i="3"/>
  <c r="AR13" i="3" s="1"/>
  <c r="AI13" i="3"/>
  <c r="AJ13" i="3" s="1"/>
  <c r="AL13" i="3" s="1"/>
  <c r="AM13" i="3" s="1"/>
  <c r="AA13" i="3"/>
  <c r="AB13" i="3" s="1"/>
  <c r="K13" i="3"/>
  <c r="L13" i="3" s="1"/>
  <c r="F13" i="3"/>
  <c r="D13" i="3"/>
  <c r="C13" i="3"/>
  <c r="AR10" i="3"/>
  <c r="AQ10" i="3"/>
  <c r="AI10" i="3"/>
  <c r="AJ10" i="3" s="1"/>
  <c r="AA10" i="3"/>
  <c r="AB10" i="3" s="1"/>
  <c r="L10" i="3"/>
  <c r="K10" i="3"/>
  <c r="C10" i="3"/>
  <c r="D10" i="3" s="1"/>
  <c r="AR9" i="3"/>
  <c r="AQ9" i="3"/>
  <c r="AI9" i="3"/>
  <c r="AJ9" i="3" s="1"/>
  <c r="AB9" i="3"/>
  <c r="AA9" i="3"/>
  <c r="L9" i="3"/>
  <c r="K9" i="3"/>
  <c r="C9" i="3"/>
  <c r="D9" i="3" s="1"/>
  <c r="AQ8" i="3"/>
  <c r="AR8" i="3" s="1"/>
  <c r="AL8" i="3"/>
  <c r="AJ8" i="3"/>
  <c r="AK8" i="3" s="1"/>
  <c r="AL24" i="3" s="1"/>
  <c r="AI8" i="3"/>
  <c r="AA8" i="3"/>
  <c r="AB8" i="3" s="1"/>
  <c r="K8" i="3"/>
  <c r="L8" i="3" s="1"/>
  <c r="C8" i="3"/>
  <c r="D8" i="3" s="1"/>
  <c r="E8" i="3" s="1"/>
  <c r="AC8" i="3" l="1"/>
  <c r="AD8" i="3"/>
  <c r="N20" i="3"/>
  <c r="AT24" i="3"/>
  <c r="AU24" i="3" s="1"/>
  <c r="E29" i="3"/>
  <c r="F29" i="3" s="1"/>
  <c r="AS29" i="3"/>
  <c r="AT29" i="3"/>
  <c r="N9" i="3"/>
  <c r="AT18" i="3"/>
  <c r="AU18" i="3" s="1"/>
  <c r="N14" i="3"/>
  <c r="O14" i="3" s="1"/>
  <c r="AT9" i="3"/>
  <c r="AT23" i="3"/>
  <c r="AU23" i="3" s="1"/>
  <c r="AD25" i="3"/>
  <c r="F30" i="3"/>
  <c r="AL36" i="3"/>
  <c r="F39" i="3"/>
  <c r="AS8" i="3"/>
  <c r="AT10" i="3" s="1"/>
  <c r="F10" i="3"/>
  <c r="N13" i="3"/>
  <c r="O13" i="3" s="1"/>
  <c r="F15" i="3"/>
  <c r="AD15" i="3"/>
  <c r="F19" i="3"/>
  <c r="AD20" i="3"/>
  <c r="F25" i="3"/>
  <c r="M39" i="3"/>
  <c r="AL44" i="3"/>
  <c r="F46" i="3"/>
  <c r="F8" i="3"/>
  <c r="AT8" i="3"/>
  <c r="AL9" i="3"/>
  <c r="AL10" i="3"/>
  <c r="AT13" i="3"/>
  <c r="AU13" i="3" s="1"/>
  <c r="N19" i="3"/>
  <c r="AL19" i="3"/>
  <c r="AL23" i="3"/>
  <c r="AL25" i="3"/>
  <c r="AT30" i="3"/>
  <c r="AT34" i="3"/>
  <c r="AU34" i="3" s="1"/>
  <c r="AT36" i="3"/>
  <c r="AU36" i="3" s="1"/>
  <c r="AT39" i="3"/>
  <c r="AU39" i="3" s="1"/>
  <c r="AK29" i="3"/>
  <c r="AL29" i="3"/>
  <c r="F31" i="3"/>
  <c r="AT15" i="3"/>
  <c r="AU15" i="3" s="1"/>
  <c r="M8" i="3"/>
  <c r="N15" i="3" s="1"/>
  <c r="O15" i="3" s="1"/>
  <c r="N8" i="3"/>
  <c r="F9" i="3"/>
  <c r="AD14" i="3"/>
  <c r="AT14" i="3"/>
  <c r="AU14" i="3" s="1"/>
  <c r="F18" i="3"/>
  <c r="AT19" i="3"/>
  <c r="AU19" i="3" s="1"/>
  <c r="F23" i="3"/>
  <c r="AT25" i="3"/>
  <c r="AU25" i="3" s="1"/>
  <c r="M29" i="3"/>
  <c r="AT31" i="3"/>
  <c r="AD39" i="3"/>
  <c r="AL40" i="3"/>
  <c r="F44" i="3"/>
  <c r="AL45" i="3"/>
  <c r="E34" i="3"/>
  <c r="AT44" i="3"/>
  <c r="AU44" i="3" s="1"/>
  <c r="AT45" i="3"/>
  <c r="AU45" i="3" s="1"/>
  <c r="AL41" i="3"/>
  <c r="N46" i="3"/>
  <c r="AT20" i="3"/>
  <c r="AU20" i="3" s="1"/>
  <c r="F24" i="3"/>
  <c r="AC29" i="3"/>
  <c r="N35" i="3"/>
  <c r="AT41" i="3"/>
  <c r="AU41" i="3" s="1"/>
  <c r="AD45" i="3"/>
  <c r="AT46" i="3"/>
  <c r="AU46" i="3" s="1"/>
  <c r="N31" i="3" l="1"/>
  <c r="N39" i="3"/>
  <c r="N29" i="3"/>
  <c r="AD44" i="3"/>
  <c r="AD40" i="3"/>
  <c r="AD41" i="3"/>
  <c r="AD29" i="3"/>
  <c r="N45" i="3"/>
  <c r="F41" i="3"/>
  <c r="AD35" i="3"/>
  <c r="N36" i="3"/>
  <c r="F36" i="3"/>
  <c r="G36" i="3" s="1"/>
  <c r="AL34" i="3"/>
  <c r="AL30" i="3"/>
  <c r="N34" i="3"/>
  <c r="N25" i="3"/>
  <c r="N41" i="3"/>
  <c r="AL35" i="3"/>
  <c r="AD34" i="3"/>
  <c r="AT35" i="3"/>
  <c r="AU35" i="3" s="1"/>
  <c r="AT40" i="3"/>
  <c r="AU40" i="3" s="1"/>
  <c r="N24" i="3"/>
  <c r="AD13" i="3"/>
  <c r="AD24" i="3"/>
  <c r="AD18" i="3"/>
  <c r="AD23" i="3"/>
  <c r="AD10" i="3"/>
  <c r="AD9" i="3"/>
  <c r="N30" i="3"/>
  <c r="N44" i="3"/>
  <c r="AD46" i="3"/>
  <c r="AD36" i="3"/>
  <c r="F45" i="3"/>
  <c r="F40" i="3"/>
  <c r="AD30" i="3"/>
  <c r="N10" i="3"/>
  <c r="AL39" i="3"/>
  <c r="F35" i="3"/>
  <c r="G35" i="3" s="1"/>
  <c r="AL31" i="3"/>
  <c r="AL46" i="3"/>
  <c r="N40" i="3"/>
  <c r="F34" i="3"/>
  <c r="G34" i="3" s="1"/>
  <c r="AD31" i="3"/>
  <c r="AD19" i="3"/>
  <c r="N23" i="3"/>
  <c r="N18" i="3"/>
</calcChain>
</file>

<file path=xl/sharedStrings.xml><?xml version="1.0" encoding="utf-8"?>
<sst xmlns="http://schemas.openxmlformats.org/spreadsheetml/2006/main" count="208" uniqueCount="44">
  <si>
    <t>Dry biomass</t>
  </si>
  <si>
    <t>Malondialdehyde (MDA) content</t>
  </si>
  <si>
    <t>Trichoderma asperellum</t>
  </si>
  <si>
    <t>Trichoderma longibrachiatum</t>
  </si>
  <si>
    <r>
      <t>Growth (dry biomass)   g 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</si>
  <si>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Lipid peroxidation 72 h (nmol MDA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FW) </t>
    </r>
  </si>
  <si>
    <r>
      <t>Lipid peroxidation 144 h (nmol MDA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FW)</t>
    </r>
  </si>
  <si>
    <r>
      <t>Lipid peroxidation 72 h (nmol MDA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FW)</t>
    </r>
  </si>
  <si>
    <t>Control</t>
  </si>
  <si>
    <t xml:space="preserve">Cu </t>
  </si>
  <si>
    <t xml:space="preserve">Cr </t>
  </si>
  <si>
    <t xml:space="preserve">Pb </t>
  </si>
  <si>
    <t>Pb</t>
  </si>
  <si>
    <t>Conidia</t>
  </si>
  <si>
    <t>Peroxidase activity</t>
  </si>
  <si>
    <r>
      <t>Sporulation (conidia g DW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)</t>
    </r>
  </si>
  <si>
    <r>
      <t>Peroxidase activity 72 h (U mg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protein) </t>
    </r>
  </si>
  <si>
    <r>
      <t>Peroxidase activity 144 h (U mg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protein) </t>
    </r>
  </si>
  <si>
    <t xml:space="preserve">Tolerance index </t>
  </si>
  <si>
    <t>Catalase activity</t>
  </si>
  <si>
    <r>
      <t>Catalase activity 72 h (U mg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protein) </t>
    </r>
  </si>
  <si>
    <r>
      <t>Catalase activity 144 h (U mg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protein) </t>
    </r>
  </si>
  <si>
    <t>72 h</t>
  </si>
  <si>
    <t>144 h</t>
  </si>
  <si>
    <t>72h</t>
  </si>
  <si>
    <t>72H</t>
  </si>
  <si>
    <t xml:space="preserve">Trichoderma longibrachiatum </t>
  </si>
  <si>
    <t>Tub</t>
  </si>
  <si>
    <t>GPX</t>
  </si>
  <si>
    <t>delta Ct</t>
  </si>
  <si>
    <t>Fold</t>
  </si>
  <si>
    <t>Normalized expression level</t>
  </si>
  <si>
    <t>Cys</t>
  </si>
  <si>
    <t>CAT</t>
  </si>
  <si>
    <t>TL-Control</t>
  </si>
  <si>
    <t xml:space="preserve">Normalized </t>
  </si>
  <si>
    <t>Cu</t>
  </si>
  <si>
    <t>negativos</t>
  </si>
  <si>
    <t>negativo</t>
  </si>
  <si>
    <t>Cr</t>
  </si>
  <si>
    <t xml:space="preserve">Trichoderma asperellum </t>
  </si>
  <si>
    <t>To-Control</t>
  </si>
  <si>
    <t>To-control</t>
  </si>
  <si>
    <t>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</si>
</sst>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"/>
    <numFmt numFmtId="167" formatCode="0.000000"/>
    <numFmt numFmtId="168" formatCode="0.000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0" fontId="5" fillId="0" borderId="0" xfId="1"/>
    <xf numFmtId="0" fontId="9" fillId="0" borderId="0" xfId="1" applyFont="1"/>
    <xf numFmtId="0" fontId="10" fillId="0" borderId="0" xfId="1" applyFont="1"/>
    <xf numFmtId="0" fontId="5" fillId="3" borderId="1" xfId="1" applyFill="1" applyBorder="1"/>
    <xf numFmtId="0" fontId="6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0" fontId="9" fillId="3" borderId="1" xfId="1" applyFont="1" applyFill="1" applyBorder="1"/>
    <xf numFmtId="0" fontId="10" fillId="3" borderId="1" xfId="1" applyFont="1" applyFill="1" applyBorder="1"/>
    <xf numFmtId="0" fontId="6" fillId="3" borderId="1" xfId="1" applyFont="1" applyFill="1" applyBorder="1"/>
    <xf numFmtId="0" fontId="6" fillId="2" borderId="1" xfId="1" applyFont="1" applyFill="1" applyBorder="1" applyAlignment="1">
      <alignment horizontal="center"/>
    </xf>
    <xf numFmtId="0" fontId="5" fillId="2" borderId="1" xfId="1" applyFill="1" applyBorder="1"/>
    <xf numFmtId="0" fontId="9" fillId="2" borderId="1" xfId="1" applyFont="1" applyFill="1" applyBorder="1"/>
    <xf numFmtId="0" fontId="10" fillId="2" borderId="1" xfId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 xr:uid="{176CC625-ACF8-4748-8B16-ABAFA1B14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FAAE-3E35-40F4-8FE1-E6727CB755C1}">
  <dimension ref="A2:AF27"/>
  <sheetViews>
    <sheetView tabSelected="1" zoomScale="83" zoomScaleNormal="71" workbookViewId="0">
      <selection sqref="A1:XFD1"/>
    </sheetView>
  </sheetViews>
  <sheetFormatPr defaultColWidth="11.42578125" defaultRowHeight="15"/>
  <cols>
    <col min="1" max="1" width="16.5703125" customWidth="1"/>
    <col min="2" max="2" width="16.85546875" customWidth="1"/>
    <col min="3" max="6" width="12.7109375" bestFit="1" customWidth="1"/>
    <col min="7" max="7" width="17.140625" bestFit="1" customWidth="1"/>
    <col min="8" max="8" width="12.7109375" bestFit="1" customWidth="1"/>
    <col min="9" max="9" width="12.28515625" bestFit="1" customWidth="1"/>
    <col min="10" max="11" width="12.7109375" bestFit="1" customWidth="1"/>
    <col min="12" max="12" width="17.140625" bestFit="1" customWidth="1"/>
    <col min="13" max="13" width="12.7109375" bestFit="1" customWidth="1"/>
    <col min="14" max="14" width="12.28515625" bestFit="1" customWidth="1"/>
    <col min="15" max="16" width="12.7109375" bestFit="1" customWidth="1"/>
    <col min="17" max="17" width="17.140625" bestFit="1" customWidth="1"/>
    <col min="18" max="18" width="12.7109375" bestFit="1" customWidth="1"/>
    <col min="19" max="19" width="12.28515625" bestFit="1" customWidth="1"/>
    <col min="20" max="21" width="12.7109375" bestFit="1" customWidth="1"/>
  </cols>
  <sheetData>
    <row r="2" spans="1:32">
      <c r="B2" s="32" t="s">
        <v>0</v>
      </c>
      <c r="C2" s="46"/>
      <c r="D2" s="46"/>
      <c r="E2" s="46"/>
      <c r="F2" s="46"/>
      <c r="G2" s="46"/>
      <c r="H2" s="46"/>
      <c r="I2" s="46"/>
      <c r="J2" s="46"/>
      <c r="K2" s="46"/>
      <c r="M2" s="32" t="s">
        <v>1</v>
      </c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>
      <c r="B3" s="42" t="s">
        <v>2</v>
      </c>
      <c r="C3" s="31"/>
      <c r="D3" s="31"/>
      <c r="E3" s="31"/>
      <c r="F3" s="31"/>
      <c r="G3" s="41" t="s">
        <v>3</v>
      </c>
      <c r="H3" s="39"/>
      <c r="I3" s="39"/>
      <c r="J3" s="39"/>
      <c r="K3" s="39"/>
      <c r="M3" s="33" t="s">
        <v>2</v>
      </c>
      <c r="N3" s="34"/>
      <c r="O3" s="34"/>
      <c r="P3" s="34"/>
      <c r="Q3" s="34"/>
      <c r="R3" s="34"/>
      <c r="S3" s="34"/>
      <c r="T3" s="34"/>
      <c r="U3" s="34"/>
      <c r="V3" s="35"/>
      <c r="W3" s="36" t="s">
        <v>3</v>
      </c>
      <c r="X3" s="37"/>
      <c r="Y3" s="37"/>
      <c r="Z3" s="37"/>
      <c r="AA3" s="37"/>
      <c r="AB3" s="37"/>
      <c r="AC3" s="37"/>
      <c r="AD3" s="37"/>
      <c r="AE3" s="37"/>
      <c r="AF3" s="38"/>
    </row>
    <row r="4" spans="1:32" ht="17.25">
      <c r="A4" s="4"/>
      <c r="B4" s="43" t="s">
        <v>4</v>
      </c>
      <c r="C4" s="44"/>
      <c r="D4" s="44"/>
      <c r="E4" s="44"/>
      <c r="F4" s="45"/>
      <c r="G4" s="40" t="s">
        <v>4</v>
      </c>
      <c r="H4" s="47"/>
      <c r="I4" s="47"/>
      <c r="J4" s="47"/>
      <c r="K4" s="48"/>
      <c r="L4" s="4"/>
      <c r="M4" s="31" t="s">
        <v>5</v>
      </c>
      <c r="N4" s="31"/>
      <c r="O4" s="31"/>
      <c r="P4" s="31"/>
      <c r="Q4" s="31"/>
      <c r="R4" s="31" t="s">
        <v>6</v>
      </c>
      <c r="S4" s="31"/>
      <c r="T4" s="31"/>
      <c r="U4" s="31"/>
      <c r="V4" s="31"/>
      <c r="W4" s="39" t="s">
        <v>7</v>
      </c>
      <c r="X4" s="39"/>
      <c r="Y4" s="39"/>
      <c r="Z4" s="39"/>
      <c r="AA4" s="40"/>
      <c r="AB4" s="39" t="s">
        <v>6</v>
      </c>
      <c r="AC4" s="39"/>
      <c r="AD4" s="39"/>
      <c r="AE4" s="39"/>
      <c r="AF4" s="40"/>
    </row>
    <row r="5" spans="1:32">
      <c r="B5" s="6" t="s">
        <v>8</v>
      </c>
      <c r="C5" s="6" t="s">
        <v>9</v>
      </c>
      <c r="D5" s="6" t="s">
        <v>10</v>
      </c>
      <c r="E5" s="6" t="s">
        <v>11</v>
      </c>
      <c r="F5" s="6"/>
      <c r="G5" s="5" t="s">
        <v>8</v>
      </c>
      <c r="H5" s="5" t="s">
        <v>9</v>
      </c>
      <c r="I5" s="5" t="s">
        <v>10</v>
      </c>
      <c r="J5" s="5" t="s">
        <v>11</v>
      </c>
      <c r="K5" s="1"/>
      <c r="M5" s="6" t="s">
        <v>8</v>
      </c>
      <c r="N5" s="6" t="s">
        <v>9</v>
      </c>
      <c r="O5" s="6" t="s">
        <v>10</v>
      </c>
      <c r="P5" s="6" t="s">
        <v>12</v>
      </c>
      <c r="Q5" s="6"/>
      <c r="R5" s="6" t="s">
        <v>8</v>
      </c>
      <c r="S5" s="6" t="s">
        <v>9</v>
      </c>
      <c r="T5" s="6" t="s">
        <v>10</v>
      </c>
      <c r="U5" s="6" t="s">
        <v>12</v>
      </c>
      <c r="V5" s="6"/>
      <c r="W5" s="5" t="s">
        <v>8</v>
      </c>
      <c r="X5" s="5" t="s">
        <v>9</v>
      </c>
      <c r="Y5" s="5" t="s">
        <v>10</v>
      </c>
      <c r="Z5" s="5" t="s">
        <v>11</v>
      </c>
      <c r="AA5" s="7"/>
      <c r="AB5" s="5" t="s">
        <v>8</v>
      </c>
      <c r="AC5" s="5" t="s">
        <v>9</v>
      </c>
      <c r="AD5" s="5" t="s">
        <v>10</v>
      </c>
      <c r="AE5" s="5" t="s">
        <v>11</v>
      </c>
      <c r="AF5" s="7"/>
    </row>
    <row r="6" spans="1:32">
      <c r="A6" s="3">
        <v>1</v>
      </c>
      <c r="B6" s="8">
        <v>4.9720000000000004</v>
      </c>
      <c r="C6" s="8">
        <v>4.5460000000000003</v>
      </c>
      <c r="D6" s="8">
        <v>4.03</v>
      </c>
      <c r="E6" s="8">
        <v>3.0959999999999996</v>
      </c>
      <c r="F6" s="8"/>
      <c r="G6" s="9">
        <v>5.9</v>
      </c>
      <c r="H6" s="9">
        <v>6.22</v>
      </c>
      <c r="I6" s="9">
        <v>6.82</v>
      </c>
      <c r="J6" s="9">
        <v>5.0599999999999996</v>
      </c>
      <c r="K6" s="2"/>
      <c r="L6" s="3">
        <v>1</v>
      </c>
      <c r="M6" s="8">
        <v>100.95238095238093</v>
      </c>
      <c r="N6" s="8">
        <v>372.38095238095235</v>
      </c>
      <c r="O6" s="8">
        <v>296.1904761904762</v>
      </c>
      <c r="P6" s="8">
        <v>296.1904761904762</v>
      </c>
      <c r="Q6" s="8"/>
      <c r="R6" s="8">
        <v>410.47620000000001</v>
      </c>
      <c r="S6" s="8">
        <v>820</v>
      </c>
      <c r="T6" s="8">
        <v>572.38099999999997</v>
      </c>
      <c r="U6" s="8">
        <v>1100.9523999999999</v>
      </c>
      <c r="V6" s="8"/>
      <c r="W6" s="9">
        <v>115.23809523809524</v>
      </c>
      <c r="X6" s="9">
        <v>467.61904761904771</v>
      </c>
      <c r="Y6" s="9">
        <v>210.47619047619048</v>
      </c>
      <c r="Z6" s="9">
        <v>520</v>
      </c>
      <c r="AA6" s="10"/>
      <c r="AB6" s="9">
        <v>424.76190000000003</v>
      </c>
      <c r="AC6" s="9">
        <v>1262.8570999999999</v>
      </c>
      <c r="AD6" s="9">
        <v>610.47619999999995</v>
      </c>
      <c r="AE6" s="9">
        <v>667.61900000000003</v>
      </c>
      <c r="AF6" s="10"/>
    </row>
    <row r="7" spans="1:32">
      <c r="A7" s="3">
        <v>2</v>
      </c>
      <c r="B7" s="8">
        <v>4.6239999999999997</v>
      </c>
      <c r="C7" s="8">
        <v>4.9039999999999999</v>
      </c>
      <c r="D7" s="8">
        <v>4.1920000000000002</v>
      </c>
      <c r="E7" s="8">
        <v>2.8260000000000001</v>
      </c>
      <c r="F7" s="8"/>
      <c r="G7" s="9">
        <v>6.1</v>
      </c>
      <c r="H7" s="9">
        <v>6.24</v>
      </c>
      <c r="I7" s="9">
        <v>6.88</v>
      </c>
      <c r="J7" s="9">
        <v>5.0000000000020002</v>
      </c>
      <c r="K7" s="2"/>
      <c r="L7" s="3">
        <v>2</v>
      </c>
      <c r="M7" s="8">
        <v>91.428571428571445</v>
      </c>
      <c r="N7" s="8">
        <v>377.14285714285717</v>
      </c>
      <c r="O7" s="8">
        <v>305.71428571428578</v>
      </c>
      <c r="P7" s="8">
        <v>305.71428571428578</v>
      </c>
      <c r="Q7" s="8"/>
      <c r="R7" s="8">
        <v>491.42860000000002</v>
      </c>
      <c r="S7" s="8">
        <v>734.28570000000002</v>
      </c>
      <c r="T7" s="8">
        <v>567.61900000000003</v>
      </c>
      <c r="U7" s="8">
        <v>1034.2856999999999</v>
      </c>
      <c r="V7" s="8"/>
      <c r="W7" s="9">
        <v>120</v>
      </c>
      <c r="X7" s="9">
        <v>581.90476190476193</v>
      </c>
      <c r="Y7" s="9">
        <v>243.80952380952385</v>
      </c>
      <c r="Z7" s="9">
        <v>562.85714285714289</v>
      </c>
      <c r="AA7" s="10"/>
      <c r="AB7" s="9">
        <v>400.95240000000001</v>
      </c>
      <c r="AC7" s="9">
        <v>1200.9523999999999</v>
      </c>
      <c r="AD7" s="9">
        <v>577.14290000000005</v>
      </c>
      <c r="AE7" s="9">
        <v>581.90480000000002</v>
      </c>
      <c r="AF7" s="10"/>
    </row>
    <row r="8" spans="1:32">
      <c r="A8" s="3">
        <v>3</v>
      </c>
      <c r="B8" s="8">
        <v>5.774</v>
      </c>
      <c r="C8" s="8">
        <v>4.96</v>
      </c>
      <c r="D8" s="8">
        <v>4.1520000000000001</v>
      </c>
      <c r="E8" s="8">
        <v>3.0920000000000001</v>
      </c>
      <c r="F8" s="8"/>
      <c r="G8" s="9">
        <v>6.02</v>
      </c>
      <c r="H8" s="9">
        <v>6.08</v>
      </c>
      <c r="I8" s="9">
        <v>6.78</v>
      </c>
      <c r="J8" s="9">
        <v>4.8</v>
      </c>
      <c r="K8" s="2"/>
      <c r="L8" s="3">
        <v>3</v>
      </c>
      <c r="M8" s="8">
        <v>91.428571428571445</v>
      </c>
      <c r="N8" s="8">
        <v>358.09523809523807</v>
      </c>
      <c r="O8" s="8">
        <v>291.42857142857144</v>
      </c>
      <c r="P8" s="8">
        <v>300.95238095238096</v>
      </c>
      <c r="Q8" s="8"/>
      <c r="R8" s="8">
        <v>420</v>
      </c>
      <c r="S8" s="8">
        <v>710.47619999999995</v>
      </c>
      <c r="T8" s="8">
        <v>672.38099999999997</v>
      </c>
      <c r="U8" s="8">
        <v>1024.7619</v>
      </c>
      <c r="V8" s="8"/>
      <c r="W8" s="9">
        <v>143.8095238095238</v>
      </c>
      <c r="X8" s="9">
        <v>496.19047619047615</v>
      </c>
      <c r="Y8" s="9">
        <v>229.52380952380955</v>
      </c>
      <c r="Z8" s="9">
        <v>510.47619047619048</v>
      </c>
      <c r="AA8" s="10"/>
      <c r="AB8" s="9">
        <v>439.04759999999999</v>
      </c>
      <c r="AC8" s="9">
        <v>1256.1429000000001</v>
      </c>
      <c r="AD8" s="9">
        <v>639.04759999999999</v>
      </c>
      <c r="AE8" s="9">
        <v>562.85709999999995</v>
      </c>
      <c r="AF8" s="10"/>
    </row>
    <row r="9" spans="1:32">
      <c r="A9" s="3">
        <v>4</v>
      </c>
      <c r="B9" s="8">
        <v>4.8659999999999997</v>
      </c>
      <c r="C9" s="8">
        <v>4.34</v>
      </c>
      <c r="D9" s="8">
        <v>4.2120000000000006</v>
      </c>
      <c r="E9" s="8">
        <v>3.1480000000000001</v>
      </c>
      <c r="F9" s="8"/>
      <c r="G9" s="9">
        <v>6.1</v>
      </c>
      <c r="H9" s="9">
        <v>6.02</v>
      </c>
      <c r="I9" s="9">
        <v>6.88</v>
      </c>
      <c r="J9" s="9">
        <v>4.84</v>
      </c>
      <c r="K9" s="2"/>
      <c r="L9" s="3">
        <v>4</v>
      </c>
      <c r="M9" s="8">
        <v>100.95238095238093</v>
      </c>
      <c r="N9" s="8">
        <v>358.09523809523807</v>
      </c>
      <c r="O9" s="8">
        <v>305.71428571428578</v>
      </c>
      <c r="P9" s="8">
        <v>296.1904761904762</v>
      </c>
      <c r="Q9" s="8"/>
      <c r="R9" s="8">
        <v>434.28570000000002</v>
      </c>
      <c r="S9" s="8">
        <v>767.61900000000003</v>
      </c>
      <c r="T9" s="8">
        <v>653.33330000000001</v>
      </c>
      <c r="U9" s="8">
        <v>996.19050000000004</v>
      </c>
      <c r="V9" s="8"/>
      <c r="W9" s="9">
        <v>120</v>
      </c>
      <c r="X9" s="12">
        <v>581.90476190476193</v>
      </c>
      <c r="Y9" s="9">
        <v>243.80952380952385</v>
      </c>
      <c r="Z9" s="9">
        <v>562.857142857143</v>
      </c>
      <c r="AA9" s="10"/>
      <c r="AB9" s="9">
        <v>458.09519999999998</v>
      </c>
      <c r="AC9" s="11">
        <v>1220</v>
      </c>
      <c r="AD9" s="9">
        <v>639.04759999999999</v>
      </c>
      <c r="AE9" s="9">
        <v>534.28570000000002</v>
      </c>
      <c r="AF9" s="10"/>
    </row>
    <row r="11" spans="1:32">
      <c r="B11" s="32" t="s">
        <v>13</v>
      </c>
      <c r="C11" s="46"/>
      <c r="D11" s="46"/>
      <c r="E11" s="46"/>
      <c r="F11" s="46"/>
      <c r="G11" s="46"/>
      <c r="H11" s="46"/>
      <c r="I11" s="46"/>
      <c r="J11" s="46"/>
      <c r="K11" s="46"/>
      <c r="M11" s="32" t="s">
        <v>14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>
      <c r="B12" s="42" t="s">
        <v>2</v>
      </c>
      <c r="C12" s="31"/>
      <c r="D12" s="31"/>
      <c r="E12" s="31"/>
      <c r="F12" s="31"/>
      <c r="G12" s="41" t="s">
        <v>3</v>
      </c>
      <c r="H12" s="39"/>
      <c r="I12" s="39"/>
      <c r="J12" s="39"/>
      <c r="K12" s="39"/>
      <c r="M12" s="33" t="s">
        <v>2</v>
      </c>
      <c r="N12" s="34"/>
      <c r="O12" s="34"/>
      <c r="P12" s="34"/>
      <c r="Q12" s="34"/>
      <c r="R12" s="34"/>
      <c r="S12" s="34"/>
      <c r="T12" s="34"/>
      <c r="U12" s="34"/>
      <c r="V12" s="35"/>
      <c r="W12" s="36" t="s">
        <v>3</v>
      </c>
      <c r="X12" s="37"/>
      <c r="Y12" s="37"/>
      <c r="Z12" s="37"/>
      <c r="AA12" s="37"/>
      <c r="AB12" s="37"/>
      <c r="AC12" s="37"/>
      <c r="AD12" s="37"/>
      <c r="AE12" s="37"/>
      <c r="AF12" s="38"/>
    </row>
    <row r="13" spans="1:32" ht="17.25">
      <c r="A13" s="4"/>
      <c r="B13" s="43" t="s">
        <v>15</v>
      </c>
      <c r="C13" s="44"/>
      <c r="D13" s="44"/>
      <c r="E13" s="44"/>
      <c r="F13" s="45"/>
      <c r="G13" s="40" t="s">
        <v>15</v>
      </c>
      <c r="H13" s="47"/>
      <c r="I13" s="47"/>
      <c r="J13" s="47"/>
      <c r="K13" s="48"/>
      <c r="L13" s="4"/>
      <c r="M13" s="31" t="s">
        <v>16</v>
      </c>
      <c r="N13" s="31"/>
      <c r="O13" s="31"/>
      <c r="P13" s="31"/>
      <c r="Q13" s="31"/>
      <c r="R13" s="31" t="s">
        <v>17</v>
      </c>
      <c r="S13" s="31"/>
      <c r="T13" s="31"/>
      <c r="U13" s="31"/>
      <c r="V13" s="31"/>
      <c r="W13" s="39" t="s">
        <v>16</v>
      </c>
      <c r="X13" s="39"/>
      <c r="Y13" s="39"/>
      <c r="Z13" s="39"/>
      <c r="AA13" s="40"/>
      <c r="AB13" s="39" t="s">
        <v>17</v>
      </c>
      <c r="AC13" s="39"/>
      <c r="AD13" s="39"/>
      <c r="AE13" s="39"/>
      <c r="AF13" s="40"/>
    </row>
    <row r="14" spans="1:32">
      <c r="B14" s="6" t="s">
        <v>8</v>
      </c>
      <c r="C14" s="6" t="s">
        <v>9</v>
      </c>
      <c r="D14" s="6" t="s">
        <v>10</v>
      </c>
      <c r="E14" s="6" t="s">
        <v>12</v>
      </c>
      <c r="F14" s="6"/>
      <c r="G14" s="5" t="s">
        <v>8</v>
      </c>
      <c r="H14" s="5" t="s">
        <v>9</v>
      </c>
      <c r="I14" s="5" t="s">
        <v>10</v>
      </c>
      <c r="J14" s="5" t="s">
        <v>11</v>
      </c>
      <c r="K14" s="1"/>
      <c r="M14" s="6" t="s">
        <v>8</v>
      </c>
      <c r="N14" s="6" t="s">
        <v>9</v>
      </c>
      <c r="O14" s="6" t="s">
        <v>10</v>
      </c>
      <c r="P14" s="6" t="s">
        <v>12</v>
      </c>
      <c r="Q14" s="6"/>
      <c r="R14" s="6" t="s">
        <v>8</v>
      </c>
      <c r="S14" s="6" t="s">
        <v>9</v>
      </c>
      <c r="T14" s="6" t="s">
        <v>10</v>
      </c>
      <c r="U14" s="6" t="s">
        <v>12</v>
      </c>
      <c r="V14" s="6"/>
      <c r="W14" s="5" t="s">
        <v>8</v>
      </c>
      <c r="X14" s="5" t="s">
        <v>9</v>
      </c>
      <c r="Y14" s="5" t="s">
        <v>10</v>
      </c>
      <c r="Z14" s="5" t="s">
        <v>11</v>
      </c>
      <c r="AA14" s="7"/>
      <c r="AB14" s="5" t="s">
        <v>8</v>
      </c>
      <c r="AC14" s="5" t="s">
        <v>9</v>
      </c>
      <c r="AD14" s="5" t="s">
        <v>10</v>
      </c>
      <c r="AE14" s="5" t="s">
        <v>11</v>
      </c>
      <c r="AF14" s="7"/>
    </row>
    <row r="15" spans="1:32">
      <c r="A15" s="3">
        <v>1</v>
      </c>
      <c r="B15" s="8">
        <v>392477876.10619998</v>
      </c>
      <c r="C15" s="8">
        <v>192732072.15130001</v>
      </c>
      <c r="D15" s="8">
        <v>5166501.2407</v>
      </c>
      <c r="E15" s="8">
        <v>3583979.3281999999</v>
      </c>
      <c r="F15" s="8"/>
      <c r="G15" s="9">
        <v>6206896.5516999997</v>
      </c>
      <c r="H15" s="9">
        <v>3797468.3544000001</v>
      </c>
      <c r="I15" s="9">
        <v>3179190.7514</v>
      </c>
      <c r="J15" s="9">
        <v>2713178.2946000001</v>
      </c>
      <c r="K15" s="2"/>
      <c r="L15" s="3">
        <v>1</v>
      </c>
      <c r="M15" s="8">
        <v>0.11185042547647658</v>
      </c>
      <c r="N15" s="8">
        <v>0.19815288257016755</v>
      </c>
      <c r="O15" s="8">
        <v>0.20567213142619192</v>
      </c>
      <c r="P15" s="8">
        <v>0.52057352621413866</v>
      </c>
      <c r="Q15" s="8"/>
      <c r="R15" s="8">
        <v>1.1566914353078415</v>
      </c>
      <c r="S15" s="8">
        <v>2.9488012970231061</v>
      </c>
      <c r="T15" s="8">
        <v>0.56014088391928851</v>
      </c>
      <c r="U15" s="8">
        <v>1.4861056113298077</v>
      </c>
      <c r="V15" s="8"/>
      <c r="W15" s="9">
        <v>0.27800593921779226</v>
      </c>
      <c r="X15" s="9">
        <v>0.23927883661861893</v>
      </c>
      <c r="Y15" s="9">
        <v>0.32923288737242223</v>
      </c>
      <c r="Z15" s="9">
        <v>0.17438092440540301</v>
      </c>
      <c r="AA15" s="10"/>
      <c r="AB15" s="9">
        <v>1.2120756796013201</v>
      </c>
      <c r="AC15" s="9">
        <v>3.0004232571992917</v>
      </c>
      <c r="AD15" s="9">
        <v>0.2678087270232285</v>
      </c>
      <c r="AE15" s="9">
        <v>1.1916343279061237</v>
      </c>
      <c r="AF15" s="10"/>
    </row>
    <row r="16" spans="1:32">
      <c r="A16" s="3">
        <v>2</v>
      </c>
      <c r="B16" s="8">
        <v>402249134.94809997</v>
      </c>
      <c r="C16" s="8">
        <v>199641109.2985</v>
      </c>
      <c r="D16" s="8">
        <v>5110687.0229000002</v>
      </c>
      <c r="E16" s="8">
        <v>3953998.5846000002</v>
      </c>
      <c r="F16" s="8"/>
      <c r="G16" s="9">
        <v>4687500</v>
      </c>
      <c r="H16" s="9">
        <v>3525641.0255999998</v>
      </c>
      <c r="I16" s="9">
        <v>2949852.5074</v>
      </c>
      <c r="J16" s="9">
        <v>3076923.0769000002</v>
      </c>
      <c r="K16" s="2"/>
      <c r="L16" s="3">
        <v>2</v>
      </c>
      <c r="M16" s="8">
        <v>0.11899691013704924</v>
      </c>
      <c r="N16" s="8">
        <v>0.18643672803542297</v>
      </c>
      <c r="O16" s="8">
        <v>0.20251673064354264</v>
      </c>
      <c r="P16" s="8">
        <v>0.57812262285105731</v>
      </c>
      <c r="Q16" s="8"/>
      <c r="R16" s="8">
        <v>1.5080543813549638</v>
      </c>
      <c r="S16" s="8">
        <v>2.4779180745746632</v>
      </c>
      <c r="T16" s="8">
        <v>0.72215632297098664</v>
      </c>
      <c r="U16" s="8">
        <v>1.565620623952618</v>
      </c>
      <c r="V16" s="8"/>
      <c r="W16" s="9">
        <v>0.24747932245134774</v>
      </c>
      <c r="X16" s="9">
        <v>0.22198085266762818</v>
      </c>
      <c r="Y16" s="9">
        <v>0.3131310435625772</v>
      </c>
      <c r="Z16" s="9">
        <v>0.17243811822984434</v>
      </c>
      <c r="AA16" s="10"/>
      <c r="AB16" s="9">
        <v>1.5585703659098153</v>
      </c>
      <c r="AC16" s="9">
        <v>2.4240589108556949</v>
      </c>
      <c r="AD16" s="9">
        <v>0.24115535337480465</v>
      </c>
      <c r="AE16" s="9">
        <v>1.2571761598225875</v>
      </c>
      <c r="AF16" s="10"/>
    </row>
    <row r="17" spans="1:32">
      <c r="A17" s="3">
        <v>3</v>
      </c>
      <c r="B17" s="8">
        <v>394090751.64529997</v>
      </c>
      <c r="C17" s="8">
        <v>197338709.67739999</v>
      </c>
      <c r="D17" s="8">
        <v>5253564.5471999999</v>
      </c>
      <c r="E17" s="8">
        <v>3927813.7127999999</v>
      </c>
      <c r="F17" s="8"/>
      <c r="G17" s="9">
        <v>5498281.7868999997</v>
      </c>
      <c r="H17" s="9">
        <v>4276315.7895</v>
      </c>
      <c r="I17" s="9">
        <v>3293413.1737000002</v>
      </c>
      <c r="J17" s="9">
        <v>4255319.1489000004</v>
      </c>
      <c r="K17" s="2"/>
      <c r="L17" s="3">
        <v>3</v>
      </c>
      <c r="M17" s="8">
        <v>0.15587460467752631</v>
      </c>
      <c r="N17" s="8">
        <v>0.20317839204904678</v>
      </c>
      <c r="O17" s="8">
        <v>0.20898046032695936</v>
      </c>
      <c r="P17" s="8">
        <v>0.53409077115424297</v>
      </c>
      <c r="Q17" s="8"/>
      <c r="R17" s="8">
        <v>1.5507339180851114</v>
      </c>
      <c r="S17" s="8">
        <v>2.5779939482956493</v>
      </c>
      <c r="T17" s="8">
        <v>0.43633199618689333</v>
      </c>
      <c r="U17" s="8">
        <v>1.2763460638304884</v>
      </c>
      <c r="V17" s="8"/>
      <c r="W17" s="9">
        <v>0.24220758614883456</v>
      </c>
      <c r="X17" s="9">
        <v>0.23549056967309623</v>
      </c>
      <c r="Y17" s="9">
        <v>0.29410978316087799</v>
      </c>
      <c r="Z17" s="9">
        <v>0.16112258499216359</v>
      </c>
      <c r="AA17" s="10"/>
      <c r="AB17" s="9">
        <v>1.2681835136143229</v>
      </c>
      <c r="AC17" s="9">
        <v>2.0014167412793098</v>
      </c>
      <c r="AD17" s="9">
        <v>0.25976172765163591</v>
      </c>
      <c r="AE17" s="9">
        <v>2.1828369097877469</v>
      </c>
      <c r="AF17" s="10"/>
    </row>
    <row r="18" spans="1:32">
      <c r="A18" s="3">
        <v>4</v>
      </c>
      <c r="B18" s="8">
        <v>391693382.6552</v>
      </c>
      <c r="C18" s="8">
        <v>198617511.52070001</v>
      </c>
      <c r="D18" s="8">
        <v>5173504.2735000001</v>
      </c>
      <c r="E18" s="8">
        <v>3776620.0762</v>
      </c>
      <c r="F18" s="8"/>
      <c r="G18" s="9">
        <v>5573770.4918</v>
      </c>
      <c r="H18" s="9">
        <v>4054054.0540999998</v>
      </c>
      <c r="I18" s="9">
        <v>2865329.5129</v>
      </c>
      <c r="J18" s="9">
        <v>3448275.8621</v>
      </c>
      <c r="K18" s="2"/>
      <c r="L18" s="3">
        <v>4</v>
      </c>
      <c r="M18" s="8">
        <v>0.12597846979999999</v>
      </c>
      <c r="N18" s="8">
        <v>0.18953372803542301</v>
      </c>
      <c r="O18" s="8">
        <v>0.20651824064354299</v>
      </c>
      <c r="P18" s="8">
        <v>0.539563426214139</v>
      </c>
      <c r="Q18" s="8"/>
      <c r="R18" s="8">
        <v>1.4277602011843915</v>
      </c>
      <c r="S18" s="8">
        <v>2.2916115798498429</v>
      </c>
      <c r="T18" s="8">
        <v>0.53973160619219329</v>
      </c>
      <c r="U18" s="8">
        <v>1.1988471108835095</v>
      </c>
      <c r="V18" s="8"/>
      <c r="W18" s="9">
        <v>0.26765593921779202</v>
      </c>
      <c r="X18" s="16">
        <v>0.238980852667628</v>
      </c>
      <c r="Y18" s="9">
        <v>0.30909478316087802</v>
      </c>
      <c r="Z18" s="9">
        <v>0.16865258499216401</v>
      </c>
      <c r="AA18" s="10"/>
      <c r="AB18" s="9">
        <v>1.8858443439449017</v>
      </c>
      <c r="AC18" s="15">
        <v>2.9796391325939418</v>
      </c>
      <c r="AD18" s="9">
        <v>0.39453391198307081</v>
      </c>
      <c r="AE18" s="9">
        <v>2.1642136796075233</v>
      </c>
      <c r="AF18" s="10"/>
    </row>
    <row r="20" spans="1:32">
      <c r="B20" s="32" t="s">
        <v>18</v>
      </c>
      <c r="C20" s="46"/>
      <c r="D20" s="46"/>
      <c r="E20" s="46"/>
      <c r="F20" s="46"/>
      <c r="G20" s="46"/>
      <c r="H20" s="46"/>
      <c r="I20" s="46"/>
      <c r="J20" s="46"/>
      <c r="K20" s="46"/>
      <c r="M20" s="32" t="s">
        <v>19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>
      <c r="B21" s="33" t="s">
        <v>2</v>
      </c>
      <c r="C21" s="34"/>
      <c r="D21" s="34"/>
      <c r="E21" s="34"/>
      <c r="F21" s="35"/>
      <c r="G21" s="41" t="s">
        <v>3</v>
      </c>
      <c r="H21" s="39"/>
      <c r="I21" s="39"/>
      <c r="J21" s="39"/>
      <c r="K21" s="39"/>
      <c r="M21" s="33" t="s">
        <v>2</v>
      </c>
      <c r="N21" s="34"/>
      <c r="O21" s="34"/>
      <c r="P21" s="34"/>
      <c r="Q21" s="34"/>
      <c r="R21" s="34"/>
      <c r="S21" s="34"/>
      <c r="T21" s="34"/>
      <c r="U21" s="34"/>
      <c r="V21" s="35"/>
      <c r="W21" s="36" t="s">
        <v>3</v>
      </c>
      <c r="X21" s="37"/>
      <c r="Y21" s="37"/>
      <c r="Z21" s="37"/>
      <c r="AA21" s="37"/>
      <c r="AB21" s="37"/>
      <c r="AC21" s="37"/>
      <c r="AD21" s="37"/>
      <c r="AE21" s="37"/>
      <c r="AF21" s="38"/>
    </row>
    <row r="22" spans="1:32" ht="17.25">
      <c r="A22" s="4"/>
      <c r="B22" s="43" t="s">
        <v>18</v>
      </c>
      <c r="C22" s="44"/>
      <c r="D22" s="44"/>
      <c r="E22" s="44"/>
      <c r="F22" s="45"/>
      <c r="G22" s="39" t="s">
        <v>18</v>
      </c>
      <c r="H22" s="39"/>
      <c r="I22" s="39"/>
      <c r="J22" s="39"/>
      <c r="K22" s="40"/>
      <c r="L22" s="4"/>
      <c r="M22" s="31" t="s">
        <v>20</v>
      </c>
      <c r="N22" s="31"/>
      <c r="O22" s="31"/>
      <c r="P22" s="31"/>
      <c r="Q22" s="31"/>
      <c r="R22" s="31" t="s">
        <v>21</v>
      </c>
      <c r="S22" s="31"/>
      <c r="T22" s="31"/>
      <c r="U22" s="31"/>
      <c r="V22" s="31"/>
      <c r="W22" s="39" t="s">
        <v>20</v>
      </c>
      <c r="X22" s="39"/>
      <c r="Y22" s="39"/>
      <c r="Z22" s="39"/>
      <c r="AA22" s="40"/>
      <c r="AB22" s="39" t="s">
        <v>21</v>
      </c>
      <c r="AC22" s="39"/>
      <c r="AD22" s="39"/>
      <c r="AE22" s="39"/>
      <c r="AF22" s="40"/>
    </row>
    <row r="23" spans="1:32">
      <c r="B23" s="6"/>
      <c r="C23" s="6" t="s">
        <v>9</v>
      </c>
      <c r="D23" s="6" t="s">
        <v>10</v>
      </c>
      <c r="E23" s="6" t="s">
        <v>12</v>
      </c>
      <c r="F23" s="6"/>
      <c r="G23" s="5"/>
      <c r="H23" s="5" t="s">
        <v>9</v>
      </c>
      <c r="I23" s="5" t="s">
        <v>10</v>
      </c>
      <c r="J23" s="5" t="s">
        <v>11</v>
      </c>
      <c r="K23" s="7"/>
      <c r="M23" s="6" t="s">
        <v>8</v>
      </c>
      <c r="N23" s="6" t="s">
        <v>9</v>
      </c>
      <c r="O23" s="6" t="s">
        <v>10</v>
      </c>
      <c r="P23" s="6" t="s">
        <v>12</v>
      </c>
      <c r="Q23" s="6"/>
      <c r="R23" s="6" t="s">
        <v>8</v>
      </c>
      <c r="S23" s="6" t="s">
        <v>9</v>
      </c>
      <c r="T23" s="6" t="s">
        <v>10</v>
      </c>
      <c r="U23" s="6" t="s">
        <v>12</v>
      </c>
      <c r="V23" s="6"/>
      <c r="W23" s="5" t="s">
        <v>8</v>
      </c>
      <c r="X23" s="5" t="s">
        <v>9</v>
      </c>
      <c r="Y23" s="5" t="s">
        <v>10</v>
      </c>
      <c r="Z23" s="5" t="s">
        <v>11</v>
      </c>
      <c r="AA23" s="7"/>
      <c r="AB23" s="5" t="s">
        <v>8</v>
      </c>
      <c r="AC23" s="5" t="s">
        <v>9</v>
      </c>
      <c r="AD23" s="5" t="s">
        <v>10</v>
      </c>
      <c r="AE23" s="5" t="s">
        <v>11</v>
      </c>
      <c r="AF23" s="7"/>
    </row>
    <row r="24" spans="1:32">
      <c r="A24" s="3">
        <v>1</v>
      </c>
      <c r="B24" s="8"/>
      <c r="C24" s="8">
        <v>0.89849999999999997</v>
      </c>
      <c r="D24" s="8">
        <v>0.79659999999999997</v>
      </c>
      <c r="E24" s="8">
        <v>0.6119</v>
      </c>
      <c r="F24" s="8"/>
      <c r="G24" s="9"/>
      <c r="H24" s="9">
        <v>1.048</v>
      </c>
      <c r="I24" s="9">
        <v>1.147</v>
      </c>
      <c r="J24" s="9">
        <v>0.85570000000000002</v>
      </c>
      <c r="K24" s="10"/>
      <c r="L24" s="3">
        <v>1</v>
      </c>
      <c r="M24" s="8">
        <v>6275.8574669691698</v>
      </c>
      <c r="N24" s="8">
        <v>7754.2557835006537</v>
      </c>
      <c r="O24" s="8">
        <v>3605.8064132310069</v>
      </c>
      <c r="P24" s="8">
        <v>10946.817082997584</v>
      </c>
      <c r="Q24" s="8"/>
      <c r="R24" s="8">
        <v>4717.3581759107501</v>
      </c>
      <c r="S24" s="8">
        <v>10157.031293892913</v>
      </c>
      <c r="T24" s="8">
        <v>3517.9959403930879</v>
      </c>
      <c r="U24" s="8">
        <v>1363.1175607369962</v>
      </c>
      <c r="V24" s="8"/>
      <c r="W24" s="9">
        <v>2824.4631185807652</v>
      </c>
      <c r="X24" s="9">
        <v>748.80200635944288</v>
      </c>
      <c r="Y24" s="9">
        <v>2919.1982680354695</v>
      </c>
      <c r="Z24" s="9">
        <v>5661.7383073860128</v>
      </c>
      <c r="AA24" s="10"/>
      <c r="AB24" s="9">
        <v>1648.6983960031553</v>
      </c>
      <c r="AC24" s="9">
        <v>7453.6376604850211</v>
      </c>
      <c r="AD24" s="9">
        <v>3319.0022464946933</v>
      </c>
      <c r="AE24" s="9">
        <v>4822.3951707450924</v>
      </c>
      <c r="AF24" s="10"/>
    </row>
    <row r="25" spans="1:32">
      <c r="A25" s="3">
        <v>2</v>
      </c>
      <c r="B25" s="8"/>
      <c r="C25" s="8">
        <v>0.96930000000000005</v>
      </c>
      <c r="D25" s="8">
        <v>0.8286</v>
      </c>
      <c r="E25" s="8">
        <v>0.55859999999999999</v>
      </c>
      <c r="F25" s="8"/>
      <c r="G25" s="9"/>
      <c r="H25" s="9">
        <v>1.034</v>
      </c>
      <c r="I25" s="9">
        <v>1.1240000000000001</v>
      </c>
      <c r="J25" s="9">
        <v>0.86229999999999996</v>
      </c>
      <c r="K25" s="10"/>
      <c r="L25" s="3">
        <v>2</v>
      </c>
      <c r="M25" s="8">
        <v>6577.9260731695767</v>
      </c>
      <c r="N25" s="8">
        <v>7852.0935290918969</v>
      </c>
      <c r="O25" s="8">
        <v>3636.1878987048121</v>
      </c>
      <c r="P25" s="8">
        <v>12342.917997870076</v>
      </c>
      <c r="Q25" s="8"/>
      <c r="R25" s="8">
        <v>5929.5860466887534</v>
      </c>
      <c r="S25" s="8">
        <v>9044.4009721975181</v>
      </c>
      <c r="T25" s="8">
        <v>3820.0428220794815</v>
      </c>
      <c r="U25" s="8">
        <v>1623.2792329530234</v>
      </c>
      <c r="V25" s="8"/>
      <c r="W25" s="9">
        <v>2425.2973600232085</v>
      </c>
      <c r="X25" s="9">
        <v>694.66949187751868</v>
      </c>
      <c r="Y25" s="9">
        <v>2407.6841646428788</v>
      </c>
      <c r="Z25" s="9">
        <v>6421.5955228794028</v>
      </c>
      <c r="AA25" s="10"/>
      <c r="AB25" s="9">
        <v>1295.5616166625341</v>
      </c>
      <c r="AC25" s="9">
        <v>6121.9052665665768</v>
      </c>
      <c r="AD25" s="9">
        <v>4009.207749856128</v>
      </c>
      <c r="AE25" s="9">
        <v>4761.4506344538913</v>
      </c>
      <c r="AF25" s="10"/>
    </row>
    <row r="26" spans="1:32">
      <c r="A26" s="3">
        <v>3</v>
      </c>
      <c r="B26" s="8"/>
      <c r="C26" s="8">
        <v>0.98040000000000005</v>
      </c>
      <c r="D26" s="8">
        <v>0.83069999999999999</v>
      </c>
      <c r="E26" s="8">
        <v>0.61109999999999998</v>
      </c>
      <c r="F26" s="8"/>
      <c r="G26" s="9"/>
      <c r="H26" s="9">
        <v>1.008</v>
      </c>
      <c r="I26" s="9">
        <v>1.107</v>
      </c>
      <c r="J26" s="9">
        <v>0.77939999999999998</v>
      </c>
      <c r="K26" s="10"/>
      <c r="L26" s="3">
        <v>3</v>
      </c>
      <c r="M26" s="8">
        <v>6125.1634428964317</v>
      </c>
      <c r="N26" s="8">
        <v>7846.9839375404053</v>
      </c>
      <c r="O26" s="8">
        <v>3474.3001529356993</v>
      </c>
      <c r="P26" s="8">
        <v>10655.110884527146</v>
      </c>
      <c r="Q26" s="8"/>
      <c r="R26" s="8">
        <v>4066.85430348518</v>
      </c>
      <c r="S26" s="8">
        <v>6516.9391538850477</v>
      </c>
      <c r="T26" s="8">
        <v>3229.2086524250981</v>
      </c>
      <c r="U26" s="8">
        <v>1302.0905440952511</v>
      </c>
      <c r="V26" s="8"/>
      <c r="W26" s="9">
        <v>2510.7665805340221</v>
      </c>
      <c r="X26" s="9">
        <v>783.00614416304506</v>
      </c>
      <c r="Y26" s="9">
        <v>2216.6073990891509</v>
      </c>
      <c r="Z26" s="9">
        <v>5750.1965207286648</v>
      </c>
      <c r="AA26" s="10"/>
      <c r="AB26" s="9">
        <v>1322.8894691035682</v>
      </c>
      <c r="AC26" s="9">
        <v>6207.5561932089895</v>
      </c>
      <c r="AD26" s="9">
        <v>3541.2017522109263</v>
      </c>
      <c r="AE26" s="9">
        <v>6018.9838079285319</v>
      </c>
      <c r="AF26" s="10"/>
    </row>
    <row r="27" spans="1:32">
      <c r="A27" s="3">
        <v>4</v>
      </c>
      <c r="B27" s="8"/>
      <c r="C27" s="8">
        <v>0.85780000000000001</v>
      </c>
      <c r="D27" s="8">
        <v>0.83250000000000002</v>
      </c>
      <c r="E27" s="8">
        <v>0.62219999999999998</v>
      </c>
      <c r="F27" s="8"/>
      <c r="G27" s="9"/>
      <c r="H27" s="13">
        <v>0.98170000000000002</v>
      </c>
      <c r="I27" s="9">
        <v>1.157</v>
      </c>
      <c r="J27" s="9">
        <v>0.76939999999999997</v>
      </c>
      <c r="K27" s="10"/>
      <c r="L27" s="3">
        <v>4</v>
      </c>
      <c r="M27" s="8">
        <v>6295.8574669691698</v>
      </c>
      <c r="N27" s="8">
        <v>7834.2557835006501</v>
      </c>
      <c r="O27" s="8">
        <v>3584.3001638357</v>
      </c>
      <c r="P27" s="8">
        <v>11316.9230829976</v>
      </c>
      <c r="Q27" s="8"/>
      <c r="R27" s="8">
        <v>4809.76717773992</v>
      </c>
      <c r="S27" s="8">
        <v>9729.6539346009304</v>
      </c>
      <c r="T27" s="8">
        <v>3230.2936630602776</v>
      </c>
      <c r="U27" s="8">
        <v>1152.6264993795669</v>
      </c>
      <c r="V27" s="8"/>
      <c r="W27" s="9">
        <v>2350.1687805340198</v>
      </c>
      <c r="X27" s="14">
        <v>739.55849187751903</v>
      </c>
      <c r="Y27" s="9">
        <v>2516.5062990891502</v>
      </c>
      <c r="Z27" s="9">
        <v>5961.5392073860103</v>
      </c>
      <c r="AA27" s="10"/>
      <c r="AB27" s="9">
        <v>1189.2199462031861</v>
      </c>
      <c r="AC27" s="11">
        <v>6898.4163769795268</v>
      </c>
      <c r="AD27" s="9">
        <v>4984.9359779060997</v>
      </c>
      <c r="AE27" s="9">
        <v>5693.0076212002659</v>
      </c>
      <c r="AF27" s="10"/>
    </row>
  </sheetData>
  <mergeCells count="36">
    <mergeCell ref="AB4:AF4"/>
    <mergeCell ref="W3:AF3"/>
    <mergeCell ref="M2:AF2"/>
    <mergeCell ref="B2:K2"/>
    <mergeCell ref="B11:K11"/>
    <mergeCell ref="G3:K3"/>
    <mergeCell ref="B3:F3"/>
    <mergeCell ref="B4:F4"/>
    <mergeCell ref="G4:K4"/>
    <mergeCell ref="R4:V4"/>
    <mergeCell ref="W4:AA4"/>
    <mergeCell ref="M4:Q4"/>
    <mergeCell ref="M3:V3"/>
    <mergeCell ref="B21:F21"/>
    <mergeCell ref="G21:K21"/>
    <mergeCell ref="B12:F12"/>
    <mergeCell ref="G12:K12"/>
    <mergeCell ref="B22:F22"/>
    <mergeCell ref="G22:K22"/>
    <mergeCell ref="B20:K20"/>
    <mergeCell ref="B13:F13"/>
    <mergeCell ref="G13:K13"/>
    <mergeCell ref="M13:Q13"/>
    <mergeCell ref="R13:V13"/>
    <mergeCell ref="M11:AF11"/>
    <mergeCell ref="M12:V12"/>
    <mergeCell ref="W12:AF12"/>
    <mergeCell ref="W13:AA13"/>
    <mergeCell ref="AB13:AF13"/>
    <mergeCell ref="M22:Q22"/>
    <mergeCell ref="R22:V22"/>
    <mergeCell ref="M20:AF20"/>
    <mergeCell ref="M21:V21"/>
    <mergeCell ref="W21:AF21"/>
    <mergeCell ref="W22:AA22"/>
    <mergeCell ref="AB22:AF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6C44-52EA-4512-8AF2-E8F1487CBCD8}">
  <dimension ref="A2:AU84"/>
  <sheetViews>
    <sheetView zoomScale="64" zoomScaleNormal="85" workbookViewId="0">
      <selection activeCell="B34" sqref="B34"/>
    </sheetView>
  </sheetViews>
  <sheetFormatPr defaultColWidth="11.42578125" defaultRowHeight="15.75"/>
  <cols>
    <col min="1" max="5" width="11.42578125" style="17"/>
    <col min="6" max="6" width="29" style="17" bestFit="1" customWidth="1"/>
    <col min="7" max="13" width="11.42578125" style="17"/>
    <col min="14" max="14" width="29" style="17" bestFit="1" customWidth="1"/>
    <col min="15" max="21" width="11.42578125" style="17"/>
    <col min="22" max="22" width="29" style="17" bestFit="1" customWidth="1"/>
    <col min="23" max="29" width="11.42578125" style="17"/>
    <col min="30" max="30" width="29" style="17" bestFit="1" customWidth="1"/>
    <col min="31" max="37" width="11.42578125" style="17"/>
    <col min="38" max="38" width="13.5703125" style="17" bestFit="1" customWidth="1"/>
    <col min="39" max="46" width="11.42578125" style="17"/>
    <col min="47" max="47" width="13.5703125" style="17" bestFit="1" customWidth="1"/>
    <col min="48" max="16384" width="11.42578125" style="17"/>
  </cols>
  <sheetData>
    <row r="2" spans="1:47">
      <c r="A2" s="51" t="s">
        <v>22</v>
      </c>
      <c r="B2" s="51"/>
      <c r="C2" s="51"/>
      <c r="D2" s="51"/>
      <c r="E2" s="51"/>
      <c r="I2" s="52" t="s">
        <v>23</v>
      </c>
      <c r="J2" s="52"/>
      <c r="K2" s="52"/>
      <c r="L2" s="52"/>
      <c r="Q2" s="52" t="s">
        <v>24</v>
      </c>
      <c r="R2" s="52"/>
      <c r="S2" s="52"/>
      <c r="T2" s="52"/>
      <c r="U2" s="52"/>
      <c r="V2" s="52"/>
      <c r="Y2" s="52" t="s">
        <v>23</v>
      </c>
      <c r="Z2" s="52"/>
      <c r="AA2" s="52"/>
      <c r="AB2" s="52"/>
      <c r="AC2" s="52"/>
      <c r="AG2" s="51" t="s">
        <v>25</v>
      </c>
      <c r="AH2" s="51"/>
      <c r="AI2" s="51"/>
      <c r="AJ2" s="51"/>
      <c r="AK2" s="51"/>
      <c r="AL2" s="51"/>
      <c r="AO2" s="52" t="s">
        <v>23</v>
      </c>
      <c r="AP2" s="52"/>
      <c r="AQ2" s="52"/>
      <c r="AR2" s="52"/>
      <c r="AS2" s="52"/>
      <c r="AT2" s="52"/>
    </row>
    <row r="3" spans="1:47">
      <c r="I3" s="20"/>
      <c r="J3" s="20"/>
      <c r="K3" s="20"/>
      <c r="L3" s="20"/>
      <c r="M3" s="20"/>
      <c r="N3" s="20"/>
      <c r="Q3" s="20"/>
      <c r="R3" s="20"/>
      <c r="S3" s="20"/>
      <c r="T3" s="20"/>
      <c r="U3" s="20"/>
      <c r="V3" s="20"/>
    </row>
    <row r="4" spans="1:47">
      <c r="A4" s="50" t="s">
        <v>26</v>
      </c>
      <c r="B4" s="50"/>
      <c r="C4" s="50"/>
      <c r="D4" s="50"/>
      <c r="E4" s="50"/>
      <c r="F4" s="50"/>
      <c r="I4" s="50" t="s">
        <v>26</v>
      </c>
      <c r="J4" s="50"/>
      <c r="K4" s="50"/>
      <c r="L4" s="50"/>
      <c r="M4" s="50"/>
      <c r="N4" s="50"/>
      <c r="Q4" s="50" t="s">
        <v>26</v>
      </c>
      <c r="R4" s="50"/>
      <c r="S4" s="50"/>
      <c r="T4" s="50"/>
      <c r="U4" s="50"/>
      <c r="V4" s="50"/>
      <c r="Y4" s="50" t="s">
        <v>26</v>
      </c>
      <c r="Z4" s="50"/>
      <c r="AA4" s="50"/>
      <c r="AB4" s="50"/>
      <c r="AC4" s="50"/>
      <c r="AD4" s="50"/>
      <c r="AG4" s="50" t="s">
        <v>26</v>
      </c>
      <c r="AH4" s="50"/>
      <c r="AI4" s="50"/>
      <c r="AJ4" s="50"/>
      <c r="AK4" s="50"/>
      <c r="AL4" s="50"/>
      <c r="AO4" s="50" t="s">
        <v>26</v>
      </c>
      <c r="AP4" s="50"/>
      <c r="AQ4" s="50"/>
      <c r="AR4" s="50"/>
      <c r="AS4" s="50"/>
      <c r="AT4" s="50"/>
      <c r="AU4" s="20"/>
    </row>
    <row r="5" spans="1:47">
      <c r="A5" s="20"/>
      <c r="B5" s="20"/>
      <c r="C5" s="20"/>
      <c r="D5" s="20"/>
      <c r="E5" s="20"/>
      <c r="F5" s="20"/>
      <c r="I5" s="24"/>
      <c r="J5" s="20"/>
      <c r="K5" s="20"/>
      <c r="L5" s="20"/>
      <c r="M5" s="20"/>
      <c r="N5" s="20"/>
      <c r="Q5" s="20"/>
      <c r="R5" s="20"/>
      <c r="S5" s="20"/>
      <c r="T5" s="20"/>
      <c r="U5" s="20"/>
      <c r="V5" s="20"/>
      <c r="Y5" s="20"/>
      <c r="Z5" s="20"/>
      <c r="AA5" s="20"/>
      <c r="AB5" s="20"/>
      <c r="AC5" s="20"/>
      <c r="AD5" s="20"/>
      <c r="AG5" s="20"/>
      <c r="AH5" s="20"/>
      <c r="AI5" s="20"/>
      <c r="AJ5" s="20"/>
      <c r="AK5" s="20"/>
      <c r="AL5" s="20"/>
      <c r="AO5" s="20"/>
      <c r="AP5" s="20"/>
      <c r="AQ5" s="20"/>
      <c r="AR5" s="20"/>
      <c r="AS5" s="20"/>
      <c r="AT5" s="20"/>
      <c r="AU5" s="20"/>
    </row>
    <row r="6" spans="1:47">
      <c r="A6" s="21" t="s">
        <v>27</v>
      </c>
      <c r="B6" s="21" t="s">
        <v>28</v>
      </c>
      <c r="C6" s="22" t="s">
        <v>29</v>
      </c>
      <c r="D6" s="22" t="s">
        <v>30</v>
      </c>
      <c r="E6" s="20"/>
      <c r="F6" s="23" t="s">
        <v>31</v>
      </c>
      <c r="I6" s="21" t="s">
        <v>27</v>
      </c>
      <c r="J6" s="21" t="s">
        <v>28</v>
      </c>
      <c r="K6" s="22" t="s">
        <v>29</v>
      </c>
      <c r="L6" s="22" t="s">
        <v>30</v>
      </c>
      <c r="M6" s="20"/>
      <c r="N6" s="23" t="s">
        <v>31</v>
      </c>
      <c r="Q6" s="21" t="s">
        <v>27</v>
      </c>
      <c r="R6" s="21" t="s">
        <v>32</v>
      </c>
      <c r="S6" s="22" t="s">
        <v>29</v>
      </c>
      <c r="T6" s="22" t="s">
        <v>30</v>
      </c>
      <c r="U6" s="25"/>
      <c r="V6" s="22" t="s">
        <v>31</v>
      </c>
      <c r="Y6" s="21" t="s">
        <v>27</v>
      </c>
      <c r="Z6" s="21" t="s">
        <v>32</v>
      </c>
      <c r="AA6" s="22" t="s">
        <v>29</v>
      </c>
      <c r="AB6" s="22" t="s">
        <v>30</v>
      </c>
      <c r="AC6" s="20"/>
      <c r="AD6" s="22" t="s">
        <v>31</v>
      </c>
      <c r="AG6" s="21" t="s">
        <v>27</v>
      </c>
      <c r="AH6" s="22" t="s">
        <v>33</v>
      </c>
      <c r="AI6" s="22" t="s">
        <v>29</v>
      </c>
      <c r="AJ6" s="22" t="s">
        <v>30</v>
      </c>
      <c r="AK6" s="20"/>
      <c r="AL6" s="20"/>
      <c r="AO6" s="21" t="s">
        <v>27</v>
      </c>
      <c r="AP6" s="21" t="s">
        <v>33</v>
      </c>
      <c r="AQ6" s="22" t="s">
        <v>29</v>
      </c>
      <c r="AR6" s="22" t="s">
        <v>30</v>
      </c>
      <c r="AS6" s="20"/>
      <c r="AT6" s="20"/>
      <c r="AU6" s="20"/>
    </row>
    <row r="7" spans="1:47">
      <c r="A7" s="24" t="s">
        <v>34</v>
      </c>
      <c r="B7" s="20"/>
      <c r="C7" s="20"/>
      <c r="D7" s="20"/>
      <c r="E7" s="20"/>
      <c r="F7" s="20"/>
      <c r="I7" s="21" t="s">
        <v>34</v>
      </c>
      <c r="J7" s="20"/>
      <c r="K7" s="20"/>
      <c r="L7" s="20"/>
      <c r="M7" s="20"/>
      <c r="N7" s="20"/>
      <c r="Q7" s="21" t="s">
        <v>34</v>
      </c>
      <c r="R7" s="25"/>
      <c r="S7" s="25"/>
      <c r="T7" s="25"/>
      <c r="U7" s="25"/>
      <c r="V7" s="25"/>
      <c r="Y7" s="21" t="s">
        <v>34</v>
      </c>
      <c r="Z7" s="20"/>
      <c r="AA7" s="20"/>
      <c r="AB7" s="20"/>
      <c r="AC7" s="20"/>
      <c r="AD7" s="20"/>
      <c r="AG7" s="21" t="s">
        <v>34</v>
      </c>
      <c r="AH7" s="20"/>
      <c r="AI7" s="24"/>
      <c r="AJ7" s="24"/>
      <c r="AK7" s="20"/>
      <c r="AL7" s="21" t="s">
        <v>35</v>
      </c>
      <c r="AO7" s="21" t="s">
        <v>34</v>
      </c>
      <c r="AP7" s="20"/>
      <c r="AQ7" s="24"/>
      <c r="AR7" s="24"/>
      <c r="AS7" s="20"/>
      <c r="AT7" s="26" t="s">
        <v>31</v>
      </c>
      <c r="AU7" s="20"/>
    </row>
    <row r="8" spans="1:47">
      <c r="A8" s="20">
        <v>23.992910385131836</v>
      </c>
      <c r="B8" s="20">
        <v>8.6539764404296875</v>
      </c>
      <c r="C8" s="20">
        <f>B8-A8</f>
        <v>-15.338933944702148</v>
      </c>
      <c r="D8" s="20">
        <f>2^-C8</f>
        <v>41445.675166925888</v>
      </c>
      <c r="E8" s="20">
        <f>AVERAGE(D8:D10)</f>
        <v>41015.481920217622</v>
      </c>
      <c r="F8" s="20">
        <f>D8/E8</f>
        <v>1.01048855765111</v>
      </c>
      <c r="I8" s="20">
        <v>27.407873153686523</v>
      </c>
      <c r="J8" s="20">
        <v>9.4435739517211914</v>
      </c>
      <c r="K8" s="20">
        <f>J8-I8</f>
        <v>-17.964299201965332</v>
      </c>
      <c r="L8" s="20">
        <f>2^-K8</f>
        <v>255736.61407912994</v>
      </c>
      <c r="M8" s="20">
        <f>AVERAGE(L8:L10)</f>
        <v>262080.75886198389</v>
      </c>
      <c r="N8" s="20">
        <f>L8/M8</f>
        <v>0.97579316844776509</v>
      </c>
      <c r="Q8" s="25">
        <v>23.9929104</v>
      </c>
      <c r="R8" s="25">
        <v>14.9633064</v>
      </c>
      <c r="S8" s="25">
        <v>-9.0296040000000009</v>
      </c>
      <c r="T8" s="25">
        <v>522.61472300000003</v>
      </c>
      <c r="U8" s="25">
        <v>541.20455400000003</v>
      </c>
      <c r="V8" s="25">
        <v>0.96565100999999998</v>
      </c>
      <c r="Y8" s="20">
        <v>27.407873153686523</v>
      </c>
      <c r="Z8" s="20">
        <v>17.481105804439999</v>
      </c>
      <c r="AA8" s="20">
        <f>Z8-Y8</f>
        <v>-9.9267673492465249</v>
      </c>
      <c r="AB8" s="20">
        <f>2^-AA8</f>
        <v>973.31794856917395</v>
      </c>
      <c r="AC8" s="20">
        <f>AVERAGE(AB8:AB10)</f>
        <v>703.99853677227077</v>
      </c>
      <c r="AD8" s="20">
        <f>AB8/AC8</f>
        <v>1.3825567777906087</v>
      </c>
      <c r="AG8" s="20">
        <v>23.992910385131836</v>
      </c>
      <c r="AH8" s="20">
        <v>31.881505966186523</v>
      </c>
      <c r="AI8" s="20">
        <f>AH8-AG8</f>
        <v>7.8885955810546875</v>
      </c>
      <c r="AJ8" s="20">
        <f>2^-AI8</f>
        <v>4.2198411847592376E-3</v>
      </c>
      <c r="AK8" s="20">
        <f>AVERAGE(AJ8:AJ10)</f>
        <v>3.5907524908302129E-3</v>
      </c>
      <c r="AL8" s="20">
        <f>AJ8/AK$8</f>
        <v>1.1751968968998958</v>
      </c>
      <c r="AO8" s="20">
        <v>27.407873153686523</v>
      </c>
      <c r="AP8" s="20">
        <v>32.901119232177734</v>
      </c>
      <c r="AQ8" s="20">
        <f>AP8-AO8</f>
        <v>5.4932460784912109</v>
      </c>
      <c r="AR8" s="20">
        <f>2^-AQ8</f>
        <v>2.2200776096167094E-2</v>
      </c>
      <c r="AS8" s="20">
        <f>AVERAGE(AR8:AR10)</f>
        <v>2.189641030849308E-2</v>
      </c>
      <c r="AT8" s="20">
        <f>AR8/AS8</f>
        <v>1.0139002596035551</v>
      </c>
      <c r="AU8" s="20"/>
    </row>
    <row r="9" spans="1:47">
      <c r="A9" s="20">
        <v>23.992910385131836</v>
      </c>
      <c r="B9" s="20">
        <v>8.6717844009399414</v>
      </c>
      <c r="C9" s="20">
        <f>B9-A9</f>
        <v>-15.321125984191895</v>
      </c>
      <c r="D9" s="20">
        <f>2^-C9</f>
        <v>40937.233357275407</v>
      </c>
      <c r="E9" s="20"/>
      <c r="F9" s="20">
        <f>D9/E8</f>
        <v>0.99809221885788335</v>
      </c>
      <c r="I9" s="20">
        <v>27.407873153686523</v>
      </c>
      <c r="J9" s="20">
        <v>9.3862285614013672</v>
      </c>
      <c r="K9" s="20">
        <f>J9-I9</f>
        <v>-18.021644592285156</v>
      </c>
      <c r="L9" s="20">
        <f t="shared" ref="L9:L31" si="0">2^-K9</f>
        <v>266106.56775636884</v>
      </c>
      <c r="M9" s="20"/>
      <c r="N9" s="20">
        <f>L9/M8</f>
        <v>1.0153609479454575</v>
      </c>
      <c r="Q9" s="25">
        <v>23.9929104</v>
      </c>
      <c r="R9" s="25">
        <v>14.801202</v>
      </c>
      <c r="S9" s="25">
        <v>-9.1917083999999996</v>
      </c>
      <c r="T9" s="25">
        <v>584.76306299999999</v>
      </c>
      <c r="U9" s="25"/>
      <c r="V9" s="25">
        <v>1.08048437</v>
      </c>
      <c r="Y9" s="20">
        <v>27.407873153686523</v>
      </c>
      <c r="Z9" s="20">
        <v>18.105440139770501</v>
      </c>
      <c r="AA9" s="20">
        <f>Z9-Y9</f>
        <v>-9.3024330139160227</v>
      </c>
      <c r="AB9" s="20">
        <f t="shared" ref="AB9:AB41" si="1">2^-AA9</f>
        <v>631.40987505941473</v>
      </c>
      <c r="AC9" s="20"/>
      <c r="AD9" s="20">
        <f>AB9/AC8</f>
        <v>0.89689089121454102</v>
      </c>
      <c r="AG9" s="20">
        <v>23.992910385131836</v>
      </c>
      <c r="AH9" s="20">
        <v>32.396244049072266</v>
      </c>
      <c r="AI9" s="20">
        <f t="shared" ref="AI9:AI46" si="2">AH9-AG9</f>
        <v>8.4033336639404297</v>
      </c>
      <c r="AJ9" s="20">
        <f t="shared" ref="AJ9:AJ46" si="3">2^-AI9</f>
        <v>2.9535511986343811E-3</v>
      </c>
      <c r="AK9" s="20"/>
      <c r="AL9" s="20">
        <f>AJ9/AK$8</f>
        <v>0.82254379999093019</v>
      </c>
      <c r="AO9" s="20">
        <v>27.407873153686523</v>
      </c>
      <c r="AP9" s="20">
        <v>32.869216918945313</v>
      </c>
      <c r="AQ9" s="20">
        <f t="shared" ref="AQ9:AQ46" si="4">AP9-AO9</f>
        <v>5.4613437652587891</v>
      </c>
      <c r="AR9" s="20">
        <f t="shared" ref="AR9:AR46" si="5">2^-AQ9</f>
        <v>2.2697169975315467E-2</v>
      </c>
      <c r="AS9" s="20"/>
      <c r="AT9" s="20">
        <f>AR9/AS8</f>
        <v>1.0365703627005836</v>
      </c>
      <c r="AU9" s="20"/>
    </row>
    <row r="10" spans="1:47">
      <c r="A10" s="20">
        <v>23.992910385131836</v>
      </c>
      <c r="B10" s="20">
        <v>8.681462287902832</v>
      </c>
      <c r="C10" s="20">
        <f>B10-A10</f>
        <v>-15.311448097229004</v>
      </c>
      <c r="D10" s="20">
        <f>2^-C10</f>
        <v>40663.537236451572</v>
      </c>
      <c r="E10" s="20"/>
      <c r="F10" s="20">
        <f>D10/E8</f>
        <v>0.99141922349100653</v>
      </c>
      <c r="I10" s="20">
        <v>27.407873153686523</v>
      </c>
      <c r="J10" s="20">
        <v>9.3955154418945313</v>
      </c>
      <c r="K10" s="20">
        <f>J10-I10</f>
        <v>-18.012357711791992</v>
      </c>
      <c r="L10" s="20">
        <f t="shared" si="0"/>
        <v>264399.0947504529</v>
      </c>
      <c r="M10" s="20"/>
      <c r="N10" s="20">
        <f>L10/M8</f>
        <v>1.0088458836067775</v>
      </c>
      <c r="Q10" s="25">
        <v>23.9929104</v>
      </c>
      <c r="R10" s="25">
        <v>14.981023799999999</v>
      </c>
      <c r="S10" s="25">
        <v>-9.0118866000000004</v>
      </c>
      <c r="T10" s="25">
        <v>516.23587599999996</v>
      </c>
      <c r="U10" s="25"/>
      <c r="V10" s="25">
        <v>0.95386462000000005</v>
      </c>
      <c r="Y10" s="20">
        <v>27.407873153686523</v>
      </c>
      <c r="Z10" s="20">
        <v>18.4212694168091</v>
      </c>
      <c r="AA10" s="20">
        <f>Z10-Y10</f>
        <v>-8.9866037368774236</v>
      </c>
      <c r="AB10" s="20">
        <f t="shared" si="1"/>
        <v>507.26778668822362</v>
      </c>
      <c r="AC10" s="20"/>
      <c r="AD10" s="20">
        <f>AB10/AC8</f>
        <v>0.72055233099485039</v>
      </c>
      <c r="AG10" s="20">
        <v>23.992910385131836</v>
      </c>
      <c r="AH10" s="20">
        <v>32.111152648925781</v>
      </c>
      <c r="AI10" s="20">
        <f t="shared" si="2"/>
        <v>8.1182422637939453</v>
      </c>
      <c r="AJ10" s="20">
        <f t="shared" si="3"/>
        <v>3.5988650890970203E-3</v>
      </c>
      <c r="AK10" s="20"/>
      <c r="AL10" s="20">
        <f>AJ10/AK$8</f>
        <v>1.0022593031091742</v>
      </c>
      <c r="AO10" s="20">
        <v>27.407873153686523</v>
      </c>
      <c r="AP10" s="20">
        <v>32.995750427246094</v>
      </c>
      <c r="AQ10" s="20">
        <f t="shared" si="4"/>
        <v>5.5878772735595703</v>
      </c>
      <c r="AR10" s="20">
        <f t="shared" si="5"/>
        <v>2.0791284853996672E-2</v>
      </c>
      <c r="AS10" s="20"/>
      <c r="AT10" s="20">
        <f>AR10/AS8</f>
        <v>0.9495293776958611</v>
      </c>
      <c r="AU10" s="20"/>
    </row>
    <row r="11" spans="1:47">
      <c r="A11" s="20"/>
      <c r="B11" s="20"/>
      <c r="C11" s="20"/>
      <c r="D11" s="20"/>
      <c r="E11" s="20"/>
      <c r="F11" s="20"/>
      <c r="I11" s="20"/>
      <c r="J11" s="20"/>
      <c r="K11" s="20"/>
      <c r="L11" s="20"/>
      <c r="M11" s="20"/>
      <c r="N11" s="20"/>
      <c r="Q11" s="25"/>
      <c r="R11" s="25"/>
      <c r="S11" s="25"/>
      <c r="T11" s="25"/>
      <c r="U11" s="25"/>
      <c r="V11" s="25"/>
      <c r="Y11" s="20"/>
      <c r="Z11" s="20"/>
      <c r="AA11" s="20"/>
      <c r="AB11" s="20"/>
      <c r="AC11" s="20"/>
      <c r="AD11" s="20"/>
      <c r="AG11" s="20"/>
      <c r="AH11" s="20"/>
      <c r="AI11" s="20"/>
      <c r="AJ11" s="20"/>
      <c r="AK11" s="20"/>
      <c r="AL11" s="20"/>
      <c r="AO11" s="20"/>
      <c r="AP11" s="20"/>
      <c r="AQ11" s="20"/>
      <c r="AR11" s="20"/>
      <c r="AS11" s="20"/>
      <c r="AT11" s="20"/>
      <c r="AU11" s="20"/>
    </row>
    <row r="12" spans="1:47">
      <c r="A12" s="21" t="s">
        <v>36</v>
      </c>
      <c r="B12" s="20"/>
      <c r="C12" s="20"/>
      <c r="D12" s="20"/>
      <c r="E12" s="20"/>
      <c r="F12" s="20"/>
      <c r="I12" s="21" t="s">
        <v>36</v>
      </c>
      <c r="J12" s="20"/>
      <c r="K12" s="20"/>
      <c r="L12" s="20"/>
      <c r="M12" s="20"/>
      <c r="N12" s="20"/>
      <c r="O12" s="18" t="s">
        <v>37</v>
      </c>
      <c r="Q12" s="21" t="s">
        <v>36</v>
      </c>
      <c r="R12" s="25"/>
      <c r="S12" s="25"/>
      <c r="T12" s="25"/>
      <c r="U12" s="25"/>
      <c r="V12" s="25"/>
      <c r="Y12" s="21" t="s">
        <v>36</v>
      </c>
      <c r="Z12" s="20"/>
      <c r="AA12" s="20"/>
      <c r="AB12" s="20"/>
      <c r="AC12" s="20"/>
      <c r="AD12" s="20"/>
      <c r="AG12" s="21" t="s">
        <v>36</v>
      </c>
      <c r="AH12" s="20"/>
      <c r="AI12" s="20"/>
      <c r="AJ12" s="20"/>
      <c r="AK12" s="20"/>
      <c r="AL12" s="20"/>
      <c r="AM12" s="18" t="s">
        <v>38</v>
      </c>
      <c r="AO12" s="21" t="s">
        <v>36</v>
      </c>
      <c r="AP12" s="20"/>
      <c r="AQ12" s="20"/>
      <c r="AR12" s="20"/>
      <c r="AS12" s="20"/>
      <c r="AT12" s="20"/>
      <c r="AU12" s="24" t="s">
        <v>38</v>
      </c>
    </row>
    <row r="13" spans="1:47">
      <c r="A13" s="20">
        <v>24.818655014038086</v>
      </c>
      <c r="B13" s="20">
        <v>8.6953372955322266</v>
      </c>
      <c r="C13" s="20">
        <f>B13-A13</f>
        <v>-16.123317718505859</v>
      </c>
      <c r="D13" s="20">
        <f>2^-C13</f>
        <v>71384.227306617046</v>
      </c>
      <c r="E13" s="20"/>
      <c r="F13" s="20">
        <f>D13/E8</f>
        <v>1.7404215180373113</v>
      </c>
      <c r="I13" s="20">
        <v>27.069784164428711</v>
      </c>
      <c r="J13" s="20">
        <v>9.4419765472412109</v>
      </c>
      <c r="K13" s="20">
        <f>J13-I13</f>
        <v>-17.6278076171875</v>
      </c>
      <c r="L13" s="20">
        <f t="shared" si="0"/>
        <v>202534.42464075959</v>
      </c>
      <c r="M13" s="20"/>
      <c r="N13" s="20">
        <f>L13/M8</f>
        <v>0.77279394916365307</v>
      </c>
      <c r="O13" s="17">
        <f>1/N13</f>
        <v>1.2940059909659463</v>
      </c>
      <c r="Q13" s="25">
        <v>24.818655</v>
      </c>
      <c r="R13" s="25">
        <v>15.1545687</v>
      </c>
      <c r="S13" s="25">
        <v>-9.6640862999999992</v>
      </c>
      <c r="T13" s="25">
        <v>811.29699900000003</v>
      </c>
      <c r="U13" s="25"/>
      <c r="V13" s="25">
        <v>1.49905797</v>
      </c>
      <c r="Y13" s="20">
        <v>27.069784164428711</v>
      </c>
      <c r="Z13" s="20">
        <v>13.863370895385742</v>
      </c>
      <c r="AA13" s="20">
        <f>Z13-Y13</f>
        <v>-13.206413269042969</v>
      </c>
      <c r="AB13" s="20">
        <f t="shared" si="1"/>
        <v>9452.0612911235767</v>
      </c>
      <c r="AC13" s="20"/>
      <c r="AD13" s="20">
        <f>AB13/AC8</f>
        <v>13.426251330663101</v>
      </c>
      <c r="AG13" s="20">
        <v>24.818655014038086</v>
      </c>
      <c r="AH13" s="20">
        <v>33.681209564208984</v>
      </c>
      <c r="AI13" s="20">
        <f t="shared" si="2"/>
        <v>8.8625545501708984</v>
      </c>
      <c r="AJ13" s="20">
        <f t="shared" si="3"/>
        <v>2.1483510190219743E-3</v>
      </c>
      <c r="AK13" s="20"/>
      <c r="AL13" s="20">
        <f>AJ13/AK$8</f>
        <v>0.5983010593206487</v>
      </c>
      <c r="AM13" s="17">
        <f>1/AL13</f>
        <v>1.6713993472374382</v>
      </c>
      <c r="AO13" s="20">
        <v>27.069784164428711</v>
      </c>
      <c r="AP13" s="20">
        <v>34.233669281005859</v>
      </c>
      <c r="AQ13" s="20">
        <f t="shared" si="4"/>
        <v>7.1638851165771484</v>
      </c>
      <c r="AR13" s="20">
        <f t="shared" si="5"/>
        <v>6.9735785063944362E-3</v>
      </c>
      <c r="AS13" s="20"/>
      <c r="AT13" s="20">
        <f>AR13/AS8</f>
        <v>0.31848044533991748</v>
      </c>
      <c r="AU13" s="20">
        <f>1/AT13</f>
        <v>3.1399102036945772</v>
      </c>
    </row>
    <row r="14" spans="1:47">
      <c r="A14" s="20">
        <v>24.818655014038086</v>
      </c>
      <c r="B14" s="20">
        <v>8.6699714660644531</v>
      </c>
      <c r="C14" s="20">
        <f>B14-A14</f>
        <v>-16.148683547973633</v>
      </c>
      <c r="D14" s="20">
        <f>2^-C14</f>
        <v>72650.421519012467</v>
      </c>
      <c r="E14" s="20"/>
      <c r="F14" s="20">
        <f>D14/E8</f>
        <v>1.7712926465262655</v>
      </c>
      <c r="I14" s="20">
        <v>27.069784164428711</v>
      </c>
      <c r="J14" s="20">
        <v>9.4170408248901367</v>
      </c>
      <c r="K14" s="20">
        <f>J14-I14</f>
        <v>-17.652743339538574</v>
      </c>
      <c r="L14" s="20">
        <f t="shared" si="0"/>
        <v>206065.48280418242</v>
      </c>
      <c r="M14" s="20"/>
      <c r="N14" s="20">
        <f>L14/M8</f>
        <v>0.78626711742963151</v>
      </c>
      <c r="O14" s="17">
        <f>1/N14</f>
        <v>1.2718324063571143</v>
      </c>
      <c r="Q14" s="25">
        <v>24.818655</v>
      </c>
      <c r="R14" s="25">
        <v>15.161849</v>
      </c>
      <c r="S14" s="25">
        <v>-9.6568059999999996</v>
      </c>
      <c r="T14" s="25">
        <v>807.21321999999998</v>
      </c>
      <c r="U14" s="25"/>
      <c r="V14" s="25">
        <v>1.49151225</v>
      </c>
      <c r="Y14" s="20">
        <v>27.069784164428711</v>
      </c>
      <c r="Z14" s="20">
        <v>13.840182304382324</v>
      </c>
      <c r="AA14" s="20">
        <f>Z14-Y14</f>
        <v>-13.229601860046387</v>
      </c>
      <c r="AB14" s="20">
        <f t="shared" si="1"/>
        <v>9605.2127917105736</v>
      </c>
      <c r="AC14" s="20"/>
      <c r="AD14" s="20">
        <f>AB14/AC8</f>
        <v>13.64379652797157</v>
      </c>
      <c r="AG14" s="20">
        <v>24.818655014038086</v>
      </c>
      <c r="AH14" s="20">
        <v>33.079570770263672</v>
      </c>
      <c r="AI14" s="20">
        <f t="shared" si="2"/>
        <v>8.2609157562255859</v>
      </c>
      <c r="AJ14" s="20">
        <f t="shared" si="3"/>
        <v>3.2599922357732865E-3</v>
      </c>
      <c r="AK14" s="20"/>
      <c r="AL14" s="20">
        <f>AJ14/AK$8</f>
        <v>0.90788553209902478</v>
      </c>
      <c r="AM14" s="17">
        <f>1/AL14</f>
        <v>1.1014604425824555</v>
      </c>
      <c r="AO14" s="20">
        <v>27.069784164428711</v>
      </c>
      <c r="AP14" s="20">
        <v>34.309135437011719</v>
      </c>
      <c r="AQ14" s="20">
        <f t="shared" si="4"/>
        <v>7.2393512725830078</v>
      </c>
      <c r="AR14" s="20">
        <f t="shared" si="5"/>
        <v>6.61817303522439E-3</v>
      </c>
      <c r="AS14" s="20"/>
      <c r="AT14" s="20">
        <f>AR14/AS8</f>
        <v>0.30224922450678426</v>
      </c>
      <c r="AU14" s="20">
        <f>1/AT14</f>
        <v>3.3085279263555365</v>
      </c>
    </row>
    <row r="15" spans="1:47">
      <c r="A15" s="20">
        <v>24.818655014038086</v>
      </c>
      <c r="B15" s="20">
        <v>8.7018375396728516</v>
      </c>
      <c r="C15" s="20">
        <f>B15-A15</f>
        <v>-16.116817474365234</v>
      </c>
      <c r="D15" s="20">
        <f>2^-C15</f>
        <v>71063.320169920975</v>
      </c>
      <c r="E15" s="20"/>
      <c r="F15" s="20">
        <f>D15/E8</f>
        <v>1.7325974691252373</v>
      </c>
      <c r="I15" s="20">
        <v>27.069784164428711</v>
      </c>
      <c r="J15" s="20">
        <v>9.4290580749511719</v>
      </c>
      <c r="K15" s="20">
        <f>J15-I15</f>
        <v>-17.640726089477539</v>
      </c>
      <c r="L15" s="20">
        <f t="shared" si="0"/>
        <v>204356.14345805757</v>
      </c>
      <c r="M15" s="20"/>
      <c r="N15" s="20">
        <f>L15/M8</f>
        <v>0.77974493185009031</v>
      </c>
      <c r="O15" s="17">
        <f>1/N15</f>
        <v>1.2824706633582259</v>
      </c>
      <c r="Q15" s="25">
        <v>24.818655</v>
      </c>
      <c r="R15" s="25">
        <v>15.001481099999999</v>
      </c>
      <c r="S15" s="25">
        <v>-9.8171739999999996</v>
      </c>
      <c r="T15" s="25">
        <v>902.11900900000001</v>
      </c>
      <c r="U15" s="25"/>
      <c r="V15" s="25">
        <v>1.66687254</v>
      </c>
      <c r="Y15" s="20">
        <v>27.069784164428711</v>
      </c>
      <c r="Z15" s="20">
        <v>14.060504913330078</v>
      </c>
      <c r="AA15" s="20">
        <f>Z15-Y15</f>
        <v>-13.009279251098633</v>
      </c>
      <c r="AB15" s="20">
        <f t="shared" si="1"/>
        <v>8244.8598281305203</v>
      </c>
      <c r="AC15" s="20"/>
      <c r="AD15" s="20">
        <f>AB15/AC8</f>
        <v>11.711472961196744</v>
      </c>
      <c r="AG15" s="20">
        <v>24.818655014038086</v>
      </c>
      <c r="AH15" s="20">
        <v>33.4586181640625</v>
      </c>
      <c r="AI15" s="20">
        <f t="shared" si="2"/>
        <v>8.6399631500244141</v>
      </c>
      <c r="AJ15" s="20">
        <f t="shared" si="3"/>
        <v>2.5067552340468056E-3</v>
      </c>
      <c r="AK15" s="20"/>
      <c r="AL15" s="20">
        <f>AJ15/AK$8</f>
        <v>0.69811418092680133</v>
      </c>
      <c r="AM15" s="17">
        <f>1/AL15</f>
        <v>1.4324304351938841</v>
      </c>
      <c r="AO15" s="20">
        <v>27.069784164428711</v>
      </c>
      <c r="AP15" s="20">
        <v>33.701572418212891</v>
      </c>
      <c r="AQ15" s="20">
        <f t="shared" si="4"/>
        <v>6.6317882537841797</v>
      </c>
      <c r="AR15" s="20">
        <f t="shared" si="5"/>
        <v>1.0083999389669916E-2</v>
      </c>
      <c r="AS15" s="20"/>
      <c r="AT15" s="20">
        <f>AR15/AS8</f>
        <v>0.46053208026333797</v>
      </c>
      <c r="AU15" s="20">
        <f>1/AT15</f>
        <v>2.1714013916863024</v>
      </c>
    </row>
    <row r="16" spans="1:47">
      <c r="A16" s="20"/>
      <c r="B16" s="20"/>
      <c r="C16" s="20"/>
      <c r="D16" s="20"/>
      <c r="E16" s="20"/>
      <c r="F16" s="20"/>
      <c r="I16" s="20"/>
      <c r="J16" s="20"/>
      <c r="K16" s="20"/>
      <c r="L16" s="20"/>
      <c r="M16" s="20"/>
      <c r="N16" s="20"/>
      <c r="Q16" s="25"/>
      <c r="R16" s="25"/>
      <c r="S16" s="25"/>
      <c r="T16" s="25"/>
      <c r="U16" s="25"/>
      <c r="V16" s="25"/>
      <c r="Y16" s="20"/>
      <c r="Z16" s="20"/>
      <c r="AA16" s="20"/>
      <c r="AB16" s="20"/>
      <c r="AC16" s="20"/>
      <c r="AD16" s="20"/>
      <c r="AG16" s="20"/>
      <c r="AH16" s="20"/>
      <c r="AI16" s="20"/>
      <c r="AJ16" s="20"/>
      <c r="AK16" s="20"/>
      <c r="AL16" s="20"/>
      <c r="AO16" s="20"/>
      <c r="AP16" s="20"/>
      <c r="AQ16" s="20"/>
      <c r="AR16" s="20"/>
      <c r="AS16" s="20"/>
      <c r="AT16" s="20"/>
      <c r="AU16" s="20"/>
    </row>
    <row r="17" spans="1:47">
      <c r="A17" s="21" t="s">
        <v>39</v>
      </c>
      <c r="B17" s="20"/>
      <c r="C17" s="20"/>
      <c r="D17" s="20"/>
      <c r="E17" s="20"/>
      <c r="F17" s="20"/>
      <c r="I17" s="21" t="s">
        <v>39</v>
      </c>
      <c r="J17" s="20"/>
      <c r="K17" s="20"/>
      <c r="L17" s="20"/>
      <c r="M17" s="20"/>
      <c r="N17" s="20"/>
      <c r="Q17" s="21" t="s">
        <v>39</v>
      </c>
      <c r="R17" s="25"/>
      <c r="S17" s="25"/>
      <c r="T17" s="25"/>
      <c r="U17" s="25"/>
      <c r="V17" s="25"/>
      <c r="Y17" s="21" t="s">
        <v>39</v>
      </c>
      <c r="Z17" s="20"/>
      <c r="AA17" s="20"/>
      <c r="AB17" s="20"/>
      <c r="AC17" s="20"/>
      <c r="AD17" s="20"/>
      <c r="AG17" s="21" t="s">
        <v>39</v>
      </c>
      <c r="AH17" s="20"/>
      <c r="AI17" s="20"/>
      <c r="AJ17" s="20"/>
      <c r="AK17" s="20"/>
      <c r="AL17" s="20"/>
      <c r="AM17" s="18"/>
      <c r="AO17" s="21" t="s">
        <v>39</v>
      </c>
      <c r="AP17" s="20"/>
      <c r="AQ17" s="20"/>
      <c r="AR17" s="20"/>
      <c r="AS17" s="20"/>
      <c r="AT17" s="20"/>
      <c r="AU17" s="20"/>
    </row>
    <row r="18" spans="1:47">
      <c r="A18" s="20">
        <v>26.388818740844727</v>
      </c>
      <c r="B18" s="20">
        <v>8.7278671264648438</v>
      </c>
      <c r="C18" s="20">
        <f>B18-A18</f>
        <v>-17.660951614379883</v>
      </c>
      <c r="D18" s="20">
        <f>2^-C18</f>
        <v>207241.24273585749</v>
      </c>
      <c r="E18" s="20"/>
      <c r="F18" s="20">
        <f>D18/E8</f>
        <v>5.0527564966560288</v>
      </c>
      <c r="I18" s="20">
        <v>24.833276748657227</v>
      </c>
      <c r="J18" s="20">
        <v>6.3282623290000002</v>
      </c>
      <c r="K18" s="20">
        <f>J18-I18</f>
        <v>-18.505014419657225</v>
      </c>
      <c r="L18" s="20">
        <f t="shared" si="0"/>
        <v>372018.39137247892</v>
      </c>
      <c r="M18" s="20"/>
      <c r="N18" s="20">
        <f>L18/M8</f>
        <v>1.4194799839098071</v>
      </c>
      <c r="Q18" s="25">
        <v>26.388818700000002</v>
      </c>
      <c r="R18" s="25">
        <v>15.9579468</v>
      </c>
      <c r="S18" s="25">
        <v>-10.430872000000001</v>
      </c>
      <c r="T18" s="25">
        <v>1380.4012399999999</v>
      </c>
      <c r="U18" s="25"/>
      <c r="V18" s="25">
        <v>2.5506090700000001</v>
      </c>
      <c r="Y18" s="20">
        <v>24.833276748657227</v>
      </c>
      <c r="Z18" s="20">
        <v>14.826759338378906</v>
      </c>
      <c r="AA18" s="20">
        <f>Z18-Y18</f>
        <v>-10.00651741027832</v>
      </c>
      <c r="AB18" s="20">
        <f t="shared" si="1"/>
        <v>1028.6364098109823</v>
      </c>
      <c r="AC18" s="20"/>
      <c r="AD18" s="20">
        <f>AB18/AC8</f>
        <v>1.4611343008284197</v>
      </c>
      <c r="AG18" s="20">
        <v>26.388818740844727</v>
      </c>
      <c r="AH18" s="20">
        <v>33.975490570068359</v>
      </c>
      <c r="AI18" s="20">
        <f t="shared" si="2"/>
        <v>7.5866718292236328</v>
      </c>
      <c r="AJ18" s="20">
        <f t="shared" si="3"/>
        <v>5.2021660697160734E-3</v>
      </c>
      <c r="AK18" s="20"/>
      <c r="AL18" s="20">
        <f>AJ18/AK$8</f>
        <v>1.448767656083499</v>
      </c>
      <c r="AO18" s="20">
        <v>24.833276748657227</v>
      </c>
      <c r="AP18" s="20">
        <v>34.823802947998047</v>
      </c>
      <c r="AQ18" s="20">
        <f t="shared" si="4"/>
        <v>9.9905261993408203</v>
      </c>
      <c r="AR18" s="20">
        <f t="shared" si="5"/>
        <v>9.8299643214285306E-4</v>
      </c>
      <c r="AS18" s="20"/>
      <c r="AT18" s="20">
        <f>AR18/AS8</f>
        <v>4.4893040379389168E-2</v>
      </c>
      <c r="AU18" s="20">
        <f>1/AT18</f>
        <v>22.275167632867873</v>
      </c>
    </row>
    <row r="19" spans="1:47">
      <c r="A19" s="20">
        <v>26.388818740844727</v>
      </c>
      <c r="B19" s="20">
        <v>8.6860599517822266</v>
      </c>
      <c r="C19" s="20">
        <f>B19-A19</f>
        <v>-17.7027587890625</v>
      </c>
      <c r="D19" s="20">
        <f>2^-C19</f>
        <v>213334.65090619514</v>
      </c>
      <c r="E19" s="20"/>
      <c r="F19" s="20">
        <f>D19/E8</f>
        <v>5.2013201093472174</v>
      </c>
      <c r="I19" s="20">
        <v>24.833276748657227</v>
      </c>
      <c r="J19" s="20">
        <v>6.5865264892999997</v>
      </c>
      <c r="K19" s="20">
        <f>J19-I19</f>
        <v>-18.246750259357228</v>
      </c>
      <c r="L19" s="20">
        <f t="shared" si="0"/>
        <v>311042.08285544819</v>
      </c>
      <c r="M19" s="20"/>
      <c r="N19" s="20">
        <f>L19/M8</f>
        <v>1.1868176977434965</v>
      </c>
      <c r="Q19" s="25">
        <v>26.388818700000002</v>
      </c>
      <c r="R19" s="25">
        <v>15.567944499999999</v>
      </c>
      <c r="S19" s="25">
        <v>-10.820874</v>
      </c>
      <c r="T19" s="25">
        <v>1808.8715099999999</v>
      </c>
      <c r="U19" s="25"/>
      <c r="V19" s="25">
        <v>3.3423065099999998</v>
      </c>
      <c r="Y19" s="20">
        <v>24.833276748657227</v>
      </c>
      <c r="Z19" s="20">
        <v>14.601086616516113</v>
      </c>
      <c r="AA19" s="20">
        <f>Z19-Y19</f>
        <v>-10.232190132141113</v>
      </c>
      <c r="AB19" s="20">
        <f t="shared" si="1"/>
        <v>1202.807565554644</v>
      </c>
      <c r="AC19" s="20"/>
      <c r="AD19" s="20">
        <f>AB19/AC8</f>
        <v>1.7085370249053911</v>
      </c>
      <c r="AG19" s="20">
        <v>26.388818740844727</v>
      </c>
      <c r="AH19" s="20">
        <v>32.950313568115234</v>
      </c>
      <c r="AI19" s="20">
        <f t="shared" si="2"/>
        <v>6.5614948272705078</v>
      </c>
      <c r="AJ19" s="20">
        <f t="shared" si="3"/>
        <v>1.0587495545021764E-2</v>
      </c>
      <c r="AK19" s="20"/>
      <c r="AL19" s="20">
        <f>AJ19/AK$8</f>
        <v>2.9485450673805267</v>
      </c>
      <c r="AO19" s="20">
        <v>24.833276748657227</v>
      </c>
      <c r="AP19" s="20">
        <v>34.924396514892578</v>
      </c>
      <c r="AQ19" s="20">
        <f t="shared" si="4"/>
        <v>10.091119766235352</v>
      </c>
      <c r="AR19" s="20">
        <f t="shared" si="5"/>
        <v>9.1679082961178846E-4</v>
      </c>
      <c r="AS19" s="20"/>
      <c r="AT19" s="20">
        <f>AR19/AS8</f>
        <v>4.1869457901790773E-2</v>
      </c>
      <c r="AU19" s="20">
        <f>1/AT19</f>
        <v>23.883757997192259</v>
      </c>
    </row>
    <row r="20" spans="1:47">
      <c r="A20" s="20">
        <v>26.388818740844727</v>
      </c>
      <c r="B20" s="20">
        <v>8.7262191772460938</v>
      </c>
      <c r="C20" s="20">
        <f>B20-A20</f>
        <v>-17.662599563598633</v>
      </c>
      <c r="D20" s="20">
        <f>2^-C20</f>
        <v>207478.10372495052</v>
      </c>
      <c r="E20" s="20"/>
      <c r="F20" s="20">
        <f>D20/E8</f>
        <v>5.058531413297354</v>
      </c>
      <c r="I20" s="20">
        <v>24.833276748657227</v>
      </c>
      <c r="J20" s="20">
        <v>6.6573944092000001</v>
      </c>
      <c r="K20" s="20">
        <f>J20-I20</f>
        <v>-18.175882339457225</v>
      </c>
      <c r="L20" s="20">
        <f t="shared" si="0"/>
        <v>296132.30144365894</v>
      </c>
      <c r="M20" s="20"/>
      <c r="N20" s="20">
        <f>L20/M8</f>
        <v>1.1299276708810477</v>
      </c>
      <c r="Q20" s="25">
        <v>26.388818700000002</v>
      </c>
      <c r="R20" s="25">
        <v>15.495593100000001</v>
      </c>
      <c r="S20" s="25">
        <v>-10.893226</v>
      </c>
      <c r="T20" s="25">
        <v>1901.8999899999999</v>
      </c>
      <c r="U20" s="25"/>
      <c r="V20" s="25">
        <v>3.5141980500000001</v>
      </c>
      <c r="Y20" s="20">
        <v>24.833276748657227</v>
      </c>
      <c r="Z20" s="20">
        <v>14.595822334289551</v>
      </c>
      <c r="AA20" s="20">
        <f>Z20-Y20</f>
        <v>-10.237454414367676</v>
      </c>
      <c r="AB20" s="20">
        <f t="shared" si="1"/>
        <v>1207.2045342230822</v>
      </c>
      <c r="AC20" s="20"/>
      <c r="AD20" s="20">
        <f>AB20/AC8</f>
        <v>1.7147827320180757</v>
      </c>
      <c r="AG20" s="20">
        <v>26.388818740844727</v>
      </c>
      <c r="AH20" s="20">
        <v>33.627220153808594</v>
      </c>
      <c r="AI20" s="20">
        <f t="shared" si="2"/>
        <v>7.2384014129638672</v>
      </c>
      <c r="AJ20" s="20">
        <f t="shared" si="3"/>
        <v>6.6225318255665813E-3</v>
      </c>
      <c r="AK20" s="20"/>
      <c r="AL20" s="20">
        <f>AJ20/AK$8</f>
        <v>1.8443298006417019</v>
      </c>
      <c r="AO20" s="20">
        <v>24.833276748657227</v>
      </c>
      <c r="AP20" s="20">
        <v>34.198837280273438</v>
      </c>
      <c r="AQ20" s="20">
        <f t="shared" si="4"/>
        <v>9.3655605316162109</v>
      </c>
      <c r="AR20" s="20">
        <f t="shared" si="5"/>
        <v>1.515951662972175E-3</v>
      </c>
      <c r="AS20" s="20"/>
      <c r="AT20" s="20">
        <f>AR20/AS8</f>
        <v>6.9232885281847983E-2</v>
      </c>
      <c r="AU20" s="20">
        <f>1/AT20</f>
        <v>14.444002960861546</v>
      </c>
    </row>
    <row r="21" spans="1:47">
      <c r="A21" s="20"/>
      <c r="B21" s="20"/>
      <c r="C21" s="20"/>
      <c r="D21" s="20"/>
      <c r="E21" s="20"/>
      <c r="F21" s="20"/>
      <c r="I21" s="20"/>
      <c r="J21" s="20"/>
      <c r="K21" s="20"/>
      <c r="L21" s="20"/>
      <c r="M21" s="20"/>
      <c r="N21" s="20"/>
      <c r="Q21" s="25"/>
      <c r="R21" s="25"/>
      <c r="S21" s="25"/>
      <c r="T21" s="25"/>
      <c r="U21" s="25"/>
      <c r="V21" s="25"/>
      <c r="Y21" s="20"/>
      <c r="Z21" s="20"/>
      <c r="AA21" s="20"/>
      <c r="AB21" s="20"/>
      <c r="AC21" s="20"/>
      <c r="AD21" s="20"/>
      <c r="AG21" s="20"/>
      <c r="AH21" s="20"/>
      <c r="AI21" s="20"/>
      <c r="AJ21" s="20"/>
      <c r="AK21" s="20"/>
      <c r="AL21" s="20"/>
      <c r="AO21" s="20"/>
      <c r="AP21" s="20"/>
      <c r="AQ21" s="20"/>
      <c r="AR21" s="20"/>
      <c r="AS21" s="20"/>
      <c r="AT21" s="20"/>
      <c r="AU21" s="20"/>
    </row>
    <row r="22" spans="1:47">
      <c r="A22" s="21" t="s">
        <v>12</v>
      </c>
      <c r="B22" s="20"/>
      <c r="C22" s="20"/>
      <c r="D22" s="20"/>
      <c r="E22" s="20"/>
      <c r="F22" s="20"/>
      <c r="I22" s="21" t="s">
        <v>12</v>
      </c>
      <c r="J22" s="20"/>
      <c r="K22" s="20"/>
      <c r="L22" s="20"/>
      <c r="M22" s="20"/>
      <c r="N22" s="20"/>
      <c r="Q22" s="21" t="s">
        <v>12</v>
      </c>
      <c r="R22" s="25"/>
      <c r="S22" s="25"/>
      <c r="T22" s="25"/>
      <c r="U22" s="25"/>
      <c r="V22" s="25"/>
      <c r="Y22" s="21" t="s">
        <v>12</v>
      </c>
      <c r="Z22" s="20"/>
      <c r="AA22" s="20"/>
      <c r="AB22" s="20"/>
      <c r="AC22" s="20"/>
      <c r="AD22" s="20"/>
      <c r="AG22" s="21" t="s">
        <v>12</v>
      </c>
      <c r="AH22" s="20"/>
      <c r="AI22" s="20"/>
      <c r="AJ22" s="20"/>
      <c r="AK22" s="20"/>
      <c r="AL22" s="20"/>
      <c r="AO22" s="21" t="s">
        <v>12</v>
      </c>
      <c r="AP22" s="20"/>
      <c r="AQ22" s="20"/>
      <c r="AR22" s="20"/>
      <c r="AS22" s="20"/>
      <c r="AT22" s="20"/>
      <c r="AU22" s="20"/>
    </row>
    <row r="23" spans="1:47">
      <c r="A23" s="20">
        <v>24.629241943359375</v>
      </c>
      <c r="B23" s="20">
        <v>8.6919622421264648</v>
      </c>
      <c r="C23" s="20">
        <f>B23-A23</f>
        <v>-15.93727970123291</v>
      </c>
      <c r="D23" s="20">
        <f>2^-C23</f>
        <v>62747.906300282892</v>
      </c>
      <c r="E23" s="20"/>
      <c r="F23" s="20">
        <f>D23/E8</f>
        <v>1.5298590523046562</v>
      </c>
      <c r="I23" s="20">
        <v>24.1129150390625</v>
      </c>
      <c r="J23" s="20">
        <v>3.293483070373</v>
      </c>
      <c r="K23" s="20">
        <f>J23-I23</f>
        <v>-20.8194319686895</v>
      </c>
      <c r="L23" s="20">
        <f t="shared" si="0"/>
        <v>1850433.6406839176</v>
      </c>
      <c r="M23" s="20"/>
      <c r="N23" s="20">
        <f>L23/M8</f>
        <v>7.0605474767355467</v>
      </c>
      <c r="Q23" s="25">
        <v>24.6292419</v>
      </c>
      <c r="R23" s="25">
        <v>15.256422000000001</v>
      </c>
      <c r="S23" s="25">
        <v>-9.3728198999999996</v>
      </c>
      <c r="T23" s="25">
        <v>662.97924699999999</v>
      </c>
      <c r="U23" s="25"/>
      <c r="V23" s="25">
        <v>1.22500678</v>
      </c>
      <c r="Y23" s="20">
        <v>24.1129150390625</v>
      </c>
      <c r="Z23" s="20">
        <v>13.690795897999999</v>
      </c>
      <c r="AA23" s="20">
        <f>Z23-Y23</f>
        <v>-10.422119141062501</v>
      </c>
      <c r="AB23" s="20">
        <f t="shared" si="1"/>
        <v>1372.0517113821209</v>
      </c>
      <c r="AC23" s="20"/>
      <c r="AD23" s="20">
        <f>AB23/AC8</f>
        <v>1.9489411408051716</v>
      </c>
      <c r="AG23" s="20">
        <v>24.629241943359375</v>
      </c>
      <c r="AH23" s="20">
        <v>30.835002899169922</v>
      </c>
      <c r="AI23" s="20">
        <f t="shared" si="2"/>
        <v>6.2057609558105469</v>
      </c>
      <c r="AJ23" s="20">
        <f t="shared" si="3"/>
        <v>1.3548144073958173E-2</v>
      </c>
      <c r="AK23" s="20"/>
      <c r="AL23" s="20">
        <f>AJ23/AK$8</f>
        <v>3.7730654252991203</v>
      </c>
      <c r="AO23" s="20">
        <v>24.1129150390625</v>
      </c>
      <c r="AP23" s="20">
        <v>34.007896423339844</v>
      </c>
      <c r="AQ23" s="20">
        <f t="shared" si="4"/>
        <v>9.8949813842773438</v>
      </c>
      <c r="AR23" s="20">
        <f t="shared" si="5"/>
        <v>1.050301043085544E-3</v>
      </c>
      <c r="AS23" s="20"/>
      <c r="AT23" s="20">
        <f>AR23/AS8</f>
        <v>4.7966814116474521E-2</v>
      </c>
      <c r="AU23" s="20">
        <f>1/AT23</f>
        <v>20.84774689375385</v>
      </c>
    </row>
    <row r="24" spans="1:47">
      <c r="A24" s="20">
        <v>24.629241943359375</v>
      </c>
      <c r="B24" s="20">
        <v>8.6874771118164063</v>
      </c>
      <c r="C24" s="20">
        <f>B24-A24</f>
        <v>-15.941764831542969</v>
      </c>
      <c r="D24" s="20">
        <f>2^-C24</f>
        <v>62943.284012604869</v>
      </c>
      <c r="E24" s="20"/>
      <c r="F24" s="20">
        <f>D24/E8</f>
        <v>1.5346225636222124</v>
      </c>
      <c r="I24" s="20">
        <v>24.1129150390625</v>
      </c>
      <c r="J24" s="20">
        <v>3.3232894830703699</v>
      </c>
      <c r="K24" s="20">
        <f>J24-I24</f>
        <v>-20.789625555992131</v>
      </c>
      <c r="L24" s="20">
        <f t="shared" si="0"/>
        <v>1812595.4729104743</v>
      </c>
      <c r="M24" s="20"/>
      <c r="N24" s="20">
        <f>L24/M8</f>
        <v>6.9161714914944117</v>
      </c>
      <c r="Q24" s="25">
        <v>24.6292419</v>
      </c>
      <c r="R24" s="25">
        <v>15.4710693</v>
      </c>
      <c r="S24" s="25">
        <v>-9.1581726000000003</v>
      </c>
      <c r="T24" s="25">
        <v>571.32688399999995</v>
      </c>
      <c r="U24" s="25"/>
      <c r="V24" s="25">
        <v>1.0556579399999999</v>
      </c>
      <c r="Y24" s="20">
        <v>24.1129150390625</v>
      </c>
      <c r="Z24" s="20">
        <v>13.6949768066406</v>
      </c>
      <c r="AA24" s="20">
        <f>Z24-Y24</f>
        <v>-10.4179382324219</v>
      </c>
      <c r="AB24" s="20">
        <f t="shared" si="1"/>
        <v>1368.0812819546306</v>
      </c>
      <c r="AC24" s="20"/>
      <c r="AD24" s="20">
        <f>AB24/AC8</f>
        <v>1.9433013145553981</v>
      </c>
      <c r="AG24" s="20">
        <v>24.629241943359375</v>
      </c>
      <c r="AH24" s="20">
        <v>30.999505996704102</v>
      </c>
      <c r="AI24" s="20">
        <f t="shared" si="2"/>
        <v>6.3702640533447266</v>
      </c>
      <c r="AJ24" s="20">
        <f t="shared" si="3"/>
        <v>1.2088138843727756E-2</v>
      </c>
      <c r="AK24" s="20"/>
      <c r="AL24" s="20">
        <f>AJ24/AK$8</f>
        <v>3.3664639583478713</v>
      </c>
      <c r="AO24" s="20">
        <v>24.1129150390625</v>
      </c>
      <c r="AP24" s="20">
        <v>34.489917755126953</v>
      </c>
      <c r="AQ24" s="20">
        <f t="shared" si="4"/>
        <v>10.377002716064453</v>
      </c>
      <c r="AR24" s="20">
        <f t="shared" si="5"/>
        <v>7.5198801224657158E-4</v>
      </c>
      <c r="AS24" s="20"/>
      <c r="AT24" s="20">
        <f>AR24/AS8</f>
        <v>3.4342981413482826E-2</v>
      </c>
      <c r="AU24" s="20">
        <f>1/AT24</f>
        <v>29.11803107482703</v>
      </c>
    </row>
    <row r="25" spans="1:47">
      <c r="A25" s="20">
        <v>24.629241943359375</v>
      </c>
      <c r="B25" s="20">
        <v>8.6602954864501953</v>
      </c>
      <c r="C25" s="20">
        <f>B25-A25</f>
        <v>-15.96894645690918</v>
      </c>
      <c r="D25" s="20">
        <f>2^-C25</f>
        <v>64140.43229685838</v>
      </c>
      <c r="E25" s="20"/>
      <c r="F25" s="20">
        <f>D25/E8</f>
        <v>1.563810280752592</v>
      </c>
      <c r="I25" s="20">
        <v>24.1129150390625</v>
      </c>
      <c r="J25" s="20">
        <v>3.3883703734999999</v>
      </c>
      <c r="K25" s="20">
        <f>J25-I25</f>
        <v>-20.724544665562501</v>
      </c>
      <c r="L25" s="20">
        <f t="shared" si="0"/>
        <v>1732645.0046704607</v>
      </c>
      <c r="M25" s="20"/>
      <c r="N25" s="20">
        <f>L25/M8</f>
        <v>6.6111110643681421</v>
      </c>
      <c r="Q25" s="25">
        <v>24.6292419</v>
      </c>
      <c r="R25" s="25">
        <v>15.309665499999999</v>
      </c>
      <c r="S25" s="25">
        <v>-9.3195765000000002</v>
      </c>
      <c r="T25" s="25">
        <v>638.957629</v>
      </c>
      <c r="U25" s="25"/>
      <c r="V25" s="25">
        <v>1.18062131</v>
      </c>
      <c r="Y25" s="20">
        <v>24.1129150390625</v>
      </c>
      <c r="Z25" s="20">
        <v>13.639375762939</v>
      </c>
      <c r="AA25" s="20">
        <f>Z25-Y25</f>
        <v>-10.4735392761235</v>
      </c>
      <c r="AB25" s="20">
        <f t="shared" si="1"/>
        <v>1421.8359239845793</v>
      </c>
      <c r="AC25" s="20"/>
      <c r="AD25" s="20">
        <f>AB25/AC8</f>
        <v>2.0196574988685159</v>
      </c>
      <c r="AG25" s="20">
        <v>24.629241943359375</v>
      </c>
      <c r="AH25" s="20">
        <v>31.520689010620117</v>
      </c>
      <c r="AI25" s="20">
        <f t="shared" si="2"/>
        <v>6.8914470672607422</v>
      </c>
      <c r="AJ25" s="20">
        <f t="shared" si="3"/>
        <v>8.4230178146556169E-3</v>
      </c>
      <c r="AK25" s="20"/>
      <c r="AL25" s="20">
        <f>AJ25/AK$8</f>
        <v>2.3457528292929326</v>
      </c>
      <c r="AO25" s="20">
        <v>24.1129150390625</v>
      </c>
      <c r="AP25" s="20">
        <v>33.734832763671875</v>
      </c>
      <c r="AQ25" s="20">
        <f t="shared" si="4"/>
        <v>9.621917724609375</v>
      </c>
      <c r="AR25" s="20">
        <f t="shared" si="5"/>
        <v>1.2691534921127874E-3</v>
      </c>
      <c r="AS25" s="20"/>
      <c r="AT25" s="20">
        <f>AR25/AS8</f>
        <v>5.796171492185246E-2</v>
      </c>
      <c r="AU25" s="24">
        <f>1/AT25</f>
        <v>17.25276764754565</v>
      </c>
    </row>
    <row r="26" spans="1:47">
      <c r="Q26" s="19"/>
      <c r="R26" s="19"/>
      <c r="S26" s="19"/>
      <c r="T26" s="19"/>
      <c r="U26" s="19"/>
      <c r="V26" s="19"/>
    </row>
    <row r="27" spans="1:47">
      <c r="A27" s="49" t="s">
        <v>40</v>
      </c>
      <c r="B27" s="49"/>
      <c r="C27" s="49"/>
      <c r="D27" s="49"/>
      <c r="E27" s="49"/>
      <c r="F27" s="49"/>
      <c r="I27" s="49" t="s">
        <v>40</v>
      </c>
      <c r="J27" s="49"/>
      <c r="K27" s="49"/>
      <c r="L27" s="49"/>
      <c r="M27" s="49"/>
      <c r="N27" s="49"/>
      <c r="Q27" s="49" t="s">
        <v>40</v>
      </c>
      <c r="R27" s="49"/>
      <c r="S27" s="49"/>
      <c r="T27" s="49"/>
      <c r="U27" s="49"/>
      <c r="V27" s="49"/>
      <c r="Y27" s="49" t="s">
        <v>40</v>
      </c>
      <c r="Z27" s="49"/>
      <c r="AA27" s="49"/>
      <c r="AB27" s="49"/>
      <c r="AC27" s="49"/>
      <c r="AD27" s="49"/>
      <c r="AG27" s="49" t="s">
        <v>40</v>
      </c>
      <c r="AH27" s="49"/>
      <c r="AI27" s="49"/>
      <c r="AJ27" s="49"/>
      <c r="AK27" s="49"/>
      <c r="AL27" s="49"/>
      <c r="AO27" s="49" t="s">
        <v>40</v>
      </c>
      <c r="AP27" s="49"/>
      <c r="AQ27" s="49"/>
      <c r="AR27" s="49"/>
      <c r="AS27" s="49"/>
      <c r="AT27" s="49"/>
      <c r="AU27" s="28"/>
    </row>
    <row r="28" spans="1:47">
      <c r="A28" s="27" t="s">
        <v>41</v>
      </c>
      <c r="B28" s="28"/>
      <c r="C28" s="28"/>
      <c r="D28" s="28"/>
      <c r="E28" s="28"/>
      <c r="F28" s="28"/>
      <c r="I28" s="27" t="s">
        <v>42</v>
      </c>
      <c r="J28" s="28"/>
      <c r="K28" s="28"/>
      <c r="L28" s="28"/>
      <c r="M28" s="28"/>
      <c r="N28" s="28"/>
      <c r="Q28" s="27" t="s">
        <v>41</v>
      </c>
      <c r="R28" s="30"/>
      <c r="S28" s="30"/>
      <c r="T28" s="30"/>
      <c r="U28" s="30"/>
      <c r="V28" s="30"/>
      <c r="Y28" s="27" t="s">
        <v>42</v>
      </c>
      <c r="Z28" s="28"/>
      <c r="AA28" s="28"/>
      <c r="AB28" s="28"/>
      <c r="AC28" s="28"/>
      <c r="AD28" s="28"/>
      <c r="AG28" s="27" t="s">
        <v>41</v>
      </c>
      <c r="AH28" s="28"/>
      <c r="AI28" s="28"/>
      <c r="AJ28" s="28"/>
      <c r="AK28" s="28"/>
      <c r="AL28" s="28"/>
      <c r="AO28" s="27" t="s">
        <v>42</v>
      </c>
      <c r="AP28" s="28"/>
      <c r="AQ28" s="28"/>
      <c r="AR28" s="28"/>
      <c r="AS28" s="28"/>
      <c r="AT28" s="28"/>
      <c r="AU28" s="28"/>
    </row>
    <row r="29" spans="1:47">
      <c r="A29" s="28">
        <v>22.686891555786133</v>
      </c>
      <c r="B29" s="28">
        <v>9.2231721878051758</v>
      </c>
      <c r="C29" s="28">
        <f>B29-A29</f>
        <v>-13.463719367980957</v>
      </c>
      <c r="D29" s="28">
        <f>2^-C29</f>
        <v>11297.526870919864</v>
      </c>
      <c r="E29" s="28">
        <f>AVERAGE(D29:D31)</f>
        <v>13258.403779654845</v>
      </c>
      <c r="F29" s="28">
        <f>D29/E29</f>
        <v>0.85210309315334276</v>
      </c>
      <c r="I29" s="28">
        <v>25.046915054321289</v>
      </c>
      <c r="J29" s="28">
        <v>17.536315918</v>
      </c>
      <c r="K29" s="28">
        <f>J29-I29</f>
        <v>-7.5105991363212894</v>
      </c>
      <c r="L29" s="28">
        <f t="shared" si="0"/>
        <v>182.35413910064796</v>
      </c>
      <c r="M29" s="28">
        <f>AVERAGE(L29:L31)</f>
        <v>187.6604476378873</v>
      </c>
      <c r="N29" s="28">
        <f>L29/M29</f>
        <v>0.97172388425994549</v>
      </c>
      <c r="Q29" s="30">
        <v>22.686891599999999</v>
      </c>
      <c r="R29" s="30">
        <v>16.658345799999999</v>
      </c>
      <c r="S29" s="30">
        <v>-6.0285457999999998</v>
      </c>
      <c r="T29" s="30">
        <v>65.278941599999996</v>
      </c>
      <c r="U29" s="30">
        <v>67.946267399999996</v>
      </c>
      <c r="V29" s="30">
        <v>0.96074360000000003</v>
      </c>
      <c r="Y29" s="28">
        <v>25.046915054321289</v>
      </c>
      <c r="Z29" s="28">
        <v>18.610591888427699</v>
      </c>
      <c r="AA29" s="28">
        <f>Z29-Y29</f>
        <v>-6.4363231658935902</v>
      </c>
      <c r="AB29" s="28">
        <f t="shared" si="1"/>
        <v>86.601683524123473</v>
      </c>
      <c r="AC29" s="28">
        <f>AVERAGE(AB29:AB31)</f>
        <v>96.470794226160422</v>
      </c>
      <c r="AD29" s="28">
        <f>AB29/AC29</f>
        <v>0.89769846116431473</v>
      </c>
      <c r="AG29" s="28">
        <v>22.686891555786133</v>
      </c>
      <c r="AH29" s="28">
        <v>34.519382476806641</v>
      </c>
      <c r="AI29" s="28">
        <f t="shared" si="2"/>
        <v>11.832490921020508</v>
      </c>
      <c r="AJ29" s="28">
        <f t="shared" si="3"/>
        <v>2.7419864817801334E-4</v>
      </c>
      <c r="AK29" s="28">
        <f>AVERAGE(AJ29:AJ31)</f>
        <v>3.2699367423426415E-4</v>
      </c>
      <c r="AL29" s="28">
        <f>AJ29/AK$29</f>
        <v>0.83854419759072307</v>
      </c>
      <c r="AO29" s="28">
        <v>25.046915054321289</v>
      </c>
      <c r="AP29" s="28">
        <v>33.598587036132813</v>
      </c>
      <c r="AQ29" s="28">
        <f t="shared" si="4"/>
        <v>8.5516719818115234</v>
      </c>
      <c r="AR29" s="28">
        <f t="shared" si="5"/>
        <v>2.6649570887771587E-3</v>
      </c>
      <c r="AS29" s="28">
        <f>AVERAGE(AR29:AR31)</f>
        <v>1.9570629419868187E-3</v>
      </c>
      <c r="AT29" s="28">
        <f>AR29/AS29</f>
        <v>1.361712508884197</v>
      </c>
      <c r="AU29" s="28"/>
    </row>
    <row r="30" spans="1:47">
      <c r="A30" s="28">
        <v>22.686891555786133</v>
      </c>
      <c r="B30" s="28">
        <v>8.8701152801513672</v>
      </c>
      <c r="C30" s="28">
        <f>B30-A30</f>
        <v>-13.816776275634766</v>
      </c>
      <c r="D30" s="28">
        <f>2^-C30</f>
        <v>14429.925947101909</v>
      </c>
      <c r="E30" s="28"/>
      <c r="F30" s="28">
        <f>D30/E29</f>
        <v>1.0883607247838367</v>
      </c>
      <c r="I30" s="28">
        <v>25.046915054321289</v>
      </c>
      <c r="J30" s="28">
        <v>17.35374069213</v>
      </c>
      <c r="K30" s="28">
        <f>J30-I30</f>
        <v>-7.6931743621912894</v>
      </c>
      <c r="L30" s="28">
        <f t="shared" si="0"/>
        <v>206.95515322557364</v>
      </c>
      <c r="M30" s="28"/>
      <c r="N30" s="28">
        <f>L30/M29</f>
        <v>1.1028171137314866</v>
      </c>
      <c r="Q30" s="30">
        <v>22.686891599999999</v>
      </c>
      <c r="R30" s="30">
        <v>16.523801800000001</v>
      </c>
      <c r="S30" s="30">
        <v>-6.1630897999999998</v>
      </c>
      <c r="T30" s="30">
        <v>71.659682799999999</v>
      </c>
      <c r="U30" s="30"/>
      <c r="V30" s="30">
        <v>1.05465224</v>
      </c>
      <c r="Y30" s="28">
        <v>25.046915054321289</v>
      </c>
      <c r="Z30" s="28">
        <v>18.367022514343301</v>
      </c>
      <c r="AA30" s="28">
        <f>Z30-Y30</f>
        <v>-6.6798925399779883</v>
      </c>
      <c r="AB30" s="28">
        <f t="shared" si="1"/>
        <v>102.52930708893012</v>
      </c>
      <c r="AC30" s="28"/>
      <c r="AD30" s="28">
        <f>AB30/AC29</f>
        <v>1.0628015236255492</v>
      </c>
      <c r="AG30" s="28">
        <v>22.686891555786133</v>
      </c>
      <c r="AH30" s="28">
        <v>33.984298706054688</v>
      </c>
      <c r="AI30" s="28">
        <f t="shared" si="2"/>
        <v>11.297407150268555</v>
      </c>
      <c r="AJ30" s="28">
        <f t="shared" si="3"/>
        <v>3.9732105002704356E-4</v>
      </c>
      <c r="AK30" s="28"/>
      <c r="AL30" s="28">
        <f>AJ30/AK$29</f>
        <v>1.2150725880476685</v>
      </c>
      <c r="AO30" s="28">
        <v>25.046915054321289</v>
      </c>
      <c r="AP30" s="28">
        <v>33.953693389892578</v>
      </c>
      <c r="AQ30" s="28">
        <f t="shared" si="4"/>
        <v>8.9067783355712891</v>
      </c>
      <c r="AR30" s="28">
        <f t="shared" si="5"/>
        <v>2.0834954494912171E-3</v>
      </c>
      <c r="AS30" s="28"/>
      <c r="AT30" s="28">
        <f>AR30/AS29</f>
        <v>1.0646031891933141</v>
      </c>
      <c r="AU30" s="28"/>
    </row>
    <row r="31" spans="1:47">
      <c r="A31" s="28">
        <v>22.686891555786133</v>
      </c>
      <c r="B31" s="28">
        <v>8.908839225769043</v>
      </c>
      <c r="C31" s="28">
        <f>B31-A31</f>
        <v>-13.77805233001709</v>
      </c>
      <c r="D31" s="28">
        <f>2^-C31</f>
        <v>14047.758520942767</v>
      </c>
      <c r="E31" s="28"/>
      <c r="F31" s="28">
        <f>D31/E29</f>
        <v>1.0595361820628209</v>
      </c>
      <c r="I31" s="28">
        <v>25.046915054321289</v>
      </c>
      <c r="J31" s="28">
        <v>17.606693267800001</v>
      </c>
      <c r="K31" s="28">
        <f>J31-I31</f>
        <v>-7.4402217865212883</v>
      </c>
      <c r="L31" s="28">
        <f t="shared" si="0"/>
        <v>173.67205058744034</v>
      </c>
      <c r="M31" s="28"/>
      <c r="N31" s="28">
        <f>L31/M29</f>
        <v>0.92545900200856812</v>
      </c>
      <c r="Q31" s="30">
        <v>22.686891599999999</v>
      </c>
      <c r="R31" s="30">
        <v>16.6229534</v>
      </c>
      <c r="S31" s="30">
        <v>-6.0639380999999997</v>
      </c>
      <c r="T31" s="30">
        <v>66.900177799999994</v>
      </c>
      <c r="U31" s="30"/>
      <c r="V31" s="30">
        <v>0.98460415999999995</v>
      </c>
      <c r="Y31" s="28">
        <v>25.046915054321289</v>
      </c>
      <c r="Z31" s="28">
        <v>18.399004936218301</v>
      </c>
      <c r="AA31" s="28">
        <f>Z31-Y31</f>
        <v>-6.6479101181029883</v>
      </c>
      <c r="AB31" s="28">
        <f t="shared" si="1"/>
        <v>100.28139206542765</v>
      </c>
      <c r="AC31" s="28"/>
      <c r="AD31" s="28">
        <f>AB31/AC29</f>
        <v>1.0395000152101359</v>
      </c>
      <c r="AG31" s="28">
        <v>22.686891555786133</v>
      </c>
      <c r="AH31" s="28">
        <v>34.344844818115234</v>
      </c>
      <c r="AI31" s="28">
        <f t="shared" si="2"/>
        <v>11.657953262329102</v>
      </c>
      <c r="AJ31" s="28">
        <f t="shared" si="3"/>
        <v>3.0946132449773551E-4</v>
      </c>
      <c r="AK31" s="28"/>
      <c r="AL31" s="28">
        <f>AJ31/AK$29</f>
        <v>0.94638321436160822</v>
      </c>
      <c r="AO31" s="28">
        <v>25.046915054321289</v>
      </c>
      <c r="AP31" s="28">
        <v>34.845680236816406</v>
      </c>
      <c r="AQ31" s="28">
        <f t="shared" si="4"/>
        <v>9.7987651824951172</v>
      </c>
      <c r="AR31" s="28">
        <f t="shared" si="5"/>
        <v>1.1227362876920792E-3</v>
      </c>
      <c r="AS31" s="28"/>
      <c r="AT31" s="28">
        <f>AR31/AS29</f>
        <v>0.5736843019224882</v>
      </c>
      <c r="AU31" s="28"/>
    </row>
    <row r="32" spans="1:47">
      <c r="A32" s="28"/>
      <c r="B32" s="28"/>
      <c r="C32" s="28"/>
      <c r="D32" s="28"/>
      <c r="E32" s="28"/>
      <c r="F32" s="28"/>
      <c r="I32" s="28"/>
      <c r="J32" s="28"/>
      <c r="K32" s="28"/>
      <c r="L32" s="28"/>
      <c r="M32" s="28"/>
      <c r="N32" s="28"/>
      <c r="Q32" s="30"/>
      <c r="R32" s="30"/>
      <c r="S32" s="30"/>
      <c r="T32" s="30"/>
      <c r="U32" s="30"/>
      <c r="V32" s="30"/>
      <c r="Y32" s="28"/>
      <c r="Z32" s="28"/>
      <c r="AA32" s="28"/>
      <c r="AB32" s="28"/>
      <c r="AC32" s="28"/>
      <c r="AD32" s="28"/>
      <c r="AG32" s="28"/>
      <c r="AH32" s="28"/>
      <c r="AI32" s="28"/>
      <c r="AJ32" s="28"/>
      <c r="AK32" s="28"/>
      <c r="AL32" s="28"/>
      <c r="AO32" s="28"/>
      <c r="AP32" s="28"/>
      <c r="AQ32" s="28"/>
      <c r="AR32" s="28"/>
      <c r="AS32" s="28"/>
      <c r="AT32" s="28"/>
      <c r="AU32" s="28"/>
    </row>
    <row r="33" spans="1:47">
      <c r="A33" s="27" t="s">
        <v>36</v>
      </c>
      <c r="B33" s="28"/>
      <c r="C33" s="28"/>
      <c r="D33" s="28"/>
      <c r="E33" s="28"/>
      <c r="F33" s="28"/>
      <c r="I33" s="27" t="s">
        <v>36</v>
      </c>
      <c r="J33" s="29" t="s">
        <v>43</v>
      </c>
      <c r="K33" s="28"/>
      <c r="L33" s="28"/>
      <c r="M33" s="28"/>
      <c r="N33" s="28"/>
      <c r="Q33" s="27" t="s">
        <v>36</v>
      </c>
      <c r="R33" s="30"/>
      <c r="S33" s="30"/>
      <c r="T33" s="30"/>
      <c r="U33" s="30"/>
      <c r="V33" s="30"/>
      <c r="Y33" s="27" t="s">
        <v>36</v>
      </c>
      <c r="Z33" s="28"/>
      <c r="AA33" s="28"/>
      <c r="AB33" s="28"/>
      <c r="AC33" s="28"/>
      <c r="AD33" s="28"/>
      <c r="AG33" s="27" t="s">
        <v>36</v>
      </c>
      <c r="AH33" s="28"/>
      <c r="AI33" s="28"/>
      <c r="AJ33" s="28"/>
      <c r="AK33" s="28"/>
      <c r="AL33" s="28"/>
      <c r="AO33" s="27" t="s">
        <v>36</v>
      </c>
      <c r="AP33" s="28"/>
      <c r="AQ33" s="28"/>
      <c r="AR33" s="28"/>
      <c r="AS33" s="28"/>
      <c r="AT33" s="28"/>
      <c r="AU33" s="28"/>
    </row>
    <row r="34" spans="1:47">
      <c r="A34" s="28">
        <v>23.116708755493164</v>
      </c>
      <c r="B34" s="28">
        <v>9.4569530487060547</v>
      </c>
      <c r="C34" s="28">
        <f>B34-A34</f>
        <v>-13.659755706787109</v>
      </c>
      <c r="D34" s="28">
        <f>2^-C34</f>
        <v>12941.845210462894</v>
      </c>
      <c r="E34" s="28">
        <f>AVERAGE(D34:D36)</f>
        <v>12698.596861697302</v>
      </c>
      <c r="F34" s="28">
        <f>D34/E29</f>
        <v>0.9761239305686471</v>
      </c>
      <c r="G34" s="17">
        <f>1/F34</f>
        <v>1.0244600799997228</v>
      </c>
      <c r="I34" s="28">
        <v>25.4439697265625</v>
      </c>
      <c r="J34" s="28">
        <v>10.6953935623169</v>
      </c>
      <c r="K34" s="28">
        <f>J34-I34</f>
        <v>-14.7485761642456</v>
      </c>
      <c r="L34" s="28">
        <f>2^-K34</f>
        <v>27527.312855827662</v>
      </c>
      <c r="M34" s="28"/>
      <c r="N34" s="28">
        <f>L34/M$29</f>
        <v>146.6868122841997</v>
      </c>
      <c r="O34" s="18"/>
      <c r="Q34" s="30">
        <v>23.116708800000001</v>
      </c>
      <c r="R34" s="30">
        <v>14.6576681</v>
      </c>
      <c r="S34" s="30">
        <v>-8.4590405999999998</v>
      </c>
      <c r="T34" s="30">
        <v>351.90461900000003</v>
      </c>
      <c r="U34" s="30"/>
      <c r="V34" s="30">
        <v>5.1791604299999996</v>
      </c>
      <c r="Y34" s="28">
        <v>25.4439697265625</v>
      </c>
      <c r="Z34" s="28">
        <v>16.341468811039999</v>
      </c>
      <c r="AA34" s="28">
        <f t="shared" ref="AA34:AA41" si="6">Z34-Y34</f>
        <v>-9.1025009155225014</v>
      </c>
      <c r="AB34" s="28">
        <f t="shared" si="1"/>
        <v>549.7000938734468</v>
      </c>
      <c r="AC34" s="28"/>
      <c r="AD34" s="28">
        <f>AB34/AC29</f>
        <v>5.6980985621903599</v>
      </c>
      <c r="AG34" s="28">
        <v>23.116708755493164</v>
      </c>
      <c r="AH34" s="28">
        <v>31.927312850952148</v>
      </c>
      <c r="AI34" s="28">
        <f t="shared" si="2"/>
        <v>8.8106040954589844</v>
      </c>
      <c r="AJ34" s="28">
        <f t="shared" si="3"/>
        <v>2.2271213812874754E-3</v>
      </c>
      <c r="AK34" s="28"/>
      <c r="AL34" s="28">
        <f>AJ34/AK$29</f>
        <v>6.8109005059587959</v>
      </c>
      <c r="AO34" s="28">
        <v>25.4439697265625</v>
      </c>
      <c r="AP34" s="28">
        <v>34.575649261474609</v>
      </c>
      <c r="AQ34" s="28">
        <f t="shared" si="4"/>
        <v>9.1316795349121094</v>
      </c>
      <c r="AR34" s="28">
        <f t="shared" si="5"/>
        <v>1.7827504272442533E-3</v>
      </c>
      <c r="AS34" s="28"/>
      <c r="AT34" s="28">
        <f>AR34/AS$29</f>
        <v>0.91093157455344664</v>
      </c>
      <c r="AU34" s="28">
        <f>1/AT34</f>
        <v>1.0977772951719411</v>
      </c>
    </row>
    <row r="35" spans="1:47">
      <c r="A35" s="28">
        <v>23.116708755493164</v>
      </c>
      <c r="B35" s="28">
        <v>9.5066452026367188</v>
      </c>
      <c r="C35" s="28">
        <f>B35-A35</f>
        <v>-13.610063552856445</v>
      </c>
      <c r="D35" s="28">
        <f>2^-C35</f>
        <v>12503.666232716949</v>
      </c>
      <c r="E35" s="28"/>
      <c r="F35" s="28">
        <f>D35/E29</f>
        <v>0.94307478038223203</v>
      </c>
      <c r="G35" s="17">
        <f>1/F35</f>
        <v>1.0603612998692382</v>
      </c>
      <c r="I35" s="28">
        <v>25.4439697265625</v>
      </c>
      <c r="J35" s="28">
        <v>10.210423469543457</v>
      </c>
      <c r="K35" s="28">
        <f t="shared" ref="K35:K46" si="7">J35-I35</f>
        <v>-15.233546257019043</v>
      </c>
      <c r="L35" s="28">
        <f t="shared" ref="L35:L46" si="8">2^-K35</f>
        <v>38526.039333530971</v>
      </c>
      <c r="M35" s="28"/>
      <c r="N35" s="28">
        <f t="shared" ref="N35:N46" si="9">L35/M$29</f>
        <v>205.29653327840001</v>
      </c>
      <c r="Q35" s="30">
        <v>23.116708800000001</v>
      </c>
      <c r="R35" s="30">
        <v>14.7177639</v>
      </c>
      <c r="S35" s="30">
        <v>-8.3989449</v>
      </c>
      <c r="T35" s="30">
        <v>337.54706299999998</v>
      </c>
      <c r="U35" s="30"/>
      <c r="V35" s="30">
        <v>4.9678529200000003</v>
      </c>
      <c r="Y35" s="28">
        <v>25.4439697265625</v>
      </c>
      <c r="Z35" s="28">
        <v>16.665094375610352</v>
      </c>
      <c r="AA35" s="28">
        <f t="shared" si="6"/>
        <v>-8.7788753509521484</v>
      </c>
      <c r="AB35" s="28">
        <f t="shared" si="1"/>
        <v>439.24295928851808</v>
      </c>
      <c r="AC35" s="28"/>
      <c r="AD35" s="28">
        <f>AB35/AC29</f>
        <v>4.5531185143846011</v>
      </c>
      <c r="AG35" s="28">
        <v>23.116708755493164</v>
      </c>
      <c r="AH35" s="28">
        <v>32.482444763183594</v>
      </c>
      <c r="AI35" s="28">
        <f t="shared" si="2"/>
        <v>9.3657360076904297</v>
      </c>
      <c r="AJ35" s="28">
        <f t="shared" si="3"/>
        <v>1.5157672878534255E-3</v>
      </c>
      <c r="AK35" s="28"/>
      <c r="AL35" s="28">
        <f>AJ35/AK$29</f>
        <v>4.6354636413165062</v>
      </c>
      <c r="AO35" s="28">
        <v>25.4439697265625</v>
      </c>
      <c r="AP35" s="28">
        <v>35.297859191894531</v>
      </c>
      <c r="AQ35" s="28">
        <f t="shared" si="4"/>
        <v>9.8538894653320313</v>
      </c>
      <c r="AR35" s="28">
        <f t="shared" si="5"/>
        <v>1.0806466138858989E-3</v>
      </c>
      <c r="AS35" s="28"/>
      <c r="AT35" s="28">
        <f t="shared" ref="AT35:AT46" si="10">AR35/AS$29</f>
        <v>0.55217775100724242</v>
      </c>
      <c r="AU35" s="28">
        <f>1/AT35</f>
        <v>1.8110110343560073</v>
      </c>
    </row>
    <row r="36" spans="1:47">
      <c r="A36" s="28">
        <v>23.116708755493164</v>
      </c>
      <c r="B36" s="28">
        <v>9.4898271560668945</v>
      </c>
      <c r="C36" s="28">
        <f>B36-A36</f>
        <v>-13.62688159942627</v>
      </c>
      <c r="D36" s="28">
        <f>2^-C36</f>
        <v>12650.279141912059</v>
      </c>
      <c r="E36" s="28"/>
      <c r="F36" s="28">
        <f>D36/E29</f>
        <v>0.95413289202460705</v>
      </c>
      <c r="G36" s="17">
        <f>1/F36</f>
        <v>1.0480720331085809</v>
      </c>
      <c r="I36" s="28">
        <v>25.4439697265625</v>
      </c>
      <c r="J36" s="28">
        <v>10.132916450500488</v>
      </c>
      <c r="K36" s="28">
        <f t="shared" si="7"/>
        <v>-15.311053276062012</v>
      </c>
      <c r="L36" s="28">
        <f t="shared" si="8"/>
        <v>40652.410402217189</v>
      </c>
      <c r="M36" s="28"/>
      <c r="N36" s="28">
        <f t="shared" si="9"/>
        <v>216.62748284956004</v>
      </c>
      <c r="Q36" s="30">
        <v>23.116708800000001</v>
      </c>
      <c r="R36" s="30">
        <v>14.626379999999999</v>
      </c>
      <c r="S36" s="30">
        <v>-8.4903288000000003</v>
      </c>
      <c r="T36" s="30">
        <v>359.61983600000002</v>
      </c>
      <c r="U36" s="30"/>
      <c r="V36" s="30">
        <v>5.2927092199999999</v>
      </c>
      <c r="Y36" s="28">
        <v>25.4439697265625</v>
      </c>
      <c r="Z36" s="28">
        <v>16.607059478759766</v>
      </c>
      <c r="AA36" s="28">
        <f t="shared" si="6"/>
        <v>-8.8369102478027344</v>
      </c>
      <c r="AB36" s="28">
        <f t="shared" si="1"/>
        <v>457.27246792158297</v>
      </c>
      <c r="AC36" s="28"/>
      <c r="AD36" s="28">
        <f>AB36/AC29</f>
        <v>4.7400093633476308</v>
      </c>
      <c r="AG36" s="28">
        <v>23.116708755493164</v>
      </c>
      <c r="AH36" s="28">
        <v>32.337661743164063</v>
      </c>
      <c r="AI36" s="28">
        <f t="shared" si="2"/>
        <v>9.2209529876708984</v>
      </c>
      <c r="AJ36" s="28">
        <f t="shared" si="3"/>
        <v>1.6757782990419667E-3</v>
      </c>
      <c r="AK36" s="28"/>
      <c r="AL36" s="28">
        <f>AJ36/AK$29</f>
        <v>5.1248034169658245</v>
      </c>
      <c r="AO36" s="28">
        <v>25.4439697265625</v>
      </c>
      <c r="AP36" s="28">
        <v>34.826896667480469</v>
      </c>
      <c r="AQ36" s="28">
        <f t="shared" si="4"/>
        <v>9.3829269409179688</v>
      </c>
      <c r="AR36" s="28">
        <f t="shared" si="5"/>
        <v>1.4978128207012841E-3</v>
      </c>
      <c r="AS36" s="28"/>
      <c r="AT36" s="28">
        <f t="shared" si="10"/>
        <v>0.76533707146929986</v>
      </c>
      <c r="AU36" s="28">
        <f>1/AT36</f>
        <v>1.3066138271339613</v>
      </c>
    </row>
    <row r="37" spans="1:47">
      <c r="A37" s="28"/>
      <c r="B37" s="28"/>
      <c r="C37" s="28"/>
      <c r="D37" s="28"/>
      <c r="E37" s="28"/>
      <c r="F37" s="28"/>
      <c r="I37" s="28"/>
      <c r="J37" s="28"/>
      <c r="K37" s="28"/>
      <c r="L37" s="28"/>
      <c r="M37" s="28"/>
      <c r="N37" s="28"/>
      <c r="Q37" s="30"/>
      <c r="R37" s="30"/>
      <c r="S37" s="30"/>
      <c r="T37" s="30"/>
      <c r="U37" s="30"/>
      <c r="V37" s="30"/>
      <c r="Y37" s="28"/>
      <c r="Z37" s="28"/>
      <c r="AA37" s="28"/>
      <c r="AB37" s="28"/>
      <c r="AC37" s="28"/>
      <c r="AD37" s="28"/>
      <c r="AG37" s="28"/>
      <c r="AH37" s="28"/>
      <c r="AI37" s="28"/>
      <c r="AJ37" s="28"/>
      <c r="AK37" s="28"/>
      <c r="AL37" s="28"/>
      <c r="AO37" s="28"/>
      <c r="AP37" s="28"/>
      <c r="AQ37" s="28"/>
      <c r="AR37" s="28"/>
      <c r="AS37" s="28"/>
      <c r="AT37" s="28"/>
      <c r="AU37" s="28"/>
    </row>
    <row r="38" spans="1:47">
      <c r="A38" s="27" t="s">
        <v>39</v>
      </c>
      <c r="B38" s="28"/>
      <c r="C38" s="28"/>
      <c r="D38" s="28"/>
      <c r="E38" s="28"/>
      <c r="F38" s="28"/>
      <c r="I38" s="27" t="s">
        <v>39</v>
      </c>
      <c r="J38" s="29" t="s">
        <v>43</v>
      </c>
      <c r="K38" s="28"/>
      <c r="L38" s="28"/>
      <c r="M38" s="28"/>
      <c r="N38" s="28"/>
      <c r="Q38" s="27" t="s">
        <v>39</v>
      </c>
      <c r="R38" s="30"/>
      <c r="S38" s="30"/>
      <c r="T38" s="30"/>
      <c r="U38" s="30"/>
      <c r="V38" s="30"/>
      <c r="Y38" s="27" t="s">
        <v>39</v>
      </c>
      <c r="Z38" s="28"/>
      <c r="AA38" s="28"/>
      <c r="AB38" s="28"/>
      <c r="AC38" s="28"/>
      <c r="AD38" s="28"/>
      <c r="AG38" s="27" t="s">
        <v>39</v>
      </c>
      <c r="AH38" s="28"/>
      <c r="AI38" s="28"/>
      <c r="AJ38" s="28"/>
      <c r="AK38" s="28"/>
      <c r="AL38" s="28"/>
      <c r="AO38" s="27" t="s">
        <v>39</v>
      </c>
      <c r="AP38" s="28"/>
      <c r="AQ38" s="28"/>
      <c r="AR38" s="28"/>
      <c r="AS38" s="28"/>
      <c r="AT38" s="28"/>
      <c r="AU38" s="28"/>
    </row>
    <row r="39" spans="1:47">
      <c r="A39" s="28">
        <v>23.360158920288086</v>
      </c>
      <c r="B39" s="28">
        <v>9.1814580917358395</v>
      </c>
      <c r="C39" s="28">
        <f>B39-A39</f>
        <v>-14.178700828552246</v>
      </c>
      <c r="D39" s="28">
        <f>2^-C39</f>
        <v>18544.462451113253</v>
      </c>
      <c r="E39" s="28"/>
      <c r="F39" s="28">
        <f>D39/E29</f>
        <v>1.398694952975404</v>
      </c>
      <c r="I39" s="28">
        <v>23.225347518920898</v>
      </c>
      <c r="J39" s="28">
        <v>9.2947807311999995</v>
      </c>
      <c r="K39" s="28">
        <f t="shared" si="7"/>
        <v>-13.930566787720899</v>
      </c>
      <c r="L39" s="28">
        <f t="shared" si="8"/>
        <v>15614.154045837622</v>
      </c>
      <c r="M39" s="28">
        <f>AVERAGE(L39:L41)</f>
        <v>11757.293578126943</v>
      </c>
      <c r="N39" s="28">
        <f t="shared" si="9"/>
        <v>83.204288609430108</v>
      </c>
      <c r="Q39" s="30">
        <v>23.360158899999998</v>
      </c>
      <c r="R39" s="30">
        <v>15.294717800000001</v>
      </c>
      <c r="S39" s="30">
        <v>-8.0654410999999993</v>
      </c>
      <c r="T39" s="30">
        <v>267.87964099999999</v>
      </c>
      <c r="U39" s="30"/>
      <c r="V39" s="30">
        <v>3.9425218100000001</v>
      </c>
      <c r="Y39" s="28">
        <v>23.225347518920898</v>
      </c>
      <c r="Z39" s="28">
        <v>14.683472633361816</v>
      </c>
      <c r="AA39" s="28">
        <f t="shared" si="6"/>
        <v>-8.541874885559082</v>
      </c>
      <c r="AB39" s="28">
        <f t="shared" si="1"/>
        <v>372.70100149688432</v>
      </c>
      <c r="AC39" s="28"/>
      <c r="AD39" s="28">
        <f>AB39/AC29</f>
        <v>3.8633557905944689</v>
      </c>
      <c r="AG39" s="28">
        <v>23.360158920288086</v>
      </c>
      <c r="AH39" s="28">
        <v>33.363838195800781</v>
      </c>
      <c r="AI39" s="28">
        <f t="shared" si="2"/>
        <v>10.003679275512695</v>
      </c>
      <c r="AJ39" s="28">
        <f t="shared" si="3"/>
        <v>9.7407516577323653E-4</v>
      </c>
      <c r="AK39" s="28"/>
      <c r="AL39" s="28">
        <f>AJ39/AK$29</f>
        <v>2.9788807629207885</v>
      </c>
      <c r="AO39" s="28">
        <v>23.225347518920898</v>
      </c>
      <c r="AP39" s="28">
        <v>34.217670440673828</v>
      </c>
      <c r="AQ39" s="28">
        <f t="shared" si="4"/>
        <v>10.99232292175293</v>
      </c>
      <c r="AR39" s="28">
        <f t="shared" si="5"/>
        <v>4.9088648859679427E-4</v>
      </c>
      <c r="AS39" s="28"/>
      <c r="AT39" s="28">
        <f t="shared" si="10"/>
        <v>0.25082815583766777</v>
      </c>
      <c r="AU39" s="28">
        <f>1/AT39</f>
        <v>3.98679325556731</v>
      </c>
    </row>
    <row r="40" spans="1:47">
      <c r="A40" s="28">
        <v>23.360158920288086</v>
      </c>
      <c r="B40" s="28">
        <v>9.3694868087768555</v>
      </c>
      <c r="C40" s="28">
        <f>B40-A40</f>
        <v>-13.99067211151123</v>
      </c>
      <c r="D40" s="28">
        <f>2^-C40</f>
        <v>16278.40933736162</v>
      </c>
      <c r="E40" s="28"/>
      <c r="F40" s="28">
        <f>D40/E29</f>
        <v>1.2277804785475763</v>
      </c>
      <c r="I40" s="28">
        <v>23.225347518920898</v>
      </c>
      <c r="J40" s="28">
        <v>9.9545068740844727</v>
      </c>
      <c r="K40" s="28">
        <f t="shared" si="7"/>
        <v>-13.270840644836426</v>
      </c>
      <c r="L40" s="28">
        <f t="shared" si="8"/>
        <v>9883.7352064445859</v>
      </c>
      <c r="M40" s="28"/>
      <c r="N40" s="28">
        <f t="shared" si="9"/>
        <v>52.66818517622</v>
      </c>
      <c r="Q40" s="30">
        <v>23.360158899999998</v>
      </c>
      <c r="R40" s="30">
        <v>15.2727947</v>
      </c>
      <c r="S40" s="30">
        <v>-8.0873641999999997</v>
      </c>
      <c r="T40" s="30">
        <v>271.981403</v>
      </c>
      <c r="U40" s="30"/>
      <c r="V40" s="30">
        <v>4.00288953</v>
      </c>
      <c r="Y40" s="28">
        <v>23.225347518920898</v>
      </c>
      <c r="Z40" s="28">
        <v>14.83926773071</v>
      </c>
      <c r="AA40" s="28">
        <f t="shared" si="6"/>
        <v>-8.3860797882108979</v>
      </c>
      <c r="AB40" s="28">
        <f t="shared" si="1"/>
        <v>334.55040678638414</v>
      </c>
      <c r="AC40" s="28"/>
      <c r="AD40" s="28">
        <f>AB40/AC29</f>
        <v>3.4678931532592543</v>
      </c>
      <c r="AG40" s="28">
        <v>23.360158920288086</v>
      </c>
      <c r="AH40" s="28">
        <v>33.881099700927734</v>
      </c>
      <c r="AI40" s="28">
        <f t="shared" si="2"/>
        <v>10.520940780639648</v>
      </c>
      <c r="AJ40" s="28">
        <f t="shared" si="3"/>
        <v>6.8058322815291476E-4</v>
      </c>
      <c r="AK40" s="28"/>
      <c r="AL40" s="28">
        <f>AJ40/AK$29</f>
        <v>2.081334538800077</v>
      </c>
      <c r="AO40" s="28">
        <v>23.225347518920898</v>
      </c>
      <c r="AP40" s="28">
        <v>35.146316528320313</v>
      </c>
      <c r="AQ40" s="28">
        <f t="shared" si="4"/>
        <v>11.920969009399414</v>
      </c>
      <c r="AR40" s="28">
        <f t="shared" si="5"/>
        <v>2.5788777239188742E-4</v>
      </c>
      <c r="AS40" s="28"/>
      <c r="AT40" s="28">
        <f t="shared" si="10"/>
        <v>0.13177285556798629</v>
      </c>
      <c r="AU40" s="28">
        <f>1/AT40</f>
        <v>7.5888163437732024</v>
      </c>
    </row>
    <row r="41" spans="1:47">
      <c r="A41" s="28">
        <v>23.360158920288086</v>
      </c>
      <c r="B41" s="28">
        <v>9.0455150604247994</v>
      </c>
      <c r="C41" s="28">
        <f>B41-A41</f>
        <v>-14.314643859863287</v>
      </c>
      <c r="D41" s="28">
        <f>2^-C41</f>
        <v>20376.856126315979</v>
      </c>
      <c r="E41" s="28"/>
      <c r="F41" s="28">
        <f>D41/E29</f>
        <v>1.5369011583117169</v>
      </c>
      <c r="I41" s="28">
        <v>23.225347518920898</v>
      </c>
      <c r="J41" s="28">
        <v>9.9706153869628906</v>
      </c>
      <c r="K41" s="28">
        <f t="shared" si="7"/>
        <v>-13.254732131958008</v>
      </c>
      <c r="L41" s="28">
        <f t="shared" si="8"/>
        <v>9773.9914820986251</v>
      </c>
      <c r="M41" s="28"/>
      <c r="N41" s="28">
        <f t="shared" si="9"/>
        <v>52.083385738046836</v>
      </c>
      <c r="Q41" s="30">
        <v>23.360158899999998</v>
      </c>
      <c r="R41" s="30">
        <v>15.529941600000001</v>
      </c>
      <c r="S41" s="30">
        <v>-7.8302174000000004</v>
      </c>
      <c r="T41" s="30">
        <v>227.578011</v>
      </c>
      <c r="U41" s="30"/>
      <c r="V41" s="30">
        <v>3.3493821000000001</v>
      </c>
      <c r="Y41" s="28">
        <v>23.225347518920898</v>
      </c>
      <c r="Z41" s="28">
        <v>14.98403549194</v>
      </c>
      <c r="AA41" s="28">
        <f t="shared" si="6"/>
        <v>-8.2413120269808982</v>
      </c>
      <c r="AB41" s="28">
        <f t="shared" si="1"/>
        <v>302.60919744355266</v>
      </c>
      <c r="AC41" s="28"/>
      <c r="AD41" s="28">
        <f>AB41/AC29</f>
        <v>3.1367959585170779</v>
      </c>
      <c r="AG41" s="28">
        <v>23.360158920288086</v>
      </c>
      <c r="AH41" s="28">
        <v>32.592266082763672</v>
      </c>
      <c r="AI41" s="28">
        <f t="shared" si="2"/>
        <v>9.2321071624755859</v>
      </c>
      <c r="AJ41" s="28">
        <f t="shared" si="3"/>
        <v>1.6628720012786481E-3</v>
      </c>
      <c r="AK41" s="28"/>
      <c r="AL41" s="28">
        <f>AJ41/AK$29</f>
        <v>5.0853338529336094</v>
      </c>
      <c r="AO41" s="28">
        <v>23.225347518920898</v>
      </c>
      <c r="AP41" s="28">
        <v>34.026870727539063</v>
      </c>
      <c r="AQ41" s="28">
        <f t="shared" si="4"/>
        <v>10.801523208618164</v>
      </c>
      <c r="AR41" s="28">
        <f t="shared" si="5"/>
        <v>5.6029599139647873E-4</v>
      </c>
      <c r="AS41" s="28"/>
      <c r="AT41" s="28">
        <f t="shared" si="10"/>
        <v>0.28629431347142253</v>
      </c>
      <c r="AU41" s="28">
        <f>1/AT41</f>
        <v>3.492909055281737</v>
      </c>
    </row>
    <row r="42" spans="1:47">
      <c r="A42" s="28"/>
      <c r="B42" s="28"/>
      <c r="C42" s="28"/>
      <c r="D42" s="28"/>
      <c r="E42" s="28"/>
      <c r="F42" s="28"/>
      <c r="I42" s="28"/>
      <c r="J42" s="28"/>
      <c r="K42" s="28"/>
      <c r="L42" s="28"/>
      <c r="M42" s="28"/>
      <c r="N42" s="28"/>
      <c r="Q42" s="30"/>
      <c r="R42" s="30"/>
      <c r="S42" s="30"/>
      <c r="T42" s="30"/>
      <c r="U42" s="30"/>
      <c r="V42" s="30"/>
      <c r="Y42" s="28"/>
      <c r="Z42" s="28"/>
      <c r="AA42" s="28"/>
      <c r="AB42" s="28"/>
      <c r="AC42" s="28"/>
      <c r="AD42" s="28"/>
      <c r="AG42" s="28"/>
      <c r="AH42" s="28"/>
      <c r="AI42" s="28"/>
      <c r="AJ42" s="28"/>
      <c r="AK42" s="28"/>
      <c r="AL42" s="28"/>
      <c r="AO42" s="28"/>
      <c r="AP42" s="28"/>
      <c r="AQ42" s="28"/>
      <c r="AR42" s="28"/>
      <c r="AS42" s="28"/>
      <c r="AT42" s="28"/>
      <c r="AU42" s="28"/>
    </row>
    <row r="43" spans="1:47">
      <c r="A43" s="27" t="s">
        <v>12</v>
      </c>
      <c r="B43" s="28"/>
      <c r="C43" s="28"/>
      <c r="D43" s="28"/>
      <c r="E43" s="28"/>
      <c r="F43" s="28"/>
      <c r="I43" s="27" t="s">
        <v>12</v>
      </c>
      <c r="J43" s="29" t="s">
        <v>43</v>
      </c>
      <c r="K43" s="28"/>
      <c r="L43" s="28"/>
      <c r="M43" s="28"/>
      <c r="N43" s="28"/>
      <c r="Q43" s="27" t="s">
        <v>12</v>
      </c>
      <c r="R43" s="30"/>
      <c r="S43" s="30"/>
      <c r="T43" s="30"/>
      <c r="U43" s="30"/>
      <c r="V43" s="30"/>
      <c r="Y43" s="27" t="s">
        <v>12</v>
      </c>
      <c r="Z43" s="28"/>
      <c r="AA43" s="28"/>
      <c r="AB43" s="28"/>
      <c r="AC43" s="28"/>
      <c r="AD43" s="28"/>
      <c r="AG43" s="27" t="s">
        <v>12</v>
      </c>
      <c r="AH43" s="28"/>
      <c r="AI43" s="28"/>
      <c r="AJ43" s="28"/>
      <c r="AK43" s="28"/>
      <c r="AL43" s="28"/>
      <c r="AO43" s="27" t="s">
        <v>12</v>
      </c>
      <c r="AP43" s="28"/>
      <c r="AQ43" s="28"/>
      <c r="AR43" s="28"/>
      <c r="AS43" s="28"/>
      <c r="AT43" s="28"/>
      <c r="AU43" s="28"/>
    </row>
    <row r="44" spans="1:47">
      <c r="A44" s="28">
        <v>24.362325668334961</v>
      </c>
      <c r="B44" s="28">
        <v>9.399622917175293</v>
      </c>
      <c r="C44" s="28">
        <f>B44-A44</f>
        <v>-14.962702751159668</v>
      </c>
      <c r="D44" s="28">
        <f>2^-C44</f>
        <v>31931.722344713118</v>
      </c>
      <c r="E44" s="28"/>
      <c r="F44" s="28">
        <f>D44/E29</f>
        <v>2.4084137785660644</v>
      </c>
      <c r="I44" s="28">
        <v>24.405000686645508</v>
      </c>
      <c r="J44" s="28">
        <v>13.646615028381348</v>
      </c>
      <c r="K44" s="28">
        <f t="shared" si="7"/>
        <v>-10.75838565826416</v>
      </c>
      <c r="L44" s="28">
        <f t="shared" si="8"/>
        <v>1732.1950294686021</v>
      </c>
      <c r="M44" s="28">
        <f>AVERAGE(L44:L46)</f>
        <v>1615.1148111130885</v>
      </c>
      <c r="N44" s="28">
        <f t="shared" si="9"/>
        <v>9.2304747818308215</v>
      </c>
      <c r="Q44" s="30">
        <v>24.3623257</v>
      </c>
      <c r="R44" s="30">
        <v>14.263325699999999</v>
      </c>
      <c r="S44" s="30">
        <v>-10.099</v>
      </c>
      <c r="T44" s="30">
        <v>1096.7355500000001</v>
      </c>
      <c r="U44" s="30"/>
      <c r="V44" s="30">
        <v>16.141218500000001</v>
      </c>
      <c r="Y44" s="28">
        <v>24.405000686645508</v>
      </c>
      <c r="Z44" s="28">
        <v>15.9933986663818</v>
      </c>
      <c r="AA44" s="28">
        <f>Z44-Y44</f>
        <v>-8.4116020202637074</v>
      </c>
      <c r="AB44" s="28">
        <f>2^-AA44</f>
        <v>340.52148580174173</v>
      </c>
      <c r="AC44" s="28"/>
      <c r="AD44" s="28">
        <f>AB44/AC$29</f>
        <v>3.5297883523529756</v>
      </c>
      <c r="AG44" s="28">
        <v>24.362325668334961</v>
      </c>
      <c r="AH44" s="28">
        <v>34.275856018066406</v>
      </c>
      <c r="AI44" s="28">
        <f t="shared" si="2"/>
        <v>9.9135303497314453</v>
      </c>
      <c r="AJ44" s="28">
        <f t="shared" si="3"/>
        <v>1.0368835912788314E-3</v>
      </c>
      <c r="AK44" s="28"/>
      <c r="AL44" s="28">
        <f>AJ44/AK$29</f>
        <v>3.1709591743844845</v>
      </c>
      <c r="AO44" s="28">
        <v>24.405000686645508</v>
      </c>
      <c r="AP44" s="28">
        <v>35.941028594970703</v>
      </c>
      <c r="AQ44" s="28">
        <f t="shared" si="4"/>
        <v>11.536027908325195</v>
      </c>
      <c r="AR44" s="28">
        <f t="shared" si="5"/>
        <v>3.3675152317668182E-4</v>
      </c>
      <c r="AS44" s="28"/>
      <c r="AT44" s="28">
        <f t="shared" si="10"/>
        <v>0.17206984811373016</v>
      </c>
      <c r="AU44" s="28">
        <f>1/AT44</f>
        <v>5.8115934369805835</v>
      </c>
    </row>
    <row r="45" spans="1:47">
      <c r="A45" s="28">
        <v>24.362325668334961</v>
      </c>
      <c r="B45" s="28">
        <v>9.4544601440429688</v>
      </c>
      <c r="C45" s="28">
        <f>B45-A45</f>
        <v>-14.907865524291992</v>
      </c>
      <c r="D45" s="28">
        <f>2^-C45</f>
        <v>30740.766641711776</v>
      </c>
      <c r="E45" s="28"/>
      <c r="F45" s="28">
        <f>D45/E29</f>
        <v>2.3185873015033525</v>
      </c>
      <c r="I45" s="28">
        <v>24.405000686645508</v>
      </c>
      <c r="J45" s="28">
        <v>13.677920341491699</v>
      </c>
      <c r="K45" s="28">
        <f t="shared" si="7"/>
        <v>-10.727080345153809</v>
      </c>
      <c r="L45" s="28">
        <f t="shared" si="8"/>
        <v>1695.0126736790246</v>
      </c>
      <c r="M45" s="28"/>
      <c r="N45" s="28">
        <f t="shared" si="9"/>
        <v>9.0323384336679666</v>
      </c>
      <c r="Q45" s="30">
        <v>24.3623257</v>
      </c>
      <c r="R45" s="30">
        <v>14.4018126</v>
      </c>
      <c r="S45" s="30">
        <v>-9.9605131</v>
      </c>
      <c r="T45" s="30">
        <v>996.35297000000003</v>
      </c>
      <c r="U45" s="30"/>
      <c r="V45" s="30">
        <v>14.663836699999999</v>
      </c>
      <c r="Y45" s="28">
        <v>24.405000686645508</v>
      </c>
      <c r="Z45" s="28">
        <v>15.7118282318115</v>
      </c>
      <c r="AA45" s="28">
        <f>Z45-Y45</f>
        <v>-8.6931724548340075</v>
      </c>
      <c r="AB45" s="28">
        <f>2^-AA45</f>
        <v>413.90975922925156</v>
      </c>
      <c r="AC45" s="28"/>
      <c r="AD45" s="28">
        <f t="shared" ref="AD45:AD46" si="11">AB45/AC$29</f>
        <v>4.2905188305893489</v>
      </c>
      <c r="AG45" s="28">
        <v>24.362325668334961</v>
      </c>
      <c r="AH45" s="28">
        <v>34.558891296386719</v>
      </c>
      <c r="AI45" s="28">
        <f t="shared" si="2"/>
        <v>10.196565628051758</v>
      </c>
      <c r="AJ45" s="28">
        <f t="shared" si="3"/>
        <v>8.5217324169797339E-4</v>
      </c>
      <c r="AK45" s="28"/>
      <c r="AL45" s="28">
        <f>AJ45/AK$29</f>
        <v>2.6060847925989576</v>
      </c>
      <c r="AO45" s="28">
        <v>24.405000686645508</v>
      </c>
      <c r="AP45" s="28">
        <v>34.373550415039063</v>
      </c>
      <c r="AQ45" s="28">
        <f t="shared" si="4"/>
        <v>9.9685497283935547</v>
      </c>
      <c r="AR45" s="28">
        <f t="shared" si="5"/>
        <v>9.9808497647645004E-4</v>
      </c>
      <c r="AS45" s="28"/>
      <c r="AT45" s="28">
        <f t="shared" si="10"/>
        <v>0.50999125018594949</v>
      </c>
      <c r="AU45" s="28">
        <f>1/AT45</f>
        <v>1.9608179544950759</v>
      </c>
    </row>
    <row r="46" spans="1:47">
      <c r="A46" s="28">
        <v>24.362325668334961</v>
      </c>
      <c r="B46" s="28">
        <v>9.4946517944335938</v>
      </c>
      <c r="C46" s="28">
        <f>B46-A46</f>
        <v>-14.867673873901367</v>
      </c>
      <c r="D46" s="28">
        <f>2^-C46</f>
        <v>29896.187030384703</v>
      </c>
      <c r="E46" s="28"/>
      <c r="F46" s="28">
        <f>D46/E29</f>
        <v>2.2548858465346111</v>
      </c>
      <c r="I46" s="28">
        <v>24.405000686645508</v>
      </c>
      <c r="J46" s="28">
        <v>13.935219764709473</v>
      </c>
      <c r="K46" s="28">
        <f t="shared" si="7"/>
        <v>-10.469780921936035</v>
      </c>
      <c r="L46" s="28">
        <f t="shared" si="8"/>
        <v>1418.1367301916384</v>
      </c>
      <c r="M46" s="28"/>
      <c r="N46" s="28">
        <f t="shared" si="9"/>
        <v>7.5569292732803159</v>
      </c>
      <c r="Q46" s="30">
        <v>24.3623257</v>
      </c>
      <c r="R46" s="30">
        <v>14.4932737</v>
      </c>
      <c r="S46" s="30">
        <v>-9.8690519000000005</v>
      </c>
      <c r="T46" s="30">
        <v>935.14867000000004</v>
      </c>
      <c r="U46" s="30"/>
      <c r="V46" s="30">
        <v>13.7630617</v>
      </c>
      <c r="Y46" s="28">
        <v>24.405000686645508</v>
      </c>
      <c r="Z46" s="28">
        <v>15.515263214111</v>
      </c>
      <c r="AA46" s="28">
        <f>Z46-Y46</f>
        <v>-8.8897374725345077</v>
      </c>
      <c r="AB46" s="28">
        <f>2^-AA46</f>
        <v>474.32676651063298</v>
      </c>
      <c r="AC46" s="28"/>
      <c r="AD46" s="28">
        <f t="shared" si="11"/>
        <v>4.9167913492932316</v>
      </c>
      <c r="AG46" s="28">
        <v>24.362325668334961</v>
      </c>
      <c r="AH46" s="28">
        <v>33.777301788330078</v>
      </c>
      <c r="AI46" s="28">
        <f t="shared" si="2"/>
        <v>9.4149761199951172</v>
      </c>
      <c r="AJ46" s="28">
        <f t="shared" si="3"/>
        <v>1.4649060729235934E-3</v>
      </c>
      <c r="AK46" s="28"/>
      <c r="AL46" s="28">
        <f>AJ46/AK$29</f>
        <v>4.4799217488045606</v>
      </c>
      <c r="AO46" s="28">
        <v>24.405000686645508</v>
      </c>
      <c r="AP46" s="28">
        <v>35.392711639404297</v>
      </c>
      <c r="AQ46" s="28">
        <f t="shared" si="4"/>
        <v>10.987710952758789</v>
      </c>
      <c r="AR46" s="28">
        <f t="shared" si="5"/>
        <v>4.9245825236708066E-4</v>
      </c>
      <c r="AS46" s="28"/>
      <c r="AT46" s="28">
        <f t="shared" si="10"/>
        <v>0.25163127960878712</v>
      </c>
      <c r="AU46" s="28">
        <f>1/AT46</f>
        <v>3.9740687308617071</v>
      </c>
    </row>
    <row r="48" spans="1:47">
      <c r="A48" s="18"/>
      <c r="B48" s="18"/>
    </row>
    <row r="49" spans="1:1">
      <c r="A49" s="18"/>
    </row>
    <row r="54" spans="1:1">
      <c r="A54" s="18"/>
    </row>
    <row r="59" spans="1:1">
      <c r="A59" s="18"/>
    </row>
    <row r="64" spans="1:1">
      <c r="A64" s="18"/>
    </row>
    <row r="69" spans="1:1">
      <c r="A69" s="18"/>
    </row>
    <row r="74" spans="1:1">
      <c r="A74" s="18"/>
    </row>
    <row r="79" spans="1:1">
      <c r="A79" s="18"/>
    </row>
    <row r="84" spans="1:1">
      <c r="A84" s="18"/>
    </row>
  </sheetData>
  <mergeCells count="18">
    <mergeCell ref="AO2:AT2"/>
    <mergeCell ref="A2:E2"/>
    <mergeCell ref="I2:L2"/>
    <mergeCell ref="Q2:V2"/>
    <mergeCell ref="Y2:AC2"/>
    <mergeCell ref="AG2:AL2"/>
    <mergeCell ref="AO27:AT27"/>
    <mergeCell ref="A4:F4"/>
    <mergeCell ref="I4:N4"/>
    <mergeCell ref="Q4:V4"/>
    <mergeCell ref="Y4:AD4"/>
    <mergeCell ref="AG4:AL4"/>
    <mergeCell ref="AO4:AT4"/>
    <mergeCell ref="A27:F27"/>
    <mergeCell ref="I27:N27"/>
    <mergeCell ref="Q27:V27"/>
    <mergeCell ref="Y27:AD27"/>
    <mergeCell ref="AG27:AL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560FEFBD098D499A280A7D846D7A24" ma:contentTypeVersion="17" ma:contentTypeDescription="Crear nuevo documento." ma:contentTypeScope="" ma:versionID="cdbcafddb8db8e59767c70080e44b339">
  <xsd:schema xmlns:xsd="http://www.w3.org/2001/XMLSchema" xmlns:xs="http://www.w3.org/2001/XMLSchema" xmlns:p="http://schemas.microsoft.com/office/2006/metadata/properties" xmlns:ns2="acd4f244-ddef-4e71-9f5f-47ee2cd0dd03" xmlns:ns3="909647b1-7cb3-48a5-90ef-7c205880ad88" targetNamespace="http://schemas.microsoft.com/office/2006/metadata/properties" ma:root="true" ma:fieldsID="fd8a4a1b3ef4ecbcce32c4e6a81e7d1c" ns2:_="" ns3:_="">
    <xsd:import namespace="acd4f244-ddef-4e71-9f5f-47ee2cd0dd03"/>
    <xsd:import namespace="909647b1-7cb3-48a5-90ef-7c205880ad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4f244-ddef-4e71-9f5f-47ee2cd0d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b61bc0c-9156-412f-b605-57ff87b11e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647b1-7cb3-48a5-90ef-7c205880ad8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1cee446-971c-4d8b-aedd-512519a581f6}" ma:internalName="TaxCatchAll" ma:showField="CatchAllData" ma:web="909647b1-7cb3-48a5-90ef-7c205880ad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9647b1-7cb3-48a5-90ef-7c205880ad88" xsi:nil="true"/>
    <lcf76f155ced4ddcb4097134ff3c332f xmlns="acd4f244-ddef-4e71-9f5f-47ee2cd0dd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77364-E4EA-4E3C-B964-22D0E03DF53C}"/>
</file>

<file path=customXml/itemProps2.xml><?xml version="1.0" encoding="utf-8"?>
<ds:datastoreItem xmlns:ds="http://schemas.openxmlformats.org/officeDocument/2006/customXml" ds:itemID="{1C39A601-335B-431C-9DC2-443B7D05290E}"/>
</file>

<file path=customXml/itemProps3.xml><?xml version="1.0" encoding="utf-8"?>
<ds:datastoreItem xmlns:ds="http://schemas.openxmlformats.org/officeDocument/2006/customXml" ds:itemID="{4AAD7481-9F2A-4895-B2E8-CA08121A8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Helman Zapata Sarmiento</dc:creator>
  <cp:keywords/>
  <dc:description/>
  <cp:lastModifiedBy>Mario Rodriguez Monroy</cp:lastModifiedBy>
  <cp:revision/>
  <dcterms:created xsi:type="dcterms:W3CDTF">2023-01-25T15:40:22Z</dcterms:created>
  <dcterms:modified xsi:type="dcterms:W3CDTF">2024-10-28T17:05:23Z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0x010100C2560FEFBD098D499A280A7D846D7A24</vt:lpwstr>
  </property>
  <property fmtid="{D5CDD505-2E9C-101B-9397-08002B2CF9AE}" pid="3" name="MediaServiceImageTags">
    <vt:lpwstr/>
  </property>
</Properties>
</file>