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1C0D6EC-8387-4C0B-91E1-1CC3A6A5AD1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iomarkers data" sheetId="1" r:id="rId1"/>
    <sheet name="Tables for Analysis" sheetId="4" r:id="rId2"/>
    <sheet name="PM2.5 data" sheetId="2" r:id="rId3"/>
    <sheet name="Biomarkers data_Imputation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18" i="2"/>
  <c r="F17" i="2"/>
  <c r="F15" i="2"/>
  <c r="F16" i="2"/>
  <c r="F14" i="2"/>
  <c r="U28" i="1" l="1"/>
  <c r="U29" i="1"/>
  <c r="U26" i="1"/>
  <c r="U27" i="1"/>
  <c r="U25" i="1"/>
  <c r="U21" i="1"/>
  <c r="U22" i="1"/>
  <c r="U23" i="1"/>
  <c r="U20" i="1"/>
  <c r="U13" i="1"/>
  <c r="U14" i="1"/>
  <c r="U15" i="1"/>
  <c r="U16" i="1"/>
  <c r="U17" i="1"/>
  <c r="U18" i="1"/>
  <c r="U12" i="1"/>
  <c r="U6" i="1"/>
  <c r="M21" i="1"/>
  <c r="M22" i="1"/>
  <c r="M23" i="1"/>
  <c r="M24" i="1"/>
  <c r="M25" i="1"/>
  <c r="M26" i="1"/>
  <c r="M27" i="1"/>
  <c r="M28" i="1"/>
  <c r="M29" i="1"/>
  <c r="M2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4" i="1"/>
  <c r="U4" i="1" s="1"/>
  <c r="T26" i="1"/>
  <c r="T27" i="1"/>
  <c r="T28" i="1"/>
  <c r="T25" i="1"/>
  <c r="T21" i="1"/>
  <c r="T22" i="1"/>
  <c r="T23" i="1"/>
  <c r="T20" i="1"/>
  <c r="T13" i="1"/>
  <c r="T14" i="1"/>
  <c r="T15" i="1"/>
  <c r="T16" i="1"/>
  <c r="T17" i="1"/>
  <c r="T18" i="1"/>
  <c r="T12" i="1"/>
  <c r="T6" i="1"/>
  <c r="T4" i="1"/>
  <c r="C21" i="1"/>
  <c r="C22" i="1"/>
  <c r="C23" i="1"/>
  <c r="C24" i="1"/>
  <c r="C25" i="1"/>
  <c r="C26" i="1"/>
  <c r="C27" i="1"/>
  <c r="C28" i="1"/>
  <c r="C29" i="1"/>
  <c r="C2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4" i="1"/>
  <c r="Q29" i="1"/>
  <c r="R29" i="1"/>
  <c r="E33" i="2" l="1"/>
  <c r="D33" i="2"/>
  <c r="C36" i="2" s="1"/>
  <c r="C33" i="2"/>
  <c r="B33" i="2"/>
  <c r="H28" i="1"/>
  <c r="C31" i="1"/>
  <c r="D31" i="1"/>
  <c r="E31" i="1"/>
  <c r="F31" i="1"/>
  <c r="I31" i="1"/>
  <c r="L31" i="1"/>
  <c r="M31" i="1"/>
  <c r="N31" i="1"/>
  <c r="O31" i="1"/>
  <c r="P31" i="1"/>
  <c r="S31" i="1"/>
  <c r="T31" i="1"/>
  <c r="U31" i="1"/>
  <c r="B3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25" i="1"/>
  <c r="R26" i="1"/>
  <c r="R27" i="1"/>
  <c r="R28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20" i="1"/>
  <c r="Q21" i="1"/>
  <c r="Q22" i="1"/>
  <c r="Q23" i="1"/>
  <c r="Q24" i="1"/>
  <c r="Q25" i="1"/>
  <c r="Q26" i="1"/>
  <c r="Q27" i="1"/>
  <c r="Q28" i="1"/>
  <c r="Q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0" i="1"/>
  <c r="H21" i="1"/>
  <c r="H22" i="1"/>
  <c r="H23" i="1"/>
  <c r="H24" i="1"/>
  <c r="H25" i="1"/>
  <c r="H26" i="1"/>
  <c r="H27" i="1"/>
  <c r="H29" i="1"/>
  <c r="H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5" i="1"/>
  <c r="G4" i="1"/>
  <c r="C35" i="2" l="1"/>
  <c r="K31" i="1"/>
  <c r="Q31" i="1"/>
  <c r="R31" i="1"/>
  <c r="J31" i="1"/>
  <c r="G31" i="1"/>
  <c r="H31" i="1"/>
</calcChain>
</file>

<file path=xl/sharedStrings.xml><?xml version="1.0" encoding="utf-8"?>
<sst xmlns="http://schemas.openxmlformats.org/spreadsheetml/2006/main" count="232" uniqueCount="101">
  <si>
    <t>Visit 2 (Low season of PM2.5)</t>
  </si>
  <si>
    <t>Visit 1 (High season of PM2.5)</t>
  </si>
  <si>
    <t>Creatinine (mg/ml)</t>
  </si>
  <si>
    <t>Creatinine (g/ml)</t>
  </si>
  <si>
    <t>1-OHP (mg/g creatinine)</t>
  </si>
  <si>
    <t>1-OHP (ng/g creatinine)</t>
  </si>
  <si>
    <t>ND</t>
  </si>
  <si>
    <t>NA</t>
  </si>
  <si>
    <t xml:space="preserve">Results of BIOMARKERS in urine </t>
  </si>
  <si>
    <t>Urine MDA (µM)</t>
  </si>
  <si>
    <t>MDA (µM/mg creatinine)</t>
  </si>
  <si>
    <t>MDA (µM/g creatinine)</t>
  </si>
  <si>
    <t>8-epi-PGF2α (pg/ml)</t>
  </si>
  <si>
    <t>8-epi-PGF2α (pg/mg creatinine)</t>
  </si>
  <si>
    <t>8-epi-PGF2α (pg/g creatinine)</t>
  </si>
  <si>
    <t>MEAN</t>
  </si>
  <si>
    <t>PM2.5 Data 2023</t>
  </si>
  <si>
    <t>Mar</t>
  </si>
  <si>
    <t>Apr</t>
  </si>
  <si>
    <t>May</t>
  </si>
  <si>
    <t>July</t>
  </si>
  <si>
    <t>Mean</t>
  </si>
  <si>
    <t>High=V1</t>
  </si>
  <si>
    <t>Low=V2</t>
  </si>
  <si>
    <t>ID</t>
  </si>
  <si>
    <t>V1_Creat_mg_ml</t>
  </si>
  <si>
    <t>V2_Creat_mg_ml</t>
  </si>
  <si>
    <t>V1_Creat_g_ml</t>
  </si>
  <si>
    <t>V2_Creat_g_ml</t>
  </si>
  <si>
    <t>V1_OHP_mg_g</t>
  </si>
  <si>
    <t>V2_OHP_mg_g</t>
  </si>
  <si>
    <t>V1_OHP_ng_g</t>
  </si>
  <si>
    <t>V2_OHP_ng_g</t>
  </si>
  <si>
    <t>V1_MDA_micrM</t>
  </si>
  <si>
    <t>V2_MDA_micrM</t>
  </si>
  <si>
    <t>V1_MDA_micrM_mg</t>
  </si>
  <si>
    <t>V2_MDA_micrM_mg</t>
  </si>
  <si>
    <t>V1_MDA_micrM_g</t>
  </si>
  <si>
    <t>V2_MDA_micrM_g</t>
  </si>
  <si>
    <t>V1_PGF2_pg</t>
  </si>
  <si>
    <t>V2_PGF2_pg</t>
  </si>
  <si>
    <t>V1_PGF2_pg_mg</t>
  </si>
  <si>
    <t>V2_PGF2_pg_mg</t>
  </si>
  <si>
    <t>V1_PGF2_pg_g</t>
  </si>
  <si>
    <t>V2_PGF2_pg_g</t>
  </si>
  <si>
    <t>v1_PGFmg</t>
  </si>
  <si>
    <t>v1_MDAmg</t>
  </si>
  <si>
    <t>v1_OHPmg</t>
  </si>
  <si>
    <t>v2_PGFmg</t>
  </si>
  <si>
    <t>v2_MDAmg</t>
  </si>
  <si>
    <t>v2_OHPmg</t>
  </si>
  <si>
    <t>v1_PGFg</t>
  </si>
  <si>
    <t>v1_MDAg</t>
  </si>
  <si>
    <t>v1_OHPng</t>
  </si>
  <si>
    <t>v2_PGFg</t>
  </si>
  <si>
    <t>v2_MDAg</t>
  </si>
  <si>
    <t>v2_OHPng</t>
  </si>
  <si>
    <t>mn_v1_PGFmg</t>
  </si>
  <si>
    <t>mn_v2_PGFmg</t>
  </si>
  <si>
    <t>mn_v1_PGFg</t>
  </si>
  <si>
    <t>mn_v2_PGFg</t>
  </si>
  <si>
    <t>mn_v1_MDAmg</t>
  </si>
  <si>
    <t>mn_v2_MDAmg</t>
  </si>
  <si>
    <t>mn_v1_MDAg</t>
  </si>
  <si>
    <t>mn_v2_MDAg</t>
  </si>
  <si>
    <t>mn_v1_OHPmg</t>
  </si>
  <si>
    <t>mn_v2_OHPmg</t>
  </si>
  <si>
    <t>mn_v1_OHPng</t>
  </si>
  <si>
    <t>mn_v2_OHPng</t>
  </si>
  <si>
    <t>Biomarkers Data_Imputation</t>
  </si>
  <si>
    <t>High PM2.5=Mar+Apr</t>
  </si>
  <si>
    <t>Low PM2.5=May+Jul</t>
  </si>
  <si>
    <t>SD</t>
  </si>
  <si>
    <t>Low Season (V2)</t>
  </si>
  <si>
    <t xml:space="preserve">No of Sample </t>
  </si>
  <si>
    <t>PM Values</t>
  </si>
  <si>
    <t>Date</t>
  </si>
  <si>
    <t>High Season (V1)</t>
  </si>
  <si>
    <t>ID No.</t>
  </si>
  <si>
    <t>13/7/2023</t>
  </si>
  <si>
    <t>14/7/2023</t>
  </si>
  <si>
    <t>15/7/2023</t>
  </si>
  <si>
    <t>16/7/2023</t>
  </si>
  <si>
    <t>Average of July</t>
  </si>
  <si>
    <t>21/3/2023</t>
  </si>
  <si>
    <t>22/3/2023</t>
  </si>
  <si>
    <t>23/3/2023</t>
  </si>
  <si>
    <t>24/3/2023</t>
  </si>
  <si>
    <t>25/3/2023</t>
  </si>
  <si>
    <t>Average of March</t>
  </si>
  <si>
    <t xml:space="preserve">Average </t>
  </si>
  <si>
    <t>1 July- 12 July</t>
  </si>
  <si>
    <t>1 July- 13 July</t>
  </si>
  <si>
    <t>1 July- 14 July</t>
  </si>
  <si>
    <t>1 July- 15 July</t>
  </si>
  <si>
    <t>1 July- 16 July</t>
  </si>
  <si>
    <t>10 March- 21 March</t>
  </si>
  <si>
    <t>10 March- 22 March</t>
  </si>
  <si>
    <t>10 March- 23 March</t>
  </si>
  <si>
    <t>10 March- 24 March</t>
  </si>
  <si>
    <t>10 March- 25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</si>
</sst>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745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/>
    <xf numFmtId="1" fontId="0" fillId="0" borderId="0" xfId="0" applyNumberFormat="1"/>
    <xf numFmtId="0" fontId="1" fillId="6" borderId="0" xfId="0" applyFont="1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166" fontId="0" fillId="4" borderId="6" xfId="0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4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11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2" borderId="6" xfId="0" applyFill="1" applyBorder="1"/>
    <xf numFmtId="0" fontId="0" fillId="7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vertical="center"/>
    </xf>
    <xf numFmtId="165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74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opLeftCell="J4" zoomScale="87" zoomScaleNormal="87" workbookViewId="0">
      <selection activeCell="U4" sqref="U4"/>
    </sheetView>
  </sheetViews>
  <sheetFormatPr defaultRowHeight="15" x14ac:dyDescent="0.25"/>
  <cols>
    <col min="1" max="1" width="13.140625" customWidth="1"/>
    <col min="2" max="2" width="18.28515625" customWidth="1"/>
    <col min="3" max="3" width="18.140625" customWidth="1"/>
    <col min="4" max="4" width="24.140625" customWidth="1"/>
    <col min="5" max="5" width="23.42578125" customWidth="1"/>
    <col min="6" max="6" width="18.140625" customWidth="1"/>
    <col min="7" max="7" width="36.5703125" customWidth="1"/>
    <col min="8" max="11" width="36.42578125" customWidth="1"/>
    <col min="12" max="12" width="18.42578125" customWidth="1"/>
    <col min="13" max="13" width="18.140625" customWidth="1"/>
    <col min="14" max="14" width="23.5703125" customWidth="1"/>
    <col min="15" max="15" width="22.7109375" customWidth="1"/>
    <col min="16" max="16" width="18.42578125" customWidth="1"/>
    <col min="17" max="19" width="26.5703125" customWidth="1"/>
    <col min="20" max="20" width="31.42578125" customWidth="1"/>
    <col min="21" max="21" width="29.5703125" customWidth="1"/>
    <col min="22" max="22" width="18.7109375" customWidth="1"/>
  </cols>
  <sheetData>
    <row r="1" spans="1:21" x14ac:dyDescent="0.25">
      <c r="A1" s="30" t="s">
        <v>8</v>
      </c>
      <c r="B1" s="31"/>
      <c r="C1" s="31"/>
      <c r="D1" s="1"/>
      <c r="E1" s="1"/>
      <c r="F1" s="1"/>
      <c r="G1" s="1"/>
      <c r="H1" s="1"/>
      <c r="I1" s="1"/>
      <c r="J1" s="1"/>
      <c r="K1" s="1"/>
      <c r="L1" s="1"/>
      <c r="M1" s="2"/>
      <c r="N1" s="2"/>
    </row>
    <row r="2" spans="1:21" x14ac:dyDescent="0.25">
      <c r="A2" s="37" t="s">
        <v>24</v>
      </c>
      <c r="B2" s="39" t="s">
        <v>0</v>
      </c>
      <c r="C2" s="40"/>
      <c r="D2" s="40"/>
      <c r="E2" s="40"/>
      <c r="F2" s="40"/>
      <c r="G2" s="40"/>
      <c r="H2" s="25"/>
      <c r="I2" s="24"/>
      <c r="J2" s="24"/>
      <c r="K2" s="24"/>
      <c r="L2" s="41" t="s">
        <v>1</v>
      </c>
      <c r="M2" s="42"/>
      <c r="N2" s="42"/>
      <c r="O2" s="42"/>
      <c r="P2" s="42"/>
      <c r="Q2" s="42"/>
      <c r="R2" s="42"/>
      <c r="S2" s="42"/>
      <c r="T2" s="42"/>
      <c r="U2" s="43"/>
    </row>
    <row r="3" spans="1:21" ht="15" customHeight="1" x14ac:dyDescent="0.25">
      <c r="A3" s="38"/>
      <c r="B3" s="26" t="s">
        <v>2</v>
      </c>
      <c r="C3" s="26" t="s">
        <v>3</v>
      </c>
      <c r="D3" s="26" t="s">
        <v>4</v>
      </c>
      <c r="E3" s="26" t="s">
        <v>5</v>
      </c>
      <c r="F3" s="26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 t="s">
        <v>14</v>
      </c>
      <c r="L3" s="23" t="s">
        <v>2</v>
      </c>
      <c r="M3" s="23" t="s">
        <v>3</v>
      </c>
      <c r="N3" s="23" t="s">
        <v>4</v>
      </c>
      <c r="O3" s="23" t="s">
        <v>5</v>
      </c>
      <c r="P3" s="23" t="s">
        <v>9</v>
      </c>
      <c r="Q3" s="22" t="s">
        <v>10</v>
      </c>
      <c r="R3" s="22" t="s">
        <v>11</v>
      </c>
      <c r="S3" s="23" t="s">
        <v>12</v>
      </c>
      <c r="T3" s="23" t="s">
        <v>13</v>
      </c>
      <c r="U3" s="23" t="s">
        <v>14</v>
      </c>
    </row>
    <row r="4" spans="1:21" ht="15" customHeight="1" x14ac:dyDescent="0.25">
      <c r="A4" s="3">
        <v>2</v>
      </c>
      <c r="B4" s="4">
        <v>1.6006920415224914</v>
      </c>
      <c r="C4" s="32">
        <f>B4/1000</f>
        <v>1.6006920415224915E-3</v>
      </c>
      <c r="D4" s="4">
        <v>6.3909857328145261E-2</v>
      </c>
      <c r="E4" s="4">
        <v>639.09</v>
      </c>
      <c r="F4" s="4">
        <v>4.384615384615385</v>
      </c>
      <c r="G4" s="4">
        <f>(F4/B4)</f>
        <v>2.7391998403671556</v>
      </c>
      <c r="H4" s="4">
        <f>F4/C4</f>
        <v>2739.1998403671555</v>
      </c>
      <c r="I4" s="4">
        <v>456.671416148069</v>
      </c>
      <c r="J4" s="4">
        <f>I4/B4</f>
        <v>285.2962370661304</v>
      </c>
      <c r="K4" s="4">
        <f>I4/C4</f>
        <v>285296.23706613039</v>
      </c>
      <c r="L4" s="4">
        <v>1.2512110726643597</v>
      </c>
      <c r="M4" s="32">
        <f>L4/1000</f>
        <v>1.2512110726643597E-3</v>
      </c>
      <c r="N4" s="4">
        <v>6.1780143805309738E-2</v>
      </c>
      <c r="O4" s="4">
        <v>61780.143805309744</v>
      </c>
      <c r="P4" s="5">
        <v>3.5432692307692308</v>
      </c>
      <c r="Q4" s="5">
        <f>P4/L4</f>
        <v>2.8318717026889044</v>
      </c>
      <c r="R4" s="5">
        <f>P4/M4</f>
        <v>2831.8717026889044</v>
      </c>
      <c r="S4" s="5">
        <v>279.95521195088281</v>
      </c>
      <c r="T4" s="5">
        <f>S4/L4</f>
        <v>223.74739008242574</v>
      </c>
      <c r="U4" s="5">
        <f>S4/M4</f>
        <v>223747.39008242573</v>
      </c>
    </row>
    <row r="5" spans="1:21" ht="15" customHeight="1" x14ac:dyDescent="0.25">
      <c r="A5" s="3">
        <v>4</v>
      </c>
      <c r="B5" s="4">
        <v>1.4761245674740484</v>
      </c>
      <c r="C5" s="32">
        <f t="shared" ref="C5:C18" si="0">B5/1000</f>
        <v>1.4761245674740483E-3</v>
      </c>
      <c r="D5" s="4">
        <v>3.8275902484763237E-2</v>
      </c>
      <c r="E5" s="4">
        <v>38.275902484763243</v>
      </c>
      <c r="F5" s="4">
        <v>3.5913461538461542</v>
      </c>
      <c r="G5" s="4">
        <f>F5/B5</f>
        <v>2.432956020772477</v>
      </c>
      <c r="H5" s="4">
        <f t="shared" ref="H5:H29" si="1">F5/C5</f>
        <v>2432.9560207724767</v>
      </c>
      <c r="I5" s="4">
        <v>129.84965893246823</v>
      </c>
      <c r="J5" s="4">
        <f t="shared" ref="J5:J28" si="2">I5/B5</f>
        <v>87.966599698741959</v>
      </c>
      <c r="K5" s="4">
        <f t="shared" ref="K5:K28" si="3">I5/C5</f>
        <v>87966.599698741964</v>
      </c>
      <c r="L5" s="4">
        <v>1.8048442906574398</v>
      </c>
      <c r="M5" s="32">
        <f t="shared" ref="M5:M18" si="4">L5/1000</f>
        <v>1.8048442906574398E-3</v>
      </c>
      <c r="N5" s="4">
        <v>4.3161618098159493E-2</v>
      </c>
      <c r="O5" s="4">
        <v>43161.618098159495</v>
      </c>
      <c r="P5" s="5">
        <v>3.9278846153846154</v>
      </c>
      <c r="Q5" s="5">
        <f t="shared" ref="Q5:Q29" si="5">P5/L5</f>
        <v>2.1763011001651718</v>
      </c>
      <c r="R5" s="5">
        <f t="shared" ref="R5:R29" si="6">P5/M5</f>
        <v>2176.3011001651716</v>
      </c>
      <c r="S5" s="5" t="s">
        <v>6</v>
      </c>
      <c r="T5" s="5" t="s">
        <v>6</v>
      </c>
      <c r="U5" s="5" t="s">
        <v>6</v>
      </c>
    </row>
    <row r="6" spans="1:21" x14ac:dyDescent="0.25">
      <c r="A6" s="3">
        <v>5</v>
      </c>
      <c r="B6" s="4">
        <v>1.7875432525951556</v>
      </c>
      <c r="C6" s="32">
        <f t="shared" si="0"/>
        <v>1.7875432525951555E-3</v>
      </c>
      <c r="D6" s="4">
        <v>3.9551490514905148E-2</v>
      </c>
      <c r="E6" s="4">
        <v>39.551490514905154</v>
      </c>
      <c r="F6" s="4">
        <v>3.5913461538461542</v>
      </c>
      <c r="G6" s="4">
        <f t="shared" ref="G6:G29" si="7">F6/B6</f>
        <v>2.0090960868399894</v>
      </c>
      <c r="H6" s="4">
        <f t="shared" si="1"/>
        <v>2009.0960868399898</v>
      </c>
      <c r="I6" s="4">
        <v>91.311988975653662</v>
      </c>
      <c r="J6" s="4">
        <f t="shared" si="2"/>
        <v>51.082394142400133</v>
      </c>
      <c r="K6" s="4">
        <f t="shared" si="3"/>
        <v>51082.394142400139</v>
      </c>
      <c r="L6" s="4">
        <v>1.1508650519031143</v>
      </c>
      <c r="M6" s="32">
        <f t="shared" si="4"/>
        <v>1.1508650519031142E-3</v>
      </c>
      <c r="N6" s="4">
        <v>5.1092002405291631E-2</v>
      </c>
      <c r="O6" s="4">
        <v>51092.002405291634</v>
      </c>
      <c r="P6" s="5">
        <v>4.1682692307692308</v>
      </c>
      <c r="Q6" s="5">
        <f t="shared" si="5"/>
        <v>3.6218575095980383</v>
      </c>
      <c r="R6" s="5">
        <f t="shared" si="6"/>
        <v>3621.8575095980386</v>
      </c>
      <c r="S6" s="5">
        <v>118.16870220587784</v>
      </c>
      <c r="T6" s="5">
        <f>S6/L6</f>
        <v>102.67815675736227</v>
      </c>
      <c r="U6" s="5">
        <f>T6/M6</f>
        <v>89218.242041123565</v>
      </c>
    </row>
    <row r="7" spans="1:21" x14ac:dyDescent="0.25">
      <c r="A7" s="3">
        <v>6</v>
      </c>
      <c r="B7" s="4">
        <v>2.2823529411764709</v>
      </c>
      <c r="C7" s="32">
        <f t="shared" si="0"/>
        <v>2.282352941176471E-3</v>
      </c>
      <c r="D7" s="4">
        <v>0.11251546391752573</v>
      </c>
      <c r="E7" s="4">
        <v>112.51546391752574</v>
      </c>
      <c r="F7" s="4">
        <v>4.552884615384615</v>
      </c>
      <c r="G7" s="4">
        <f t="shared" si="7"/>
        <v>1.9948205789056299</v>
      </c>
      <c r="H7" s="4">
        <f t="shared" si="1"/>
        <v>1994.8205789056299</v>
      </c>
      <c r="I7" s="4">
        <v>24.774115047810241</v>
      </c>
      <c r="J7" s="4">
        <f t="shared" si="2"/>
        <v>10.854638036411702</v>
      </c>
      <c r="K7" s="4">
        <f t="shared" si="3"/>
        <v>10854.638036411701</v>
      </c>
      <c r="L7" s="4">
        <v>1.7944636678200692</v>
      </c>
      <c r="M7" s="32">
        <f t="shared" si="4"/>
        <v>1.7944636678200693E-3</v>
      </c>
      <c r="N7" s="4">
        <v>0.41995834940223675</v>
      </c>
      <c r="O7" s="4">
        <v>419958.34940223681</v>
      </c>
      <c r="P7" s="5">
        <v>4.3125</v>
      </c>
      <c r="Q7" s="5">
        <f t="shared" si="5"/>
        <v>2.4032250289240262</v>
      </c>
      <c r="R7" s="5">
        <f t="shared" si="6"/>
        <v>2403.225028924026</v>
      </c>
      <c r="S7" s="5" t="s">
        <v>6</v>
      </c>
      <c r="T7" s="5" t="s">
        <v>6</v>
      </c>
      <c r="U7" s="5" t="s">
        <v>6</v>
      </c>
    </row>
    <row r="8" spans="1:21" x14ac:dyDescent="0.25">
      <c r="A8" s="3">
        <v>11</v>
      </c>
      <c r="B8" s="4">
        <v>2.1508650519031138</v>
      </c>
      <c r="C8" s="32">
        <f t="shared" si="0"/>
        <v>2.1508650519031138E-3</v>
      </c>
      <c r="D8" s="4">
        <v>4.435424710424711E-2</v>
      </c>
      <c r="E8" s="4">
        <v>44.354247104247115</v>
      </c>
      <c r="F8" s="4">
        <v>4.5048076923076916</v>
      </c>
      <c r="G8" s="4">
        <f t="shared" si="7"/>
        <v>2.0944167037917039</v>
      </c>
      <c r="H8" s="4">
        <f t="shared" si="1"/>
        <v>2094.4167037917036</v>
      </c>
      <c r="I8" s="4">
        <v>306.52251034939388</v>
      </c>
      <c r="J8" s="4">
        <f t="shared" si="2"/>
        <v>142.51127009487587</v>
      </c>
      <c r="K8" s="4">
        <f t="shared" si="3"/>
        <v>142511.27009487589</v>
      </c>
      <c r="L8" s="4">
        <v>2.1128027681660906</v>
      </c>
      <c r="M8" s="32">
        <f t="shared" si="4"/>
        <v>2.1128027681660906E-3</v>
      </c>
      <c r="N8" s="4">
        <v>5.3814772355060575E-2</v>
      </c>
      <c r="O8" s="4">
        <v>53814.772355060573</v>
      </c>
      <c r="P8" s="5">
        <v>4.1442307692307692</v>
      </c>
      <c r="Q8" s="5">
        <f t="shared" si="5"/>
        <v>1.9614849202549818</v>
      </c>
      <c r="R8" s="5">
        <f t="shared" si="6"/>
        <v>1961.4849202549819</v>
      </c>
      <c r="S8" s="5" t="s">
        <v>6</v>
      </c>
      <c r="T8" s="5" t="s">
        <v>6</v>
      </c>
      <c r="U8" s="5" t="s">
        <v>6</v>
      </c>
    </row>
    <row r="9" spans="1:21" x14ac:dyDescent="0.25">
      <c r="A9" s="3">
        <v>12</v>
      </c>
      <c r="B9" s="4">
        <v>2.6387543252595158</v>
      </c>
      <c r="C9" s="32">
        <f t="shared" si="0"/>
        <v>2.6387543252595156E-3</v>
      </c>
      <c r="D9" s="4">
        <v>2.6110805140309466E-2</v>
      </c>
      <c r="E9" s="4">
        <v>26.110805140309466</v>
      </c>
      <c r="F9" s="4">
        <v>4.5048076923076916</v>
      </c>
      <c r="G9" s="4">
        <f t="shared" si="7"/>
        <v>1.7071720732716007</v>
      </c>
      <c r="H9" s="4">
        <f t="shared" si="1"/>
        <v>1707.172073271601</v>
      </c>
      <c r="I9" s="4">
        <v>133.80454366869142</v>
      </c>
      <c r="J9" s="4">
        <f t="shared" si="2"/>
        <v>50.70746540814558</v>
      </c>
      <c r="K9" s="4">
        <f t="shared" si="3"/>
        <v>50707.465408145581</v>
      </c>
      <c r="L9" s="4">
        <v>1.7910034602076126</v>
      </c>
      <c r="M9" s="32">
        <f t="shared" si="4"/>
        <v>1.7910034602076127E-3</v>
      </c>
      <c r="N9" s="4">
        <v>4.4332689335394117E-2</v>
      </c>
      <c r="O9" s="4">
        <v>44332.68933539412</v>
      </c>
      <c r="P9" s="5">
        <v>5.009615384615385</v>
      </c>
      <c r="Q9" s="5">
        <f t="shared" si="5"/>
        <v>2.7970997800499346</v>
      </c>
      <c r="R9" s="5">
        <f t="shared" si="6"/>
        <v>2797.0997800499345</v>
      </c>
      <c r="S9" s="5" t="s">
        <v>6</v>
      </c>
      <c r="T9" s="5" t="s">
        <v>6</v>
      </c>
      <c r="U9" s="5" t="s">
        <v>6</v>
      </c>
    </row>
    <row r="10" spans="1:21" x14ac:dyDescent="0.25">
      <c r="A10" s="3">
        <v>13</v>
      </c>
      <c r="B10" s="4">
        <v>1.7010380622837369</v>
      </c>
      <c r="C10" s="32">
        <f t="shared" si="0"/>
        <v>1.701038062283737E-3</v>
      </c>
      <c r="D10" s="4">
        <v>0.15855024410089505</v>
      </c>
      <c r="E10" s="4">
        <v>158.55024410089504</v>
      </c>
      <c r="F10" s="4">
        <v>4.240384615384615</v>
      </c>
      <c r="G10" s="4">
        <f t="shared" si="7"/>
        <v>2.4928217124616636</v>
      </c>
      <c r="H10" s="4">
        <f t="shared" si="1"/>
        <v>2492.8217124616635</v>
      </c>
      <c r="I10" s="4">
        <v>9.7696126162470094</v>
      </c>
      <c r="J10" s="4">
        <f t="shared" si="2"/>
        <v>5.7433239342867903</v>
      </c>
      <c r="K10" s="4">
        <f t="shared" si="3"/>
        <v>5743.3239342867901</v>
      </c>
      <c r="L10" s="4">
        <v>1.5453287197231833</v>
      </c>
      <c r="M10" s="32">
        <f t="shared" si="4"/>
        <v>1.5453287197231833E-3</v>
      </c>
      <c r="N10" s="4">
        <v>0.12955172413793103</v>
      </c>
      <c r="O10" s="4">
        <v>129551.72413793103</v>
      </c>
      <c r="P10" s="5">
        <v>4.865384615384615</v>
      </c>
      <c r="Q10" s="5">
        <f t="shared" si="5"/>
        <v>3.1484463812050016</v>
      </c>
      <c r="R10" s="5">
        <f t="shared" si="6"/>
        <v>3148.4463812050017</v>
      </c>
      <c r="S10" s="5" t="s">
        <v>6</v>
      </c>
      <c r="T10" s="5" t="s">
        <v>6</v>
      </c>
      <c r="U10" s="5" t="s">
        <v>6</v>
      </c>
    </row>
    <row r="11" spans="1:21" x14ac:dyDescent="0.25">
      <c r="A11" s="3">
        <v>14</v>
      </c>
      <c r="B11" s="4">
        <v>2.9432525951557098</v>
      </c>
      <c r="C11" s="32">
        <f t="shared" si="0"/>
        <v>2.9432525951557098E-3</v>
      </c>
      <c r="D11" s="4">
        <v>5.2085233952504105E-2</v>
      </c>
      <c r="E11" s="4">
        <v>52.085233952504097</v>
      </c>
      <c r="F11" s="4">
        <v>3.4951923076923079</v>
      </c>
      <c r="G11" s="4">
        <f t="shared" si="7"/>
        <v>1.1875271301705583</v>
      </c>
      <c r="H11" s="4">
        <f t="shared" si="1"/>
        <v>1187.5271301705582</v>
      </c>
      <c r="I11" s="4">
        <v>0.69008547445961743</v>
      </c>
      <c r="J11" s="4">
        <f t="shared" si="2"/>
        <v>0.2344635576285321</v>
      </c>
      <c r="K11" s="4">
        <f t="shared" si="3"/>
        <v>234.4635576285321</v>
      </c>
      <c r="L11" s="4">
        <v>1.327335640138408</v>
      </c>
      <c r="M11" s="32">
        <f t="shared" si="4"/>
        <v>1.327335640138408E-3</v>
      </c>
      <c r="N11" s="4">
        <v>7.4434827945776855E-2</v>
      </c>
      <c r="O11" s="4">
        <v>74434.827945776866</v>
      </c>
      <c r="P11" s="5">
        <v>3.9278846153846154</v>
      </c>
      <c r="Q11" s="5">
        <f t="shared" si="5"/>
        <v>2.9592248536135406</v>
      </c>
      <c r="R11" s="5">
        <f t="shared" si="6"/>
        <v>2959.2248536135403</v>
      </c>
      <c r="S11" s="5" t="s">
        <v>6</v>
      </c>
      <c r="T11" s="5" t="s">
        <v>6</v>
      </c>
      <c r="U11" s="5" t="s">
        <v>6</v>
      </c>
    </row>
    <row r="12" spans="1:21" x14ac:dyDescent="0.25">
      <c r="A12" s="3">
        <v>16</v>
      </c>
      <c r="B12" s="4">
        <v>1.2269896193771628</v>
      </c>
      <c r="C12" s="32">
        <f t="shared" si="0"/>
        <v>1.2269896193771628E-3</v>
      </c>
      <c r="D12" s="4">
        <v>0.13504596728708401</v>
      </c>
      <c r="E12" s="4">
        <v>135.04596728708401</v>
      </c>
      <c r="F12" s="4">
        <v>3.5913461538461542</v>
      </c>
      <c r="G12" s="4">
        <f t="shared" si="7"/>
        <v>2.9269572432643498</v>
      </c>
      <c r="H12" s="4">
        <f t="shared" si="1"/>
        <v>2926.9572432643499</v>
      </c>
      <c r="I12" s="4">
        <v>47.096626454114556</v>
      </c>
      <c r="J12" s="4">
        <f t="shared" si="2"/>
        <v>38.383883376308816</v>
      </c>
      <c r="K12" s="4">
        <f t="shared" si="3"/>
        <v>38383.883376308811</v>
      </c>
      <c r="L12" s="4">
        <v>1.1404844290657439</v>
      </c>
      <c r="M12" s="32">
        <f t="shared" si="4"/>
        <v>1.1404844290657439E-3</v>
      </c>
      <c r="N12" s="4">
        <v>0.17387348300970876</v>
      </c>
      <c r="O12" s="4">
        <v>173873.48300970875</v>
      </c>
      <c r="P12" s="5">
        <v>3.6875</v>
      </c>
      <c r="Q12" s="5">
        <f t="shared" si="5"/>
        <v>3.233275182038835</v>
      </c>
      <c r="R12" s="5">
        <f t="shared" si="6"/>
        <v>3233.2751820388353</v>
      </c>
      <c r="S12" s="5">
        <v>131.53695442620034</v>
      </c>
      <c r="T12" s="5">
        <f>S12/L12</f>
        <v>115.33428346229339</v>
      </c>
      <c r="U12" s="5">
        <f>T12/M12</f>
        <v>101127.45121542108</v>
      </c>
    </row>
    <row r="13" spans="1:21" x14ac:dyDescent="0.25">
      <c r="A13" s="3">
        <v>19</v>
      </c>
      <c r="B13" s="4">
        <v>0.78754325259515556</v>
      </c>
      <c r="C13" s="32">
        <f t="shared" si="0"/>
        <v>7.8754325259515554E-4</v>
      </c>
      <c r="D13" s="4">
        <v>0.10589894551845346</v>
      </c>
      <c r="E13" s="4">
        <v>105.89894551845346</v>
      </c>
      <c r="F13" s="4">
        <v>3.4711538461538467</v>
      </c>
      <c r="G13" s="4">
        <f t="shared" si="7"/>
        <v>4.4075723266189009</v>
      </c>
      <c r="H13" s="4">
        <f t="shared" si="1"/>
        <v>4407.5723266189016</v>
      </c>
      <c r="I13" s="4">
        <v>114.27619611153142</v>
      </c>
      <c r="J13" s="4">
        <f t="shared" si="2"/>
        <v>145.10466026464229</v>
      </c>
      <c r="K13" s="4">
        <f t="shared" si="3"/>
        <v>145104.6602646423</v>
      </c>
      <c r="L13" s="4">
        <v>0.62145328719723181</v>
      </c>
      <c r="M13" s="32">
        <f t="shared" si="4"/>
        <v>6.2145328719723182E-4</v>
      </c>
      <c r="N13" s="4">
        <v>9.0915924276169263E-2</v>
      </c>
      <c r="O13" s="4">
        <v>90915.924276169273</v>
      </c>
      <c r="P13" s="5">
        <v>4.4567307692307692</v>
      </c>
      <c r="Q13" s="5">
        <f t="shared" si="5"/>
        <v>7.1714654360116503</v>
      </c>
      <c r="R13" s="5">
        <f t="shared" si="6"/>
        <v>7171.4654360116501</v>
      </c>
      <c r="S13" s="5">
        <v>81.112896577572712</v>
      </c>
      <c r="T13" s="5">
        <f t="shared" ref="T13:T18" si="8">S13/L13</f>
        <v>130.52130908083805</v>
      </c>
      <c r="U13" s="5">
        <f t="shared" ref="U13:U18" si="9">T13/M13</f>
        <v>210025.93721805234</v>
      </c>
    </row>
    <row r="14" spans="1:21" x14ac:dyDescent="0.25">
      <c r="A14" s="3">
        <v>21</v>
      </c>
      <c r="B14" s="4">
        <v>1.4000000000000001</v>
      </c>
      <c r="C14" s="32">
        <f t="shared" si="0"/>
        <v>1.4000000000000002E-3</v>
      </c>
      <c r="D14" s="4">
        <v>1.0672142857142854</v>
      </c>
      <c r="E14" s="4">
        <v>1067.2142857142856</v>
      </c>
      <c r="F14" s="4">
        <v>3.3028846153846154</v>
      </c>
      <c r="G14" s="4">
        <f t="shared" si="7"/>
        <v>2.3592032967032965</v>
      </c>
      <c r="H14" s="4">
        <f t="shared" si="1"/>
        <v>2359.2032967032965</v>
      </c>
      <c r="I14" s="4">
        <v>111.48287096200011</v>
      </c>
      <c r="J14" s="4">
        <f t="shared" si="2"/>
        <v>79.63062211571436</v>
      </c>
      <c r="K14" s="4">
        <f t="shared" si="3"/>
        <v>79630.622115714345</v>
      </c>
      <c r="L14" s="4">
        <v>1.621453287197232</v>
      </c>
      <c r="M14" s="32">
        <f t="shared" si="4"/>
        <v>1.6214532871972321E-3</v>
      </c>
      <c r="N14" s="4">
        <v>2.7284165599658552</v>
      </c>
      <c r="O14" s="4">
        <v>2728416.5599658554</v>
      </c>
      <c r="P14" s="5">
        <v>4</v>
      </c>
      <c r="Q14" s="5">
        <f t="shared" si="5"/>
        <v>2.4669227486128893</v>
      </c>
      <c r="R14" s="5">
        <f t="shared" si="6"/>
        <v>2466.9227486128893</v>
      </c>
      <c r="S14" s="5">
        <v>46.292767240620982</v>
      </c>
      <c r="T14" s="5">
        <f t="shared" si="8"/>
        <v>28.550170150532356</v>
      </c>
      <c r="U14" s="5">
        <f t="shared" si="9"/>
        <v>17607.766055279237</v>
      </c>
    </row>
    <row r="15" spans="1:21" x14ac:dyDescent="0.25">
      <c r="A15" s="3">
        <v>24</v>
      </c>
      <c r="B15" s="4">
        <v>1.2546712802768165</v>
      </c>
      <c r="C15" s="32">
        <f t="shared" si="0"/>
        <v>1.2546712802768165E-3</v>
      </c>
      <c r="D15" s="4">
        <v>0.35929729729729731</v>
      </c>
      <c r="E15" s="4">
        <v>359.29729729729729</v>
      </c>
      <c r="F15" s="4">
        <v>3.8317307692307692</v>
      </c>
      <c r="G15" s="4">
        <f t="shared" si="7"/>
        <v>3.0539718486147058</v>
      </c>
      <c r="H15" s="4">
        <f t="shared" si="1"/>
        <v>3053.9718486147062</v>
      </c>
      <c r="I15" s="4">
        <v>16.446045931031495</v>
      </c>
      <c r="J15" s="4">
        <f t="shared" si="2"/>
        <v>13.107852382978772</v>
      </c>
      <c r="K15" s="4">
        <f t="shared" si="3"/>
        <v>13107.852382978772</v>
      </c>
      <c r="L15" s="4">
        <v>1.8982698961937718</v>
      </c>
      <c r="M15" s="32">
        <f t="shared" si="4"/>
        <v>1.8982698961937719E-3</v>
      </c>
      <c r="N15" s="4">
        <v>0.2109815895005468</v>
      </c>
      <c r="O15" s="4">
        <v>210981.5895005468</v>
      </c>
      <c r="P15" s="5">
        <v>4.1923076923076916</v>
      </c>
      <c r="Q15" s="5">
        <f t="shared" si="5"/>
        <v>2.2084887405704023</v>
      </c>
      <c r="R15" s="5">
        <f t="shared" si="6"/>
        <v>2208.4887405704021</v>
      </c>
      <c r="S15" s="5">
        <v>42.838939725379994</v>
      </c>
      <c r="T15" s="5">
        <f t="shared" si="8"/>
        <v>22.567359789709837</v>
      </c>
      <c r="U15" s="5">
        <f t="shared" si="9"/>
        <v>11888.383119260192</v>
      </c>
    </row>
    <row r="16" spans="1:21" x14ac:dyDescent="0.25">
      <c r="A16" s="3">
        <v>25</v>
      </c>
      <c r="B16" s="4">
        <v>1.7702422145328722</v>
      </c>
      <c r="C16" s="32">
        <f t="shared" si="0"/>
        <v>1.7702422145328721E-3</v>
      </c>
      <c r="D16" s="4">
        <v>5.0106137607505853E-2</v>
      </c>
      <c r="E16" s="4">
        <v>50.106137607505858</v>
      </c>
      <c r="F16" s="4">
        <v>3.0625</v>
      </c>
      <c r="G16" s="4">
        <f t="shared" si="7"/>
        <v>1.7299892494136042</v>
      </c>
      <c r="H16" s="4">
        <f t="shared" si="1"/>
        <v>1729.9892494136043</v>
      </c>
      <c r="I16" s="4">
        <v>217.31589844614732</v>
      </c>
      <c r="J16" s="4">
        <f t="shared" si="2"/>
        <v>122.7605446656305</v>
      </c>
      <c r="K16" s="4">
        <f t="shared" si="3"/>
        <v>122760.54466563051</v>
      </c>
      <c r="L16" s="4">
        <v>1.043598615916955</v>
      </c>
      <c r="M16" s="32">
        <f t="shared" si="4"/>
        <v>1.043598615916955E-3</v>
      </c>
      <c r="N16" s="4">
        <v>6.4296750663129981E-2</v>
      </c>
      <c r="O16" s="4">
        <v>64296.750663129984</v>
      </c>
      <c r="P16" s="5">
        <v>4.2884615384615383</v>
      </c>
      <c r="Q16" s="5">
        <f t="shared" si="5"/>
        <v>4.1093016731279333</v>
      </c>
      <c r="R16" s="5">
        <f t="shared" si="6"/>
        <v>4109.3016731279331</v>
      </c>
      <c r="S16" s="5">
        <v>159.57584412386413</v>
      </c>
      <c r="T16" s="5">
        <f t="shared" si="8"/>
        <v>152.90921403115627</v>
      </c>
      <c r="U16" s="5">
        <f t="shared" si="9"/>
        <v>146521.09699935067</v>
      </c>
    </row>
    <row r="17" spans="1:21" x14ac:dyDescent="0.25">
      <c r="A17" s="3">
        <v>33</v>
      </c>
      <c r="B17" s="4">
        <v>0.8429065743944637</v>
      </c>
      <c r="C17" s="32">
        <f t="shared" si="0"/>
        <v>8.4290657439446367E-4</v>
      </c>
      <c r="D17" s="4">
        <v>2.1354679802955665E-2</v>
      </c>
      <c r="E17" s="4">
        <v>21.354679802955665</v>
      </c>
      <c r="F17" s="4">
        <v>3.1826923076923075</v>
      </c>
      <c r="G17" s="4">
        <f t="shared" si="7"/>
        <v>3.7758541745610708</v>
      </c>
      <c r="H17" s="4">
        <f t="shared" si="1"/>
        <v>3775.854174561071</v>
      </c>
      <c r="I17" s="4">
        <v>170.54534566687767</v>
      </c>
      <c r="J17" s="4">
        <f t="shared" si="2"/>
        <v>202.33006936669804</v>
      </c>
      <c r="K17" s="4">
        <f t="shared" si="3"/>
        <v>202330.06936669804</v>
      </c>
      <c r="L17" s="4">
        <v>0.9121107266435986</v>
      </c>
      <c r="M17" s="32">
        <f t="shared" si="4"/>
        <v>9.1211072664359864E-4</v>
      </c>
      <c r="N17" s="4">
        <v>0.14537708649468892</v>
      </c>
      <c r="O17" s="4">
        <v>145377.08649468891</v>
      </c>
      <c r="P17" s="5">
        <v>3.1346153846153846</v>
      </c>
      <c r="Q17" s="5">
        <f t="shared" si="5"/>
        <v>3.436661024862846</v>
      </c>
      <c r="R17" s="5">
        <f t="shared" si="6"/>
        <v>3436.6610248628458</v>
      </c>
      <c r="S17" s="5">
        <v>109.75276025085665</v>
      </c>
      <c r="T17" s="5">
        <f t="shared" si="8"/>
        <v>120.32832971357197</v>
      </c>
      <c r="U17" s="5">
        <f t="shared" si="9"/>
        <v>131922.94115031222</v>
      </c>
    </row>
    <row r="18" spans="1:21" x14ac:dyDescent="0.25">
      <c r="A18" s="3">
        <v>34</v>
      </c>
      <c r="B18" s="4">
        <v>1.7079584775086503</v>
      </c>
      <c r="C18" s="32">
        <f t="shared" si="0"/>
        <v>1.7079584775086503E-3</v>
      </c>
      <c r="D18" s="4">
        <v>3.2202188006482985E-3</v>
      </c>
      <c r="E18" s="4">
        <v>3.2202188006482988</v>
      </c>
      <c r="F18" s="4">
        <v>2.6778846153846154</v>
      </c>
      <c r="G18" s="4">
        <f t="shared" si="7"/>
        <v>1.5678862517142504</v>
      </c>
      <c r="H18" s="4">
        <f t="shared" si="1"/>
        <v>1567.8862517142502</v>
      </c>
      <c r="I18" s="4">
        <v>7.6977775541044178</v>
      </c>
      <c r="J18" s="4">
        <f t="shared" si="2"/>
        <v>4.5070050914428226</v>
      </c>
      <c r="K18" s="4">
        <f t="shared" si="3"/>
        <v>4507.005091442822</v>
      </c>
      <c r="L18" s="4">
        <v>0.42422145328719729</v>
      </c>
      <c r="M18" s="32">
        <f t="shared" si="4"/>
        <v>4.2422145328719729E-4</v>
      </c>
      <c r="N18" s="4" t="s">
        <v>6</v>
      </c>
      <c r="O18" s="4" t="s">
        <v>6</v>
      </c>
      <c r="P18" s="5">
        <v>3.8557692307692308</v>
      </c>
      <c r="Q18" s="5">
        <f t="shared" si="5"/>
        <v>9.0890481867235522</v>
      </c>
      <c r="R18" s="5">
        <f t="shared" si="6"/>
        <v>9089.0481867235521</v>
      </c>
      <c r="S18" s="5">
        <v>51.291582795992774</v>
      </c>
      <c r="T18" s="5">
        <f t="shared" si="8"/>
        <v>120.90756466592096</v>
      </c>
      <c r="U18" s="5">
        <f t="shared" si="9"/>
        <v>285010.49093353306</v>
      </c>
    </row>
    <row r="19" spans="1:21" x14ac:dyDescent="0.25">
      <c r="A19" s="3">
        <v>35</v>
      </c>
      <c r="B19" s="4" t="s">
        <v>7</v>
      </c>
      <c r="C19" s="4" t="s">
        <v>7</v>
      </c>
      <c r="D19" s="4" t="s">
        <v>7</v>
      </c>
      <c r="E19" s="6" t="s">
        <v>7</v>
      </c>
      <c r="F19" s="4">
        <v>3.7115384615384612</v>
      </c>
      <c r="G19" s="4" t="s">
        <v>7</v>
      </c>
      <c r="H19" s="4" t="s">
        <v>7</v>
      </c>
      <c r="I19" s="4">
        <v>33.008392316331623</v>
      </c>
      <c r="J19" s="4" t="s">
        <v>7</v>
      </c>
      <c r="K19" s="4" t="s">
        <v>6</v>
      </c>
      <c r="L19" s="4" t="s">
        <v>7</v>
      </c>
      <c r="M19" s="4" t="s">
        <v>7</v>
      </c>
      <c r="N19" s="4" t="s">
        <v>7</v>
      </c>
      <c r="O19" s="4" t="s">
        <v>7</v>
      </c>
      <c r="P19" s="5">
        <v>4.2884615384615383</v>
      </c>
      <c r="Q19" s="5" t="s">
        <v>6</v>
      </c>
      <c r="R19" s="5" t="s">
        <v>6</v>
      </c>
      <c r="S19" s="5">
        <v>25.265515697425023</v>
      </c>
      <c r="T19" s="5" t="s">
        <v>6</v>
      </c>
      <c r="U19" s="5" t="s">
        <v>6</v>
      </c>
    </row>
    <row r="20" spans="1:21" x14ac:dyDescent="0.25">
      <c r="A20" s="3">
        <v>36</v>
      </c>
      <c r="B20" s="4">
        <v>2.0678200692041528</v>
      </c>
      <c r="C20" s="32">
        <f>B20/1000</f>
        <v>2.067820069204153E-3</v>
      </c>
      <c r="D20" s="4">
        <v>2.0794846050870137E-2</v>
      </c>
      <c r="E20" s="4">
        <v>20.794846050870142</v>
      </c>
      <c r="F20" s="4">
        <v>3.5192307692307696</v>
      </c>
      <c r="G20" s="4">
        <f t="shared" si="7"/>
        <v>1.7019037689218408</v>
      </c>
      <c r="H20" s="4">
        <f t="shared" si="1"/>
        <v>1701.9037689218408</v>
      </c>
      <c r="I20" s="4">
        <v>111.30932010463114</v>
      </c>
      <c r="J20" s="4">
        <f t="shared" si="2"/>
        <v>53.829306409368122</v>
      </c>
      <c r="K20" s="4">
        <f t="shared" si="3"/>
        <v>53829.306409368117</v>
      </c>
      <c r="L20" s="4">
        <v>1.2442906574394466</v>
      </c>
      <c r="M20" s="4">
        <f>L20/1000</f>
        <v>1.2442906574394465E-3</v>
      </c>
      <c r="N20" s="4">
        <v>6.5258064516129005E-2</v>
      </c>
      <c r="O20" s="4">
        <v>65258.064516129016</v>
      </c>
      <c r="P20" s="5">
        <v>3.8317307692307692</v>
      </c>
      <c r="Q20" s="5">
        <f t="shared" si="5"/>
        <v>3.0794499229913574</v>
      </c>
      <c r="R20" s="5">
        <f t="shared" si="6"/>
        <v>3079.4499229913577</v>
      </c>
      <c r="S20" s="5">
        <v>107.35054547419746</v>
      </c>
      <c r="T20" s="5">
        <f>S20/L20</f>
        <v>86.274492886660354</v>
      </c>
      <c r="U20" s="5">
        <f>T20/L20</f>
        <v>69.336285996231481</v>
      </c>
    </row>
    <row r="21" spans="1:21" x14ac:dyDescent="0.25">
      <c r="A21" s="3">
        <v>40</v>
      </c>
      <c r="B21" s="4">
        <v>1.6145328719723184</v>
      </c>
      <c r="C21" s="32">
        <f t="shared" ref="C21:C29" si="10">B21/1000</f>
        <v>1.6145328719723185E-3</v>
      </c>
      <c r="D21" s="4">
        <v>2.6323403343334759E-2</v>
      </c>
      <c r="E21" s="4">
        <v>26.323403343334761</v>
      </c>
      <c r="F21" s="4">
        <v>3.9519230769230766</v>
      </c>
      <c r="G21" s="4">
        <f t="shared" si="7"/>
        <v>2.4477191796630287</v>
      </c>
      <c r="H21" s="4">
        <f t="shared" si="1"/>
        <v>2447.7191796630286</v>
      </c>
      <c r="I21" s="4">
        <v>194.76898259413466</v>
      </c>
      <c r="J21" s="4">
        <f t="shared" si="2"/>
        <v>120.63488206109068</v>
      </c>
      <c r="K21" s="4">
        <f t="shared" si="3"/>
        <v>120634.88206109068</v>
      </c>
      <c r="L21" s="4">
        <v>1.223529411764706</v>
      </c>
      <c r="M21" s="4">
        <f t="shared" ref="M21:M29" si="11">L21/1000</f>
        <v>1.223529411764706E-3</v>
      </c>
      <c r="N21" s="4">
        <v>4.3399038461538454E-2</v>
      </c>
      <c r="O21" s="4">
        <v>43399.038461538461</v>
      </c>
      <c r="P21" s="5">
        <v>3.4711538461538458</v>
      </c>
      <c r="Q21" s="5">
        <f t="shared" si="5"/>
        <v>2.8370007396449699</v>
      </c>
      <c r="R21" s="5">
        <f t="shared" si="6"/>
        <v>2837.0007396449701</v>
      </c>
      <c r="S21" s="5">
        <v>33.897846875908883</v>
      </c>
      <c r="T21" s="5">
        <f t="shared" ref="T21:T23" si="12">S21/L21</f>
        <v>27.704971004348604</v>
      </c>
      <c r="U21" s="5">
        <f t="shared" ref="U21:U23" si="13">T21/L21</f>
        <v>22.643485917015685</v>
      </c>
    </row>
    <row r="22" spans="1:21" x14ac:dyDescent="0.25">
      <c r="A22" s="3">
        <v>41</v>
      </c>
      <c r="B22" s="4">
        <v>1.3550173010380622</v>
      </c>
      <c r="C22" s="32">
        <f t="shared" si="10"/>
        <v>1.3550173010380621E-3</v>
      </c>
      <c r="D22" s="4">
        <v>2.1697139938712973E-2</v>
      </c>
      <c r="E22" s="4">
        <v>21.697139938712972</v>
      </c>
      <c r="F22" s="4">
        <v>2.6538461538461542</v>
      </c>
      <c r="G22" s="4">
        <f t="shared" si="7"/>
        <v>1.9585330399937146</v>
      </c>
      <c r="H22" s="4">
        <f t="shared" si="1"/>
        <v>1958.5330399937147</v>
      </c>
      <c r="I22" s="4">
        <v>29.857354886659358</v>
      </c>
      <c r="J22" s="4">
        <f t="shared" si="2"/>
        <v>22.034666910736863</v>
      </c>
      <c r="K22" s="4">
        <f t="shared" si="3"/>
        <v>22034.666910736862</v>
      </c>
      <c r="L22" s="4">
        <v>0.9813148788927335</v>
      </c>
      <c r="M22" s="4">
        <f t="shared" si="11"/>
        <v>9.8131487889273361E-4</v>
      </c>
      <c r="N22" s="4">
        <v>0.10220980253878702</v>
      </c>
      <c r="O22" s="4">
        <v>102209.80253878701</v>
      </c>
      <c r="P22" s="5">
        <v>3.447115384615385</v>
      </c>
      <c r="Q22" s="5">
        <f t="shared" si="5"/>
        <v>3.5127515731799943</v>
      </c>
      <c r="R22" s="5">
        <f t="shared" si="6"/>
        <v>3512.7515731799936</v>
      </c>
      <c r="S22" s="5">
        <v>306.52251034939388</v>
      </c>
      <c r="T22" s="5">
        <f t="shared" si="12"/>
        <v>312.3589756381341</v>
      </c>
      <c r="U22" s="5">
        <f t="shared" si="13"/>
        <v>318.30657249443146</v>
      </c>
    </row>
    <row r="23" spans="1:21" x14ac:dyDescent="0.25">
      <c r="A23" s="3">
        <v>42</v>
      </c>
      <c r="B23" s="4">
        <v>1.2200692041522492</v>
      </c>
      <c r="C23" s="32">
        <f t="shared" si="10"/>
        <v>1.2200692041522492E-3</v>
      </c>
      <c r="D23" s="4">
        <v>9.4256948383437313E-3</v>
      </c>
      <c r="E23" s="4">
        <v>9.4256948383437322</v>
      </c>
      <c r="F23" s="4">
        <v>4.0240384615384617</v>
      </c>
      <c r="G23" s="4">
        <f t="shared" si="7"/>
        <v>3.2982050918451939</v>
      </c>
      <c r="H23" s="4">
        <f t="shared" si="1"/>
        <v>3298.2050918451937</v>
      </c>
      <c r="I23" s="4">
        <v>32.628164106154962</v>
      </c>
      <c r="J23" s="4">
        <f t="shared" si="2"/>
        <v>26.742879826088441</v>
      </c>
      <c r="K23" s="4">
        <f t="shared" si="3"/>
        <v>26742.87982608844</v>
      </c>
      <c r="L23" s="4">
        <v>0.18892733564013839</v>
      </c>
      <c r="M23" s="4">
        <f t="shared" si="11"/>
        <v>1.8892733564013838E-4</v>
      </c>
      <c r="N23" s="4">
        <v>0.22971794871794873</v>
      </c>
      <c r="O23" s="4">
        <v>229717.94871794875</v>
      </c>
      <c r="P23" s="5">
        <v>3.375</v>
      </c>
      <c r="Q23" s="5">
        <f t="shared" si="5"/>
        <v>17.864010989010993</v>
      </c>
      <c r="R23" s="5">
        <f t="shared" si="6"/>
        <v>17864.010989010992</v>
      </c>
      <c r="S23" s="5">
        <v>116.21487343337981</v>
      </c>
      <c r="T23" s="5">
        <f t="shared" si="12"/>
        <v>615.13000773345732</v>
      </c>
      <c r="U23" s="5">
        <f t="shared" si="13"/>
        <v>3255.9079163913771</v>
      </c>
    </row>
    <row r="24" spans="1:21" x14ac:dyDescent="0.25">
      <c r="A24" s="3">
        <v>43</v>
      </c>
      <c r="B24" s="4">
        <v>2.043598615916955</v>
      </c>
      <c r="C24" s="32">
        <f t="shared" si="10"/>
        <v>2.0435986159169552E-3</v>
      </c>
      <c r="D24" s="4">
        <v>2.4270910938029119E-2</v>
      </c>
      <c r="E24" s="4">
        <v>24.270910938029125</v>
      </c>
      <c r="F24" s="4">
        <v>2.8942307692307696</v>
      </c>
      <c r="G24" s="4">
        <f t="shared" si="7"/>
        <v>1.4162422829456356</v>
      </c>
      <c r="H24" s="4">
        <f t="shared" si="1"/>
        <v>1416.2422829456355</v>
      </c>
      <c r="I24" s="4">
        <v>71.165834062969523</v>
      </c>
      <c r="J24" s="4">
        <f t="shared" si="2"/>
        <v>34.82378266880832</v>
      </c>
      <c r="K24" s="4">
        <f t="shared" si="3"/>
        <v>34823.782668808315</v>
      </c>
      <c r="L24" s="4">
        <v>0.99861591695501717</v>
      </c>
      <c r="M24" s="4">
        <f t="shared" si="11"/>
        <v>9.9861591695501713E-4</v>
      </c>
      <c r="N24" s="4">
        <v>8.5818780318780333E-2</v>
      </c>
      <c r="O24" s="4">
        <v>85818.780318780337</v>
      </c>
      <c r="P24" s="5">
        <v>2.8942307692307696</v>
      </c>
      <c r="Q24" s="5">
        <f t="shared" si="5"/>
        <v>2.8982421770883318</v>
      </c>
      <c r="R24" s="5">
        <f t="shared" si="6"/>
        <v>2898.242177088332</v>
      </c>
      <c r="S24" s="5" t="s">
        <v>6</v>
      </c>
      <c r="T24" s="5" t="s">
        <v>6</v>
      </c>
      <c r="U24" s="5" t="s">
        <v>6</v>
      </c>
    </row>
    <row r="25" spans="1:21" x14ac:dyDescent="0.25">
      <c r="A25" s="3">
        <v>44</v>
      </c>
      <c r="B25" s="4">
        <v>0.29273399999999999</v>
      </c>
      <c r="C25" s="32">
        <f t="shared" si="10"/>
        <v>2.9273400000000001E-4</v>
      </c>
      <c r="D25" s="4">
        <v>8.1985693496484865E-3</v>
      </c>
      <c r="E25" s="4">
        <v>8.198569349648487</v>
      </c>
      <c r="F25" s="4">
        <v>3.0865384615384612</v>
      </c>
      <c r="G25" s="4">
        <f t="shared" si="7"/>
        <v>10.543833178033509</v>
      </c>
      <c r="H25" s="4">
        <f t="shared" si="1"/>
        <v>10543.833178033508</v>
      </c>
      <c r="I25" s="4">
        <v>123.212100908938</v>
      </c>
      <c r="J25" s="4">
        <f t="shared" si="2"/>
        <v>420.90123084075645</v>
      </c>
      <c r="K25" s="4">
        <f t="shared" si="3"/>
        <v>420901.23084075644</v>
      </c>
      <c r="L25" s="4">
        <v>0.90173010380622842</v>
      </c>
      <c r="M25" s="4">
        <f t="shared" si="11"/>
        <v>9.0173010380622837E-4</v>
      </c>
      <c r="N25" s="4">
        <v>5.4339984650805827E-2</v>
      </c>
      <c r="O25" s="4">
        <v>54339.984650805825</v>
      </c>
      <c r="P25" s="5">
        <v>2.7740384615384617</v>
      </c>
      <c r="Q25" s="5">
        <f t="shared" si="5"/>
        <v>3.0763511718519392</v>
      </c>
      <c r="R25" s="5">
        <f t="shared" si="6"/>
        <v>3076.3511718519394</v>
      </c>
      <c r="S25" s="5">
        <v>304.63570894054811</v>
      </c>
      <c r="T25" s="5">
        <f>S25/L25</f>
        <v>337.83468873299461</v>
      </c>
      <c r="U25" s="5">
        <f>T25/L25</f>
        <v>374.65166939307534</v>
      </c>
    </row>
    <row r="26" spans="1:21" x14ac:dyDescent="0.25">
      <c r="A26" s="3">
        <v>46</v>
      </c>
      <c r="B26" s="4">
        <v>0.925952</v>
      </c>
      <c r="C26" s="32">
        <f t="shared" si="10"/>
        <v>9.2595199999999996E-4</v>
      </c>
      <c r="D26" s="4">
        <v>6.3286217860105062E-2</v>
      </c>
      <c r="E26" s="6">
        <v>63.286217860105062</v>
      </c>
      <c r="F26" s="4">
        <v>2.9903846153846159</v>
      </c>
      <c r="G26" s="4">
        <f t="shared" si="7"/>
        <v>3.2295244412071207</v>
      </c>
      <c r="H26" s="4">
        <f t="shared" si="1"/>
        <v>3229.5244412071211</v>
      </c>
      <c r="I26" s="4">
        <v>50.20225645375384</v>
      </c>
      <c r="J26" s="4">
        <f t="shared" si="2"/>
        <v>54.2169102218623</v>
      </c>
      <c r="K26" s="4">
        <f t="shared" si="3"/>
        <v>54216.910221862301</v>
      </c>
      <c r="L26" s="4">
        <v>0.8429065743944637</v>
      </c>
      <c r="M26" s="4">
        <f t="shared" si="11"/>
        <v>8.4290657439446367E-4</v>
      </c>
      <c r="N26" s="4">
        <v>0.10523111658456487</v>
      </c>
      <c r="O26" s="4">
        <v>105231.11658456486</v>
      </c>
      <c r="P26" s="5">
        <v>2.9182692307692308</v>
      </c>
      <c r="Q26" s="5">
        <f t="shared" si="5"/>
        <v>3.4621502778830364</v>
      </c>
      <c r="R26" s="5">
        <f t="shared" si="6"/>
        <v>3462.1502778830368</v>
      </c>
      <c r="S26" s="5">
        <v>129.10338972160488</v>
      </c>
      <c r="T26" s="5">
        <f t="shared" ref="T26:T28" si="14">S26/L26</f>
        <v>153.16453049894832</v>
      </c>
      <c r="U26" s="5">
        <f t="shared" ref="U26:U29" si="15">T26/L26</f>
        <v>181.70997255417103</v>
      </c>
    </row>
    <row r="27" spans="1:21" x14ac:dyDescent="0.25">
      <c r="A27" s="3">
        <v>47</v>
      </c>
      <c r="B27" s="4">
        <v>0.63183391003460199</v>
      </c>
      <c r="C27" s="32">
        <f t="shared" si="10"/>
        <v>6.3183391003460198E-4</v>
      </c>
      <c r="D27" s="4">
        <v>1.9150602409638555E-2</v>
      </c>
      <c r="E27" s="4">
        <v>19.150602409638555</v>
      </c>
      <c r="F27" s="4">
        <v>4.1442307692307692</v>
      </c>
      <c r="G27" s="4">
        <f t="shared" si="7"/>
        <v>6.5590508888701669</v>
      </c>
      <c r="H27" s="4">
        <f t="shared" si="1"/>
        <v>6559.050888870167</v>
      </c>
      <c r="I27" s="4">
        <v>192.83847107065708</v>
      </c>
      <c r="J27" s="4">
        <f t="shared" si="2"/>
        <v>305.20437097163148</v>
      </c>
      <c r="K27" s="4">
        <f t="shared" si="3"/>
        <v>305204.37097163143</v>
      </c>
      <c r="L27" s="4">
        <v>0.6249134948096885</v>
      </c>
      <c r="M27" s="4">
        <f t="shared" si="11"/>
        <v>6.249134948096885E-4</v>
      </c>
      <c r="N27" s="4">
        <v>0.13537873754152824</v>
      </c>
      <c r="O27" s="4">
        <v>135378.73754152824</v>
      </c>
      <c r="P27" s="5">
        <v>3.4711538461538463</v>
      </c>
      <c r="Q27" s="5">
        <f t="shared" si="5"/>
        <v>5.5546149586847271</v>
      </c>
      <c r="R27" s="5">
        <f t="shared" si="6"/>
        <v>5554.6149586847268</v>
      </c>
      <c r="S27" s="5">
        <v>482.85812376283474</v>
      </c>
      <c r="T27" s="5">
        <f t="shared" si="14"/>
        <v>772.67994334141338</v>
      </c>
      <c r="U27" s="5">
        <f t="shared" si="15"/>
        <v>1236.4590455463372</v>
      </c>
    </row>
    <row r="28" spans="1:21" x14ac:dyDescent="0.25">
      <c r="A28" s="3">
        <v>48</v>
      </c>
      <c r="B28" s="4">
        <v>1.0193771626297576</v>
      </c>
      <c r="C28" s="32">
        <f t="shared" si="10"/>
        <v>1.0193771626297577E-3</v>
      </c>
      <c r="D28" s="4">
        <v>9.0251188051595384E-3</v>
      </c>
      <c r="E28" s="4">
        <v>9.0251188051595381</v>
      </c>
      <c r="F28" s="4">
        <v>2.6298076923076925</v>
      </c>
      <c r="G28" s="4">
        <f t="shared" si="7"/>
        <v>2.5798181367173227</v>
      </c>
      <c r="H28" s="4">
        <f t="shared" si="1"/>
        <v>2579.8181367173224</v>
      </c>
      <c r="I28" s="4">
        <v>112.17828170246931</v>
      </c>
      <c r="J28" s="4">
        <f t="shared" si="2"/>
        <v>110.04590431776522</v>
      </c>
      <c r="K28" s="4">
        <f t="shared" si="3"/>
        <v>110045.90431776522</v>
      </c>
      <c r="L28" s="4">
        <v>0.79446366782006916</v>
      </c>
      <c r="M28" s="4">
        <f t="shared" si="11"/>
        <v>7.9446366782006913E-4</v>
      </c>
      <c r="N28" s="4">
        <v>6.4697735191637629E-2</v>
      </c>
      <c r="O28" s="4">
        <v>64697.735191637636</v>
      </c>
      <c r="P28" s="5">
        <v>4</v>
      </c>
      <c r="Q28" s="5">
        <f t="shared" si="5"/>
        <v>5.034843205574913</v>
      </c>
      <c r="R28" s="5">
        <f t="shared" si="6"/>
        <v>5034.8432055749136</v>
      </c>
      <c r="S28" s="5">
        <v>82.191480685102889</v>
      </c>
      <c r="T28" s="5">
        <f t="shared" si="14"/>
        <v>103.45530452088299</v>
      </c>
      <c r="U28" s="5">
        <f t="shared" si="15"/>
        <v>130.22030926191283</v>
      </c>
    </row>
    <row r="29" spans="1:21" x14ac:dyDescent="0.25">
      <c r="A29" s="3">
        <v>50</v>
      </c>
      <c r="B29" s="4">
        <v>0.77370242214532869</v>
      </c>
      <c r="C29" s="32">
        <f t="shared" si="10"/>
        <v>7.737024221453287E-4</v>
      </c>
      <c r="D29" s="4">
        <v>1.6802325581395351E-3</v>
      </c>
      <c r="E29" s="4">
        <v>1.680232558139535</v>
      </c>
      <c r="F29" s="4"/>
      <c r="G29" s="4">
        <f t="shared" si="7"/>
        <v>0</v>
      </c>
      <c r="H29" s="4">
        <f t="shared" si="1"/>
        <v>0</v>
      </c>
      <c r="I29" s="4" t="s">
        <v>7</v>
      </c>
      <c r="J29" s="4" t="s">
        <v>7</v>
      </c>
      <c r="K29" s="4" t="s">
        <v>7</v>
      </c>
      <c r="L29" s="4">
        <v>0.25121107266435994</v>
      </c>
      <c r="M29" s="4">
        <f t="shared" si="11"/>
        <v>2.5121107266435993E-4</v>
      </c>
      <c r="N29" s="4" t="s">
        <v>6</v>
      </c>
      <c r="O29" s="4" t="s">
        <v>6</v>
      </c>
      <c r="P29" s="5"/>
      <c r="Q29" s="5">
        <f t="shared" si="5"/>
        <v>0</v>
      </c>
      <c r="R29" s="5">
        <f t="shared" si="6"/>
        <v>0</v>
      </c>
      <c r="S29" s="5"/>
      <c r="T29" s="5">
        <v>0</v>
      </c>
      <c r="U29" s="5">
        <f t="shared" si="15"/>
        <v>0</v>
      </c>
    </row>
    <row r="30" spans="1:21" x14ac:dyDescent="0.25">
      <c r="A30" s="3">
        <v>51</v>
      </c>
      <c r="B30" s="4" t="s">
        <v>7</v>
      </c>
      <c r="C30" s="4" t="s">
        <v>7</v>
      </c>
      <c r="D30" s="4" t="s">
        <v>7</v>
      </c>
      <c r="E30" s="4" t="s">
        <v>7</v>
      </c>
      <c r="F30" s="4" t="s">
        <v>7</v>
      </c>
      <c r="G30" s="4" t="s">
        <v>7</v>
      </c>
      <c r="H30" s="4" t="s">
        <v>7</v>
      </c>
      <c r="I30" s="4" t="s">
        <v>7</v>
      </c>
      <c r="J30" s="4" t="s">
        <v>7</v>
      </c>
      <c r="K30" s="4" t="s">
        <v>7</v>
      </c>
      <c r="L30" s="4" t="s">
        <v>7</v>
      </c>
      <c r="M30" s="4" t="s">
        <v>7</v>
      </c>
      <c r="N30" s="4" t="s">
        <v>7</v>
      </c>
      <c r="O30" s="4" t="s">
        <v>7</v>
      </c>
      <c r="P30" s="4"/>
      <c r="Q30" s="4" t="s">
        <v>6</v>
      </c>
      <c r="R30" s="4" t="s">
        <v>6</v>
      </c>
      <c r="S30" s="4"/>
      <c r="T30" s="4"/>
      <c r="U30" s="4"/>
    </row>
    <row r="31" spans="1:21" x14ac:dyDescent="0.25">
      <c r="A31" s="20" t="s">
        <v>15</v>
      </c>
      <c r="B31" s="21">
        <f>AVERAGE(B4:B30)</f>
        <v>1.5006228725259516</v>
      </c>
      <c r="C31" s="21">
        <f t="shared" ref="C31:U31" si="16">AVERAGE(C4:C30)</f>
        <v>1.5006228725259517E-3</v>
      </c>
      <c r="D31" s="21">
        <f t="shared" si="16"/>
        <v>9.9253740506540261E-2</v>
      </c>
      <c r="E31" s="21">
        <f t="shared" si="16"/>
        <v>122.26094621341443</v>
      </c>
      <c r="F31" s="21">
        <f t="shared" si="16"/>
        <v>3.5836538461538465</v>
      </c>
      <c r="G31" s="21">
        <f t="shared" si="16"/>
        <v>2.8085709818267395</v>
      </c>
      <c r="H31" s="21">
        <f t="shared" si="16"/>
        <v>2808.5709818267392</v>
      </c>
      <c r="I31" s="21">
        <f t="shared" si="16"/>
        <v>111.57695402181196</v>
      </c>
      <c r="J31" s="21">
        <f t="shared" si="16"/>
        <v>99.527290142922666</v>
      </c>
      <c r="K31" s="21">
        <f t="shared" si="16"/>
        <v>99527.290142922677</v>
      </c>
      <c r="L31" s="21">
        <f t="shared" si="16"/>
        <v>1.1396539792387543</v>
      </c>
      <c r="M31" s="21">
        <f t="shared" si="16"/>
        <v>1.1396539792387543E-3</v>
      </c>
      <c r="N31" s="21">
        <f t="shared" si="16"/>
        <v>0.22513211869204258</v>
      </c>
      <c r="O31" s="21">
        <f t="shared" si="16"/>
        <v>225132.1186920426</v>
      </c>
      <c r="P31" s="21">
        <f t="shared" si="16"/>
        <v>3.8394230769230768</v>
      </c>
      <c r="Q31" s="21">
        <f t="shared" si="16"/>
        <v>4.0373635713743186</v>
      </c>
      <c r="R31" s="21">
        <f t="shared" si="16"/>
        <v>4037.3635713743192</v>
      </c>
      <c r="S31" s="21">
        <f t="shared" si="16"/>
        <v>144.92031412431351</v>
      </c>
      <c r="T31" s="21">
        <f t="shared" si="16"/>
        <v>190.34148289392502</v>
      </c>
      <c r="U31" s="21">
        <f t="shared" si="16"/>
        <v>67925.496337350691</v>
      </c>
    </row>
  </sheetData>
  <mergeCells count="3">
    <mergeCell ref="A2:A3"/>
    <mergeCell ref="B2:G2"/>
    <mergeCell ref="L2:U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3063-ACCB-44A5-8339-8A8A0B50654B}">
  <dimension ref="A3:AB31"/>
  <sheetViews>
    <sheetView workbookViewId="0">
      <selection activeCell="M33" sqref="M33"/>
    </sheetView>
  </sheetViews>
  <sheetFormatPr defaultRowHeight="15" x14ac:dyDescent="0.25"/>
  <cols>
    <col min="1" max="1" width="11" style="27" customWidth="1"/>
    <col min="2" max="2" width="8.7109375" style="27"/>
    <col min="3" max="3" width="12.85546875" customWidth="1"/>
    <col min="4" max="4" width="22.85546875" customWidth="1"/>
    <col min="5" max="5" width="22.140625" customWidth="1"/>
    <col min="6" max="6" width="27.85546875" customWidth="1"/>
    <col min="7" max="7" width="10.140625" customWidth="1"/>
    <col min="8" max="8" width="12.140625" customWidth="1"/>
    <col min="10" max="10" width="9.140625" bestFit="1" customWidth="1"/>
    <col min="11" max="11" width="20.5703125" bestFit="1" customWidth="1"/>
    <col min="12" max="12" width="8.140625" customWidth="1"/>
    <col min="13" max="13" width="14.140625" customWidth="1"/>
    <col min="14" max="14" width="23.28515625" customWidth="1"/>
    <col min="15" max="15" width="26.42578125" customWidth="1"/>
    <col min="16" max="16" width="32.28515625" customWidth="1"/>
    <col min="17" max="17" width="10.7109375" customWidth="1"/>
    <col min="18" max="18" width="18.28515625" customWidth="1"/>
    <col min="19" max="20" width="20.5703125" bestFit="1" customWidth="1"/>
    <col min="21" max="21" width="26.42578125" bestFit="1" customWidth="1"/>
    <col min="24" max="24" width="9.140625" bestFit="1" customWidth="1"/>
    <col min="25" max="26" width="20.5703125" bestFit="1" customWidth="1"/>
    <col min="27" max="27" width="26.42578125" bestFit="1" customWidth="1"/>
  </cols>
  <sheetData>
    <row r="3" spans="1:28" x14ac:dyDescent="0.25">
      <c r="D3" s="44" t="s">
        <v>73</v>
      </c>
      <c r="E3" s="44"/>
      <c r="F3" s="44"/>
      <c r="K3" s="27"/>
      <c r="L3" s="56" t="s">
        <v>77</v>
      </c>
      <c r="M3" s="56"/>
      <c r="N3" s="56"/>
      <c r="O3" s="56"/>
      <c r="P3" s="56"/>
    </row>
    <row r="4" spans="1:28" x14ac:dyDescent="0.25">
      <c r="A4" s="46" t="s">
        <v>76</v>
      </c>
      <c r="B4" s="47" t="s">
        <v>78</v>
      </c>
      <c r="C4" s="48" t="s">
        <v>74</v>
      </c>
      <c r="D4" s="49" t="s">
        <v>10</v>
      </c>
      <c r="E4" s="49" t="s">
        <v>4</v>
      </c>
      <c r="F4" s="49" t="s">
        <v>13</v>
      </c>
      <c r="G4" s="50" t="s">
        <v>75</v>
      </c>
      <c r="H4" s="49" t="s">
        <v>90</v>
      </c>
      <c r="K4" s="46" t="s">
        <v>76</v>
      </c>
      <c r="L4" s="47" t="s">
        <v>78</v>
      </c>
      <c r="M4" s="54" t="s">
        <v>74</v>
      </c>
      <c r="N4" s="49" t="s">
        <v>10</v>
      </c>
      <c r="O4" s="49" t="s">
        <v>4</v>
      </c>
      <c r="P4" s="49" t="s">
        <v>13</v>
      </c>
      <c r="Q4" s="50" t="s">
        <v>75</v>
      </c>
      <c r="R4" s="49" t="s">
        <v>90</v>
      </c>
      <c r="Y4" s="45"/>
      <c r="Z4" s="45"/>
      <c r="AA4" s="45"/>
    </row>
    <row r="5" spans="1:28" x14ac:dyDescent="0.25">
      <c r="A5" s="51">
        <v>45267</v>
      </c>
      <c r="B5" s="3">
        <v>2</v>
      </c>
      <c r="C5" s="3">
        <v>1</v>
      </c>
      <c r="D5" s="4">
        <v>2.7391998403671556</v>
      </c>
      <c r="E5" s="4">
        <v>6.3909857328145261E-2</v>
      </c>
      <c r="F5" s="4">
        <v>285.2962370661304</v>
      </c>
      <c r="G5" s="4">
        <v>3.9169999999999998</v>
      </c>
      <c r="H5" s="52" t="s">
        <v>91</v>
      </c>
      <c r="J5" s="34"/>
      <c r="K5" s="51" t="s">
        <v>84</v>
      </c>
      <c r="L5" s="3">
        <v>2</v>
      </c>
      <c r="M5" s="3">
        <v>1</v>
      </c>
      <c r="N5" s="4">
        <v>2.8318717026889044</v>
      </c>
      <c r="O5" s="4">
        <v>6.1780143805309738E-2</v>
      </c>
      <c r="P5" s="4">
        <v>223.74739008242574</v>
      </c>
      <c r="Q5" s="55">
        <v>39.75</v>
      </c>
      <c r="R5" s="52" t="s">
        <v>96</v>
      </c>
      <c r="S5" s="34"/>
      <c r="T5" s="34"/>
      <c r="U5" s="34"/>
      <c r="X5" s="34"/>
      <c r="Y5" s="34"/>
      <c r="Z5" s="34"/>
      <c r="AA5" s="34"/>
      <c r="AB5" s="34"/>
    </row>
    <row r="6" spans="1:28" x14ac:dyDescent="0.25">
      <c r="A6" s="51">
        <v>45267</v>
      </c>
      <c r="B6" s="3">
        <v>4</v>
      </c>
      <c r="C6" s="3">
        <v>2</v>
      </c>
      <c r="D6" s="4">
        <v>2.432956020772477</v>
      </c>
      <c r="E6" s="4">
        <v>3.8275902484763237E-2</v>
      </c>
      <c r="F6" s="4">
        <v>87.966599698741959</v>
      </c>
      <c r="G6" s="4">
        <v>3.9169999999999998</v>
      </c>
      <c r="H6" s="52"/>
      <c r="J6" s="35"/>
      <c r="K6" s="51" t="s">
        <v>84</v>
      </c>
      <c r="L6" s="3">
        <v>4</v>
      </c>
      <c r="M6" s="3">
        <v>2</v>
      </c>
      <c r="N6" s="4">
        <v>2.1763011001651718</v>
      </c>
      <c r="O6" s="4">
        <v>4.3161618098159493E-2</v>
      </c>
      <c r="P6" s="53" t="s">
        <v>6</v>
      </c>
      <c r="Q6" s="55">
        <v>39.75</v>
      </c>
      <c r="R6" s="52"/>
      <c r="X6" s="36"/>
      <c r="Y6" s="33"/>
      <c r="Z6" s="27"/>
      <c r="AA6" s="27"/>
      <c r="AB6" s="34"/>
    </row>
    <row r="7" spans="1:28" x14ac:dyDescent="0.25">
      <c r="A7" s="51">
        <v>45267</v>
      </c>
      <c r="B7" s="3">
        <v>5</v>
      </c>
      <c r="C7" s="3">
        <v>3</v>
      </c>
      <c r="D7" s="4">
        <v>2.0090960868399894</v>
      </c>
      <c r="E7" s="4">
        <v>3.9551490514905148E-2</v>
      </c>
      <c r="F7" s="4">
        <v>51.082394142400133</v>
      </c>
      <c r="G7" s="4">
        <v>3.9169999999999998</v>
      </c>
      <c r="H7" s="52"/>
      <c r="K7" s="51" t="s">
        <v>84</v>
      </c>
      <c r="L7" s="3">
        <v>5</v>
      </c>
      <c r="M7" s="3">
        <v>3</v>
      </c>
      <c r="N7" s="4">
        <v>3.6218575095980383</v>
      </c>
      <c r="O7" s="4">
        <v>5.1092002405291631E-2</v>
      </c>
      <c r="P7" s="4">
        <v>102.67815675736227</v>
      </c>
      <c r="Q7" s="55">
        <v>39.75</v>
      </c>
      <c r="R7" s="52"/>
      <c r="Y7" s="33"/>
      <c r="Z7" s="27"/>
      <c r="AA7" s="27"/>
      <c r="AB7" s="34"/>
    </row>
    <row r="8" spans="1:28" x14ac:dyDescent="0.25">
      <c r="A8" s="51">
        <v>45267</v>
      </c>
      <c r="B8" s="3">
        <v>6</v>
      </c>
      <c r="C8" s="3">
        <v>4</v>
      </c>
      <c r="D8" s="4">
        <v>1.9948205789056299</v>
      </c>
      <c r="E8" s="4">
        <v>0.11251546391752573</v>
      </c>
      <c r="F8" s="4">
        <v>10.854638036411702</v>
      </c>
      <c r="G8" s="4">
        <v>3.9169999999999998</v>
      </c>
      <c r="H8" s="52"/>
      <c r="K8" s="51" t="s">
        <v>84</v>
      </c>
      <c r="L8" s="3">
        <v>6</v>
      </c>
      <c r="M8" s="3">
        <v>4</v>
      </c>
      <c r="N8" s="4">
        <v>2.4032250289240262</v>
      </c>
      <c r="O8" s="4">
        <v>0.41995834940223675</v>
      </c>
      <c r="P8" s="53" t="s">
        <v>6</v>
      </c>
      <c r="Q8" s="55">
        <v>39.75</v>
      </c>
      <c r="R8" s="52"/>
      <c r="Y8" s="33"/>
      <c r="Z8" s="27"/>
      <c r="AA8" s="27"/>
      <c r="AB8" s="34"/>
    </row>
    <row r="9" spans="1:28" x14ac:dyDescent="0.25">
      <c r="A9" s="51">
        <v>45267</v>
      </c>
      <c r="B9" s="3">
        <v>11</v>
      </c>
      <c r="C9" s="3">
        <v>5</v>
      </c>
      <c r="D9" s="4">
        <v>2.0944167037917039</v>
      </c>
      <c r="E9" s="4">
        <v>4.435424710424711E-2</v>
      </c>
      <c r="F9" s="4">
        <v>142.51127009487587</v>
      </c>
      <c r="G9" s="4">
        <v>3.9169999999999998</v>
      </c>
      <c r="H9" s="52"/>
      <c r="K9" s="51" t="s">
        <v>84</v>
      </c>
      <c r="L9" s="3">
        <v>11</v>
      </c>
      <c r="M9" s="3">
        <v>5</v>
      </c>
      <c r="N9" s="4">
        <v>1.9614849202549818</v>
      </c>
      <c r="O9" s="4">
        <v>5.3814772355060575E-2</v>
      </c>
      <c r="P9" s="53" t="s">
        <v>6</v>
      </c>
      <c r="Q9" s="55">
        <v>39.75</v>
      </c>
      <c r="R9" s="52"/>
      <c r="Y9" s="33"/>
      <c r="Z9" s="27"/>
      <c r="AA9" s="27"/>
      <c r="AB9" s="34"/>
    </row>
    <row r="10" spans="1:28" x14ac:dyDescent="0.25">
      <c r="A10" s="3" t="s">
        <v>79</v>
      </c>
      <c r="B10" s="3">
        <v>12</v>
      </c>
      <c r="C10" s="3">
        <v>6</v>
      </c>
      <c r="D10" s="4">
        <v>1.7071720732716007</v>
      </c>
      <c r="E10" s="4">
        <v>2.6110805140309466E-2</v>
      </c>
      <c r="F10" s="4">
        <v>50.70746540814558</v>
      </c>
      <c r="G10" s="4">
        <v>4.1669999999999998</v>
      </c>
      <c r="H10" s="52" t="s">
        <v>92</v>
      </c>
      <c r="K10" s="3" t="s">
        <v>85</v>
      </c>
      <c r="L10" s="3">
        <v>12</v>
      </c>
      <c r="M10" s="3">
        <v>6</v>
      </c>
      <c r="N10" s="4">
        <v>2.7970997800499346</v>
      </c>
      <c r="O10" s="4">
        <v>4.4332689335394117E-2</v>
      </c>
      <c r="P10" s="53" t="s">
        <v>6</v>
      </c>
      <c r="Q10" s="55">
        <v>40.229999999999997</v>
      </c>
      <c r="R10" s="52" t="s">
        <v>97</v>
      </c>
      <c r="Y10" s="33"/>
      <c r="Z10" s="27"/>
      <c r="AA10" s="27"/>
      <c r="AB10" s="34"/>
    </row>
    <row r="11" spans="1:28" x14ac:dyDescent="0.25">
      <c r="A11" s="3" t="s">
        <v>79</v>
      </c>
      <c r="B11" s="3">
        <v>13</v>
      </c>
      <c r="C11" s="3">
        <v>7</v>
      </c>
      <c r="D11" s="4">
        <v>2.4928217124616636</v>
      </c>
      <c r="E11" s="4">
        <v>0.15855024410089505</v>
      </c>
      <c r="F11" s="4">
        <v>5.7433239342867903</v>
      </c>
      <c r="G11" s="4">
        <v>4.1669999999999998</v>
      </c>
      <c r="H11" s="52"/>
      <c r="K11" s="3" t="s">
        <v>85</v>
      </c>
      <c r="L11" s="3">
        <v>13</v>
      </c>
      <c r="M11" s="3">
        <v>7</v>
      </c>
      <c r="N11" s="4">
        <v>3.1484463812050016</v>
      </c>
      <c r="O11" s="4">
        <v>0.12955172413793103</v>
      </c>
      <c r="P11" s="53" t="s">
        <v>6</v>
      </c>
      <c r="Q11" s="55">
        <v>40.229999999999997</v>
      </c>
      <c r="R11" s="52"/>
    </row>
    <row r="12" spans="1:28" x14ac:dyDescent="0.25">
      <c r="A12" s="3" t="s">
        <v>79</v>
      </c>
      <c r="B12" s="3">
        <v>14</v>
      </c>
      <c r="C12" s="3">
        <v>8</v>
      </c>
      <c r="D12" s="4">
        <v>1.1875271301705583</v>
      </c>
      <c r="E12" s="4">
        <v>5.2085233952504105E-2</v>
      </c>
      <c r="F12" s="4">
        <v>0.2344635576285321</v>
      </c>
      <c r="G12" s="4">
        <v>4.1669999999999998</v>
      </c>
      <c r="H12" s="52"/>
      <c r="K12" s="3" t="s">
        <v>85</v>
      </c>
      <c r="L12" s="3">
        <v>14</v>
      </c>
      <c r="M12" s="3">
        <v>8</v>
      </c>
      <c r="N12" s="4">
        <v>2.9592248536135406</v>
      </c>
      <c r="O12" s="4">
        <v>7.4434827945776855E-2</v>
      </c>
      <c r="P12" s="53" t="s">
        <v>6</v>
      </c>
      <c r="Q12" s="55">
        <v>40.229999999999997</v>
      </c>
      <c r="R12" s="52"/>
    </row>
    <row r="13" spans="1:28" x14ac:dyDescent="0.25">
      <c r="A13" s="3" t="s">
        <v>79</v>
      </c>
      <c r="B13" s="3">
        <v>16</v>
      </c>
      <c r="C13" s="3">
        <v>9</v>
      </c>
      <c r="D13" s="4">
        <v>2.9269572432643498</v>
      </c>
      <c r="E13" s="4">
        <v>0.13504596728708401</v>
      </c>
      <c r="F13" s="4">
        <v>38.383883376308816</v>
      </c>
      <c r="G13" s="4">
        <v>4.1669999999999998</v>
      </c>
      <c r="H13" s="52"/>
      <c r="K13" s="3" t="s">
        <v>85</v>
      </c>
      <c r="L13" s="3">
        <v>16</v>
      </c>
      <c r="M13" s="3">
        <v>9</v>
      </c>
      <c r="N13" s="4">
        <v>3.233275182038835</v>
      </c>
      <c r="O13" s="4">
        <v>0.17387348300970876</v>
      </c>
      <c r="P13" s="4">
        <v>115.33428346229339</v>
      </c>
      <c r="Q13" s="55">
        <v>40.229999999999997</v>
      </c>
      <c r="R13" s="52"/>
    </row>
    <row r="14" spans="1:28" x14ac:dyDescent="0.25">
      <c r="A14" s="3" t="s">
        <v>79</v>
      </c>
      <c r="B14" s="3">
        <v>19</v>
      </c>
      <c r="C14" s="3">
        <v>10</v>
      </c>
      <c r="D14" s="4">
        <v>4.4075723266189009</v>
      </c>
      <c r="E14" s="4">
        <v>0.10589894551845346</v>
      </c>
      <c r="F14" s="4">
        <v>145.10466026464229</v>
      </c>
      <c r="G14" s="4">
        <v>4.1669999999999998</v>
      </c>
      <c r="H14" s="52"/>
      <c r="K14" s="3" t="s">
        <v>85</v>
      </c>
      <c r="L14" s="3">
        <v>19</v>
      </c>
      <c r="M14" s="3">
        <v>10</v>
      </c>
      <c r="N14" s="4">
        <v>7.1714654360116503</v>
      </c>
      <c r="O14" s="4">
        <v>9.0915924276169263E-2</v>
      </c>
      <c r="P14" s="4">
        <v>130.52130908083805</v>
      </c>
      <c r="Q14" s="55">
        <v>40.229999999999997</v>
      </c>
      <c r="R14" s="52"/>
    </row>
    <row r="15" spans="1:28" x14ac:dyDescent="0.25">
      <c r="A15" s="3" t="s">
        <v>80</v>
      </c>
      <c r="B15" s="3">
        <v>21</v>
      </c>
      <c r="C15" s="3">
        <v>11</v>
      </c>
      <c r="D15" s="4">
        <v>2.3592032967032965</v>
      </c>
      <c r="E15" s="4">
        <v>1.0672142857142854</v>
      </c>
      <c r="F15" s="4">
        <v>79.63062211571436</v>
      </c>
      <c r="G15" s="4">
        <v>4.0830000000000002</v>
      </c>
      <c r="H15" s="52" t="s">
        <v>93</v>
      </c>
      <c r="K15" s="3" t="s">
        <v>86</v>
      </c>
      <c r="L15" s="3">
        <v>21</v>
      </c>
      <c r="M15" s="3">
        <v>11</v>
      </c>
      <c r="N15" s="4">
        <v>2.4669227486128893</v>
      </c>
      <c r="O15" s="4">
        <v>2.7284165599658552</v>
      </c>
      <c r="P15" s="4">
        <v>28.550170150532356</v>
      </c>
      <c r="Q15" s="55">
        <v>41.64</v>
      </c>
      <c r="R15" s="52" t="s">
        <v>98</v>
      </c>
    </row>
    <row r="16" spans="1:28" x14ac:dyDescent="0.25">
      <c r="A16" s="3" t="s">
        <v>80</v>
      </c>
      <c r="B16" s="3">
        <v>24</v>
      </c>
      <c r="C16" s="3">
        <v>12</v>
      </c>
      <c r="D16" s="4">
        <v>3.0539718486147058</v>
      </c>
      <c r="E16" s="4">
        <v>0.35929729729729731</v>
      </c>
      <c r="F16" s="4">
        <v>13.107852382978772</v>
      </c>
      <c r="G16" s="4">
        <v>4.0830000000000002</v>
      </c>
      <c r="H16" s="52"/>
      <c r="K16" s="3" t="s">
        <v>86</v>
      </c>
      <c r="L16" s="3">
        <v>24</v>
      </c>
      <c r="M16" s="3">
        <v>12</v>
      </c>
      <c r="N16" s="4">
        <v>2.2084887405704023</v>
      </c>
      <c r="O16" s="4">
        <v>0.2109815895005468</v>
      </c>
      <c r="P16" s="4">
        <v>22.567359789709837</v>
      </c>
      <c r="Q16" s="55">
        <v>41.64</v>
      </c>
      <c r="R16" s="52"/>
    </row>
    <row r="17" spans="1:18" x14ac:dyDescent="0.25">
      <c r="A17" s="3" t="s">
        <v>80</v>
      </c>
      <c r="B17" s="3">
        <v>25</v>
      </c>
      <c r="C17" s="3">
        <v>13</v>
      </c>
      <c r="D17" s="4">
        <v>1.7299892494136042</v>
      </c>
      <c r="E17" s="4">
        <v>5.0106137607505853E-2</v>
      </c>
      <c r="F17" s="4">
        <v>122.7605446656305</v>
      </c>
      <c r="G17" s="4">
        <v>4.0830000000000002</v>
      </c>
      <c r="H17" s="52"/>
      <c r="K17" s="3" t="s">
        <v>86</v>
      </c>
      <c r="L17" s="3">
        <v>25</v>
      </c>
      <c r="M17" s="3">
        <v>13</v>
      </c>
      <c r="N17" s="4">
        <v>4.1093016731279333</v>
      </c>
      <c r="O17" s="4">
        <v>6.4296750663129981E-2</v>
      </c>
      <c r="P17" s="4">
        <v>152.90921403115627</v>
      </c>
      <c r="Q17" s="55">
        <v>41.64</v>
      </c>
      <c r="R17" s="52"/>
    </row>
    <row r="18" spans="1:18" x14ac:dyDescent="0.25">
      <c r="A18" s="3" t="s">
        <v>80</v>
      </c>
      <c r="B18" s="3">
        <v>33</v>
      </c>
      <c r="C18" s="3">
        <v>14</v>
      </c>
      <c r="D18" s="4">
        <v>3.7758541745610708</v>
      </c>
      <c r="E18" s="4">
        <v>2.1354679802955665E-2</v>
      </c>
      <c r="F18" s="4">
        <v>202.33006936669804</v>
      </c>
      <c r="G18" s="4">
        <v>4.0830000000000002</v>
      </c>
      <c r="H18" s="52"/>
      <c r="K18" s="3" t="s">
        <v>86</v>
      </c>
      <c r="L18" s="3">
        <v>33</v>
      </c>
      <c r="M18" s="3">
        <v>14</v>
      </c>
      <c r="N18" s="4">
        <v>3.436661024862846</v>
      </c>
      <c r="O18" s="4">
        <v>0.14537708649468892</v>
      </c>
      <c r="P18" s="4">
        <v>120.32832971357197</v>
      </c>
      <c r="Q18" s="55">
        <v>41.64</v>
      </c>
      <c r="R18" s="52"/>
    </row>
    <row r="19" spans="1:18" x14ac:dyDescent="0.25">
      <c r="A19" s="3" t="s">
        <v>80</v>
      </c>
      <c r="B19" s="3">
        <v>34</v>
      </c>
      <c r="C19" s="3">
        <v>15</v>
      </c>
      <c r="D19" s="4">
        <v>1.5678862517142504</v>
      </c>
      <c r="E19" s="4">
        <v>3.2202188006482985E-3</v>
      </c>
      <c r="F19" s="4">
        <v>4.5070050914428226</v>
      </c>
      <c r="G19" s="4">
        <v>4.0830000000000002</v>
      </c>
      <c r="H19" s="52"/>
      <c r="K19" s="3" t="s">
        <v>86</v>
      </c>
      <c r="L19" s="3">
        <v>34</v>
      </c>
      <c r="M19" s="3">
        <v>15</v>
      </c>
      <c r="N19" s="4">
        <v>9.0890481867235522</v>
      </c>
      <c r="O19" s="53" t="s">
        <v>6</v>
      </c>
      <c r="P19" s="4">
        <v>120.90756466592096</v>
      </c>
      <c r="Q19" s="55">
        <v>41.64</v>
      </c>
      <c r="R19" s="52"/>
    </row>
    <row r="20" spans="1:18" x14ac:dyDescent="0.25">
      <c r="A20" s="3" t="s">
        <v>81</v>
      </c>
      <c r="B20" s="3">
        <v>35</v>
      </c>
      <c r="C20" s="3">
        <v>16</v>
      </c>
      <c r="D20" s="53" t="s">
        <v>7</v>
      </c>
      <c r="E20" s="53" t="s">
        <v>7</v>
      </c>
      <c r="F20" s="53" t="s">
        <v>7</v>
      </c>
      <c r="G20" s="4">
        <v>4.4169999999999998</v>
      </c>
      <c r="H20" s="52" t="s">
        <v>94</v>
      </c>
      <c r="K20" s="3" t="s">
        <v>87</v>
      </c>
      <c r="L20" s="3">
        <v>35</v>
      </c>
      <c r="M20" s="3">
        <v>16</v>
      </c>
      <c r="N20" s="53" t="s">
        <v>6</v>
      </c>
      <c r="O20" s="53" t="s">
        <v>7</v>
      </c>
      <c r="P20" s="53" t="s">
        <v>6</v>
      </c>
      <c r="Q20" s="55">
        <v>44.6</v>
      </c>
      <c r="R20" s="52" t="s">
        <v>99</v>
      </c>
    </row>
    <row r="21" spans="1:18" x14ac:dyDescent="0.25">
      <c r="A21" s="3" t="s">
        <v>81</v>
      </c>
      <c r="B21" s="3">
        <v>36</v>
      </c>
      <c r="C21" s="3">
        <v>17</v>
      </c>
      <c r="D21" s="4">
        <v>1.7019037689218408</v>
      </c>
      <c r="E21" s="4">
        <v>2.0794846050870137E-2</v>
      </c>
      <c r="F21" s="4">
        <v>53.829306409368122</v>
      </c>
      <c r="G21" s="4">
        <v>4.4169999999999998</v>
      </c>
      <c r="H21" s="52"/>
      <c r="K21" s="3" t="s">
        <v>87</v>
      </c>
      <c r="L21" s="3">
        <v>36</v>
      </c>
      <c r="M21" s="3">
        <v>17</v>
      </c>
      <c r="N21" s="4">
        <v>3.0794499229913574</v>
      </c>
      <c r="O21" s="4">
        <v>6.5258064516129005E-2</v>
      </c>
      <c r="P21" s="4">
        <v>86.274492886660354</v>
      </c>
      <c r="Q21" s="55">
        <v>44.6</v>
      </c>
      <c r="R21" s="52"/>
    </row>
    <row r="22" spans="1:18" x14ac:dyDescent="0.25">
      <c r="A22" s="3" t="s">
        <v>81</v>
      </c>
      <c r="B22" s="3">
        <v>40</v>
      </c>
      <c r="C22" s="3">
        <v>18</v>
      </c>
      <c r="D22" s="4">
        <v>2.4477191796630287</v>
      </c>
      <c r="E22" s="4">
        <v>2.6323403343334759E-2</v>
      </c>
      <c r="F22" s="4">
        <v>120.63488206109068</v>
      </c>
      <c r="G22" s="4">
        <v>4.4169999999999998</v>
      </c>
      <c r="H22" s="52"/>
      <c r="K22" s="3" t="s">
        <v>87</v>
      </c>
      <c r="L22" s="3">
        <v>40</v>
      </c>
      <c r="M22" s="3">
        <v>18</v>
      </c>
      <c r="N22" s="4">
        <v>2.8370007396449699</v>
      </c>
      <c r="O22" s="4">
        <v>4.3399038461538454E-2</v>
      </c>
      <c r="P22" s="4">
        <v>27.704971004348604</v>
      </c>
      <c r="Q22" s="55">
        <v>44.6</v>
      </c>
      <c r="R22" s="52"/>
    </row>
    <row r="23" spans="1:18" x14ac:dyDescent="0.25">
      <c r="A23" s="3" t="s">
        <v>81</v>
      </c>
      <c r="B23" s="3">
        <v>41</v>
      </c>
      <c r="C23" s="3">
        <v>19</v>
      </c>
      <c r="D23" s="4">
        <v>1.9585330399937146</v>
      </c>
      <c r="E23" s="4">
        <v>2.1697139938712973E-2</v>
      </c>
      <c r="F23" s="4">
        <v>22.034666910736863</v>
      </c>
      <c r="G23" s="4">
        <v>4.4169999999999998</v>
      </c>
      <c r="H23" s="52"/>
      <c r="K23" s="3" t="s">
        <v>87</v>
      </c>
      <c r="L23" s="3">
        <v>41</v>
      </c>
      <c r="M23" s="3">
        <v>19</v>
      </c>
      <c r="N23" s="4">
        <v>3.5127515731799943</v>
      </c>
      <c r="O23" s="4">
        <v>0.10220980253878702</v>
      </c>
      <c r="P23" s="4">
        <v>312.3589756381341</v>
      </c>
      <c r="Q23" s="55">
        <v>44.6</v>
      </c>
      <c r="R23" s="52"/>
    </row>
    <row r="24" spans="1:18" x14ac:dyDescent="0.25">
      <c r="A24" s="3" t="s">
        <v>81</v>
      </c>
      <c r="B24" s="3">
        <v>42</v>
      </c>
      <c r="C24" s="3">
        <v>20</v>
      </c>
      <c r="D24" s="4">
        <v>3.2982050918451939</v>
      </c>
      <c r="E24" s="4">
        <v>9.4256948383437313E-3</v>
      </c>
      <c r="F24" s="4">
        <v>26.742879826088441</v>
      </c>
      <c r="G24" s="4">
        <v>4.4169999999999998</v>
      </c>
      <c r="H24" s="52"/>
      <c r="K24" s="3" t="s">
        <v>87</v>
      </c>
      <c r="L24" s="3">
        <v>42</v>
      </c>
      <c r="M24" s="3">
        <v>20</v>
      </c>
      <c r="N24" s="4">
        <v>17.864010989010993</v>
      </c>
      <c r="O24" s="4">
        <v>0.22971794871794873</v>
      </c>
      <c r="P24" s="4">
        <v>615.13000773345732</v>
      </c>
      <c r="Q24" s="55">
        <v>44.6</v>
      </c>
      <c r="R24" s="52"/>
    </row>
    <row r="25" spans="1:18" x14ac:dyDescent="0.25">
      <c r="A25" s="3" t="s">
        <v>82</v>
      </c>
      <c r="B25" s="3">
        <v>43</v>
      </c>
      <c r="C25" s="3">
        <v>21</v>
      </c>
      <c r="D25" s="4">
        <v>1.4162422829456356</v>
      </c>
      <c r="E25" s="4">
        <v>2.4270910938029119E-2</v>
      </c>
      <c r="F25" s="4">
        <v>34.82378266880832</v>
      </c>
      <c r="G25" s="4">
        <v>4.25</v>
      </c>
      <c r="H25" s="52" t="s">
        <v>95</v>
      </c>
      <c r="K25" s="3" t="s">
        <v>88</v>
      </c>
      <c r="L25" s="3">
        <v>43</v>
      </c>
      <c r="M25" s="3">
        <v>21</v>
      </c>
      <c r="N25" s="4">
        <v>2.8982421770883318</v>
      </c>
      <c r="O25" s="4">
        <v>8.5818780318780333E-2</v>
      </c>
      <c r="P25" s="53" t="s">
        <v>6</v>
      </c>
      <c r="Q25" s="55">
        <v>48.25</v>
      </c>
      <c r="R25" s="52" t="s">
        <v>100</v>
      </c>
    </row>
    <row r="26" spans="1:18" x14ac:dyDescent="0.25">
      <c r="A26" s="3" t="s">
        <v>82</v>
      </c>
      <c r="B26" s="3">
        <v>44</v>
      </c>
      <c r="C26" s="3">
        <v>22</v>
      </c>
      <c r="D26" s="4">
        <v>10.543833178033509</v>
      </c>
      <c r="E26" s="4">
        <v>8.1985693496484865E-3</v>
      </c>
      <c r="F26" s="4">
        <v>420.90123084075645</v>
      </c>
      <c r="G26" s="4">
        <v>4.25</v>
      </c>
      <c r="H26" s="52"/>
      <c r="K26" s="3" t="s">
        <v>88</v>
      </c>
      <c r="L26" s="3">
        <v>44</v>
      </c>
      <c r="M26" s="3">
        <v>22</v>
      </c>
      <c r="N26" s="4">
        <v>3.0763511718519392</v>
      </c>
      <c r="O26" s="4">
        <v>5.4339984650805827E-2</v>
      </c>
      <c r="P26" s="4">
        <v>337.83468873299461</v>
      </c>
      <c r="Q26" s="55">
        <v>48.25</v>
      </c>
      <c r="R26" s="52"/>
    </row>
    <row r="27" spans="1:18" x14ac:dyDescent="0.25">
      <c r="A27" s="3" t="s">
        <v>82</v>
      </c>
      <c r="B27" s="3">
        <v>46</v>
      </c>
      <c r="C27" s="3">
        <v>23</v>
      </c>
      <c r="D27" s="4">
        <v>3.2295244412071207</v>
      </c>
      <c r="E27" s="4">
        <v>6.3286217860105062E-2</v>
      </c>
      <c r="F27" s="4">
        <v>54.2169102218623</v>
      </c>
      <c r="G27" s="4">
        <v>4.25</v>
      </c>
      <c r="H27" s="52"/>
      <c r="K27" s="3" t="s">
        <v>88</v>
      </c>
      <c r="L27" s="3">
        <v>46</v>
      </c>
      <c r="M27" s="3">
        <v>23</v>
      </c>
      <c r="N27" s="4">
        <v>3.4621502778830364</v>
      </c>
      <c r="O27" s="4">
        <v>0.10523111658456487</v>
      </c>
      <c r="P27" s="4">
        <v>153.16453049894832</v>
      </c>
      <c r="Q27" s="55">
        <v>48.25</v>
      </c>
      <c r="R27" s="52"/>
    </row>
    <row r="28" spans="1:18" x14ac:dyDescent="0.25">
      <c r="A28" s="3" t="s">
        <v>82</v>
      </c>
      <c r="B28" s="3">
        <v>47</v>
      </c>
      <c r="C28" s="3">
        <v>24</v>
      </c>
      <c r="D28" s="4">
        <v>6.5590508888701669</v>
      </c>
      <c r="E28" s="4">
        <v>1.9150602409638555E-2</v>
      </c>
      <c r="F28" s="4">
        <v>305.20437097163148</v>
      </c>
      <c r="G28" s="4">
        <v>4.25</v>
      </c>
      <c r="H28" s="52"/>
      <c r="K28" s="3" t="s">
        <v>88</v>
      </c>
      <c r="L28" s="3">
        <v>47</v>
      </c>
      <c r="M28" s="3">
        <v>24</v>
      </c>
      <c r="N28" s="4">
        <v>5.5546149586847271</v>
      </c>
      <c r="O28" s="4">
        <v>0.13537873754152824</v>
      </c>
      <c r="P28" s="4">
        <v>772.67994334141338</v>
      </c>
      <c r="Q28" s="55">
        <v>48.25</v>
      </c>
      <c r="R28" s="52"/>
    </row>
    <row r="29" spans="1:18" x14ac:dyDescent="0.25">
      <c r="A29" s="3" t="s">
        <v>82</v>
      </c>
      <c r="B29" s="3">
        <v>48</v>
      </c>
      <c r="C29" s="3">
        <v>25</v>
      </c>
      <c r="D29" s="4">
        <v>2.5798181367173227</v>
      </c>
      <c r="E29" s="4">
        <v>9.0251188051595384E-3</v>
      </c>
      <c r="F29" s="4">
        <v>110.04590431776522</v>
      </c>
      <c r="G29" s="4">
        <v>4.25</v>
      </c>
      <c r="H29" s="52"/>
      <c r="K29" s="3" t="s">
        <v>88</v>
      </c>
      <c r="L29" s="3">
        <v>48</v>
      </c>
      <c r="M29" s="3">
        <v>25</v>
      </c>
      <c r="N29" s="4">
        <v>5.034843205574913</v>
      </c>
      <c r="O29" s="4">
        <v>6.4697735191637629E-2</v>
      </c>
      <c r="P29" s="4">
        <v>103.45530452088299</v>
      </c>
      <c r="Q29" s="55">
        <v>48.25</v>
      </c>
      <c r="R29" s="52"/>
    </row>
    <row r="30" spans="1:18" x14ac:dyDescent="0.25">
      <c r="D30" s="6"/>
      <c r="E30" s="6"/>
      <c r="F30" s="6"/>
      <c r="R30" s="27"/>
    </row>
    <row r="31" spans="1:18" x14ac:dyDescent="0.25">
      <c r="D31" s="6"/>
      <c r="E31" s="6"/>
      <c r="F31" s="6"/>
    </row>
  </sheetData>
  <sortState xmlns:xlrd2="http://schemas.microsoft.com/office/spreadsheetml/2017/richdata2" ref="F5:F29">
    <sortCondition ref="F5:F29"/>
  </sortState>
  <mergeCells count="13">
    <mergeCell ref="Y4:AA4"/>
    <mergeCell ref="L3:P3"/>
    <mergeCell ref="H25:H29"/>
    <mergeCell ref="R5:R9"/>
    <mergeCell ref="R15:R19"/>
    <mergeCell ref="R25:R29"/>
    <mergeCell ref="D3:F3"/>
    <mergeCell ref="R20:R24"/>
    <mergeCell ref="R10:R14"/>
    <mergeCell ref="H5:H9"/>
    <mergeCell ref="H10:H14"/>
    <mergeCell ref="H15:H19"/>
    <mergeCell ref="H20:H2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topLeftCell="A4" workbookViewId="0">
      <selection activeCell="C36" sqref="C36"/>
    </sheetView>
  </sheetViews>
  <sheetFormatPr defaultRowHeight="15" x14ac:dyDescent="0.25"/>
  <cols>
    <col min="1" max="1" width="8.7109375" style="27"/>
    <col min="3" max="3" width="10.42578125" bestFit="1" customWidth="1"/>
    <col min="6" max="6" width="18.28515625" style="27" customWidth="1"/>
    <col min="7" max="7" width="14.7109375" bestFit="1" customWidth="1"/>
  </cols>
  <sheetData>
    <row r="1" spans="1:6" x14ac:dyDescent="0.25">
      <c r="B1" s="7" t="s">
        <v>16</v>
      </c>
    </row>
    <row r="2" spans="1:6" x14ac:dyDescent="0.25">
      <c r="A2" s="18" t="s">
        <v>76</v>
      </c>
      <c r="B2" s="18" t="s">
        <v>17</v>
      </c>
      <c r="C2" s="18" t="s">
        <v>18</v>
      </c>
      <c r="D2" s="18" t="s">
        <v>19</v>
      </c>
      <c r="E2" s="18" t="s">
        <v>20</v>
      </c>
    </row>
    <row r="3" spans="1:6" x14ac:dyDescent="0.25">
      <c r="A3" s="57">
        <v>1</v>
      </c>
      <c r="B3" s="3">
        <v>82</v>
      </c>
      <c r="C3" s="3">
        <v>160</v>
      </c>
      <c r="D3" s="3">
        <v>18</v>
      </c>
      <c r="E3" s="3">
        <v>1</v>
      </c>
    </row>
    <row r="4" spans="1:6" x14ac:dyDescent="0.25">
      <c r="A4" s="57">
        <v>2</v>
      </c>
      <c r="B4" s="3">
        <v>81</v>
      </c>
      <c r="C4" s="3">
        <v>127</v>
      </c>
      <c r="D4" s="3">
        <v>13</v>
      </c>
      <c r="E4" s="3">
        <v>2</v>
      </c>
    </row>
    <row r="5" spans="1:6" x14ac:dyDescent="0.25">
      <c r="A5" s="57">
        <v>3</v>
      </c>
      <c r="B5" s="3">
        <v>68</v>
      </c>
      <c r="C5" s="3">
        <v>135</v>
      </c>
      <c r="D5" s="3">
        <v>14</v>
      </c>
      <c r="E5" s="3">
        <v>1</v>
      </c>
    </row>
    <row r="6" spans="1:6" x14ac:dyDescent="0.25">
      <c r="A6" s="57">
        <v>4</v>
      </c>
      <c r="B6" s="3">
        <v>59</v>
      </c>
      <c r="C6" s="3">
        <v>156</v>
      </c>
      <c r="D6" s="3">
        <v>17</v>
      </c>
      <c r="E6" s="3">
        <v>7</v>
      </c>
    </row>
    <row r="7" spans="1:6" x14ac:dyDescent="0.25">
      <c r="A7" s="57">
        <v>5</v>
      </c>
      <c r="B7" s="3">
        <v>54</v>
      </c>
      <c r="C7" s="3">
        <v>168</v>
      </c>
      <c r="D7" s="3">
        <v>28</v>
      </c>
      <c r="E7" s="3">
        <v>5</v>
      </c>
    </row>
    <row r="8" spans="1:6" x14ac:dyDescent="0.25">
      <c r="A8" s="57">
        <v>6</v>
      </c>
      <c r="B8" s="3">
        <v>53</v>
      </c>
      <c r="C8" s="3">
        <v>168</v>
      </c>
      <c r="D8" s="3">
        <v>31</v>
      </c>
      <c r="E8" s="3">
        <v>3</v>
      </c>
    </row>
    <row r="9" spans="1:6" x14ac:dyDescent="0.25">
      <c r="A9" s="57">
        <v>7</v>
      </c>
      <c r="B9" s="3">
        <v>50</v>
      </c>
      <c r="C9" s="3">
        <v>180</v>
      </c>
      <c r="D9" s="3">
        <v>31</v>
      </c>
      <c r="E9" s="3">
        <v>3</v>
      </c>
    </row>
    <row r="10" spans="1:6" x14ac:dyDescent="0.25">
      <c r="A10" s="57">
        <v>8</v>
      </c>
      <c r="B10" s="3">
        <v>55</v>
      </c>
      <c r="C10" s="3">
        <v>146</v>
      </c>
      <c r="D10" s="3">
        <v>30</v>
      </c>
      <c r="E10" s="3">
        <v>9</v>
      </c>
    </row>
    <row r="11" spans="1:6" x14ac:dyDescent="0.25">
      <c r="A11" s="57">
        <v>9</v>
      </c>
      <c r="B11" s="3">
        <v>68</v>
      </c>
      <c r="C11" s="3">
        <v>133</v>
      </c>
      <c r="D11" s="3">
        <v>5</v>
      </c>
      <c r="E11" s="3">
        <v>7</v>
      </c>
    </row>
    <row r="12" spans="1:6" x14ac:dyDescent="0.25">
      <c r="A12" s="57">
        <v>10</v>
      </c>
      <c r="B12" s="3">
        <v>73</v>
      </c>
      <c r="C12" s="3">
        <v>100</v>
      </c>
      <c r="D12" s="3">
        <v>10</v>
      </c>
      <c r="E12" s="3">
        <v>4</v>
      </c>
    </row>
    <row r="13" spans="1:6" x14ac:dyDescent="0.25">
      <c r="A13" s="57">
        <v>11</v>
      </c>
      <c r="B13" s="3">
        <v>79</v>
      </c>
      <c r="C13" s="3">
        <v>102</v>
      </c>
      <c r="D13" s="3">
        <v>11</v>
      </c>
      <c r="E13" s="3">
        <v>2</v>
      </c>
      <c r="F13" s="27" t="s">
        <v>83</v>
      </c>
    </row>
    <row r="14" spans="1:6" x14ac:dyDescent="0.25">
      <c r="A14" s="57">
        <v>12</v>
      </c>
      <c r="B14" s="3">
        <v>38</v>
      </c>
      <c r="C14" s="3">
        <v>116</v>
      </c>
      <c r="D14" s="3">
        <v>5</v>
      </c>
      <c r="E14" s="3">
        <v>3</v>
      </c>
      <c r="F14" s="6">
        <f>AVERAGE(E3:E14)</f>
        <v>3.9166666666666665</v>
      </c>
    </row>
    <row r="15" spans="1:6" x14ac:dyDescent="0.25">
      <c r="A15" s="57">
        <v>13</v>
      </c>
      <c r="B15" s="3">
        <v>32</v>
      </c>
      <c r="C15" s="3">
        <v>98</v>
      </c>
      <c r="D15" s="3">
        <v>2</v>
      </c>
      <c r="E15" s="3">
        <v>4</v>
      </c>
      <c r="F15" s="6">
        <f>AVERAGE(E3:E15)</f>
        <v>3.9230769230769229</v>
      </c>
    </row>
    <row r="16" spans="1:6" x14ac:dyDescent="0.25">
      <c r="A16" s="57">
        <v>14</v>
      </c>
      <c r="B16" s="3">
        <v>32</v>
      </c>
      <c r="C16" s="3">
        <v>85</v>
      </c>
      <c r="D16" s="3">
        <v>11</v>
      </c>
      <c r="E16" s="3">
        <v>1</v>
      </c>
      <c r="F16" s="6">
        <f>AVERAGE(E3:E16)</f>
        <v>3.7142857142857144</v>
      </c>
    </row>
    <row r="17" spans="1:6" x14ac:dyDescent="0.25">
      <c r="A17" s="57">
        <v>15</v>
      </c>
      <c r="B17" s="3">
        <v>30</v>
      </c>
      <c r="C17" s="3">
        <v>115</v>
      </c>
      <c r="D17" s="3">
        <v>16</v>
      </c>
      <c r="E17" s="3">
        <v>5</v>
      </c>
      <c r="F17" s="6">
        <f>AVERAGE(E3:E17)</f>
        <v>3.8</v>
      </c>
    </row>
    <row r="18" spans="1:6" x14ac:dyDescent="0.25">
      <c r="A18" s="57">
        <v>16</v>
      </c>
      <c r="B18" s="3">
        <v>27</v>
      </c>
      <c r="C18" s="3">
        <v>89</v>
      </c>
      <c r="D18" s="3">
        <v>13</v>
      </c>
      <c r="E18" s="3">
        <v>5</v>
      </c>
      <c r="F18" s="6">
        <f>AVERAGE(E3:E18)</f>
        <v>3.875</v>
      </c>
    </row>
    <row r="19" spans="1:6" x14ac:dyDescent="0.25">
      <c r="A19" s="57">
        <v>17</v>
      </c>
      <c r="B19" s="3">
        <v>30</v>
      </c>
      <c r="C19" s="3">
        <v>65</v>
      </c>
      <c r="D19" s="3">
        <v>17</v>
      </c>
      <c r="E19" s="3">
        <v>5</v>
      </c>
    </row>
    <row r="20" spans="1:6" x14ac:dyDescent="0.25">
      <c r="A20" s="57">
        <v>18</v>
      </c>
      <c r="B20" s="3">
        <v>29</v>
      </c>
      <c r="C20" s="3">
        <v>66</v>
      </c>
      <c r="D20" s="3">
        <v>20</v>
      </c>
      <c r="E20" s="3">
        <v>5</v>
      </c>
    </row>
    <row r="21" spans="1:6" x14ac:dyDescent="0.25">
      <c r="A21" s="57">
        <v>19</v>
      </c>
      <c r="B21" s="3">
        <v>28</v>
      </c>
      <c r="C21" s="3">
        <v>68</v>
      </c>
      <c r="D21" s="3">
        <v>19</v>
      </c>
      <c r="E21" s="3">
        <v>3</v>
      </c>
    </row>
    <row r="22" spans="1:6" x14ac:dyDescent="0.25">
      <c r="A22" s="57">
        <v>20</v>
      </c>
      <c r="B22" s="3">
        <v>36</v>
      </c>
      <c r="C22" s="3">
        <v>54</v>
      </c>
      <c r="D22" s="3">
        <v>17</v>
      </c>
      <c r="E22" s="3">
        <v>3</v>
      </c>
      <c r="F22" t="s">
        <v>89</v>
      </c>
    </row>
    <row r="23" spans="1:6" x14ac:dyDescent="0.25">
      <c r="A23" s="57">
        <v>21</v>
      </c>
      <c r="B23" s="3">
        <v>43</v>
      </c>
      <c r="C23" s="3">
        <v>50</v>
      </c>
      <c r="D23" s="3">
        <v>19</v>
      </c>
      <c r="E23" s="3">
        <v>4</v>
      </c>
      <c r="F23" s="33">
        <f>AVERAGE(B12:B23)</f>
        <v>39.75</v>
      </c>
    </row>
    <row r="24" spans="1:6" x14ac:dyDescent="0.25">
      <c r="A24" s="57">
        <v>22</v>
      </c>
      <c r="B24" s="3">
        <v>46</v>
      </c>
      <c r="C24" s="3">
        <v>56</v>
      </c>
      <c r="D24" s="3">
        <v>18</v>
      </c>
      <c r="E24" s="3">
        <v>5</v>
      </c>
      <c r="F24" s="33">
        <f>AVERAGE(B12:B24)</f>
        <v>40.230769230769234</v>
      </c>
    </row>
    <row r="25" spans="1:6" x14ac:dyDescent="0.25">
      <c r="A25" s="57">
        <v>23</v>
      </c>
      <c r="B25" s="3">
        <v>60</v>
      </c>
      <c r="C25" s="3">
        <v>25</v>
      </c>
      <c r="D25" s="3">
        <v>18</v>
      </c>
      <c r="E25" s="3">
        <v>6</v>
      </c>
      <c r="F25" s="33">
        <f>AVERAGE(B12:B25)</f>
        <v>41.642857142857146</v>
      </c>
    </row>
    <row r="26" spans="1:6" x14ac:dyDescent="0.25">
      <c r="A26" s="57">
        <v>24</v>
      </c>
      <c r="B26" s="3">
        <v>86</v>
      </c>
      <c r="C26" s="3">
        <v>19</v>
      </c>
      <c r="D26" s="3">
        <v>14</v>
      </c>
      <c r="E26" s="3">
        <v>4</v>
      </c>
      <c r="F26" s="33">
        <f>AVERAGE(B12:B26)</f>
        <v>44.6</v>
      </c>
    </row>
    <row r="27" spans="1:6" x14ac:dyDescent="0.25">
      <c r="A27" s="57">
        <v>25</v>
      </c>
      <c r="B27" s="3">
        <v>103</v>
      </c>
      <c r="C27" s="3">
        <v>22</v>
      </c>
      <c r="D27" s="3">
        <v>15</v>
      </c>
      <c r="E27" s="3">
        <v>3</v>
      </c>
      <c r="F27" s="33">
        <f>AVERAGE(B12:B27)</f>
        <v>48.25</v>
      </c>
    </row>
    <row r="28" spans="1:6" x14ac:dyDescent="0.25">
      <c r="A28" s="57">
        <v>26</v>
      </c>
      <c r="B28" s="3">
        <v>80</v>
      </c>
      <c r="C28" s="3">
        <v>29</v>
      </c>
      <c r="D28" s="3">
        <v>15</v>
      </c>
      <c r="E28" s="3">
        <v>7</v>
      </c>
    </row>
    <row r="29" spans="1:6" x14ac:dyDescent="0.25">
      <c r="A29" s="57">
        <v>27</v>
      </c>
      <c r="B29" s="3">
        <v>92</v>
      </c>
      <c r="C29" s="3">
        <v>25</v>
      </c>
      <c r="D29" s="3">
        <v>14</v>
      </c>
      <c r="E29" s="3">
        <v>7</v>
      </c>
    </row>
    <row r="30" spans="1:6" x14ac:dyDescent="0.25">
      <c r="A30" s="57">
        <v>28</v>
      </c>
      <c r="B30" s="3">
        <v>155</v>
      </c>
      <c r="C30" s="3">
        <v>28</v>
      </c>
      <c r="D30" s="3">
        <v>15</v>
      </c>
      <c r="E30" s="3">
        <v>4</v>
      </c>
    </row>
    <row r="31" spans="1:6" x14ac:dyDescent="0.25">
      <c r="A31" s="57">
        <v>29</v>
      </c>
      <c r="B31" s="3">
        <v>186</v>
      </c>
      <c r="C31" s="3">
        <v>31</v>
      </c>
      <c r="D31" s="3">
        <v>12</v>
      </c>
      <c r="E31" s="3">
        <v>3</v>
      </c>
    </row>
    <row r="32" spans="1:6" x14ac:dyDescent="0.25">
      <c r="A32" s="57">
        <v>30</v>
      </c>
      <c r="B32" s="3">
        <v>164</v>
      </c>
      <c r="C32" s="3">
        <v>32</v>
      </c>
      <c r="D32" s="3">
        <v>6</v>
      </c>
      <c r="E32" s="3">
        <v>2</v>
      </c>
    </row>
    <row r="33" spans="2:5" x14ac:dyDescent="0.25">
      <c r="B33" s="15">
        <f>AVERAGE(B3:B32)</f>
        <v>67.3</v>
      </c>
      <c r="C33" s="16">
        <f t="shared" ref="C33:D33" si="0">AVERAGE(C3:C32)</f>
        <v>88.266666666666666</v>
      </c>
      <c r="D33" s="17">
        <f t="shared" si="0"/>
        <v>15.8</v>
      </c>
      <c r="E33" s="17">
        <f>AVERAGE(E3:E32)</f>
        <v>4.0999999999999996</v>
      </c>
    </row>
    <row r="34" spans="2:5" x14ac:dyDescent="0.25">
      <c r="B34" s="8" t="s">
        <v>21</v>
      </c>
      <c r="D34" s="12" t="s">
        <v>72</v>
      </c>
    </row>
    <row r="35" spans="2:5" x14ac:dyDescent="0.25">
      <c r="B35" s="13" t="s">
        <v>22</v>
      </c>
      <c r="C35" s="19">
        <f>AVERAGE(B33:C33)</f>
        <v>77.783333333333331</v>
      </c>
      <c r="D35" s="19">
        <v>47.327238606581453</v>
      </c>
    </row>
    <row r="36" spans="2:5" x14ac:dyDescent="0.25">
      <c r="B36" s="14" t="s">
        <v>23</v>
      </c>
      <c r="C36" s="14">
        <f>AVERAGE(D33:E33)</f>
        <v>9.9499999999999993</v>
      </c>
      <c r="D36" s="28">
        <v>7.8985624094257316</v>
      </c>
    </row>
    <row r="37" spans="2:5" x14ac:dyDescent="0.25">
      <c r="B37" t="s">
        <v>70</v>
      </c>
      <c r="D3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7"/>
  <sheetViews>
    <sheetView tabSelected="1" workbookViewId="0">
      <selection activeCell="T29" sqref="T29"/>
    </sheetView>
  </sheetViews>
  <sheetFormatPr defaultRowHeight="15" x14ac:dyDescent="0.25"/>
  <cols>
    <col min="1" max="1" width="9.140625" customWidth="1"/>
  </cols>
  <sheetData>
    <row r="1" spans="1:45" x14ac:dyDescent="0.25">
      <c r="A1" s="10" t="s">
        <v>69</v>
      </c>
      <c r="B1" s="11"/>
      <c r="C1" s="11"/>
    </row>
    <row r="2" spans="1:45" x14ac:dyDescent="0.25">
      <c r="A2" s="27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34</v>
      </c>
      <c r="L2" t="s">
        <v>35</v>
      </c>
      <c r="M2" t="s">
        <v>36</v>
      </c>
      <c r="N2" t="s">
        <v>37</v>
      </c>
      <c r="O2" t="s">
        <v>38</v>
      </c>
      <c r="P2" t="s">
        <v>39</v>
      </c>
      <c r="Q2" t="s">
        <v>40</v>
      </c>
      <c r="R2" t="s">
        <v>41</v>
      </c>
      <c r="S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Y2" t="s">
        <v>48</v>
      </c>
      <c r="Z2" t="s">
        <v>49</v>
      </c>
      <c r="AA2" t="s">
        <v>50</v>
      </c>
      <c r="AB2" t="s">
        <v>51</v>
      </c>
      <c r="AC2" t="s">
        <v>52</v>
      </c>
      <c r="AD2" t="s">
        <v>53</v>
      </c>
      <c r="AE2" t="s">
        <v>54</v>
      </c>
      <c r="AF2" t="s">
        <v>55</v>
      </c>
      <c r="AG2" t="s">
        <v>56</v>
      </c>
      <c r="AH2" t="s">
        <v>57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  <c r="AO2" t="s">
        <v>64</v>
      </c>
      <c r="AP2" t="s">
        <v>65</v>
      </c>
      <c r="AQ2" t="s">
        <v>66</v>
      </c>
      <c r="AR2" t="s">
        <v>67</v>
      </c>
      <c r="AS2" t="s">
        <v>68</v>
      </c>
    </row>
    <row r="3" spans="1:45" x14ac:dyDescent="0.25">
      <c r="A3" s="29">
        <v>2</v>
      </c>
      <c r="B3" s="9">
        <v>1.25</v>
      </c>
      <c r="C3" s="9">
        <v>1.6</v>
      </c>
      <c r="D3" s="9">
        <v>0</v>
      </c>
      <c r="E3" s="9">
        <v>0</v>
      </c>
      <c r="F3" s="9">
        <v>0.06</v>
      </c>
      <c r="G3" s="9">
        <v>0.06</v>
      </c>
      <c r="H3" s="9">
        <v>61780.14</v>
      </c>
      <c r="I3" s="9">
        <v>63909.86</v>
      </c>
      <c r="J3" s="9">
        <v>3.54</v>
      </c>
      <c r="K3" s="9">
        <v>4.3899999999999997</v>
      </c>
      <c r="L3" s="9">
        <v>2.83</v>
      </c>
      <c r="M3" s="9">
        <v>2.74</v>
      </c>
      <c r="N3" s="9">
        <v>2831.87</v>
      </c>
      <c r="O3" s="9">
        <v>2192.31</v>
      </c>
      <c r="P3" s="9">
        <v>279.95999999999998</v>
      </c>
      <c r="Q3" s="9">
        <v>456.67</v>
      </c>
      <c r="R3" s="9">
        <v>174.9</v>
      </c>
      <c r="S3" s="9">
        <v>285.3</v>
      </c>
      <c r="T3" s="9">
        <v>139977.60999999999</v>
      </c>
      <c r="U3" s="9">
        <v>228335.71</v>
      </c>
      <c r="V3" s="9">
        <v>174.8999938964844</v>
      </c>
      <c r="W3" s="9">
        <v>2.8299999237060551</v>
      </c>
      <c r="X3" s="9">
        <v>5.9999998658895493E-2</v>
      </c>
      <c r="Y3" s="9">
        <v>285.29998779296881</v>
      </c>
      <c r="Z3" s="9">
        <v>2.7400000095367432</v>
      </c>
      <c r="AA3" s="9">
        <v>5.9999998658895493E-2</v>
      </c>
      <c r="AB3" s="9">
        <v>139977.609375</v>
      </c>
      <c r="AC3" s="9">
        <v>2831.8701171875</v>
      </c>
      <c r="AD3" s="9">
        <v>61780.140625</v>
      </c>
      <c r="AE3" s="9">
        <v>228335.703125</v>
      </c>
      <c r="AF3" s="9">
        <v>2192.31005859375</v>
      </c>
      <c r="AG3" s="9">
        <v>63909.859375</v>
      </c>
      <c r="AH3" s="9">
        <v>174.8999938964844</v>
      </c>
      <c r="AI3" s="9">
        <v>285.29998779296881</v>
      </c>
      <c r="AJ3" s="9">
        <v>139977.609375</v>
      </c>
      <c r="AK3" s="9">
        <v>228335.703125</v>
      </c>
      <c r="AL3" s="9">
        <v>2.8299999237060551</v>
      </c>
      <c r="AM3" s="9">
        <v>2.7400000095367432</v>
      </c>
      <c r="AN3" s="9">
        <v>2831.8701171875</v>
      </c>
      <c r="AO3" s="9">
        <v>2192.31005859375</v>
      </c>
      <c r="AP3" s="9">
        <v>5.9999998658895493E-2</v>
      </c>
      <c r="AQ3" s="9">
        <v>5.9999998658895493E-2</v>
      </c>
      <c r="AR3" s="9">
        <v>61780.140625</v>
      </c>
      <c r="AS3" s="9">
        <v>63909.859375</v>
      </c>
    </row>
    <row r="4" spans="1:45" x14ac:dyDescent="0.25">
      <c r="A4" s="29">
        <v>4</v>
      </c>
      <c r="B4" s="9">
        <v>1.81</v>
      </c>
      <c r="C4" s="9">
        <v>1.48</v>
      </c>
      <c r="D4" s="9">
        <v>0</v>
      </c>
      <c r="E4" s="9">
        <v>0</v>
      </c>
      <c r="F4" s="9">
        <v>0.04</v>
      </c>
      <c r="G4" s="9">
        <v>0.04</v>
      </c>
      <c r="H4" s="9">
        <v>43161.62</v>
      </c>
      <c r="I4" s="9">
        <v>38.28</v>
      </c>
      <c r="J4" s="9">
        <v>3.93</v>
      </c>
      <c r="K4" s="9">
        <v>3.59</v>
      </c>
      <c r="L4" s="9">
        <v>2.1800000000000002</v>
      </c>
      <c r="M4" s="9">
        <v>2.4300000000000002</v>
      </c>
      <c r="N4" s="9">
        <v>2176.3000000000002</v>
      </c>
      <c r="O4" s="9">
        <v>2432.96</v>
      </c>
      <c r="P4" s="9">
        <v>0</v>
      </c>
      <c r="Q4" s="9">
        <v>129.85</v>
      </c>
      <c r="R4" s="9">
        <v>0</v>
      </c>
      <c r="S4" s="9">
        <v>87.97</v>
      </c>
      <c r="T4" s="9">
        <v>0</v>
      </c>
      <c r="U4" s="9">
        <v>87966.6</v>
      </c>
      <c r="V4" s="9"/>
      <c r="W4" s="9">
        <v>2.1800000667572021</v>
      </c>
      <c r="X4" s="9">
        <v>3.9999999105930328E-2</v>
      </c>
      <c r="Y4" s="9">
        <v>87.970001220703125</v>
      </c>
      <c r="Z4" s="9">
        <v>2.4300000667572021</v>
      </c>
      <c r="AA4" s="9">
        <v>3.9999999105930328E-2</v>
      </c>
      <c r="AB4" s="9"/>
      <c r="AC4" s="9">
        <v>2176.300048828125</v>
      </c>
      <c r="AD4" s="9">
        <v>43161.62109375</v>
      </c>
      <c r="AE4" s="9">
        <v>87966.6015625</v>
      </c>
      <c r="AF4" s="9">
        <v>2432.9599609375</v>
      </c>
      <c r="AG4" s="9">
        <v>38.279998779296882</v>
      </c>
      <c r="AH4" s="9">
        <v>187.5364685058594</v>
      </c>
      <c r="AI4" s="9">
        <v>87.970001220703125</v>
      </c>
      <c r="AJ4" s="9">
        <v>185481.21875</v>
      </c>
      <c r="AK4" s="9">
        <v>87966.6015625</v>
      </c>
      <c r="AL4" s="9">
        <v>2.1800000667572021</v>
      </c>
      <c r="AM4" s="9">
        <v>2.4300000667572021</v>
      </c>
      <c r="AN4" s="9">
        <v>2176.300048828125</v>
      </c>
      <c r="AO4" s="9">
        <v>2432.9599609375</v>
      </c>
      <c r="AP4" s="9">
        <v>3.9999999105930328E-2</v>
      </c>
      <c r="AQ4" s="9">
        <v>3.9999999105930328E-2</v>
      </c>
      <c r="AR4" s="9">
        <v>43161.62109375</v>
      </c>
      <c r="AS4" s="9">
        <v>38.279998779296882</v>
      </c>
    </row>
    <row r="5" spans="1:45" x14ac:dyDescent="0.25">
      <c r="A5" s="29">
        <v>5</v>
      </c>
      <c r="B5" s="9">
        <v>1.1499999999999999</v>
      </c>
      <c r="C5" s="9">
        <v>1.79</v>
      </c>
      <c r="D5" s="9">
        <v>0</v>
      </c>
      <c r="E5" s="9">
        <v>0</v>
      </c>
      <c r="F5" s="9">
        <v>0.05</v>
      </c>
      <c r="G5" s="9">
        <v>0.04</v>
      </c>
      <c r="H5" s="9">
        <v>51092</v>
      </c>
      <c r="I5" s="9">
        <v>39.549999999999997</v>
      </c>
      <c r="J5" s="9">
        <v>4.17</v>
      </c>
      <c r="K5" s="9">
        <v>3.59</v>
      </c>
      <c r="L5" s="9">
        <v>3.62</v>
      </c>
      <c r="M5" s="9">
        <v>2.0099999999999998</v>
      </c>
      <c r="N5" s="9">
        <v>3621.86</v>
      </c>
      <c r="O5" s="9">
        <v>2009.1</v>
      </c>
      <c r="P5" s="9">
        <v>118.17</v>
      </c>
      <c r="Q5" s="9">
        <v>91.31</v>
      </c>
      <c r="R5" s="9">
        <v>66.11</v>
      </c>
      <c r="S5" s="9">
        <v>51.08</v>
      </c>
      <c r="T5" s="9">
        <v>66106.77</v>
      </c>
      <c r="U5" s="9">
        <v>51082.39</v>
      </c>
      <c r="V5" s="9">
        <v>66.110000610351563</v>
      </c>
      <c r="W5" s="9">
        <v>3.619999885559082</v>
      </c>
      <c r="X5" s="9">
        <v>5.000000074505806E-2</v>
      </c>
      <c r="Y5" s="9">
        <v>51.080001831054688</v>
      </c>
      <c r="Z5" s="9">
        <v>2.0099999904632568</v>
      </c>
      <c r="AA5" s="9">
        <v>3.9999999105930328E-2</v>
      </c>
      <c r="AB5" s="9">
        <v>66106.7734375</v>
      </c>
      <c r="AC5" s="9">
        <v>3621.860107421875</v>
      </c>
      <c r="AD5" s="9">
        <v>51092</v>
      </c>
      <c r="AE5" s="9">
        <v>51082.390625</v>
      </c>
      <c r="AF5" s="9">
        <v>2009.099975585938</v>
      </c>
      <c r="AG5" s="9">
        <v>39.549999237060547</v>
      </c>
      <c r="AH5" s="9">
        <v>66.110000610351563</v>
      </c>
      <c r="AI5" s="9">
        <v>51.080001831054688</v>
      </c>
      <c r="AJ5" s="9">
        <v>66106.7734375</v>
      </c>
      <c r="AK5" s="9">
        <v>51082.390625</v>
      </c>
      <c r="AL5" s="9">
        <v>3.619999885559082</v>
      </c>
      <c r="AM5" s="9">
        <v>2.0099999904632568</v>
      </c>
      <c r="AN5" s="9">
        <v>3621.860107421875</v>
      </c>
      <c r="AO5" s="9">
        <v>2009.099975585938</v>
      </c>
      <c r="AP5" s="9">
        <v>5.000000074505806E-2</v>
      </c>
      <c r="AQ5" s="9">
        <v>3.9999999105930328E-2</v>
      </c>
      <c r="AR5" s="9">
        <v>51092</v>
      </c>
      <c r="AS5" s="9">
        <v>39.549999237060547</v>
      </c>
    </row>
    <row r="6" spans="1:45" x14ac:dyDescent="0.25">
      <c r="A6" s="29">
        <v>6</v>
      </c>
      <c r="B6" s="9">
        <v>1.79</v>
      </c>
      <c r="C6" s="9">
        <v>2.2799999999999998</v>
      </c>
      <c r="D6" s="9">
        <v>0</v>
      </c>
      <c r="E6" s="9">
        <v>0</v>
      </c>
      <c r="F6" s="9">
        <v>0.42</v>
      </c>
      <c r="G6" s="9">
        <v>0.11</v>
      </c>
      <c r="H6" s="9">
        <v>419958.35</v>
      </c>
      <c r="I6" s="9">
        <v>112.52</v>
      </c>
      <c r="J6" s="9">
        <v>4.3099999999999996</v>
      </c>
      <c r="K6" s="9">
        <v>4.55</v>
      </c>
      <c r="L6" s="9">
        <v>2.4</v>
      </c>
      <c r="M6" s="9">
        <v>2</v>
      </c>
      <c r="N6" s="9">
        <v>2403.23</v>
      </c>
      <c r="O6" s="9">
        <v>1994.82</v>
      </c>
      <c r="P6" s="9">
        <v>0</v>
      </c>
      <c r="Q6" s="9">
        <v>24.77</v>
      </c>
      <c r="R6" s="9">
        <v>0</v>
      </c>
      <c r="S6" s="9">
        <v>10.86</v>
      </c>
      <c r="T6" s="9">
        <v>0</v>
      </c>
      <c r="U6" s="9">
        <v>10854.64</v>
      </c>
      <c r="V6" s="9"/>
      <c r="W6" s="9">
        <v>2.4000000953674321</v>
      </c>
      <c r="X6" s="9">
        <v>0.41999998688697809</v>
      </c>
      <c r="Y6" s="9">
        <v>10.85999965667725</v>
      </c>
      <c r="Z6" s="9">
        <v>2</v>
      </c>
      <c r="AA6" s="9">
        <v>0.10999999940395359</v>
      </c>
      <c r="AB6" s="9"/>
      <c r="AC6" s="9">
        <v>2403.22998046875</v>
      </c>
      <c r="AD6" s="9">
        <v>419958.34375</v>
      </c>
      <c r="AE6" s="9">
        <v>10854.6396484375</v>
      </c>
      <c r="AF6" s="9">
        <v>1994.819946289063</v>
      </c>
      <c r="AG6" s="9">
        <v>112.51999664306641</v>
      </c>
      <c r="AH6" s="9">
        <v>187.5364685058594</v>
      </c>
      <c r="AI6" s="9">
        <v>10.85999965667725</v>
      </c>
      <c r="AJ6" s="9">
        <v>185481.21875</v>
      </c>
      <c r="AK6" s="9">
        <v>10854.6396484375</v>
      </c>
      <c r="AL6" s="9">
        <v>2.4000000953674321</v>
      </c>
      <c r="AM6" s="9">
        <v>2</v>
      </c>
      <c r="AN6" s="9">
        <v>2403.22998046875</v>
      </c>
      <c r="AO6" s="9">
        <v>1994.819946289063</v>
      </c>
      <c r="AP6" s="9">
        <v>0.41999998688697809</v>
      </c>
      <c r="AQ6" s="9">
        <v>0.10999999940395359</v>
      </c>
      <c r="AR6" s="9">
        <v>419958.34375</v>
      </c>
      <c r="AS6" s="9">
        <v>112.51999664306641</v>
      </c>
    </row>
    <row r="7" spans="1:45" x14ac:dyDescent="0.25">
      <c r="A7" s="29">
        <v>11</v>
      </c>
      <c r="B7" s="9">
        <v>2.11</v>
      </c>
      <c r="C7" s="9">
        <v>2.15</v>
      </c>
      <c r="D7" s="9">
        <v>0</v>
      </c>
      <c r="E7" s="9">
        <v>0</v>
      </c>
      <c r="F7" s="9">
        <v>0.05</v>
      </c>
      <c r="G7" s="9">
        <v>0.04</v>
      </c>
      <c r="H7" s="9">
        <v>53814.77</v>
      </c>
      <c r="I7" s="9">
        <v>44.35</v>
      </c>
      <c r="J7" s="9">
        <v>4.1399999999999997</v>
      </c>
      <c r="K7" s="9">
        <v>4.51</v>
      </c>
      <c r="L7" s="9">
        <v>1.96</v>
      </c>
      <c r="M7" s="9">
        <v>2.09</v>
      </c>
      <c r="N7" s="9">
        <v>1961.49</v>
      </c>
      <c r="O7" s="9">
        <v>2094.42</v>
      </c>
      <c r="P7" s="9">
        <v>0</v>
      </c>
      <c r="Q7" s="9">
        <v>306.52</v>
      </c>
      <c r="R7" s="9">
        <v>0</v>
      </c>
      <c r="S7" s="9">
        <v>142.51</v>
      </c>
      <c r="T7" s="9">
        <v>0</v>
      </c>
      <c r="U7" s="9">
        <v>142511.26999999999</v>
      </c>
      <c r="V7" s="9"/>
      <c r="W7" s="9">
        <v>1.9600000381469731</v>
      </c>
      <c r="X7" s="9">
        <v>5.000000074505806E-2</v>
      </c>
      <c r="Y7" s="9">
        <v>142.50999450683591</v>
      </c>
      <c r="Z7" s="9">
        <v>2.089999914169312</v>
      </c>
      <c r="AA7" s="9">
        <v>3.9999999105930328E-2</v>
      </c>
      <c r="AB7" s="9"/>
      <c r="AC7" s="9">
        <v>1961.489990234375</v>
      </c>
      <c r="AD7" s="9">
        <v>53814.76953125</v>
      </c>
      <c r="AE7" s="9">
        <v>142511.265625</v>
      </c>
      <c r="AF7" s="9">
        <v>2094.419921875</v>
      </c>
      <c r="AG7" s="9">
        <v>44.349998474121087</v>
      </c>
      <c r="AH7" s="9">
        <v>187.5364685058594</v>
      </c>
      <c r="AI7" s="9">
        <v>142.50999450683591</v>
      </c>
      <c r="AJ7" s="9">
        <v>185481.21875</v>
      </c>
      <c r="AK7" s="9">
        <v>142511.265625</v>
      </c>
      <c r="AL7" s="9">
        <v>1.9600000381469731</v>
      </c>
      <c r="AM7" s="9">
        <v>2.089999914169312</v>
      </c>
      <c r="AN7" s="9">
        <v>1961.489990234375</v>
      </c>
      <c r="AO7" s="9">
        <v>2094.419921875</v>
      </c>
      <c r="AP7" s="9">
        <v>5.000000074505806E-2</v>
      </c>
      <c r="AQ7" s="9">
        <v>3.9999999105930328E-2</v>
      </c>
      <c r="AR7" s="9">
        <v>53814.76953125</v>
      </c>
      <c r="AS7" s="9">
        <v>44.349998474121087</v>
      </c>
    </row>
    <row r="8" spans="1:45" x14ac:dyDescent="0.25">
      <c r="A8" s="29">
        <v>12</v>
      </c>
      <c r="B8" s="9">
        <v>1.79</v>
      </c>
      <c r="C8" s="9">
        <v>2.64</v>
      </c>
      <c r="D8" s="9">
        <v>0</v>
      </c>
      <c r="E8" s="9">
        <v>0</v>
      </c>
      <c r="F8" s="9">
        <v>0.04</v>
      </c>
      <c r="G8" s="9">
        <v>0.03</v>
      </c>
      <c r="H8" s="9">
        <v>44332.69</v>
      </c>
      <c r="I8" s="9">
        <v>26.11</v>
      </c>
      <c r="J8" s="9">
        <v>5.01</v>
      </c>
      <c r="K8" s="9">
        <v>4.51</v>
      </c>
      <c r="L8" s="9">
        <v>2.8</v>
      </c>
      <c r="M8" s="9">
        <v>1.71</v>
      </c>
      <c r="N8" s="9">
        <v>2797.1</v>
      </c>
      <c r="O8" s="9">
        <v>1707.17</v>
      </c>
      <c r="P8" s="9">
        <v>0</v>
      </c>
      <c r="Q8" s="9">
        <v>133.81</v>
      </c>
      <c r="R8" s="9">
        <v>0</v>
      </c>
      <c r="S8" s="9">
        <v>50.71</v>
      </c>
      <c r="T8" s="9">
        <v>0</v>
      </c>
      <c r="U8" s="9">
        <v>50707.47</v>
      </c>
      <c r="V8" s="9"/>
      <c r="W8" s="9">
        <v>2.7999999523162842</v>
      </c>
      <c r="X8" s="9">
        <v>3.9999999105930328E-2</v>
      </c>
      <c r="Y8" s="9">
        <v>50.709999084472663</v>
      </c>
      <c r="Z8" s="9">
        <v>1.7100000381469731</v>
      </c>
      <c r="AA8" s="9">
        <v>2.999999932944775E-2</v>
      </c>
      <c r="AB8" s="9"/>
      <c r="AC8" s="9">
        <v>2797.10009765625</v>
      </c>
      <c r="AD8" s="9">
        <v>44332.69140625</v>
      </c>
      <c r="AE8" s="9">
        <v>50707.46875</v>
      </c>
      <c r="AF8" s="9">
        <v>1707.170043945313</v>
      </c>
      <c r="AG8" s="9">
        <v>26.110000610351559</v>
      </c>
      <c r="AH8" s="9">
        <v>187.5364685058594</v>
      </c>
      <c r="AI8" s="9">
        <v>50.709999084472663</v>
      </c>
      <c r="AJ8" s="9">
        <v>185481.21875</v>
      </c>
      <c r="AK8" s="9">
        <v>50707.46875</v>
      </c>
      <c r="AL8" s="9">
        <v>2.7999999523162842</v>
      </c>
      <c r="AM8" s="9">
        <v>1.7100000381469731</v>
      </c>
      <c r="AN8" s="9">
        <v>2797.10009765625</v>
      </c>
      <c r="AO8" s="9">
        <v>1707.170043945313</v>
      </c>
      <c r="AP8" s="9">
        <v>3.9999999105930328E-2</v>
      </c>
      <c r="AQ8" s="9">
        <v>2.999999932944775E-2</v>
      </c>
      <c r="AR8" s="9">
        <v>44332.69140625</v>
      </c>
      <c r="AS8" s="9">
        <v>26.110000610351559</v>
      </c>
    </row>
    <row r="9" spans="1:45" x14ac:dyDescent="0.25">
      <c r="A9" s="29">
        <v>13</v>
      </c>
      <c r="B9" s="9">
        <v>1.55</v>
      </c>
      <c r="C9" s="9">
        <v>1.7</v>
      </c>
      <c r="D9" s="9">
        <v>0</v>
      </c>
      <c r="E9" s="9">
        <v>0</v>
      </c>
      <c r="F9" s="9">
        <v>0.13</v>
      </c>
      <c r="G9" s="9">
        <v>0.16</v>
      </c>
      <c r="H9" s="9">
        <v>129551.72</v>
      </c>
      <c r="I9" s="9">
        <v>158.55000000000001</v>
      </c>
      <c r="J9" s="9">
        <v>4.87</v>
      </c>
      <c r="K9" s="9">
        <v>4.24</v>
      </c>
      <c r="L9" s="9">
        <v>3.15</v>
      </c>
      <c r="M9" s="9">
        <v>2.4900000000000002</v>
      </c>
      <c r="N9" s="9">
        <v>3148.45</v>
      </c>
      <c r="O9" s="9">
        <v>2492.8200000000002</v>
      </c>
      <c r="P9" s="9">
        <v>0</v>
      </c>
      <c r="Q9" s="9">
        <v>9.77</v>
      </c>
      <c r="R9" s="9">
        <v>0</v>
      </c>
      <c r="S9" s="9">
        <v>5.74</v>
      </c>
      <c r="T9" s="9">
        <v>0</v>
      </c>
      <c r="U9" s="9">
        <v>5743.32</v>
      </c>
      <c r="V9" s="9"/>
      <c r="W9" s="9">
        <v>3.1500000953674321</v>
      </c>
      <c r="X9" s="9">
        <v>0.12999999523162839</v>
      </c>
      <c r="Y9" s="9">
        <v>5.7399997711181641</v>
      </c>
      <c r="Z9" s="9">
        <v>2.4900000095367432</v>
      </c>
      <c r="AA9" s="9">
        <v>0.15999999642372131</v>
      </c>
      <c r="AB9" s="9"/>
      <c r="AC9" s="9">
        <v>3148.449951171875</v>
      </c>
      <c r="AD9" s="9">
        <v>129551.71875</v>
      </c>
      <c r="AE9" s="9">
        <v>5743.31982421875</v>
      </c>
      <c r="AF9" s="9">
        <v>2492.820068359375</v>
      </c>
      <c r="AG9" s="9">
        <v>158.55000305175781</v>
      </c>
      <c r="AH9" s="9">
        <v>187.5364685058594</v>
      </c>
      <c r="AI9" s="9">
        <v>5.7399997711181641</v>
      </c>
      <c r="AJ9" s="9">
        <v>185481.21875</v>
      </c>
      <c r="AK9" s="9">
        <v>5743.31982421875</v>
      </c>
      <c r="AL9" s="9">
        <v>3.1500000953674321</v>
      </c>
      <c r="AM9" s="9">
        <v>2.4900000095367432</v>
      </c>
      <c r="AN9" s="9">
        <v>3148.449951171875</v>
      </c>
      <c r="AO9" s="9">
        <v>2492.820068359375</v>
      </c>
      <c r="AP9" s="9">
        <v>0.12999999523162839</v>
      </c>
      <c r="AQ9" s="9">
        <v>0.15999999642372131</v>
      </c>
      <c r="AR9" s="9">
        <v>129551.71875</v>
      </c>
      <c r="AS9" s="9">
        <v>158.55000305175781</v>
      </c>
    </row>
    <row r="10" spans="1:45" x14ac:dyDescent="0.25">
      <c r="A10" s="29">
        <v>14</v>
      </c>
      <c r="B10" s="9">
        <v>1.33</v>
      </c>
      <c r="C10" s="9">
        <v>2.94</v>
      </c>
      <c r="D10" s="9">
        <v>0</v>
      </c>
      <c r="E10" s="9">
        <v>0</v>
      </c>
      <c r="F10" s="9">
        <v>7.0000000000000007E-2</v>
      </c>
      <c r="G10" s="9">
        <v>0.05</v>
      </c>
      <c r="H10" s="9">
        <v>74434.83</v>
      </c>
      <c r="I10" s="9">
        <v>52.09</v>
      </c>
      <c r="J10" s="9">
        <v>3.93</v>
      </c>
      <c r="K10" s="9">
        <v>3.5</v>
      </c>
      <c r="L10" s="9">
        <v>2.96</v>
      </c>
      <c r="M10" s="9">
        <v>1.19</v>
      </c>
      <c r="N10" s="9">
        <v>2959.23</v>
      </c>
      <c r="O10" s="9">
        <v>1187.53</v>
      </c>
      <c r="P10" s="9">
        <v>0</v>
      </c>
      <c r="Q10" s="9">
        <v>0.69</v>
      </c>
      <c r="R10" s="9">
        <v>0</v>
      </c>
      <c r="S10" s="9">
        <v>0.23</v>
      </c>
      <c r="T10" s="9">
        <v>0</v>
      </c>
      <c r="U10" s="9">
        <v>234.46</v>
      </c>
      <c r="V10" s="9"/>
      <c r="W10" s="9">
        <v>2.9600000381469731</v>
      </c>
      <c r="X10" s="9">
        <v>7.0000000298023224E-2</v>
      </c>
      <c r="Y10" s="9">
        <v>0.23000000417232511</v>
      </c>
      <c r="Z10" s="9">
        <v>1.190000057220459</v>
      </c>
      <c r="AA10" s="9">
        <v>5.000000074505806E-2</v>
      </c>
      <c r="AB10" s="9"/>
      <c r="AC10" s="9">
        <v>2959.22998046875</v>
      </c>
      <c r="AD10" s="9">
        <v>74434.828125</v>
      </c>
      <c r="AE10" s="9">
        <v>234.46000671386719</v>
      </c>
      <c r="AF10" s="9">
        <v>1187.530029296875</v>
      </c>
      <c r="AG10" s="9">
        <v>52.090000152587891</v>
      </c>
      <c r="AH10" s="9">
        <v>187.5364685058594</v>
      </c>
      <c r="AI10" s="9">
        <v>0.23000000417232511</v>
      </c>
      <c r="AJ10" s="9">
        <v>185481.21875</v>
      </c>
      <c r="AK10" s="9">
        <v>234.46000671386719</v>
      </c>
      <c r="AL10" s="9">
        <v>2.9600000381469731</v>
      </c>
      <c r="AM10" s="9">
        <v>1.190000057220459</v>
      </c>
      <c r="AN10" s="9">
        <v>2959.22998046875</v>
      </c>
      <c r="AO10" s="9">
        <v>1187.530029296875</v>
      </c>
      <c r="AP10" s="9">
        <v>7.0000000298023224E-2</v>
      </c>
      <c r="AQ10" s="9">
        <v>5.000000074505806E-2</v>
      </c>
      <c r="AR10" s="9">
        <v>74434.828125</v>
      </c>
      <c r="AS10" s="9">
        <v>52.090000152587891</v>
      </c>
    </row>
    <row r="11" spans="1:45" x14ac:dyDescent="0.25">
      <c r="A11" s="29">
        <v>16</v>
      </c>
      <c r="B11" s="9">
        <v>1.1399999999999999</v>
      </c>
      <c r="C11" s="9">
        <v>1.23</v>
      </c>
      <c r="D11" s="9">
        <v>0</v>
      </c>
      <c r="E11" s="9">
        <v>0</v>
      </c>
      <c r="F11" s="9">
        <v>0.17</v>
      </c>
      <c r="G11" s="9">
        <v>0.14000000000000001</v>
      </c>
      <c r="H11" s="9">
        <v>173873.48</v>
      </c>
      <c r="I11" s="9">
        <v>135.05000000000001</v>
      </c>
      <c r="J11" s="9">
        <v>3.69</v>
      </c>
      <c r="K11" s="9">
        <v>3.59</v>
      </c>
      <c r="L11" s="9">
        <v>3.23</v>
      </c>
      <c r="M11" s="9">
        <v>2.93</v>
      </c>
      <c r="N11" s="9">
        <v>3233.28</v>
      </c>
      <c r="O11" s="9">
        <v>2926.96</v>
      </c>
      <c r="P11" s="9">
        <v>131.54</v>
      </c>
      <c r="Q11" s="9">
        <v>47.1</v>
      </c>
      <c r="R11" s="9">
        <v>107.2</v>
      </c>
      <c r="S11" s="9">
        <v>38.380000000000003</v>
      </c>
      <c r="T11" s="9">
        <v>107202.99</v>
      </c>
      <c r="U11" s="9">
        <v>38383.879999999997</v>
      </c>
      <c r="V11" s="9">
        <v>107.1999969482422</v>
      </c>
      <c r="W11" s="9">
        <v>3.2300000190734859</v>
      </c>
      <c r="X11" s="9">
        <v>0.17000000178813929</v>
      </c>
      <c r="Y11" s="9">
        <v>38.380001068115227</v>
      </c>
      <c r="Z11" s="9">
        <v>2.9300000667572021</v>
      </c>
      <c r="AA11" s="9">
        <v>0.14000000059604639</v>
      </c>
      <c r="AB11" s="9">
        <v>107202.9921875</v>
      </c>
      <c r="AC11" s="9">
        <v>3233.280029296875</v>
      </c>
      <c r="AD11" s="9">
        <v>173873.484375</v>
      </c>
      <c r="AE11" s="9">
        <v>38383.87890625</v>
      </c>
      <c r="AF11" s="9">
        <v>2926.9599609375</v>
      </c>
      <c r="AG11" s="9">
        <v>135.05000305175781</v>
      </c>
      <c r="AH11" s="9">
        <v>107.1999969482422</v>
      </c>
      <c r="AI11" s="9">
        <v>38.380001068115227</v>
      </c>
      <c r="AJ11" s="9">
        <v>107202.9921875</v>
      </c>
      <c r="AK11" s="9">
        <v>38383.87890625</v>
      </c>
      <c r="AL11" s="9">
        <v>3.2300000190734859</v>
      </c>
      <c r="AM11" s="9">
        <v>2.9300000667572021</v>
      </c>
      <c r="AN11" s="9">
        <v>3233.280029296875</v>
      </c>
      <c r="AO11" s="9">
        <v>2926.9599609375</v>
      </c>
      <c r="AP11" s="9">
        <v>0.17000000178813929</v>
      </c>
      <c r="AQ11" s="9">
        <v>0.14000000059604639</v>
      </c>
      <c r="AR11" s="9">
        <v>173873.484375</v>
      </c>
      <c r="AS11" s="9">
        <v>135.05000305175781</v>
      </c>
    </row>
    <row r="12" spans="1:45" x14ac:dyDescent="0.25">
      <c r="A12" s="29">
        <v>19</v>
      </c>
      <c r="B12" s="9">
        <v>0.62</v>
      </c>
      <c r="C12" s="9">
        <v>0.79</v>
      </c>
      <c r="D12" s="9">
        <v>0</v>
      </c>
      <c r="E12" s="9">
        <v>0</v>
      </c>
      <c r="F12" s="9">
        <v>0.09</v>
      </c>
      <c r="G12" s="9">
        <v>0.11</v>
      </c>
      <c r="H12" s="9">
        <v>90915.92</v>
      </c>
      <c r="I12" s="9">
        <v>105.9</v>
      </c>
      <c r="J12" s="9">
        <v>4.46</v>
      </c>
      <c r="K12" s="9">
        <v>3.47</v>
      </c>
      <c r="L12" s="9">
        <v>7.17</v>
      </c>
      <c r="M12" s="9">
        <v>4.41</v>
      </c>
      <c r="N12" s="9">
        <v>7171.47</v>
      </c>
      <c r="O12" s="9">
        <v>4407.57</v>
      </c>
      <c r="P12" s="9">
        <v>81.11</v>
      </c>
      <c r="Q12" s="9">
        <v>114.28</v>
      </c>
      <c r="R12" s="9">
        <v>103</v>
      </c>
      <c r="S12" s="9">
        <v>145.1</v>
      </c>
      <c r="T12" s="9">
        <v>102994.85</v>
      </c>
      <c r="U12" s="9">
        <v>145104.66</v>
      </c>
      <c r="V12" s="9">
        <v>103</v>
      </c>
      <c r="W12" s="9">
        <v>7.1700000762939453</v>
      </c>
      <c r="X12" s="9">
        <v>9.0000003576278687E-2</v>
      </c>
      <c r="Y12" s="9">
        <v>145.1000061035156</v>
      </c>
      <c r="Z12" s="9">
        <v>4.4099998474121094</v>
      </c>
      <c r="AA12" s="9">
        <v>0.10999999940395359</v>
      </c>
      <c r="AB12" s="9">
        <v>102994.8515625</v>
      </c>
      <c r="AC12" s="9">
        <v>7171.47021484375</v>
      </c>
      <c r="AD12" s="9">
        <v>90915.921875</v>
      </c>
      <c r="AE12" s="9">
        <v>145104.65625</v>
      </c>
      <c r="AF12" s="9">
        <v>4407.56982421875</v>
      </c>
      <c r="AG12" s="9">
        <v>105.90000152587891</v>
      </c>
      <c r="AH12" s="9">
        <v>103</v>
      </c>
      <c r="AI12" s="9">
        <v>145.1000061035156</v>
      </c>
      <c r="AJ12" s="9">
        <v>102994.8515625</v>
      </c>
      <c r="AK12" s="9">
        <v>145104.65625</v>
      </c>
      <c r="AL12" s="9">
        <v>7.1700000762939453</v>
      </c>
      <c r="AM12" s="9">
        <v>4.4099998474121094</v>
      </c>
      <c r="AN12" s="9">
        <v>7171.47021484375</v>
      </c>
      <c r="AO12" s="9">
        <v>4407.56982421875</v>
      </c>
      <c r="AP12" s="9">
        <v>9.0000003576278687E-2</v>
      </c>
      <c r="AQ12" s="9">
        <v>0.10999999940395359</v>
      </c>
      <c r="AR12" s="9">
        <v>90915.921875</v>
      </c>
      <c r="AS12" s="9">
        <v>105.90000152587891</v>
      </c>
    </row>
    <row r="13" spans="1:45" x14ac:dyDescent="0.25">
      <c r="A13" s="29">
        <v>21</v>
      </c>
      <c r="B13" s="9">
        <v>1.62</v>
      </c>
      <c r="C13" s="9">
        <v>1.4</v>
      </c>
      <c r="D13" s="9">
        <v>0</v>
      </c>
      <c r="E13" s="9">
        <v>0</v>
      </c>
      <c r="F13" s="9">
        <v>2.73</v>
      </c>
      <c r="G13" s="9">
        <v>1.07</v>
      </c>
      <c r="H13" s="9">
        <v>2728416.56</v>
      </c>
      <c r="I13" s="9">
        <v>1067.21</v>
      </c>
      <c r="J13" s="9">
        <v>4</v>
      </c>
      <c r="K13" s="9">
        <v>3.3</v>
      </c>
      <c r="L13" s="9">
        <v>2.4700000000000002</v>
      </c>
      <c r="M13" s="9">
        <v>2.36</v>
      </c>
      <c r="N13" s="9">
        <v>2466.92</v>
      </c>
      <c r="O13" s="9">
        <v>2359.1999999999998</v>
      </c>
      <c r="P13" s="9">
        <v>46.29</v>
      </c>
      <c r="Q13" s="9">
        <v>111.48</v>
      </c>
      <c r="R13" s="9">
        <v>33.07</v>
      </c>
      <c r="S13" s="9">
        <v>79.63</v>
      </c>
      <c r="T13" s="9">
        <v>33066.26</v>
      </c>
      <c r="U13" s="9">
        <v>79630.62</v>
      </c>
      <c r="V13" s="9">
        <v>33.069999694824219</v>
      </c>
      <c r="W13" s="9">
        <v>2.470000028610229</v>
      </c>
      <c r="X13" s="9">
        <v>2.7300000190734859</v>
      </c>
      <c r="Y13" s="9">
        <v>79.629997253417969</v>
      </c>
      <c r="Z13" s="9">
        <v>2.3599998950958252</v>
      </c>
      <c r="AA13" s="9">
        <v>1.070000052452087</v>
      </c>
      <c r="AB13" s="9">
        <v>33066.26171875</v>
      </c>
      <c r="AC13" s="9">
        <v>2466.919921875</v>
      </c>
      <c r="AD13" s="9">
        <v>2728416.5</v>
      </c>
      <c r="AE13" s="9">
        <v>79630.6171875</v>
      </c>
      <c r="AF13" s="9">
        <v>2359.199951171875</v>
      </c>
      <c r="AG13" s="9">
        <v>1067.2099609375</v>
      </c>
      <c r="AH13" s="9">
        <v>33.069999694824219</v>
      </c>
      <c r="AI13" s="9">
        <v>79.629997253417969</v>
      </c>
      <c r="AJ13" s="9">
        <v>33066.26171875</v>
      </c>
      <c r="AK13" s="9">
        <v>79630.6171875</v>
      </c>
      <c r="AL13" s="9">
        <v>2.470000028610229</v>
      </c>
      <c r="AM13" s="9">
        <v>2.3599998950958252</v>
      </c>
      <c r="AN13" s="9">
        <v>2466.919921875</v>
      </c>
      <c r="AO13" s="9">
        <v>2359.199951171875</v>
      </c>
      <c r="AP13" s="9">
        <v>2.7300000190734859</v>
      </c>
      <c r="AQ13" s="9">
        <v>1.070000052452087</v>
      </c>
      <c r="AR13" s="9">
        <v>2728416.5</v>
      </c>
      <c r="AS13" s="9">
        <v>1067.2099609375</v>
      </c>
    </row>
    <row r="14" spans="1:45" x14ac:dyDescent="0.25">
      <c r="A14" s="29">
        <v>24</v>
      </c>
      <c r="B14" s="9">
        <v>1.9</v>
      </c>
      <c r="C14" s="9">
        <v>1.25</v>
      </c>
      <c r="D14" s="9">
        <v>0</v>
      </c>
      <c r="E14" s="9">
        <v>0</v>
      </c>
      <c r="F14" s="9">
        <v>0.21</v>
      </c>
      <c r="G14" s="9">
        <v>0.36</v>
      </c>
      <c r="H14" s="9">
        <v>210981.59</v>
      </c>
      <c r="I14" s="9">
        <v>359.3</v>
      </c>
      <c r="J14" s="9">
        <v>4.1900000000000004</v>
      </c>
      <c r="K14" s="9">
        <v>3.83</v>
      </c>
      <c r="L14" s="9">
        <v>2.21</v>
      </c>
      <c r="M14" s="9">
        <v>3.05</v>
      </c>
      <c r="N14" s="9">
        <v>2208.4899999999998</v>
      </c>
      <c r="O14" s="9">
        <v>3053.97</v>
      </c>
      <c r="P14" s="9">
        <v>42.84</v>
      </c>
      <c r="Q14" s="9">
        <v>16.45</v>
      </c>
      <c r="R14" s="9">
        <v>34.14</v>
      </c>
      <c r="S14" s="9">
        <v>13.11</v>
      </c>
      <c r="T14" s="9">
        <v>34143.56</v>
      </c>
      <c r="U14" s="9">
        <v>13107.85</v>
      </c>
      <c r="V14" s="9">
        <v>34.139999389648438</v>
      </c>
      <c r="W14" s="9">
        <v>2.2100000381469731</v>
      </c>
      <c r="X14" s="9">
        <v>0.2099999934434891</v>
      </c>
      <c r="Y14" s="9">
        <v>13.10999965667725</v>
      </c>
      <c r="Z14" s="9">
        <v>3.0499999523162842</v>
      </c>
      <c r="AA14" s="9">
        <v>0.36000001430511469</v>
      </c>
      <c r="AB14" s="9">
        <v>34143.55859375</v>
      </c>
      <c r="AC14" s="9">
        <v>2208.489990234375</v>
      </c>
      <c r="AD14" s="9">
        <v>210981.59375</v>
      </c>
      <c r="AE14" s="9">
        <v>13107.849609375</v>
      </c>
      <c r="AF14" s="9">
        <v>3053.969970703125</v>
      </c>
      <c r="AG14" s="9">
        <v>359.29998779296881</v>
      </c>
      <c r="AH14" s="9">
        <v>34.139999389648438</v>
      </c>
      <c r="AI14" s="9">
        <v>13.10999965667725</v>
      </c>
      <c r="AJ14" s="9">
        <v>34143.55859375</v>
      </c>
      <c r="AK14" s="9">
        <v>13107.849609375</v>
      </c>
      <c r="AL14" s="9">
        <v>2.2100000381469731</v>
      </c>
      <c r="AM14" s="9">
        <v>3.0499999523162842</v>
      </c>
      <c r="AN14" s="9">
        <v>2208.489990234375</v>
      </c>
      <c r="AO14" s="9">
        <v>3053.969970703125</v>
      </c>
      <c r="AP14" s="9">
        <v>0.2099999934434891</v>
      </c>
      <c r="AQ14" s="9">
        <v>0.36000001430511469</v>
      </c>
      <c r="AR14" s="9">
        <v>210981.59375</v>
      </c>
      <c r="AS14" s="9">
        <v>359.29998779296881</v>
      </c>
    </row>
    <row r="15" spans="1:45" x14ac:dyDescent="0.25">
      <c r="A15" s="29">
        <v>25</v>
      </c>
      <c r="B15" s="9">
        <v>1.04</v>
      </c>
      <c r="C15" s="9">
        <v>1.77</v>
      </c>
      <c r="D15" s="9">
        <v>0</v>
      </c>
      <c r="E15" s="9">
        <v>0</v>
      </c>
      <c r="F15" s="9">
        <v>0.06</v>
      </c>
      <c r="G15" s="9">
        <v>0.05</v>
      </c>
      <c r="H15" s="9">
        <v>64296.75</v>
      </c>
      <c r="I15" s="9">
        <v>50.11</v>
      </c>
      <c r="J15" s="9">
        <v>4.29</v>
      </c>
      <c r="K15" s="9">
        <v>3.06</v>
      </c>
      <c r="L15" s="9">
        <v>4.1100000000000003</v>
      </c>
      <c r="M15" s="9">
        <v>1.73</v>
      </c>
      <c r="N15" s="9">
        <v>4109.3</v>
      </c>
      <c r="O15" s="9">
        <v>1729.99</v>
      </c>
      <c r="P15" s="9">
        <v>159.58000000000001</v>
      </c>
      <c r="Q15" s="9">
        <v>217.32</v>
      </c>
      <c r="R15" s="9">
        <v>90.14</v>
      </c>
      <c r="S15" s="9">
        <v>122.76</v>
      </c>
      <c r="T15" s="9">
        <v>90143.51</v>
      </c>
      <c r="U15" s="9">
        <v>122760.55</v>
      </c>
      <c r="V15" s="9">
        <v>90.139999389648438</v>
      </c>
      <c r="W15" s="9">
        <v>4.1100001335144043</v>
      </c>
      <c r="X15" s="9">
        <v>5.9999998658895493E-2</v>
      </c>
      <c r="Y15" s="9">
        <v>122.7600021362305</v>
      </c>
      <c r="Z15" s="9">
        <v>1.7300000190734861</v>
      </c>
      <c r="AA15" s="9">
        <v>5.000000074505806E-2</v>
      </c>
      <c r="AB15" s="9">
        <v>90143.5078125</v>
      </c>
      <c r="AC15" s="9">
        <v>4109.2998046875</v>
      </c>
      <c r="AD15" s="9">
        <v>64296.75</v>
      </c>
      <c r="AE15" s="9">
        <v>122760.546875</v>
      </c>
      <c r="AF15" s="9">
        <v>1729.989990234375</v>
      </c>
      <c r="AG15" s="9">
        <v>50.110000610351563</v>
      </c>
      <c r="AH15" s="9">
        <v>90.139999389648438</v>
      </c>
      <c r="AI15" s="9">
        <v>122.7600021362305</v>
      </c>
      <c r="AJ15" s="9">
        <v>90143.5078125</v>
      </c>
      <c r="AK15" s="9">
        <v>122760.546875</v>
      </c>
      <c r="AL15" s="9">
        <v>4.1100001335144043</v>
      </c>
      <c r="AM15" s="9">
        <v>1.7300000190734861</v>
      </c>
      <c r="AN15" s="9">
        <v>4109.2998046875</v>
      </c>
      <c r="AO15" s="9">
        <v>1729.989990234375</v>
      </c>
      <c r="AP15" s="9">
        <v>5.9999998658895493E-2</v>
      </c>
      <c r="AQ15" s="9">
        <v>5.000000074505806E-2</v>
      </c>
      <c r="AR15" s="9">
        <v>64296.75</v>
      </c>
      <c r="AS15" s="9">
        <v>50.110000610351563</v>
      </c>
    </row>
    <row r="16" spans="1:45" x14ac:dyDescent="0.25">
      <c r="A16" s="29">
        <v>33</v>
      </c>
      <c r="B16" s="9">
        <v>0.91</v>
      </c>
      <c r="C16" s="9">
        <v>0.84</v>
      </c>
      <c r="D16" s="9">
        <v>0</v>
      </c>
      <c r="E16" s="9">
        <v>0</v>
      </c>
      <c r="F16" s="9">
        <v>0.14000000000000001</v>
      </c>
      <c r="G16" s="9">
        <v>0.02</v>
      </c>
      <c r="H16" s="9">
        <v>145377.09</v>
      </c>
      <c r="I16" s="9">
        <v>21.36</v>
      </c>
      <c r="J16" s="9">
        <v>3.14</v>
      </c>
      <c r="K16" s="9">
        <v>3.18</v>
      </c>
      <c r="L16" s="9">
        <v>3.44</v>
      </c>
      <c r="M16" s="9">
        <v>3.78</v>
      </c>
      <c r="N16" s="9">
        <v>3436.66</v>
      </c>
      <c r="O16" s="9">
        <v>3775.85</v>
      </c>
      <c r="P16" s="9">
        <v>109.75</v>
      </c>
      <c r="Q16" s="9">
        <v>170.55</v>
      </c>
      <c r="R16" s="9">
        <v>130.21</v>
      </c>
      <c r="S16" s="9">
        <v>202.33</v>
      </c>
      <c r="T16" s="9">
        <v>130207.5</v>
      </c>
      <c r="U16" s="9">
        <v>202330.07</v>
      </c>
      <c r="V16" s="9">
        <v>130.21000671386719</v>
      </c>
      <c r="W16" s="9">
        <v>3.440000057220459</v>
      </c>
      <c r="X16" s="9">
        <v>0.14000000059604639</v>
      </c>
      <c r="Y16" s="9">
        <v>202.33000183105469</v>
      </c>
      <c r="Z16" s="9">
        <v>3.779999971389771</v>
      </c>
      <c r="AA16" s="9">
        <v>1.9999999552965161E-2</v>
      </c>
      <c r="AB16" s="9">
        <v>130207.5</v>
      </c>
      <c r="AC16" s="9">
        <v>3436.659912109375</v>
      </c>
      <c r="AD16" s="9">
        <v>145377.09375</v>
      </c>
      <c r="AE16" s="9">
        <v>202330.0625</v>
      </c>
      <c r="AF16" s="9">
        <v>3775.85009765625</v>
      </c>
      <c r="AG16" s="9">
        <v>21.360000610351559</v>
      </c>
      <c r="AH16" s="9">
        <v>130.21000671386719</v>
      </c>
      <c r="AI16" s="9">
        <v>202.33000183105469</v>
      </c>
      <c r="AJ16" s="9">
        <v>130207.5</v>
      </c>
      <c r="AK16" s="9">
        <v>202330.0625</v>
      </c>
      <c r="AL16" s="9">
        <v>3.440000057220459</v>
      </c>
      <c r="AM16" s="9">
        <v>3.779999971389771</v>
      </c>
      <c r="AN16" s="9">
        <v>3436.659912109375</v>
      </c>
      <c r="AO16" s="9">
        <v>3775.85009765625</v>
      </c>
      <c r="AP16" s="9">
        <v>0.14000000059604639</v>
      </c>
      <c r="AQ16" s="9">
        <v>1.9999999552965161E-2</v>
      </c>
      <c r="AR16" s="9">
        <v>145377.09375</v>
      </c>
      <c r="AS16" s="9">
        <v>21.360000610351559</v>
      </c>
    </row>
    <row r="17" spans="1:45" x14ac:dyDescent="0.25">
      <c r="A17" s="29">
        <v>34</v>
      </c>
      <c r="B17" s="9">
        <v>0.42</v>
      </c>
      <c r="C17" s="9">
        <v>1.71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3.22</v>
      </c>
      <c r="J17" s="9">
        <v>3.86</v>
      </c>
      <c r="K17" s="9">
        <v>2.68</v>
      </c>
      <c r="L17" s="9">
        <v>9.09</v>
      </c>
      <c r="M17" s="9">
        <v>1.57</v>
      </c>
      <c r="N17" s="9">
        <v>9089.0499999999993</v>
      </c>
      <c r="O17" s="9">
        <v>1567.89</v>
      </c>
      <c r="P17" s="9">
        <v>51.29</v>
      </c>
      <c r="Q17" s="9">
        <v>7.7</v>
      </c>
      <c r="R17" s="9">
        <v>30.03</v>
      </c>
      <c r="S17" s="9">
        <v>4.51</v>
      </c>
      <c r="T17" s="9">
        <v>30030.93</v>
      </c>
      <c r="U17" s="9">
        <v>4507.01</v>
      </c>
      <c r="V17" s="9">
        <v>30.030000686645511</v>
      </c>
      <c r="W17" s="9">
        <v>9.0900001525878906</v>
      </c>
      <c r="X17" s="9"/>
      <c r="Y17" s="9">
        <v>4.5100002288818359</v>
      </c>
      <c r="Z17" s="9">
        <v>1.570000052452087</v>
      </c>
      <c r="AA17" s="9"/>
      <c r="AB17" s="9">
        <v>30030.9296875</v>
      </c>
      <c r="AC17" s="9">
        <v>9089.0498046875</v>
      </c>
      <c r="AD17" s="9"/>
      <c r="AE17" s="9">
        <v>4507.009765625</v>
      </c>
      <c r="AF17" s="9">
        <v>1567.890014648438</v>
      </c>
      <c r="AG17" s="9">
        <v>3.220000028610229</v>
      </c>
      <c r="AH17" s="9">
        <v>30.030000686645511</v>
      </c>
      <c r="AI17" s="9">
        <v>4.5100002288818359</v>
      </c>
      <c r="AJ17" s="9">
        <v>30030.9296875</v>
      </c>
      <c r="AK17" s="9">
        <v>4507.009765625</v>
      </c>
      <c r="AL17" s="9">
        <v>9.0900001525878906</v>
      </c>
      <c r="AM17" s="9">
        <v>1.570000052452087</v>
      </c>
      <c r="AN17" s="9">
        <v>9089.0498046875</v>
      </c>
      <c r="AO17" s="9">
        <v>1567.890014648438</v>
      </c>
      <c r="AP17" s="9">
        <v>0.22434782981872561</v>
      </c>
      <c r="AQ17" s="9">
        <v>0.10782609134912489</v>
      </c>
      <c r="AR17" s="9">
        <v>225132.109375</v>
      </c>
      <c r="AS17" s="9">
        <v>3.220000028610229</v>
      </c>
    </row>
    <row r="18" spans="1:45" x14ac:dyDescent="0.25">
      <c r="A18" s="29">
        <v>36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4.29</v>
      </c>
      <c r="K18" s="9">
        <v>3.71</v>
      </c>
      <c r="L18" s="9">
        <v>0</v>
      </c>
      <c r="M18" s="9">
        <v>0</v>
      </c>
      <c r="N18" s="9">
        <v>0</v>
      </c>
      <c r="O18" s="9">
        <v>0</v>
      </c>
      <c r="P18" s="9">
        <v>25.27</v>
      </c>
      <c r="Q18" s="9">
        <v>33.01</v>
      </c>
      <c r="R18" s="9">
        <v>0</v>
      </c>
      <c r="S18" s="9">
        <v>0</v>
      </c>
      <c r="T18" s="9">
        <v>0</v>
      </c>
      <c r="U18" s="9">
        <v>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>
        <v>187.5364685058594</v>
      </c>
      <c r="AI18" s="9">
        <v>99.527503967285156</v>
      </c>
      <c r="AJ18" s="9">
        <v>185481.21875</v>
      </c>
      <c r="AK18" s="9">
        <v>97153.9296875</v>
      </c>
      <c r="AL18" s="9">
        <v>4.2062501907348633</v>
      </c>
      <c r="AM18" s="9">
        <v>2.9262499809265141</v>
      </c>
      <c r="AN18" s="9">
        <v>4205.587890625</v>
      </c>
      <c r="AO18" s="9">
        <v>2902.807373046875</v>
      </c>
      <c r="AP18" s="9">
        <v>0.22434782981872561</v>
      </c>
      <c r="AQ18" s="9">
        <v>0.10782609134912489</v>
      </c>
      <c r="AR18" s="9">
        <v>225132.109375</v>
      </c>
      <c r="AS18" s="9">
        <v>225132.109375</v>
      </c>
    </row>
    <row r="19" spans="1:45" x14ac:dyDescent="0.25">
      <c r="A19" s="29">
        <v>40</v>
      </c>
      <c r="B19" s="9">
        <v>1.24</v>
      </c>
      <c r="C19" s="9">
        <v>2.0699999999999998</v>
      </c>
      <c r="D19" s="9">
        <v>0</v>
      </c>
      <c r="E19" s="9">
        <v>0</v>
      </c>
      <c r="F19" s="9">
        <v>7.0000000000000007E-2</v>
      </c>
      <c r="G19" s="9">
        <v>0.02</v>
      </c>
      <c r="H19" s="9">
        <v>65258.07</v>
      </c>
      <c r="I19" s="9">
        <v>20.8</v>
      </c>
      <c r="J19" s="9">
        <v>3.83</v>
      </c>
      <c r="K19" s="9">
        <v>3.52</v>
      </c>
      <c r="L19" s="9">
        <v>3.08</v>
      </c>
      <c r="M19" s="9">
        <v>1.7</v>
      </c>
      <c r="N19" s="9">
        <v>3079.45</v>
      </c>
      <c r="O19" s="9">
        <v>1701.9</v>
      </c>
      <c r="P19" s="9">
        <v>107.35</v>
      </c>
      <c r="Q19" s="9">
        <v>111.31</v>
      </c>
      <c r="R19" s="9">
        <v>51.92</v>
      </c>
      <c r="S19" s="9">
        <v>53.83</v>
      </c>
      <c r="T19" s="9">
        <v>51914.84</v>
      </c>
      <c r="U19" s="9">
        <v>53829.31</v>
      </c>
      <c r="V19" s="9">
        <v>51.919998168945313</v>
      </c>
      <c r="W19" s="9">
        <v>3.0799999237060551</v>
      </c>
      <c r="X19" s="9">
        <v>7.0000000298023224E-2</v>
      </c>
      <c r="Y19" s="9">
        <v>53.830001831054688</v>
      </c>
      <c r="Z19" s="9">
        <v>1.700000047683716</v>
      </c>
      <c r="AA19" s="9">
        <v>1.9999999552965161E-2</v>
      </c>
      <c r="AB19" s="9">
        <v>51914.83984375</v>
      </c>
      <c r="AC19" s="9">
        <v>3079.449951171875</v>
      </c>
      <c r="AD19" s="9">
        <v>65258.0703125</v>
      </c>
      <c r="AE19" s="9">
        <v>53829.30859375</v>
      </c>
      <c r="AF19" s="9">
        <v>1701.900024414063</v>
      </c>
      <c r="AG19" s="9">
        <v>20.79999923706055</v>
      </c>
      <c r="AH19" s="9">
        <v>51.919998168945313</v>
      </c>
      <c r="AI19" s="9">
        <v>53.830001831054688</v>
      </c>
      <c r="AJ19" s="9">
        <v>51914.83984375</v>
      </c>
      <c r="AK19" s="9">
        <v>53829.30859375</v>
      </c>
      <c r="AL19" s="9">
        <v>3.0799999237060551</v>
      </c>
      <c r="AM19" s="9">
        <v>1.700000047683716</v>
      </c>
      <c r="AN19" s="9">
        <v>3079.449951171875</v>
      </c>
      <c r="AO19" s="9">
        <v>1701.900024414063</v>
      </c>
      <c r="AP19" s="9">
        <v>7.0000000298023224E-2</v>
      </c>
      <c r="AQ19" s="9">
        <v>1.9999999552965161E-2</v>
      </c>
      <c r="AR19" s="9">
        <v>65258.0703125</v>
      </c>
      <c r="AS19" s="9">
        <v>20.79999923706055</v>
      </c>
    </row>
    <row r="20" spans="1:45" x14ac:dyDescent="0.25">
      <c r="A20" s="29">
        <v>41</v>
      </c>
      <c r="B20" s="9">
        <v>1.22</v>
      </c>
      <c r="C20" s="9">
        <v>1.62</v>
      </c>
      <c r="D20" s="9">
        <v>0</v>
      </c>
      <c r="E20" s="9">
        <v>0</v>
      </c>
      <c r="F20" s="9">
        <v>0.04</v>
      </c>
      <c r="G20" s="9">
        <v>0.03</v>
      </c>
      <c r="H20" s="9">
        <v>43399.040000000001</v>
      </c>
      <c r="I20" s="9">
        <v>26.32</v>
      </c>
      <c r="J20" s="9">
        <v>3.47</v>
      </c>
      <c r="K20" s="9">
        <v>3.95</v>
      </c>
      <c r="L20" s="9">
        <v>2.84</v>
      </c>
      <c r="M20" s="9">
        <v>2.4500000000000002</v>
      </c>
      <c r="N20" s="9">
        <v>2837</v>
      </c>
      <c r="O20" s="9">
        <v>2447.7199999999998</v>
      </c>
      <c r="P20" s="9">
        <v>33.9</v>
      </c>
      <c r="Q20" s="9">
        <v>194.77</v>
      </c>
      <c r="R20" s="9">
        <v>21</v>
      </c>
      <c r="S20" s="9">
        <v>120.64</v>
      </c>
      <c r="T20" s="9">
        <v>20995.45</v>
      </c>
      <c r="U20" s="9">
        <v>120634.88</v>
      </c>
      <c r="V20" s="9">
        <v>21</v>
      </c>
      <c r="W20" s="9">
        <v>2.839999914169312</v>
      </c>
      <c r="X20" s="9">
        <v>3.9999999105930328E-2</v>
      </c>
      <c r="Y20" s="9">
        <v>120.63999938964839</v>
      </c>
      <c r="Z20" s="9">
        <v>2.4500000476837158</v>
      </c>
      <c r="AA20" s="9">
        <v>2.999999932944775E-2</v>
      </c>
      <c r="AB20" s="9">
        <v>20995.44921875</v>
      </c>
      <c r="AC20" s="9">
        <v>2837</v>
      </c>
      <c r="AD20" s="9">
        <v>43399.0390625</v>
      </c>
      <c r="AE20" s="9">
        <v>120634.8828125</v>
      </c>
      <c r="AF20" s="9">
        <v>2447.719970703125</v>
      </c>
      <c r="AG20" s="9">
        <v>26.319999694824219</v>
      </c>
      <c r="AH20" s="9">
        <v>21</v>
      </c>
      <c r="AI20" s="9">
        <v>120.63999938964839</v>
      </c>
      <c r="AJ20" s="9">
        <v>20995.44921875</v>
      </c>
      <c r="AK20" s="9">
        <v>120634.8828125</v>
      </c>
      <c r="AL20" s="9">
        <v>2.839999914169312</v>
      </c>
      <c r="AM20" s="9">
        <v>2.4500000476837158</v>
      </c>
      <c r="AN20" s="9">
        <v>2837</v>
      </c>
      <c r="AO20" s="9">
        <v>2447.719970703125</v>
      </c>
      <c r="AP20" s="9">
        <v>3.9999999105930328E-2</v>
      </c>
      <c r="AQ20" s="9">
        <v>2.999999932944775E-2</v>
      </c>
      <c r="AR20" s="9">
        <v>43399.0390625</v>
      </c>
      <c r="AS20" s="9">
        <v>26.319999694824219</v>
      </c>
    </row>
    <row r="21" spans="1:45" x14ac:dyDescent="0.25">
      <c r="A21" s="29">
        <v>42</v>
      </c>
      <c r="B21" s="9">
        <v>0.98</v>
      </c>
      <c r="C21" s="9">
        <v>1.36</v>
      </c>
      <c r="D21" s="9">
        <v>0</v>
      </c>
      <c r="E21" s="9">
        <v>0</v>
      </c>
      <c r="F21" s="9">
        <v>0.1</v>
      </c>
      <c r="G21" s="9">
        <v>0.02</v>
      </c>
      <c r="H21" s="9">
        <v>102209.8</v>
      </c>
      <c r="I21" s="9">
        <v>21.7</v>
      </c>
      <c r="J21" s="9">
        <v>3.45</v>
      </c>
      <c r="K21" s="9">
        <v>2.65</v>
      </c>
      <c r="L21" s="9">
        <v>3.51</v>
      </c>
      <c r="M21" s="9">
        <v>1.96</v>
      </c>
      <c r="N21" s="9">
        <v>3512.75</v>
      </c>
      <c r="O21" s="9">
        <v>1958.53</v>
      </c>
      <c r="P21" s="9">
        <v>306.52</v>
      </c>
      <c r="Q21" s="9">
        <v>29.86</v>
      </c>
      <c r="R21" s="9">
        <v>226.21</v>
      </c>
      <c r="S21" s="9">
        <v>22.04</v>
      </c>
      <c r="T21" s="9">
        <v>226212.99</v>
      </c>
      <c r="U21" s="9">
        <v>22034.67</v>
      </c>
      <c r="V21" s="9">
        <v>226.21000671386719</v>
      </c>
      <c r="W21" s="9">
        <v>3.5099999904632568</v>
      </c>
      <c r="X21" s="9">
        <v>0.10000000149011611</v>
      </c>
      <c r="Y21" s="9">
        <v>22.04000091552734</v>
      </c>
      <c r="Z21" s="9">
        <v>1.9600000381469731</v>
      </c>
      <c r="AA21" s="9">
        <v>1.9999999552965161E-2</v>
      </c>
      <c r="AB21" s="9">
        <v>226212.984375</v>
      </c>
      <c r="AC21" s="9">
        <v>3512.75</v>
      </c>
      <c r="AD21" s="9">
        <v>102209.796875</v>
      </c>
      <c r="AE21" s="9">
        <v>22034.669921875</v>
      </c>
      <c r="AF21" s="9">
        <v>1958.530029296875</v>
      </c>
      <c r="AG21" s="9">
        <v>21.70000076293945</v>
      </c>
      <c r="AH21" s="9">
        <v>226.21000671386719</v>
      </c>
      <c r="AI21" s="9">
        <v>22.04000091552734</v>
      </c>
      <c r="AJ21" s="9">
        <v>226212.984375</v>
      </c>
      <c r="AK21" s="9">
        <v>22034.669921875</v>
      </c>
      <c r="AL21" s="9">
        <v>3.5099999904632568</v>
      </c>
      <c r="AM21" s="9">
        <v>1.9600000381469731</v>
      </c>
      <c r="AN21" s="9">
        <v>3512.75</v>
      </c>
      <c r="AO21" s="9">
        <v>1958.530029296875</v>
      </c>
      <c r="AP21" s="9">
        <v>0.10000000149011611</v>
      </c>
      <c r="AQ21" s="9">
        <v>1.9999999552965161E-2</v>
      </c>
      <c r="AR21" s="9">
        <v>102209.796875</v>
      </c>
      <c r="AS21" s="9">
        <v>21.70000076293945</v>
      </c>
    </row>
    <row r="22" spans="1:45" x14ac:dyDescent="0.25">
      <c r="A22" s="29">
        <v>43</v>
      </c>
      <c r="B22" s="9">
        <v>0.19</v>
      </c>
      <c r="C22" s="9">
        <v>1.22</v>
      </c>
      <c r="D22" s="9">
        <v>0</v>
      </c>
      <c r="E22" s="9">
        <v>0</v>
      </c>
      <c r="F22" s="9">
        <v>0.23</v>
      </c>
      <c r="G22" s="9">
        <v>0.01</v>
      </c>
      <c r="H22" s="9">
        <v>229717.95</v>
      </c>
      <c r="I22" s="9">
        <v>9.43</v>
      </c>
      <c r="J22" s="9">
        <v>3.38</v>
      </c>
      <c r="K22" s="9">
        <v>4.0199999999999996</v>
      </c>
      <c r="L22" s="9">
        <v>17.86</v>
      </c>
      <c r="M22" s="9">
        <v>3.3</v>
      </c>
      <c r="N22" s="9">
        <v>17864.009999999998</v>
      </c>
      <c r="O22" s="9">
        <v>3298.21</v>
      </c>
      <c r="P22" s="9">
        <v>116.22</v>
      </c>
      <c r="Q22" s="9">
        <v>32.630000000000003</v>
      </c>
      <c r="R22" s="9">
        <v>95.25</v>
      </c>
      <c r="S22" s="9">
        <v>26.74</v>
      </c>
      <c r="T22" s="9">
        <v>95252.69</v>
      </c>
      <c r="U22" s="9">
        <v>26742.880000000001</v>
      </c>
      <c r="V22" s="9">
        <v>95.25</v>
      </c>
      <c r="W22" s="9">
        <v>17.860000610351559</v>
      </c>
      <c r="X22" s="9">
        <v>0.23000000417232511</v>
      </c>
      <c r="Y22" s="9">
        <v>26.739999771118161</v>
      </c>
      <c r="Z22" s="9">
        <v>3.2999999523162842</v>
      </c>
      <c r="AA22" s="9">
        <v>9.9999997764825821E-3</v>
      </c>
      <c r="AB22" s="9">
        <v>95252.6875</v>
      </c>
      <c r="AC22" s="9">
        <v>17864.009765625</v>
      </c>
      <c r="AD22" s="9">
        <v>229717.953125</v>
      </c>
      <c r="AE22" s="9">
        <v>26742.880859375</v>
      </c>
      <c r="AF22" s="9">
        <v>3298.2099609375</v>
      </c>
      <c r="AG22" s="9">
        <v>9.4300003051757813</v>
      </c>
      <c r="AH22" s="9">
        <v>95.25</v>
      </c>
      <c r="AI22" s="9">
        <v>26.739999771118161</v>
      </c>
      <c r="AJ22" s="9">
        <v>95252.6875</v>
      </c>
      <c r="AK22" s="9">
        <v>26742.880859375</v>
      </c>
      <c r="AL22" s="9">
        <v>17.860000610351559</v>
      </c>
      <c r="AM22" s="9">
        <v>3.2999999523162842</v>
      </c>
      <c r="AN22" s="9">
        <v>17864.009765625</v>
      </c>
      <c r="AO22" s="9">
        <v>3298.2099609375</v>
      </c>
      <c r="AP22" s="9">
        <v>0.23000000417232511</v>
      </c>
      <c r="AQ22" s="9">
        <v>9.9999997764825821E-3</v>
      </c>
      <c r="AR22" s="9">
        <v>229717.953125</v>
      </c>
      <c r="AS22" s="9">
        <v>9.4300003051757813</v>
      </c>
    </row>
    <row r="23" spans="1:45" x14ac:dyDescent="0.25">
      <c r="A23" s="29">
        <v>44</v>
      </c>
      <c r="B23" s="9">
        <v>1</v>
      </c>
      <c r="C23" s="9">
        <v>2.04</v>
      </c>
      <c r="D23" s="9">
        <v>0</v>
      </c>
      <c r="E23" s="9">
        <v>0</v>
      </c>
      <c r="F23" s="9">
        <v>0.09</v>
      </c>
      <c r="G23" s="9">
        <v>0.02</v>
      </c>
      <c r="H23" s="9">
        <v>85818.78</v>
      </c>
      <c r="I23" s="9">
        <v>24.27</v>
      </c>
      <c r="J23" s="9">
        <v>2.89</v>
      </c>
      <c r="K23" s="9">
        <v>2.89</v>
      </c>
      <c r="L23" s="9">
        <v>2.9</v>
      </c>
      <c r="M23" s="9">
        <v>1.42</v>
      </c>
      <c r="N23" s="9">
        <v>2898.24</v>
      </c>
      <c r="O23" s="9">
        <v>1416.24</v>
      </c>
      <c r="P23" s="9">
        <v>0</v>
      </c>
      <c r="Q23" s="9">
        <v>71.17</v>
      </c>
      <c r="R23" s="9">
        <v>0</v>
      </c>
      <c r="S23" s="9">
        <v>34.82</v>
      </c>
      <c r="T23" s="9">
        <v>0</v>
      </c>
      <c r="U23" s="9">
        <v>34823.78</v>
      </c>
      <c r="V23" s="9"/>
      <c r="W23" s="9">
        <v>2.9000000953674321</v>
      </c>
      <c r="X23" s="9">
        <v>9.0000003576278687E-2</v>
      </c>
      <c r="Y23" s="9">
        <v>34.819999694824219</v>
      </c>
      <c r="Z23" s="9">
        <v>1.419999957084656</v>
      </c>
      <c r="AA23" s="9">
        <v>1.9999999552965161E-2</v>
      </c>
      <c r="AB23" s="9"/>
      <c r="AC23" s="9">
        <v>2898.239990234375</v>
      </c>
      <c r="AD23" s="9">
        <v>85818.78125</v>
      </c>
      <c r="AE23" s="9">
        <v>34823.78125</v>
      </c>
      <c r="AF23" s="9">
        <v>1416.239990234375</v>
      </c>
      <c r="AG23" s="9">
        <v>24.270000457763668</v>
      </c>
      <c r="AH23" s="9">
        <v>187.5364685058594</v>
      </c>
      <c r="AI23" s="9">
        <v>34.819999694824219</v>
      </c>
      <c r="AJ23" s="9">
        <v>185481.21875</v>
      </c>
      <c r="AK23" s="9">
        <v>34823.78125</v>
      </c>
      <c r="AL23" s="9">
        <v>2.9000000953674321</v>
      </c>
      <c r="AM23" s="9">
        <v>1.419999957084656</v>
      </c>
      <c r="AN23" s="9">
        <v>2898.239990234375</v>
      </c>
      <c r="AO23" s="9">
        <v>1416.239990234375</v>
      </c>
      <c r="AP23" s="9">
        <v>9.0000003576278687E-2</v>
      </c>
      <c r="AQ23" s="9">
        <v>1.9999999552965161E-2</v>
      </c>
      <c r="AR23" s="9">
        <v>85818.78125</v>
      </c>
      <c r="AS23" s="9">
        <v>24.270000457763668</v>
      </c>
    </row>
    <row r="24" spans="1:45" x14ac:dyDescent="0.25">
      <c r="A24" s="29">
        <v>46</v>
      </c>
      <c r="B24" s="9">
        <v>0.9</v>
      </c>
      <c r="C24" s="9">
        <v>0.28999999999999998</v>
      </c>
      <c r="D24" s="9">
        <v>0</v>
      </c>
      <c r="E24" s="9">
        <v>0</v>
      </c>
      <c r="F24" s="9">
        <v>0.05</v>
      </c>
      <c r="G24" s="9">
        <v>0.01</v>
      </c>
      <c r="H24" s="9">
        <v>54339.99</v>
      </c>
      <c r="I24" s="9">
        <v>8.1999999999999993</v>
      </c>
      <c r="J24" s="9">
        <v>2.77</v>
      </c>
      <c r="K24" s="9">
        <v>3.09</v>
      </c>
      <c r="L24" s="9">
        <v>3.08</v>
      </c>
      <c r="M24" s="9">
        <v>10.54</v>
      </c>
      <c r="N24" s="9">
        <v>3076.35</v>
      </c>
      <c r="O24" s="9">
        <v>10543.83</v>
      </c>
      <c r="P24" s="9">
        <v>304.64</v>
      </c>
      <c r="Q24" s="9">
        <v>123.21</v>
      </c>
      <c r="R24" s="9">
        <v>1040.6600000000001</v>
      </c>
      <c r="S24" s="9">
        <v>420.9</v>
      </c>
      <c r="T24" s="9">
        <v>1040657.08</v>
      </c>
      <c r="U24" s="9">
        <v>420901.23</v>
      </c>
      <c r="V24" s="9">
        <v>1040.660034179688</v>
      </c>
      <c r="W24" s="9">
        <v>3.0799999237060551</v>
      </c>
      <c r="X24" s="9">
        <v>5.000000074505806E-2</v>
      </c>
      <c r="Y24" s="9">
        <v>420.89999389648438</v>
      </c>
      <c r="Z24" s="9">
        <v>10.539999961853029</v>
      </c>
      <c r="AA24" s="9">
        <v>9.9999997764825821E-3</v>
      </c>
      <c r="AB24" s="9">
        <v>1040657.0625</v>
      </c>
      <c r="AC24" s="9">
        <v>3076.35009765625</v>
      </c>
      <c r="AD24" s="9">
        <v>54339.98828125</v>
      </c>
      <c r="AE24" s="9">
        <v>420901.21875</v>
      </c>
      <c r="AF24" s="9">
        <v>10543.830078125</v>
      </c>
      <c r="AG24" s="9">
        <v>8.1999998092651367</v>
      </c>
      <c r="AH24" s="9">
        <v>1040.660034179688</v>
      </c>
      <c r="AI24" s="9">
        <v>420.89999389648438</v>
      </c>
      <c r="AJ24" s="9">
        <v>1040657.0625</v>
      </c>
      <c r="AK24" s="9">
        <v>420901.21875</v>
      </c>
      <c r="AL24" s="9">
        <v>3.0799999237060551</v>
      </c>
      <c r="AM24" s="9">
        <v>10.539999961853029</v>
      </c>
      <c r="AN24" s="9">
        <v>3076.35009765625</v>
      </c>
      <c r="AO24" s="9">
        <v>10543.830078125</v>
      </c>
      <c r="AP24" s="9">
        <v>5.000000074505806E-2</v>
      </c>
      <c r="AQ24" s="9">
        <v>9.9999997764825821E-3</v>
      </c>
      <c r="AR24" s="9">
        <v>54339.98828125</v>
      </c>
      <c r="AS24" s="9">
        <v>8.1999998092651367</v>
      </c>
    </row>
    <row r="25" spans="1:45" x14ac:dyDescent="0.25">
      <c r="A25" s="29">
        <v>47</v>
      </c>
      <c r="B25" s="9">
        <v>0.84</v>
      </c>
      <c r="C25" s="9">
        <v>0.93</v>
      </c>
      <c r="D25" s="9">
        <v>0</v>
      </c>
      <c r="E25" s="9">
        <v>0</v>
      </c>
      <c r="F25" s="9">
        <v>0.11</v>
      </c>
      <c r="G25" s="9">
        <v>0.06</v>
      </c>
      <c r="H25" s="9">
        <v>105231.12</v>
      </c>
      <c r="I25" s="9">
        <v>63.29</v>
      </c>
      <c r="J25" s="9">
        <v>2.92</v>
      </c>
      <c r="K25" s="9">
        <v>2.99</v>
      </c>
      <c r="L25" s="9">
        <v>3.46</v>
      </c>
      <c r="M25" s="9">
        <v>3.23</v>
      </c>
      <c r="N25" s="9">
        <v>3462.15</v>
      </c>
      <c r="O25" s="9">
        <v>3229.52</v>
      </c>
      <c r="P25" s="9">
        <v>129.1</v>
      </c>
      <c r="Q25" s="9">
        <v>50.2</v>
      </c>
      <c r="R25" s="9">
        <v>139.43</v>
      </c>
      <c r="S25" s="9">
        <v>54.22</v>
      </c>
      <c r="T25" s="9">
        <v>139427.73000000001</v>
      </c>
      <c r="U25" s="9">
        <v>54216.91</v>
      </c>
      <c r="V25" s="9">
        <v>139.42999267578131</v>
      </c>
      <c r="W25" s="9">
        <v>3.4600000381469731</v>
      </c>
      <c r="X25" s="9">
        <v>0.10999999940395359</v>
      </c>
      <c r="Y25" s="9">
        <v>54.220001220703132</v>
      </c>
      <c r="Z25" s="9">
        <v>3.2300000190734859</v>
      </c>
      <c r="AA25" s="9">
        <v>5.9999998658895493E-2</v>
      </c>
      <c r="AB25" s="9">
        <v>139427.734375</v>
      </c>
      <c r="AC25" s="9">
        <v>3462.14990234375</v>
      </c>
      <c r="AD25" s="9">
        <v>105231.1171875</v>
      </c>
      <c r="AE25" s="9">
        <v>54216.91015625</v>
      </c>
      <c r="AF25" s="9">
        <v>3229.52001953125</v>
      </c>
      <c r="AG25" s="9">
        <v>63.290000915527337</v>
      </c>
      <c r="AH25" s="9">
        <v>139.42999267578131</v>
      </c>
      <c r="AI25" s="9">
        <v>54.220001220703132</v>
      </c>
      <c r="AJ25" s="9">
        <v>139427.734375</v>
      </c>
      <c r="AK25" s="9">
        <v>54216.91015625</v>
      </c>
      <c r="AL25" s="9">
        <v>3.4600000381469731</v>
      </c>
      <c r="AM25" s="9">
        <v>3.2300000190734859</v>
      </c>
      <c r="AN25" s="9">
        <v>3462.14990234375</v>
      </c>
      <c r="AO25" s="9">
        <v>3229.52001953125</v>
      </c>
      <c r="AP25" s="9">
        <v>0.10999999940395359</v>
      </c>
      <c r="AQ25" s="9">
        <v>5.9999998658895493E-2</v>
      </c>
      <c r="AR25" s="9">
        <v>105231.1171875</v>
      </c>
      <c r="AS25" s="9">
        <v>63.290000915527337</v>
      </c>
    </row>
    <row r="26" spans="1:45" x14ac:dyDescent="0.25">
      <c r="A26" s="29">
        <v>48</v>
      </c>
      <c r="B26" s="9">
        <v>0.63</v>
      </c>
      <c r="C26" s="9">
        <v>0.63</v>
      </c>
      <c r="D26" s="9">
        <v>0</v>
      </c>
      <c r="E26" s="9">
        <v>0</v>
      </c>
      <c r="F26" s="9">
        <v>0.14000000000000001</v>
      </c>
      <c r="G26" s="9">
        <v>0.02</v>
      </c>
      <c r="H26" s="9">
        <v>135378.74</v>
      </c>
      <c r="I26" s="9">
        <v>19.149999999999999</v>
      </c>
      <c r="J26" s="9">
        <v>3.47</v>
      </c>
      <c r="K26" s="9">
        <v>4.1399999999999997</v>
      </c>
      <c r="L26" s="9">
        <v>5.56</v>
      </c>
      <c r="M26" s="9">
        <v>6.56</v>
      </c>
      <c r="N26" s="9">
        <v>5554.62</v>
      </c>
      <c r="O26" s="9">
        <v>6559.05</v>
      </c>
      <c r="P26" s="9">
        <v>482.86</v>
      </c>
      <c r="Q26" s="9">
        <v>192.84</v>
      </c>
      <c r="R26" s="9">
        <v>764.22</v>
      </c>
      <c r="S26" s="9">
        <v>305.2</v>
      </c>
      <c r="T26" s="9">
        <v>764216.86</v>
      </c>
      <c r="U26" s="9">
        <v>305204.37</v>
      </c>
      <c r="V26" s="9">
        <v>764.219970703125</v>
      </c>
      <c r="W26" s="9">
        <v>5.559999942779541</v>
      </c>
      <c r="X26" s="9">
        <v>0.14000000059604639</v>
      </c>
      <c r="Y26" s="9">
        <v>305.20001220703131</v>
      </c>
      <c r="Z26" s="9">
        <v>6.559999942779541</v>
      </c>
      <c r="AA26" s="9">
        <v>1.9999999552965161E-2</v>
      </c>
      <c r="AB26" s="9">
        <v>764216.875</v>
      </c>
      <c r="AC26" s="9">
        <v>5554.6201171875</v>
      </c>
      <c r="AD26" s="9">
        <v>135378.734375</v>
      </c>
      <c r="AE26" s="9">
        <v>305204.375</v>
      </c>
      <c r="AF26" s="9">
        <v>6559.0498046875</v>
      </c>
      <c r="AG26" s="9">
        <v>19.14999961853027</v>
      </c>
      <c r="AH26" s="9">
        <v>764.219970703125</v>
      </c>
      <c r="AI26" s="9">
        <v>305.20001220703131</v>
      </c>
      <c r="AJ26" s="9">
        <v>764216.875</v>
      </c>
      <c r="AK26" s="9">
        <v>305204.375</v>
      </c>
      <c r="AL26" s="9">
        <v>5.559999942779541</v>
      </c>
      <c r="AM26" s="9">
        <v>6.559999942779541</v>
      </c>
      <c r="AN26" s="9">
        <v>5554.6201171875</v>
      </c>
      <c r="AO26" s="9">
        <v>6559.0498046875</v>
      </c>
      <c r="AP26" s="9">
        <v>0.14000000059604639</v>
      </c>
      <c r="AQ26" s="9">
        <v>1.9999999552965161E-2</v>
      </c>
      <c r="AR26" s="9">
        <v>135378.734375</v>
      </c>
      <c r="AS26" s="9">
        <v>19.14999961853027</v>
      </c>
    </row>
    <row r="27" spans="1:45" x14ac:dyDescent="0.25">
      <c r="A27" s="29">
        <v>50</v>
      </c>
      <c r="B27" s="9">
        <v>0.79</v>
      </c>
      <c r="C27" s="9">
        <v>1.02</v>
      </c>
      <c r="D27" s="9">
        <v>0</v>
      </c>
      <c r="E27" s="9">
        <v>0</v>
      </c>
      <c r="F27" s="9">
        <v>7.0000000000000007E-2</v>
      </c>
      <c r="G27" s="9">
        <v>0.01</v>
      </c>
      <c r="H27" s="9">
        <v>64697.74</v>
      </c>
      <c r="I27" s="9">
        <v>9.0299999999999994</v>
      </c>
      <c r="J27" s="9">
        <v>4</v>
      </c>
      <c r="K27" s="9">
        <v>2.63</v>
      </c>
      <c r="L27" s="9">
        <v>5.04</v>
      </c>
      <c r="M27" s="9">
        <v>2.58</v>
      </c>
      <c r="N27" s="9">
        <v>5034.84</v>
      </c>
      <c r="O27" s="9">
        <v>2579.8200000000002</v>
      </c>
      <c r="P27" s="9">
        <v>82.19</v>
      </c>
      <c r="Q27" s="9">
        <v>112.18</v>
      </c>
      <c r="R27" s="9">
        <v>80.63</v>
      </c>
      <c r="S27" s="9">
        <v>110.05</v>
      </c>
      <c r="T27" s="9">
        <v>80629.119999999995</v>
      </c>
      <c r="U27" s="9">
        <v>110045.9</v>
      </c>
      <c r="V27" s="9">
        <v>80.629997253417969</v>
      </c>
      <c r="W27" s="9">
        <v>5.0399999618530273</v>
      </c>
      <c r="X27" s="9">
        <v>7.0000000298023224E-2</v>
      </c>
      <c r="Y27" s="9">
        <v>110.0500030517578</v>
      </c>
      <c r="Z27" s="9">
        <v>2.5799999237060551</v>
      </c>
      <c r="AA27" s="9">
        <v>9.9999997764825821E-3</v>
      </c>
      <c r="AB27" s="9">
        <v>80629.1171875</v>
      </c>
      <c r="AC27" s="9">
        <v>5034.83984375</v>
      </c>
      <c r="AD27" s="9">
        <v>64697.73828125</v>
      </c>
      <c r="AE27" s="9">
        <v>110045.8984375</v>
      </c>
      <c r="AF27" s="9">
        <v>2579.820068359375</v>
      </c>
      <c r="AG27" s="9">
        <v>9.0299997329711914</v>
      </c>
      <c r="AH27" s="9">
        <v>80.629997253417969</v>
      </c>
      <c r="AI27" s="9">
        <v>110.0500030517578</v>
      </c>
      <c r="AJ27" s="9">
        <v>80629.1171875</v>
      </c>
      <c r="AK27" s="9">
        <v>110045.8984375</v>
      </c>
      <c r="AL27" s="9">
        <v>5.0399999618530273</v>
      </c>
      <c r="AM27" s="9">
        <v>2.5799999237060551</v>
      </c>
      <c r="AN27" s="9">
        <v>5034.83984375</v>
      </c>
      <c r="AO27" s="9">
        <v>2579.820068359375</v>
      </c>
      <c r="AP27" s="9">
        <v>7.0000000298023224E-2</v>
      </c>
      <c r="AQ27" s="9">
        <v>9.9999997764825821E-3</v>
      </c>
      <c r="AR27" s="9">
        <v>64697.73828125</v>
      </c>
      <c r="AS27" s="9">
        <v>9.0299997329711914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Biomarkers data</vt:lpstr>
      <vt:lpstr>Tables for Analysis</vt:lpstr>
      <vt:lpstr>PM2.5 data</vt:lpstr>
      <vt:lpstr>Biomarkers data_Imputation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SHAMSA SABIR</dc:creator>
  <cp:lastModifiedBy>KANOKWAN KULPRACHAKARN</cp:lastModifiedBy>
  <dcterms:created xsi:type="dcterms:W3CDTF">2024-08-01T16:17:19Z</dcterms:created>
  <dcterms:modified xsi:type="dcterms:W3CDTF">2025-01-15T03:40:52Z</dcterms:modified>
</cp:coreProperties>
</file>