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defaultThemeVersion="166925"/>
  <mc:AlternateContent xmlns:mc="http://schemas.openxmlformats.org/markup-compatibility/2006">
    <mc:Choice Requires="x15">
      <x15ac:absPath xmlns:x15ac="http://schemas.microsoft.com/office/spreadsheetml/2010/11/ac" url="E:\CURRENT MANUSCRIPTS\head injury\submitted to PeerJ\"/>
    </mc:Choice>
  </mc:AlternateContent>
  <xr:revisionPtr revIDLastSave="0" documentId="8_{C2256C01-D3B8-45D1-91CF-4BA872E879B5}" xr6:coauthVersionLast="47" xr6:coauthVersionMax="47" xr10:uidLastSave="{00000000-0000-0000-0000-000000000000}"/>
  <bookViews>
    <workbookView xWindow="28680" yWindow="-120" windowWidth="29040" windowHeight="17640" activeTab="1" xr2:uid="{0F842F45-4F52-7E48-B316-BB38ACC06D10}"/>
  </bookViews>
  <sheets>
    <sheet name="summary" sheetId="5" r:id="rId1"/>
    <sheet name="ncog_tasks" sheetId="1" r:id="rId2"/>
    <sheet name="questionnaire_scoring" sheetId="3" r:id="rId3"/>
    <sheet name="MCQ_scoring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E157" i="3" l="1"/>
  <c r="HE156" i="3"/>
  <c r="HE155" i="3"/>
  <c r="HE154" i="3"/>
  <c r="HE153" i="3"/>
  <c r="HE152" i="3"/>
  <c r="HE151" i="3"/>
  <c r="HE150" i="3"/>
  <c r="HE149" i="3"/>
  <c r="HE148" i="3"/>
  <c r="HE147" i="3"/>
  <c r="HE146" i="3"/>
  <c r="HE145" i="3"/>
  <c r="HE144" i="3"/>
  <c r="HE143" i="3"/>
  <c r="HE142" i="3"/>
  <c r="HE140" i="3"/>
  <c r="HE139" i="3"/>
  <c r="HE138" i="3"/>
  <c r="HE136" i="3"/>
  <c r="HE135" i="3"/>
  <c r="HE134" i="3"/>
  <c r="HE133" i="3"/>
  <c r="HE132" i="3"/>
  <c r="HE131" i="3"/>
  <c r="HE130" i="3"/>
  <c r="HE129" i="3"/>
  <c r="HE128" i="3"/>
  <c r="HE127" i="3"/>
  <c r="HE126" i="3"/>
  <c r="HE125" i="3"/>
  <c r="HE124" i="3"/>
  <c r="HE123" i="3"/>
  <c r="HE122" i="3"/>
  <c r="HE121" i="3"/>
  <c r="HE120" i="3"/>
  <c r="HE119" i="3"/>
  <c r="HE118" i="3"/>
  <c r="HE117" i="3"/>
  <c r="HE116" i="3"/>
  <c r="HE115" i="3"/>
  <c r="HE114" i="3"/>
  <c r="HE113" i="3"/>
  <c r="HE112" i="3"/>
  <c r="HE111" i="3"/>
  <c r="HE110" i="3"/>
  <c r="HE109" i="3"/>
  <c r="HE108" i="3"/>
  <c r="HE107" i="3"/>
  <c r="HE106" i="3"/>
  <c r="HE105" i="3"/>
  <c r="HE102" i="3"/>
  <c r="HE101" i="3"/>
  <c r="HE100" i="3"/>
  <c r="HE99" i="3"/>
  <c r="HE98" i="3"/>
  <c r="HE97" i="3"/>
  <c r="HE96" i="3"/>
  <c r="HE95" i="3"/>
  <c r="HE94" i="3"/>
  <c r="HE93" i="3"/>
  <c r="HE92" i="3"/>
  <c r="HE91" i="3"/>
  <c r="HE90" i="3"/>
  <c r="HE89" i="3"/>
  <c r="HE88" i="3"/>
  <c r="HE87" i="3"/>
  <c r="HE86" i="3"/>
  <c r="HE85" i="3"/>
  <c r="HE84" i="3"/>
  <c r="HE83" i="3"/>
  <c r="HE82" i="3"/>
  <c r="HE81" i="3"/>
  <c r="HE80" i="3"/>
  <c r="HE79" i="3"/>
  <c r="HE78" i="3"/>
  <c r="HE77" i="3"/>
  <c r="HE76" i="3"/>
  <c r="HE75" i="3"/>
  <c r="HE74" i="3"/>
  <c r="HE73" i="3"/>
  <c r="HE72" i="3"/>
  <c r="HE71" i="3"/>
  <c r="HE70" i="3"/>
  <c r="HE69" i="3"/>
  <c r="HE68" i="3"/>
  <c r="HE67" i="3"/>
  <c r="HE66" i="3"/>
  <c r="HE65" i="3"/>
  <c r="HE64" i="3"/>
  <c r="HE63" i="3"/>
  <c r="HE62" i="3"/>
  <c r="HE61" i="3"/>
  <c r="HE60" i="3"/>
  <c r="HE59" i="3"/>
  <c r="HE58" i="3"/>
  <c r="HE57" i="3"/>
  <c r="HE56" i="3"/>
  <c r="HE55" i="3"/>
  <c r="HE54" i="3"/>
  <c r="HE53" i="3"/>
  <c r="HE52" i="3"/>
  <c r="HE51" i="3"/>
  <c r="HE50" i="3"/>
  <c r="HE49" i="3"/>
  <c r="HE48" i="3"/>
  <c r="HE47" i="3"/>
  <c r="HE46" i="3"/>
  <c r="HE45" i="3"/>
  <c r="HE44" i="3"/>
  <c r="HE43" i="3"/>
  <c r="HE42" i="3"/>
  <c r="HE41" i="3"/>
  <c r="HE40" i="3"/>
  <c r="HE39" i="3"/>
  <c r="HE38" i="3"/>
  <c r="HE37" i="3"/>
  <c r="HE36" i="3"/>
  <c r="HE35" i="3"/>
  <c r="HE34" i="3"/>
  <c r="HE33" i="3"/>
  <c r="HE32" i="3"/>
  <c r="HE31" i="3"/>
  <c r="HE30" i="3"/>
  <c r="HE29" i="3"/>
  <c r="HE28" i="3"/>
  <c r="HE27" i="3"/>
  <c r="HE26" i="3"/>
  <c r="HE25" i="3"/>
  <c r="HE24" i="3"/>
  <c r="HE23" i="3"/>
  <c r="HE21" i="3"/>
  <c r="HE20" i="3"/>
  <c r="HE19" i="3"/>
  <c r="HE18" i="3"/>
  <c r="HE17" i="3"/>
  <c r="HE16" i="3"/>
  <c r="HE15" i="3"/>
  <c r="HE14" i="3"/>
  <c r="HE13" i="3"/>
  <c r="HE12" i="3"/>
  <c r="HE11" i="3"/>
  <c r="HE10" i="3"/>
  <c r="HE9" i="3"/>
  <c r="HE8" i="3"/>
  <c r="FA58" i="4"/>
  <c r="EZ58" i="4"/>
  <c r="EY58" i="4"/>
  <c r="EX58" i="4"/>
  <c r="EW58" i="4"/>
  <c r="EV58" i="4"/>
  <c r="EU58" i="4"/>
  <c r="ET58" i="4"/>
  <c r="ES58" i="4"/>
  <c r="ER58" i="4"/>
  <c r="EQ58" i="4"/>
  <c r="EP58" i="4"/>
  <c r="EO58" i="4"/>
  <c r="EN58" i="4"/>
  <c r="EM58" i="4"/>
  <c r="EL58" i="4"/>
  <c r="EJ58" i="4"/>
  <c r="EI58" i="4"/>
  <c r="EH58" i="4"/>
  <c r="EF58" i="4"/>
  <c r="EE58" i="4"/>
  <c r="ED58" i="4"/>
  <c r="EC58" i="4"/>
  <c r="EB58" i="4"/>
  <c r="EA58" i="4"/>
  <c r="DZ58" i="4"/>
  <c r="DY58" i="4"/>
  <c r="DX58" i="4"/>
  <c r="DW58" i="4"/>
  <c r="DV58" i="4"/>
  <c r="DU58" i="4"/>
  <c r="DT58" i="4"/>
  <c r="DS58" i="4"/>
  <c r="DR58" i="4"/>
  <c r="DQ58" i="4"/>
  <c r="DP58" i="4"/>
  <c r="DO58" i="4"/>
  <c r="DN58" i="4"/>
  <c r="DM58" i="4"/>
  <c r="DL58" i="4"/>
  <c r="DK58" i="4"/>
  <c r="DJ58" i="4"/>
  <c r="DI58" i="4"/>
  <c r="DH58" i="4"/>
  <c r="DG58" i="4"/>
  <c r="DF58" i="4"/>
  <c r="DE58" i="4"/>
  <c r="DD58" i="4"/>
  <c r="DC58" i="4"/>
  <c r="DB58" i="4"/>
  <c r="DA58" i="4"/>
  <c r="CX58" i="4"/>
  <c r="CW58" i="4"/>
  <c r="CV58" i="4"/>
  <c r="CU58" i="4"/>
  <c r="CT58" i="4"/>
  <c r="CS58" i="4"/>
  <c r="CR58" i="4"/>
  <c r="CQ58" i="4"/>
  <c r="CP58" i="4"/>
  <c r="CO58" i="4"/>
  <c r="CN58" i="4"/>
  <c r="CM58" i="4"/>
  <c r="CL58" i="4"/>
  <c r="CK58" i="4"/>
  <c r="CJ58" i="4"/>
  <c r="CI58" i="4"/>
  <c r="CH58" i="4"/>
  <c r="CG58" i="4"/>
  <c r="CF58" i="4"/>
  <c r="CE58" i="4"/>
  <c r="CD58" i="4"/>
  <c r="CC58" i="4"/>
  <c r="CB58" i="4"/>
  <c r="CA58" i="4"/>
  <c r="BZ58" i="4"/>
  <c r="BY58" i="4"/>
  <c r="BX58" i="4"/>
  <c r="BW58" i="4"/>
  <c r="BV58" i="4"/>
  <c r="BU58" i="4"/>
  <c r="BT58" i="4"/>
  <c r="BS58" i="4"/>
  <c r="BR58" i="4"/>
  <c r="BQ58" i="4"/>
  <c r="BP58" i="4"/>
  <c r="BO58" i="4"/>
  <c r="BN58" i="4"/>
  <c r="BM58" i="4"/>
  <c r="BL58" i="4"/>
  <c r="BK58" i="4"/>
  <c r="BJ58" i="4"/>
  <c r="BI58" i="4"/>
  <c r="BH58" i="4"/>
  <c r="BG58" i="4"/>
  <c r="BF58" i="4"/>
  <c r="BE58" i="4"/>
  <c r="BD58" i="4"/>
  <c r="BC58" i="4"/>
  <c r="BB58" i="4"/>
  <c r="BA58" i="4"/>
  <c r="AZ58" i="4"/>
  <c r="AY58" i="4"/>
  <c r="AX58" i="4"/>
  <c r="AW58" i="4"/>
  <c r="AV58" i="4"/>
  <c r="AU58" i="4"/>
  <c r="AT58" i="4"/>
  <c r="AS58" i="4"/>
  <c r="AR58" i="4"/>
  <c r="AQ58" i="4"/>
  <c r="AP58" i="4"/>
  <c r="AO58" i="4"/>
  <c r="AN58" i="4"/>
  <c r="AM58" i="4"/>
  <c r="AL58" i="4"/>
  <c r="AK58" i="4"/>
  <c r="AJ58" i="4"/>
  <c r="AI58" i="4"/>
  <c r="AH58" i="4"/>
  <c r="AG58" i="4"/>
  <c r="AF58" i="4"/>
  <c r="AE58" i="4"/>
  <c r="AD58" i="4"/>
  <c r="AC58" i="4"/>
  <c r="AB58" i="4"/>
  <c r="AA58" i="4"/>
  <c r="Z58" i="4"/>
  <c r="Y58" i="4"/>
  <c r="X58" i="4"/>
  <c r="W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FA56" i="4"/>
  <c r="EZ56" i="4"/>
  <c r="EY56" i="4"/>
  <c r="EX56" i="4"/>
  <c r="EW56" i="4"/>
  <c r="EV56" i="4"/>
  <c r="EU56" i="4"/>
  <c r="ET56" i="4"/>
  <c r="ES56" i="4"/>
  <c r="ER56" i="4"/>
  <c r="EQ56" i="4"/>
  <c r="EP56" i="4"/>
  <c r="EO56" i="4"/>
  <c r="EN56" i="4"/>
  <c r="EM56" i="4"/>
  <c r="EL56" i="4"/>
  <c r="EJ56" i="4"/>
  <c r="EI56" i="4"/>
  <c r="EH56" i="4"/>
  <c r="EF56" i="4"/>
  <c r="EE56" i="4"/>
  <c r="ED56" i="4"/>
  <c r="EC56" i="4"/>
  <c r="EB56" i="4"/>
  <c r="EA56" i="4"/>
  <c r="DZ56" i="4"/>
  <c r="DY56" i="4"/>
  <c r="DX56" i="4"/>
  <c r="DW56" i="4"/>
  <c r="DV56" i="4"/>
  <c r="DU56" i="4"/>
  <c r="DT56" i="4"/>
  <c r="DS56" i="4"/>
  <c r="DR56" i="4"/>
  <c r="DQ56" i="4"/>
  <c r="DP56" i="4"/>
  <c r="DO56" i="4"/>
  <c r="DN56" i="4"/>
  <c r="DM56" i="4"/>
  <c r="DL56" i="4"/>
  <c r="DK56" i="4"/>
  <c r="DJ56" i="4"/>
  <c r="DI56" i="4"/>
  <c r="DH56" i="4"/>
  <c r="DG56" i="4"/>
  <c r="DF56" i="4"/>
  <c r="DE56" i="4"/>
  <c r="DD56" i="4"/>
  <c r="DC56" i="4"/>
  <c r="DB56" i="4"/>
  <c r="DA56" i="4"/>
  <c r="CX56" i="4"/>
  <c r="CW56" i="4"/>
  <c r="CV56" i="4"/>
  <c r="CU56" i="4"/>
  <c r="CT56" i="4"/>
  <c r="CS56" i="4"/>
  <c r="CR56" i="4"/>
  <c r="CQ56" i="4"/>
  <c r="CP56" i="4"/>
  <c r="CO56" i="4"/>
  <c r="CN56" i="4"/>
  <c r="CM56" i="4"/>
  <c r="CL56" i="4"/>
  <c r="CK56" i="4"/>
  <c r="CJ56" i="4"/>
  <c r="CI56" i="4"/>
  <c r="CH56" i="4"/>
  <c r="CG56" i="4"/>
  <c r="CF56" i="4"/>
  <c r="CE56" i="4"/>
  <c r="CD56" i="4"/>
  <c r="CC56" i="4"/>
  <c r="CB56" i="4"/>
  <c r="CA56" i="4"/>
  <c r="BZ56" i="4"/>
  <c r="BY56" i="4"/>
  <c r="BX56" i="4"/>
  <c r="BW56" i="4"/>
  <c r="BV56" i="4"/>
  <c r="BU56" i="4"/>
  <c r="BT56" i="4"/>
  <c r="BS56" i="4"/>
  <c r="BR56" i="4"/>
  <c r="BQ56" i="4"/>
  <c r="BP56" i="4"/>
  <c r="BO56" i="4"/>
  <c r="BN56" i="4"/>
  <c r="BM56" i="4"/>
  <c r="BL56" i="4"/>
  <c r="BK56" i="4"/>
  <c r="BJ56" i="4"/>
  <c r="BI56" i="4"/>
  <c r="BH56" i="4"/>
  <c r="BG56" i="4"/>
  <c r="BF56" i="4"/>
  <c r="BE56" i="4"/>
  <c r="BD56" i="4"/>
  <c r="BC56" i="4"/>
  <c r="BB56" i="4"/>
  <c r="BA56" i="4"/>
  <c r="AZ56" i="4"/>
  <c r="AY56" i="4"/>
  <c r="AX56" i="4"/>
  <c r="AW56" i="4"/>
  <c r="AV56" i="4"/>
  <c r="AU56" i="4"/>
  <c r="AT56" i="4"/>
  <c r="AS56" i="4"/>
  <c r="AR56" i="4"/>
  <c r="AQ56" i="4"/>
  <c r="AP56" i="4"/>
  <c r="AO56" i="4"/>
  <c r="AN56" i="4"/>
  <c r="AM56" i="4"/>
  <c r="AL56" i="4"/>
  <c r="AK56" i="4"/>
  <c r="AJ56" i="4"/>
  <c r="AI56" i="4"/>
  <c r="AH56" i="4"/>
  <c r="AG56" i="4"/>
  <c r="AF56" i="4"/>
  <c r="AE56" i="4"/>
  <c r="AD56" i="4"/>
  <c r="AC56" i="4"/>
  <c r="AB56" i="4"/>
  <c r="AA56" i="4"/>
  <c r="Z56" i="4"/>
  <c r="Y56" i="4"/>
  <c r="X56" i="4"/>
  <c r="W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A56" i="4"/>
  <c r="FA55" i="4"/>
  <c r="EZ55" i="4"/>
  <c r="EY55" i="4"/>
  <c r="EX55" i="4"/>
  <c r="EW55" i="4"/>
  <c r="EV55" i="4"/>
  <c r="EU55" i="4"/>
  <c r="ET55" i="4"/>
  <c r="ES55" i="4"/>
  <c r="ER55" i="4"/>
  <c r="EQ55" i="4"/>
  <c r="EP55" i="4"/>
  <c r="EO55" i="4"/>
  <c r="EN55" i="4"/>
  <c r="EM55" i="4"/>
  <c r="EL55" i="4"/>
  <c r="EJ55" i="4"/>
  <c r="EI55" i="4"/>
  <c r="EH55" i="4"/>
  <c r="EF55" i="4"/>
  <c r="EE55" i="4"/>
  <c r="ED55" i="4"/>
  <c r="EC55" i="4"/>
  <c r="EB55" i="4"/>
  <c r="EA55" i="4"/>
  <c r="DZ55" i="4"/>
  <c r="DY55" i="4"/>
  <c r="DX55" i="4"/>
  <c r="DW55" i="4"/>
  <c r="DV55" i="4"/>
  <c r="DU55" i="4"/>
  <c r="DT55" i="4"/>
  <c r="DS55" i="4"/>
  <c r="DR55" i="4"/>
  <c r="DQ55" i="4"/>
  <c r="DP55" i="4"/>
  <c r="DO55" i="4"/>
  <c r="DN55" i="4"/>
  <c r="DM55" i="4"/>
  <c r="DL55" i="4"/>
  <c r="DK55" i="4"/>
  <c r="DJ55" i="4"/>
  <c r="DI55" i="4"/>
  <c r="DH55" i="4"/>
  <c r="DG55" i="4"/>
  <c r="DF55" i="4"/>
  <c r="DE55" i="4"/>
  <c r="DD55" i="4"/>
  <c r="DC55" i="4"/>
  <c r="DB55" i="4"/>
  <c r="DA55" i="4"/>
  <c r="CX55" i="4"/>
  <c r="CW55" i="4"/>
  <c r="CV55" i="4"/>
  <c r="CU55" i="4"/>
  <c r="CT55" i="4"/>
  <c r="CS55" i="4"/>
  <c r="CR55" i="4"/>
  <c r="CQ55" i="4"/>
  <c r="CP55" i="4"/>
  <c r="CO55" i="4"/>
  <c r="CN55" i="4"/>
  <c r="CM55" i="4"/>
  <c r="CL55" i="4"/>
  <c r="CK55" i="4"/>
  <c r="CJ55" i="4"/>
  <c r="CI55" i="4"/>
  <c r="CH55" i="4"/>
  <c r="CG55" i="4"/>
  <c r="CF55" i="4"/>
  <c r="CE55" i="4"/>
  <c r="CD55" i="4"/>
  <c r="CC55" i="4"/>
  <c r="CB55" i="4"/>
  <c r="CA55" i="4"/>
  <c r="BZ55" i="4"/>
  <c r="BY55" i="4"/>
  <c r="BX55" i="4"/>
  <c r="BW55" i="4"/>
  <c r="BV55" i="4"/>
  <c r="BU55" i="4"/>
  <c r="BT55" i="4"/>
  <c r="BS55" i="4"/>
  <c r="BR55" i="4"/>
  <c r="BQ55" i="4"/>
  <c r="BP55" i="4"/>
  <c r="BO55" i="4"/>
  <c r="BN55" i="4"/>
  <c r="BM55" i="4"/>
  <c r="BL55" i="4"/>
  <c r="BK55" i="4"/>
  <c r="BJ55" i="4"/>
  <c r="BI55" i="4"/>
  <c r="BH55" i="4"/>
  <c r="BG55" i="4"/>
  <c r="BF55" i="4"/>
  <c r="BE55" i="4"/>
  <c r="BD55" i="4"/>
  <c r="BC55" i="4"/>
  <c r="BB55" i="4"/>
  <c r="BA55" i="4"/>
  <c r="AZ55" i="4"/>
  <c r="AY55" i="4"/>
  <c r="AX55" i="4"/>
  <c r="AW55" i="4"/>
  <c r="AV55" i="4"/>
  <c r="AU55" i="4"/>
  <c r="AT55" i="4"/>
  <c r="AS55" i="4"/>
  <c r="AR55" i="4"/>
  <c r="AQ55" i="4"/>
  <c r="AP55" i="4"/>
  <c r="AO55" i="4"/>
  <c r="AN55" i="4"/>
  <c r="AM55" i="4"/>
  <c r="AL55" i="4"/>
  <c r="AK55" i="4"/>
  <c r="AJ55" i="4"/>
  <c r="AI55" i="4"/>
  <c r="AH55" i="4"/>
  <c r="AG55" i="4"/>
  <c r="AF55" i="4"/>
  <c r="AE55" i="4"/>
  <c r="AD55" i="4"/>
  <c r="AC55" i="4"/>
  <c r="AB55" i="4"/>
  <c r="AA55" i="4"/>
  <c r="Z55" i="4"/>
  <c r="Y55" i="4"/>
  <c r="X55" i="4"/>
  <c r="W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A55" i="4"/>
  <c r="FA54" i="4"/>
  <c r="EZ54" i="4"/>
  <c r="EY54" i="4"/>
  <c r="EX54" i="4"/>
  <c r="EW54" i="4"/>
  <c r="EV54" i="4"/>
  <c r="EU54" i="4"/>
  <c r="ET54" i="4"/>
  <c r="ES54" i="4"/>
  <c r="ER54" i="4"/>
  <c r="EQ54" i="4"/>
  <c r="EP54" i="4"/>
  <c r="EO54" i="4"/>
  <c r="EN54" i="4"/>
  <c r="EM54" i="4"/>
  <c r="EL54" i="4"/>
  <c r="EJ54" i="4"/>
  <c r="EI54" i="4"/>
  <c r="EH54" i="4"/>
  <c r="EF54" i="4"/>
  <c r="EE54" i="4"/>
  <c r="ED54" i="4"/>
  <c r="EC54" i="4"/>
  <c r="EB54" i="4"/>
  <c r="EA54" i="4"/>
  <c r="DZ54" i="4"/>
  <c r="DY54" i="4"/>
  <c r="DX54" i="4"/>
  <c r="DW54" i="4"/>
  <c r="DV54" i="4"/>
  <c r="DU54" i="4"/>
  <c r="DT54" i="4"/>
  <c r="DS54" i="4"/>
  <c r="DR54" i="4"/>
  <c r="DQ54" i="4"/>
  <c r="DP54" i="4"/>
  <c r="DO54" i="4"/>
  <c r="DN54" i="4"/>
  <c r="DM54" i="4"/>
  <c r="DL54" i="4"/>
  <c r="DK54" i="4"/>
  <c r="DJ54" i="4"/>
  <c r="DI54" i="4"/>
  <c r="DH54" i="4"/>
  <c r="DG54" i="4"/>
  <c r="DF54" i="4"/>
  <c r="DE54" i="4"/>
  <c r="DD54" i="4"/>
  <c r="DC54" i="4"/>
  <c r="DB54" i="4"/>
  <c r="DA54" i="4"/>
  <c r="CX54" i="4"/>
  <c r="CW54" i="4"/>
  <c r="CV54" i="4"/>
  <c r="CU54" i="4"/>
  <c r="CT54" i="4"/>
  <c r="CS54" i="4"/>
  <c r="CR54" i="4"/>
  <c r="CQ54" i="4"/>
  <c r="CP54" i="4"/>
  <c r="CO54" i="4"/>
  <c r="CN54" i="4"/>
  <c r="CM54" i="4"/>
  <c r="CL54" i="4"/>
  <c r="CK54" i="4"/>
  <c r="CJ54" i="4"/>
  <c r="CI54" i="4"/>
  <c r="CH54" i="4"/>
  <c r="CG54" i="4"/>
  <c r="CF54" i="4"/>
  <c r="CE54" i="4"/>
  <c r="CD54" i="4"/>
  <c r="CC54" i="4"/>
  <c r="CB54" i="4"/>
  <c r="CA54" i="4"/>
  <c r="BZ54" i="4"/>
  <c r="BY54" i="4"/>
  <c r="BX54" i="4"/>
  <c r="BW54" i="4"/>
  <c r="BV54" i="4"/>
  <c r="BU54" i="4"/>
  <c r="BT54" i="4"/>
  <c r="BS54" i="4"/>
  <c r="BR54" i="4"/>
  <c r="BQ54" i="4"/>
  <c r="BP54" i="4"/>
  <c r="BO54" i="4"/>
  <c r="BN54" i="4"/>
  <c r="BM54" i="4"/>
  <c r="BL54" i="4"/>
  <c r="BK54" i="4"/>
  <c r="BJ54" i="4"/>
  <c r="BI54" i="4"/>
  <c r="BH54" i="4"/>
  <c r="BG54" i="4"/>
  <c r="BF54" i="4"/>
  <c r="BE54" i="4"/>
  <c r="BD54" i="4"/>
  <c r="BC54" i="4"/>
  <c r="BB54" i="4"/>
  <c r="BA54" i="4"/>
  <c r="AZ54" i="4"/>
  <c r="AY54" i="4"/>
  <c r="AX54" i="4"/>
  <c r="AW54" i="4"/>
  <c r="AV54" i="4"/>
  <c r="AU54" i="4"/>
  <c r="AT54" i="4"/>
  <c r="AS54" i="4"/>
  <c r="AR54" i="4"/>
  <c r="AQ54" i="4"/>
  <c r="AP54" i="4"/>
  <c r="AO54" i="4"/>
  <c r="AN54" i="4"/>
  <c r="AM54" i="4"/>
  <c r="AL54" i="4"/>
  <c r="AK54" i="4"/>
  <c r="AJ54" i="4"/>
  <c r="AI54" i="4"/>
  <c r="AH54" i="4"/>
  <c r="AG54" i="4"/>
  <c r="AF54" i="4"/>
  <c r="AE54" i="4"/>
  <c r="AD54" i="4"/>
  <c r="AC54" i="4"/>
  <c r="AB54" i="4"/>
  <c r="AA54" i="4"/>
  <c r="Z54" i="4"/>
  <c r="Y54" i="4"/>
  <c r="X54" i="4"/>
  <c r="W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A54" i="4"/>
  <c r="FA53" i="4"/>
  <c r="EZ53" i="4"/>
  <c r="EY53" i="4"/>
  <c r="EX53" i="4"/>
  <c r="EW53" i="4"/>
  <c r="EV53" i="4"/>
  <c r="EU53" i="4"/>
  <c r="ET53" i="4"/>
  <c r="ES53" i="4"/>
  <c r="ER53" i="4"/>
  <c r="EQ53" i="4"/>
  <c r="EP53" i="4"/>
  <c r="EO53" i="4"/>
  <c r="EN53" i="4"/>
  <c r="EM53" i="4"/>
  <c r="EL53" i="4"/>
  <c r="EJ53" i="4"/>
  <c r="EI53" i="4"/>
  <c r="EH53" i="4"/>
  <c r="EF53" i="4"/>
  <c r="EE53" i="4"/>
  <c r="ED53" i="4"/>
  <c r="EC53" i="4"/>
  <c r="EB53" i="4"/>
  <c r="EA53" i="4"/>
  <c r="DZ53" i="4"/>
  <c r="DY53" i="4"/>
  <c r="DX53" i="4"/>
  <c r="DW53" i="4"/>
  <c r="DV53" i="4"/>
  <c r="DU53" i="4"/>
  <c r="DT53" i="4"/>
  <c r="DS53" i="4"/>
  <c r="DR53" i="4"/>
  <c r="DQ53" i="4"/>
  <c r="DP53" i="4"/>
  <c r="DO53" i="4"/>
  <c r="DN53" i="4"/>
  <c r="DM53" i="4"/>
  <c r="DL53" i="4"/>
  <c r="DK53" i="4"/>
  <c r="DJ53" i="4"/>
  <c r="DI53" i="4"/>
  <c r="DH53" i="4"/>
  <c r="DG53" i="4"/>
  <c r="DF53" i="4"/>
  <c r="DE53" i="4"/>
  <c r="DD53" i="4"/>
  <c r="DC53" i="4"/>
  <c r="DB53" i="4"/>
  <c r="DA53" i="4"/>
  <c r="CX53" i="4"/>
  <c r="CW53" i="4"/>
  <c r="CV53" i="4"/>
  <c r="CU53" i="4"/>
  <c r="CT53" i="4"/>
  <c r="CS53" i="4"/>
  <c r="CR53" i="4"/>
  <c r="CQ53" i="4"/>
  <c r="CP53" i="4"/>
  <c r="CO53" i="4"/>
  <c r="CN53" i="4"/>
  <c r="CM53" i="4"/>
  <c r="CL53" i="4"/>
  <c r="CK53" i="4"/>
  <c r="CJ53" i="4"/>
  <c r="CI53" i="4"/>
  <c r="CH53" i="4"/>
  <c r="CG53" i="4"/>
  <c r="CF53" i="4"/>
  <c r="CE53" i="4"/>
  <c r="CD53" i="4"/>
  <c r="CC53" i="4"/>
  <c r="CB53" i="4"/>
  <c r="CA53" i="4"/>
  <c r="BZ53" i="4"/>
  <c r="BY53" i="4"/>
  <c r="BX53" i="4"/>
  <c r="BW53" i="4"/>
  <c r="BV53" i="4"/>
  <c r="BU53" i="4"/>
  <c r="BT53" i="4"/>
  <c r="BS53" i="4"/>
  <c r="BR53" i="4"/>
  <c r="BQ53" i="4"/>
  <c r="BP53" i="4"/>
  <c r="BO53" i="4"/>
  <c r="BN53" i="4"/>
  <c r="BM53" i="4"/>
  <c r="BL53" i="4"/>
  <c r="BK53" i="4"/>
  <c r="BJ53" i="4"/>
  <c r="BI53" i="4"/>
  <c r="BH53" i="4"/>
  <c r="BG53" i="4"/>
  <c r="BF53" i="4"/>
  <c r="BE53" i="4"/>
  <c r="BD53" i="4"/>
  <c r="BC53" i="4"/>
  <c r="BB53" i="4"/>
  <c r="BA53" i="4"/>
  <c r="AZ53" i="4"/>
  <c r="AY53" i="4"/>
  <c r="AX53" i="4"/>
  <c r="AW53" i="4"/>
  <c r="AV53" i="4"/>
  <c r="AU53" i="4"/>
  <c r="AT53" i="4"/>
  <c r="AS53" i="4"/>
  <c r="AR53" i="4"/>
  <c r="AQ53" i="4"/>
  <c r="AP53" i="4"/>
  <c r="AO53" i="4"/>
  <c r="AN53" i="4"/>
  <c r="AM53" i="4"/>
  <c r="AL53" i="4"/>
  <c r="AK53" i="4"/>
  <c r="AJ53" i="4"/>
  <c r="AI53" i="4"/>
  <c r="AH53" i="4"/>
  <c r="AG53" i="4"/>
  <c r="AF53" i="4"/>
  <c r="AE53" i="4"/>
  <c r="AD53" i="4"/>
  <c r="AC53" i="4"/>
  <c r="AB53" i="4"/>
  <c r="AA53" i="4"/>
  <c r="Z53" i="4"/>
  <c r="Y53" i="4"/>
  <c r="X53" i="4"/>
  <c r="W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A53" i="4"/>
  <c r="FA52" i="4"/>
  <c r="EZ52" i="4"/>
  <c r="EY52" i="4"/>
  <c r="EX52" i="4"/>
  <c r="EW52" i="4"/>
  <c r="EV52" i="4"/>
  <c r="EU52" i="4"/>
  <c r="ET52" i="4"/>
  <c r="ES52" i="4"/>
  <c r="ER52" i="4"/>
  <c r="EQ52" i="4"/>
  <c r="EP52" i="4"/>
  <c r="EO52" i="4"/>
  <c r="EN52" i="4"/>
  <c r="EM52" i="4"/>
  <c r="EL52" i="4"/>
  <c r="EJ52" i="4"/>
  <c r="EI52" i="4"/>
  <c r="EH52" i="4"/>
  <c r="EF52" i="4"/>
  <c r="EE52" i="4"/>
  <c r="ED52" i="4"/>
  <c r="EC52" i="4"/>
  <c r="EB52" i="4"/>
  <c r="EA52" i="4"/>
  <c r="DZ52" i="4"/>
  <c r="DY52" i="4"/>
  <c r="DX52" i="4"/>
  <c r="DW52" i="4"/>
  <c r="DV52" i="4"/>
  <c r="DU52" i="4"/>
  <c r="DT52" i="4"/>
  <c r="DS52" i="4"/>
  <c r="DR52" i="4"/>
  <c r="DQ52" i="4"/>
  <c r="DP52" i="4"/>
  <c r="DO52" i="4"/>
  <c r="DN52" i="4"/>
  <c r="DM52" i="4"/>
  <c r="DL52" i="4"/>
  <c r="DK52" i="4"/>
  <c r="DJ52" i="4"/>
  <c r="DI52" i="4"/>
  <c r="DH52" i="4"/>
  <c r="DG52" i="4"/>
  <c r="DF52" i="4"/>
  <c r="DE52" i="4"/>
  <c r="DD52" i="4"/>
  <c r="DC52" i="4"/>
  <c r="DB52" i="4"/>
  <c r="DA52" i="4"/>
  <c r="CX52" i="4"/>
  <c r="CW52" i="4"/>
  <c r="CV52" i="4"/>
  <c r="CU52" i="4"/>
  <c r="CT52" i="4"/>
  <c r="CS52" i="4"/>
  <c r="CR52" i="4"/>
  <c r="CQ52" i="4"/>
  <c r="CP52" i="4"/>
  <c r="CO52" i="4"/>
  <c r="CN52" i="4"/>
  <c r="CM52" i="4"/>
  <c r="CL52" i="4"/>
  <c r="CK52" i="4"/>
  <c r="CJ52" i="4"/>
  <c r="CI52" i="4"/>
  <c r="CH52" i="4"/>
  <c r="CG52" i="4"/>
  <c r="CF52" i="4"/>
  <c r="CE52" i="4"/>
  <c r="CD52" i="4"/>
  <c r="CC52" i="4"/>
  <c r="CB52" i="4"/>
  <c r="CA52" i="4"/>
  <c r="BZ52" i="4"/>
  <c r="BY52" i="4"/>
  <c r="BX52" i="4"/>
  <c r="BW52" i="4"/>
  <c r="BV52" i="4"/>
  <c r="BU52" i="4"/>
  <c r="BT52" i="4"/>
  <c r="BS52" i="4"/>
  <c r="BR52" i="4"/>
  <c r="BQ52" i="4"/>
  <c r="BP52" i="4"/>
  <c r="BO52" i="4"/>
  <c r="BN52" i="4"/>
  <c r="BM52" i="4"/>
  <c r="BL52" i="4"/>
  <c r="BK52" i="4"/>
  <c r="BJ52" i="4"/>
  <c r="BI52" i="4"/>
  <c r="BH52" i="4"/>
  <c r="BG52" i="4"/>
  <c r="BF52" i="4"/>
  <c r="BE52" i="4"/>
  <c r="BD52" i="4"/>
  <c r="BC52" i="4"/>
  <c r="BB52" i="4"/>
  <c r="BA52" i="4"/>
  <c r="AZ52" i="4"/>
  <c r="AY52" i="4"/>
  <c r="AX52" i="4"/>
  <c r="AW52" i="4"/>
  <c r="AV52" i="4"/>
  <c r="AU52" i="4"/>
  <c r="AT52" i="4"/>
  <c r="AS52" i="4"/>
  <c r="AR52" i="4"/>
  <c r="AQ52" i="4"/>
  <c r="AP52" i="4"/>
  <c r="AO52" i="4"/>
  <c r="AN52" i="4"/>
  <c r="AM52" i="4"/>
  <c r="AL52" i="4"/>
  <c r="AK52" i="4"/>
  <c r="AJ52" i="4"/>
  <c r="AI52" i="4"/>
  <c r="AH52" i="4"/>
  <c r="AG52" i="4"/>
  <c r="AF52" i="4"/>
  <c r="AE52" i="4"/>
  <c r="AD52" i="4"/>
  <c r="AC52" i="4"/>
  <c r="AB52" i="4"/>
  <c r="AA52" i="4"/>
  <c r="Z52" i="4"/>
  <c r="Y52" i="4"/>
  <c r="X52" i="4"/>
  <c r="W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A52" i="4"/>
  <c r="FA51" i="4"/>
  <c r="EZ51" i="4"/>
  <c r="EY51" i="4"/>
  <c r="EX51" i="4"/>
  <c r="EW51" i="4"/>
  <c r="EV51" i="4"/>
  <c r="EU51" i="4"/>
  <c r="ET51" i="4"/>
  <c r="ES51" i="4"/>
  <c r="ER51" i="4"/>
  <c r="EQ51" i="4"/>
  <c r="EP51" i="4"/>
  <c r="EO51" i="4"/>
  <c r="EN51" i="4"/>
  <c r="EM51" i="4"/>
  <c r="EL51" i="4"/>
  <c r="EJ51" i="4"/>
  <c r="EI51" i="4"/>
  <c r="EH51" i="4"/>
  <c r="EF51" i="4"/>
  <c r="EE51" i="4"/>
  <c r="ED51" i="4"/>
  <c r="EC51" i="4"/>
  <c r="EB51" i="4"/>
  <c r="EA51" i="4"/>
  <c r="DZ51" i="4"/>
  <c r="DY51" i="4"/>
  <c r="DX51" i="4"/>
  <c r="DW51" i="4"/>
  <c r="DV51" i="4"/>
  <c r="DU51" i="4"/>
  <c r="DT51" i="4"/>
  <c r="DS51" i="4"/>
  <c r="DR51" i="4"/>
  <c r="DQ51" i="4"/>
  <c r="DP51" i="4"/>
  <c r="DO51" i="4"/>
  <c r="DN51" i="4"/>
  <c r="DM51" i="4"/>
  <c r="DL51" i="4"/>
  <c r="DK51" i="4"/>
  <c r="DJ51" i="4"/>
  <c r="DI51" i="4"/>
  <c r="DH51" i="4"/>
  <c r="DG51" i="4"/>
  <c r="DF51" i="4"/>
  <c r="DE51" i="4"/>
  <c r="DD51" i="4"/>
  <c r="DC51" i="4"/>
  <c r="DB51" i="4"/>
  <c r="DA51" i="4"/>
  <c r="CX51" i="4"/>
  <c r="CW51" i="4"/>
  <c r="CV51" i="4"/>
  <c r="CU51" i="4"/>
  <c r="CT51" i="4"/>
  <c r="CS51" i="4"/>
  <c r="CR51" i="4"/>
  <c r="CQ51" i="4"/>
  <c r="CP51" i="4"/>
  <c r="CO51" i="4"/>
  <c r="CN51" i="4"/>
  <c r="CM51" i="4"/>
  <c r="CL51" i="4"/>
  <c r="CK51" i="4"/>
  <c r="CJ51" i="4"/>
  <c r="CI51" i="4"/>
  <c r="CH51" i="4"/>
  <c r="CG51" i="4"/>
  <c r="CF51" i="4"/>
  <c r="CE51" i="4"/>
  <c r="CD51" i="4"/>
  <c r="CC51" i="4"/>
  <c r="CB51" i="4"/>
  <c r="CA51" i="4"/>
  <c r="BZ51" i="4"/>
  <c r="BY51" i="4"/>
  <c r="BX51" i="4"/>
  <c r="BW51" i="4"/>
  <c r="BV51" i="4"/>
  <c r="BU51" i="4"/>
  <c r="BT51" i="4"/>
  <c r="BS51" i="4"/>
  <c r="BR51" i="4"/>
  <c r="BQ51" i="4"/>
  <c r="BP51" i="4"/>
  <c r="BO51" i="4"/>
  <c r="BN51" i="4"/>
  <c r="BM51" i="4"/>
  <c r="BL51" i="4"/>
  <c r="BK51" i="4"/>
  <c r="BJ51" i="4"/>
  <c r="BI51" i="4"/>
  <c r="BH51" i="4"/>
  <c r="BG51" i="4"/>
  <c r="BF51" i="4"/>
  <c r="BE51" i="4"/>
  <c r="BD51" i="4"/>
  <c r="BC51" i="4"/>
  <c r="BB51" i="4"/>
  <c r="BA51" i="4"/>
  <c r="AZ51" i="4"/>
  <c r="AY51" i="4"/>
  <c r="AX51" i="4"/>
  <c r="AW51" i="4"/>
  <c r="AV51" i="4"/>
  <c r="AU51" i="4"/>
  <c r="AT51" i="4"/>
  <c r="AS51" i="4"/>
  <c r="AR51" i="4"/>
  <c r="AQ51" i="4"/>
  <c r="AP51" i="4"/>
  <c r="AO51" i="4"/>
  <c r="AN51" i="4"/>
  <c r="AM51" i="4"/>
  <c r="AL51" i="4"/>
  <c r="AK51" i="4"/>
  <c r="AJ51" i="4"/>
  <c r="AI51" i="4"/>
  <c r="AH51" i="4"/>
  <c r="AG51" i="4"/>
  <c r="AF51" i="4"/>
  <c r="AE51" i="4"/>
  <c r="AD51" i="4"/>
  <c r="AC51" i="4"/>
  <c r="AB51" i="4"/>
  <c r="AA51" i="4"/>
  <c r="Z51" i="4"/>
  <c r="Y51" i="4"/>
  <c r="X51" i="4"/>
  <c r="W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A51" i="4"/>
  <c r="FA50" i="4"/>
  <c r="EZ50" i="4"/>
  <c r="EY50" i="4"/>
  <c r="EX50" i="4"/>
  <c r="EW50" i="4"/>
  <c r="EV50" i="4"/>
  <c r="EU50" i="4"/>
  <c r="ET50" i="4"/>
  <c r="ES50" i="4"/>
  <c r="ER50" i="4"/>
  <c r="EQ50" i="4"/>
  <c r="EP50" i="4"/>
  <c r="EO50" i="4"/>
  <c r="EN50" i="4"/>
  <c r="EM50" i="4"/>
  <c r="EL50" i="4"/>
  <c r="EJ50" i="4"/>
  <c r="EI50" i="4"/>
  <c r="EH50" i="4"/>
  <c r="EF50" i="4"/>
  <c r="EE50" i="4"/>
  <c r="ED50" i="4"/>
  <c r="EC50" i="4"/>
  <c r="EB50" i="4"/>
  <c r="EA50" i="4"/>
  <c r="DZ50" i="4"/>
  <c r="DY50" i="4"/>
  <c r="DX50" i="4"/>
  <c r="DW50" i="4"/>
  <c r="DV50" i="4"/>
  <c r="DU50" i="4"/>
  <c r="DT50" i="4"/>
  <c r="DS50" i="4"/>
  <c r="DR50" i="4"/>
  <c r="DQ50" i="4"/>
  <c r="DP50" i="4"/>
  <c r="DO50" i="4"/>
  <c r="DN50" i="4"/>
  <c r="DM50" i="4"/>
  <c r="DL50" i="4"/>
  <c r="DK50" i="4"/>
  <c r="DJ50" i="4"/>
  <c r="DI50" i="4"/>
  <c r="DH50" i="4"/>
  <c r="DG50" i="4"/>
  <c r="DF50" i="4"/>
  <c r="DE50" i="4"/>
  <c r="DD50" i="4"/>
  <c r="DC50" i="4"/>
  <c r="DB50" i="4"/>
  <c r="DA50" i="4"/>
  <c r="CX50" i="4"/>
  <c r="CW50" i="4"/>
  <c r="CV50" i="4"/>
  <c r="CU50" i="4"/>
  <c r="CT50" i="4"/>
  <c r="CS50" i="4"/>
  <c r="CR50" i="4"/>
  <c r="CQ50" i="4"/>
  <c r="CP50" i="4"/>
  <c r="CO50" i="4"/>
  <c r="CN50" i="4"/>
  <c r="CM50" i="4"/>
  <c r="CL50" i="4"/>
  <c r="CK50" i="4"/>
  <c r="CJ50" i="4"/>
  <c r="CI50" i="4"/>
  <c r="CH50" i="4"/>
  <c r="CG50" i="4"/>
  <c r="CF50" i="4"/>
  <c r="CE50" i="4"/>
  <c r="CD50" i="4"/>
  <c r="CC50" i="4"/>
  <c r="CB50" i="4"/>
  <c r="CA50" i="4"/>
  <c r="BZ50" i="4"/>
  <c r="BY50" i="4"/>
  <c r="BX50" i="4"/>
  <c r="BW50" i="4"/>
  <c r="BV50" i="4"/>
  <c r="BU50" i="4"/>
  <c r="BT50" i="4"/>
  <c r="BS50" i="4"/>
  <c r="BR50" i="4"/>
  <c r="BQ50" i="4"/>
  <c r="BP50" i="4"/>
  <c r="BO50" i="4"/>
  <c r="BN50" i="4"/>
  <c r="BM50" i="4"/>
  <c r="BL50" i="4"/>
  <c r="BK50" i="4"/>
  <c r="BJ50" i="4"/>
  <c r="BI50" i="4"/>
  <c r="BH50" i="4"/>
  <c r="BG50" i="4"/>
  <c r="BF50" i="4"/>
  <c r="BE50" i="4"/>
  <c r="BD50" i="4"/>
  <c r="BC50" i="4"/>
  <c r="BB50" i="4"/>
  <c r="BA50" i="4"/>
  <c r="AZ50" i="4"/>
  <c r="AY50" i="4"/>
  <c r="AX50" i="4"/>
  <c r="AW50" i="4"/>
  <c r="AV50" i="4"/>
  <c r="AU50" i="4"/>
  <c r="AT50" i="4"/>
  <c r="AS50" i="4"/>
  <c r="AR50" i="4"/>
  <c r="AQ50" i="4"/>
  <c r="AP50" i="4"/>
  <c r="AO50" i="4"/>
  <c r="AN50" i="4"/>
  <c r="AM50" i="4"/>
  <c r="AL50" i="4"/>
  <c r="AK50" i="4"/>
  <c r="AJ50" i="4"/>
  <c r="AI50" i="4"/>
  <c r="AH50" i="4"/>
  <c r="AG50" i="4"/>
  <c r="AF50" i="4"/>
  <c r="AE50" i="4"/>
  <c r="AD50" i="4"/>
  <c r="AC50" i="4"/>
  <c r="AB50" i="4"/>
  <c r="AA50" i="4"/>
  <c r="Z50" i="4"/>
  <c r="Y50" i="4"/>
  <c r="X50" i="4"/>
  <c r="W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A50" i="4"/>
  <c r="FA49" i="4"/>
  <c r="EZ49" i="4"/>
  <c r="EY49" i="4"/>
  <c r="EX49" i="4"/>
  <c r="EW49" i="4"/>
  <c r="EV49" i="4"/>
  <c r="EU49" i="4"/>
  <c r="ET49" i="4"/>
  <c r="ES49" i="4"/>
  <c r="ER49" i="4"/>
  <c r="EQ49" i="4"/>
  <c r="EP49" i="4"/>
  <c r="EO49" i="4"/>
  <c r="EN49" i="4"/>
  <c r="EM49" i="4"/>
  <c r="EL49" i="4"/>
  <c r="EJ49" i="4"/>
  <c r="EI49" i="4"/>
  <c r="EH49" i="4"/>
  <c r="EF49" i="4"/>
  <c r="EE49" i="4"/>
  <c r="ED49" i="4"/>
  <c r="EC49" i="4"/>
  <c r="EB49" i="4"/>
  <c r="EA49" i="4"/>
  <c r="DZ49" i="4"/>
  <c r="DY49" i="4"/>
  <c r="DX49" i="4"/>
  <c r="DW49" i="4"/>
  <c r="DV49" i="4"/>
  <c r="DU49" i="4"/>
  <c r="DT49" i="4"/>
  <c r="DS49" i="4"/>
  <c r="DR49" i="4"/>
  <c r="DQ49" i="4"/>
  <c r="DP49" i="4"/>
  <c r="DO49" i="4"/>
  <c r="DN49" i="4"/>
  <c r="DM49" i="4"/>
  <c r="DL49" i="4"/>
  <c r="DK49" i="4"/>
  <c r="DJ49" i="4"/>
  <c r="DI49" i="4"/>
  <c r="DH49" i="4"/>
  <c r="DG49" i="4"/>
  <c r="DF49" i="4"/>
  <c r="DE49" i="4"/>
  <c r="DD49" i="4"/>
  <c r="DC49" i="4"/>
  <c r="DB49" i="4"/>
  <c r="DA49" i="4"/>
  <c r="CX49" i="4"/>
  <c r="CW49" i="4"/>
  <c r="CV49" i="4"/>
  <c r="CU49" i="4"/>
  <c r="CT49" i="4"/>
  <c r="CS49" i="4"/>
  <c r="CR49" i="4"/>
  <c r="CQ49" i="4"/>
  <c r="CP49" i="4"/>
  <c r="CO49" i="4"/>
  <c r="CN49" i="4"/>
  <c r="CM49" i="4"/>
  <c r="CL49" i="4"/>
  <c r="CK49" i="4"/>
  <c r="CJ49" i="4"/>
  <c r="CI49" i="4"/>
  <c r="CH49" i="4"/>
  <c r="CG49" i="4"/>
  <c r="CF49" i="4"/>
  <c r="CE49" i="4"/>
  <c r="CD49" i="4"/>
  <c r="CC49" i="4"/>
  <c r="CB49" i="4"/>
  <c r="CA49" i="4"/>
  <c r="BZ49" i="4"/>
  <c r="BY49" i="4"/>
  <c r="BX49" i="4"/>
  <c r="BW49" i="4"/>
  <c r="BV49" i="4"/>
  <c r="BU49" i="4"/>
  <c r="BT49" i="4"/>
  <c r="BS49" i="4"/>
  <c r="BR49" i="4"/>
  <c r="BQ49" i="4"/>
  <c r="BP49" i="4"/>
  <c r="BO49" i="4"/>
  <c r="BN49" i="4"/>
  <c r="BM49" i="4"/>
  <c r="BL49" i="4"/>
  <c r="BK49" i="4"/>
  <c r="BJ49" i="4"/>
  <c r="BI49" i="4"/>
  <c r="BH49" i="4"/>
  <c r="BG49" i="4"/>
  <c r="BF49" i="4"/>
  <c r="BE49" i="4"/>
  <c r="BD49" i="4"/>
  <c r="BC49" i="4"/>
  <c r="BB49" i="4"/>
  <c r="BA49" i="4"/>
  <c r="AZ49" i="4"/>
  <c r="AY49" i="4"/>
  <c r="AX49" i="4"/>
  <c r="AW49" i="4"/>
  <c r="AV49" i="4"/>
  <c r="AU49" i="4"/>
  <c r="AT49" i="4"/>
  <c r="AS49" i="4"/>
  <c r="AR49" i="4"/>
  <c r="AQ49" i="4"/>
  <c r="AP49" i="4"/>
  <c r="AO49" i="4"/>
  <c r="AN49" i="4"/>
  <c r="AM49" i="4"/>
  <c r="AL49" i="4"/>
  <c r="AK49" i="4"/>
  <c r="AJ49" i="4"/>
  <c r="AI49" i="4"/>
  <c r="AH49" i="4"/>
  <c r="AG49" i="4"/>
  <c r="AF49" i="4"/>
  <c r="AE49" i="4"/>
  <c r="AD49" i="4"/>
  <c r="AC49" i="4"/>
  <c r="AB49" i="4"/>
  <c r="AA49" i="4"/>
  <c r="Z49" i="4"/>
  <c r="Y49" i="4"/>
  <c r="X49" i="4"/>
  <c r="W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A49" i="4"/>
  <c r="FA48" i="4"/>
  <c r="EZ48" i="4"/>
  <c r="EY48" i="4"/>
  <c r="EX48" i="4"/>
  <c r="EW48" i="4"/>
  <c r="EV48" i="4"/>
  <c r="EU48" i="4"/>
  <c r="ET48" i="4"/>
  <c r="ES48" i="4"/>
  <c r="ER48" i="4"/>
  <c r="EQ48" i="4"/>
  <c r="EP48" i="4"/>
  <c r="EO48" i="4"/>
  <c r="EN48" i="4"/>
  <c r="EM48" i="4"/>
  <c r="EL48" i="4"/>
  <c r="EJ48" i="4"/>
  <c r="EI48" i="4"/>
  <c r="EH48" i="4"/>
  <c r="EF48" i="4"/>
  <c r="EE48" i="4"/>
  <c r="ED48" i="4"/>
  <c r="EC48" i="4"/>
  <c r="EB48" i="4"/>
  <c r="EA48" i="4"/>
  <c r="DZ48" i="4"/>
  <c r="DY48" i="4"/>
  <c r="DX48" i="4"/>
  <c r="DW48" i="4"/>
  <c r="DV48" i="4"/>
  <c r="DU48" i="4"/>
  <c r="DT48" i="4"/>
  <c r="DS48" i="4"/>
  <c r="DR48" i="4"/>
  <c r="DQ48" i="4"/>
  <c r="DP48" i="4"/>
  <c r="DO48" i="4"/>
  <c r="DN48" i="4"/>
  <c r="DM48" i="4"/>
  <c r="DL48" i="4"/>
  <c r="DK48" i="4"/>
  <c r="DJ48" i="4"/>
  <c r="DI48" i="4"/>
  <c r="DH48" i="4"/>
  <c r="DG48" i="4"/>
  <c r="DF48" i="4"/>
  <c r="DE48" i="4"/>
  <c r="DD48" i="4"/>
  <c r="DC48" i="4"/>
  <c r="DB48" i="4"/>
  <c r="DA48" i="4"/>
  <c r="CX48" i="4"/>
  <c r="CW48" i="4"/>
  <c r="CV48" i="4"/>
  <c r="CU48" i="4"/>
  <c r="CT48" i="4"/>
  <c r="CS48" i="4"/>
  <c r="CR48" i="4"/>
  <c r="CQ48" i="4"/>
  <c r="CP48" i="4"/>
  <c r="CO48" i="4"/>
  <c r="CN48" i="4"/>
  <c r="CM48" i="4"/>
  <c r="CL48" i="4"/>
  <c r="CK48" i="4"/>
  <c r="CJ48" i="4"/>
  <c r="CI48" i="4"/>
  <c r="CH48" i="4"/>
  <c r="CG48" i="4"/>
  <c r="CF48" i="4"/>
  <c r="CE48" i="4"/>
  <c r="CD48" i="4"/>
  <c r="CC48" i="4"/>
  <c r="CB48" i="4"/>
  <c r="CA48" i="4"/>
  <c r="BZ48" i="4"/>
  <c r="BY48" i="4"/>
  <c r="BX48" i="4"/>
  <c r="BW48" i="4"/>
  <c r="BV48" i="4"/>
  <c r="BU48" i="4"/>
  <c r="BT48" i="4"/>
  <c r="BS48" i="4"/>
  <c r="BR48" i="4"/>
  <c r="BQ48" i="4"/>
  <c r="BP48" i="4"/>
  <c r="BO48" i="4"/>
  <c r="BN48" i="4"/>
  <c r="BM48" i="4"/>
  <c r="BL48" i="4"/>
  <c r="BK48" i="4"/>
  <c r="BJ48" i="4"/>
  <c r="BI48" i="4"/>
  <c r="BH48" i="4"/>
  <c r="BG48" i="4"/>
  <c r="BF48" i="4"/>
  <c r="BE48" i="4"/>
  <c r="BD48" i="4"/>
  <c r="BC48" i="4"/>
  <c r="BB48" i="4"/>
  <c r="BA48" i="4"/>
  <c r="AZ48" i="4"/>
  <c r="AY48" i="4"/>
  <c r="AX48" i="4"/>
  <c r="AW48" i="4"/>
  <c r="AV48" i="4"/>
  <c r="AU48" i="4"/>
  <c r="AT48" i="4"/>
  <c r="AS48" i="4"/>
  <c r="AR48" i="4"/>
  <c r="AQ48" i="4"/>
  <c r="AP48" i="4"/>
  <c r="AO48" i="4"/>
  <c r="AN48" i="4"/>
  <c r="AM48" i="4"/>
  <c r="AL48" i="4"/>
  <c r="AK48" i="4"/>
  <c r="AJ48" i="4"/>
  <c r="AI48" i="4"/>
  <c r="AH48" i="4"/>
  <c r="AG48" i="4"/>
  <c r="AF48" i="4"/>
  <c r="AE48" i="4"/>
  <c r="AD48" i="4"/>
  <c r="AC48" i="4"/>
  <c r="AB48" i="4"/>
  <c r="AA48" i="4"/>
  <c r="Z48" i="4"/>
  <c r="Y48" i="4"/>
  <c r="X48" i="4"/>
  <c r="W48" i="4"/>
  <c r="U48" i="4"/>
  <c r="T48" i="4"/>
  <c r="S48" i="4"/>
  <c r="R48" i="4"/>
  <c r="Q48" i="4"/>
  <c r="P48" i="4"/>
  <c r="O48" i="4"/>
  <c r="N48" i="4"/>
  <c r="M48" i="4"/>
  <c r="L48" i="4"/>
  <c r="K48" i="4"/>
  <c r="J48" i="4"/>
  <c r="I48" i="4"/>
  <c r="H48" i="4"/>
  <c r="A48" i="4"/>
  <c r="FA47" i="4"/>
  <c r="EZ47" i="4"/>
  <c r="EY47" i="4"/>
  <c r="EX47" i="4"/>
  <c r="EW47" i="4"/>
  <c r="EV47" i="4"/>
  <c r="EU47" i="4"/>
  <c r="ET47" i="4"/>
  <c r="ES47" i="4"/>
  <c r="ER47" i="4"/>
  <c r="EQ47" i="4"/>
  <c r="EP47" i="4"/>
  <c r="EO47" i="4"/>
  <c r="EN47" i="4"/>
  <c r="EM47" i="4"/>
  <c r="EL47" i="4"/>
  <c r="EJ47" i="4"/>
  <c r="EI47" i="4"/>
  <c r="EH47" i="4"/>
  <c r="EF47" i="4"/>
  <c r="EE47" i="4"/>
  <c r="ED47" i="4"/>
  <c r="EC47" i="4"/>
  <c r="EB47" i="4"/>
  <c r="EA47" i="4"/>
  <c r="DZ47" i="4"/>
  <c r="DY47" i="4"/>
  <c r="DX47" i="4"/>
  <c r="DW47" i="4"/>
  <c r="DV47" i="4"/>
  <c r="DU47" i="4"/>
  <c r="DT47" i="4"/>
  <c r="DS47" i="4"/>
  <c r="DR47" i="4"/>
  <c r="DQ47" i="4"/>
  <c r="DP47" i="4"/>
  <c r="DO47" i="4"/>
  <c r="DN47" i="4"/>
  <c r="DM47" i="4"/>
  <c r="DL47" i="4"/>
  <c r="DK47" i="4"/>
  <c r="DJ47" i="4"/>
  <c r="DI47" i="4"/>
  <c r="DH47" i="4"/>
  <c r="DG47" i="4"/>
  <c r="DF47" i="4"/>
  <c r="DE47" i="4"/>
  <c r="DD47" i="4"/>
  <c r="DC47" i="4"/>
  <c r="DB47" i="4"/>
  <c r="DA47" i="4"/>
  <c r="CX47" i="4"/>
  <c r="CW47" i="4"/>
  <c r="CV47" i="4"/>
  <c r="CU47" i="4"/>
  <c r="CT47" i="4"/>
  <c r="CS47" i="4"/>
  <c r="CR47" i="4"/>
  <c r="CQ47" i="4"/>
  <c r="CP47" i="4"/>
  <c r="CO47" i="4"/>
  <c r="CN47" i="4"/>
  <c r="CM47" i="4"/>
  <c r="CL47" i="4"/>
  <c r="CK47" i="4"/>
  <c r="CJ47" i="4"/>
  <c r="CI47" i="4"/>
  <c r="CH47" i="4"/>
  <c r="CG47" i="4"/>
  <c r="CF47" i="4"/>
  <c r="CE47" i="4"/>
  <c r="CD47" i="4"/>
  <c r="CC47" i="4"/>
  <c r="CB47" i="4"/>
  <c r="CA47" i="4"/>
  <c r="BZ47" i="4"/>
  <c r="BY47" i="4"/>
  <c r="BX47" i="4"/>
  <c r="BW47" i="4"/>
  <c r="BV47" i="4"/>
  <c r="BU47" i="4"/>
  <c r="BT47" i="4"/>
  <c r="BS47" i="4"/>
  <c r="BR47" i="4"/>
  <c r="BQ47" i="4"/>
  <c r="BP47" i="4"/>
  <c r="BO47" i="4"/>
  <c r="BN47" i="4"/>
  <c r="BM47" i="4"/>
  <c r="BL47" i="4"/>
  <c r="BK47" i="4"/>
  <c r="BJ47" i="4"/>
  <c r="BI47" i="4"/>
  <c r="BH47" i="4"/>
  <c r="BG47" i="4"/>
  <c r="BF47" i="4"/>
  <c r="BE47" i="4"/>
  <c r="BD47" i="4"/>
  <c r="BC47" i="4"/>
  <c r="BB47" i="4"/>
  <c r="BA47" i="4"/>
  <c r="AZ47" i="4"/>
  <c r="AY47" i="4"/>
  <c r="AX47" i="4"/>
  <c r="AW47" i="4"/>
  <c r="AV47" i="4"/>
  <c r="AU47" i="4"/>
  <c r="AT47" i="4"/>
  <c r="AS47" i="4"/>
  <c r="AR47" i="4"/>
  <c r="AQ47" i="4"/>
  <c r="AP47" i="4"/>
  <c r="AO47" i="4"/>
  <c r="AN47" i="4"/>
  <c r="AM47" i="4"/>
  <c r="AL47" i="4"/>
  <c r="AK47" i="4"/>
  <c r="AJ47" i="4"/>
  <c r="AI47" i="4"/>
  <c r="AH47" i="4"/>
  <c r="AG47" i="4"/>
  <c r="AF47" i="4"/>
  <c r="AE47" i="4"/>
  <c r="AD47" i="4"/>
  <c r="AC47" i="4"/>
  <c r="AB47" i="4"/>
  <c r="AA47" i="4"/>
  <c r="Z47" i="4"/>
  <c r="Y47" i="4"/>
  <c r="X47" i="4"/>
  <c r="W47" i="4"/>
  <c r="U47" i="4"/>
  <c r="T47" i="4"/>
  <c r="S47" i="4"/>
  <c r="R47" i="4"/>
  <c r="Q47" i="4"/>
  <c r="P47" i="4"/>
  <c r="O47" i="4"/>
  <c r="N47" i="4"/>
  <c r="M47" i="4"/>
  <c r="L47" i="4"/>
  <c r="K47" i="4"/>
  <c r="J47" i="4"/>
  <c r="I47" i="4"/>
  <c r="H47" i="4"/>
  <c r="A47" i="4"/>
  <c r="FA46" i="4"/>
  <c r="EZ46" i="4"/>
  <c r="EY46" i="4"/>
  <c r="EX46" i="4"/>
  <c r="EW46" i="4"/>
  <c r="EV46" i="4"/>
  <c r="EU46" i="4"/>
  <c r="ET46" i="4"/>
  <c r="ES46" i="4"/>
  <c r="ER46" i="4"/>
  <c r="EQ46" i="4"/>
  <c r="EP46" i="4"/>
  <c r="EO46" i="4"/>
  <c r="EN46" i="4"/>
  <c r="EM46" i="4"/>
  <c r="EL46" i="4"/>
  <c r="EJ46" i="4"/>
  <c r="EI46" i="4"/>
  <c r="EH46" i="4"/>
  <c r="EF46" i="4"/>
  <c r="EE46" i="4"/>
  <c r="ED46" i="4"/>
  <c r="EC46" i="4"/>
  <c r="EB46" i="4"/>
  <c r="EA46" i="4"/>
  <c r="DZ46" i="4"/>
  <c r="DY46" i="4"/>
  <c r="DX46" i="4"/>
  <c r="DW46" i="4"/>
  <c r="DV46" i="4"/>
  <c r="DU46" i="4"/>
  <c r="DT46" i="4"/>
  <c r="DS46" i="4"/>
  <c r="DR46" i="4"/>
  <c r="DQ46" i="4"/>
  <c r="DP46" i="4"/>
  <c r="DO46" i="4"/>
  <c r="DN46" i="4"/>
  <c r="DM46" i="4"/>
  <c r="DL46" i="4"/>
  <c r="DK46" i="4"/>
  <c r="DJ46" i="4"/>
  <c r="DI46" i="4"/>
  <c r="DH46" i="4"/>
  <c r="DG46" i="4"/>
  <c r="DF46" i="4"/>
  <c r="DE46" i="4"/>
  <c r="DD46" i="4"/>
  <c r="DC46" i="4"/>
  <c r="DB46" i="4"/>
  <c r="DA46" i="4"/>
  <c r="CX46" i="4"/>
  <c r="CW46" i="4"/>
  <c r="CV46" i="4"/>
  <c r="CU46" i="4"/>
  <c r="CT46" i="4"/>
  <c r="CS46" i="4"/>
  <c r="CR46" i="4"/>
  <c r="CQ46" i="4"/>
  <c r="CP46" i="4"/>
  <c r="CO46" i="4"/>
  <c r="CN46" i="4"/>
  <c r="CM46" i="4"/>
  <c r="CL46" i="4"/>
  <c r="CK46" i="4"/>
  <c r="CJ46" i="4"/>
  <c r="CI46" i="4"/>
  <c r="CH46" i="4"/>
  <c r="CG46" i="4"/>
  <c r="CF46" i="4"/>
  <c r="CE46" i="4"/>
  <c r="CD46" i="4"/>
  <c r="CC46" i="4"/>
  <c r="CB46" i="4"/>
  <c r="CA46" i="4"/>
  <c r="BZ46" i="4"/>
  <c r="BY46" i="4"/>
  <c r="BX46" i="4"/>
  <c r="BW46" i="4"/>
  <c r="BV46" i="4"/>
  <c r="BU46" i="4"/>
  <c r="BT46" i="4"/>
  <c r="BS46" i="4"/>
  <c r="BR46" i="4"/>
  <c r="BQ46" i="4"/>
  <c r="BP46" i="4"/>
  <c r="BO46" i="4"/>
  <c r="BN46" i="4"/>
  <c r="BM46" i="4"/>
  <c r="BL46" i="4"/>
  <c r="BK46" i="4"/>
  <c r="BJ46" i="4"/>
  <c r="BI46" i="4"/>
  <c r="BH46" i="4"/>
  <c r="BG46" i="4"/>
  <c r="BF46" i="4"/>
  <c r="BE46" i="4"/>
  <c r="BD46" i="4"/>
  <c r="BC46" i="4"/>
  <c r="BB46" i="4"/>
  <c r="BA46" i="4"/>
  <c r="AZ46" i="4"/>
  <c r="AY46" i="4"/>
  <c r="AX46" i="4"/>
  <c r="AW46" i="4"/>
  <c r="AV46" i="4"/>
  <c r="AU46" i="4"/>
  <c r="AT46" i="4"/>
  <c r="AS46" i="4"/>
  <c r="AR46" i="4"/>
  <c r="AQ46" i="4"/>
  <c r="AP46" i="4"/>
  <c r="AO46" i="4"/>
  <c r="AN46" i="4"/>
  <c r="AM46" i="4"/>
  <c r="AL46" i="4"/>
  <c r="AK46" i="4"/>
  <c r="AJ46" i="4"/>
  <c r="AI46" i="4"/>
  <c r="AH46" i="4"/>
  <c r="AG46" i="4"/>
  <c r="AF46" i="4"/>
  <c r="AE46" i="4"/>
  <c r="AD46" i="4"/>
  <c r="AC46" i="4"/>
  <c r="AB46" i="4"/>
  <c r="AA46" i="4"/>
  <c r="Z46" i="4"/>
  <c r="Y46" i="4"/>
  <c r="X46" i="4"/>
  <c r="W46" i="4"/>
  <c r="U46" i="4"/>
  <c r="T46" i="4"/>
  <c r="S46" i="4"/>
  <c r="R46" i="4"/>
  <c r="Q46" i="4"/>
  <c r="P46" i="4"/>
  <c r="O46" i="4"/>
  <c r="N46" i="4"/>
  <c r="M46" i="4"/>
  <c r="L46" i="4"/>
  <c r="K46" i="4"/>
  <c r="J46" i="4"/>
  <c r="I46" i="4"/>
  <c r="H46" i="4"/>
  <c r="A46" i="4"/>
  <c r="FA45" i="4"/>
  <c r="EZ45" i="4"/>
  <c r="EY45" i="4"/>
  <c r="EX45" i="4"/>
  <c r="EW45" i="4"/>
  <c r="EV45" i="4"/>
  <c r="EU45" i="4"/>
  <c r="ET45" i="4"/>
  <c r="ES45" i="4"/>
  <c r="ER45" i="4"/>
  <c r="EQ45" i="4"/>
  <c r="EP45" i="4"/>
  <c r="EO45" i="4"/>
  <c r="EN45" i="4"/>
  <c r="EM45" i="4"/>
  <c r="EL45" i="4"/>
  <c r="EJ45" i="4"/>
  <c r="EI45" i="4"/>
  <c r="EH45" i="4"/>
  <c r="EF45" i="4"/>
  <c r="EE45" i="4"/>
  <c r="ED45" i="4"/>
  <c r="EC45" i="4"/>
  <c r="EB45" i="4"/>
  <c r="EA45" i="4"/>
  <c r="DZ45" i="4"/>
  <c r="DY45" i="4"/>
  <c r="DX45" i="4"/>
  <c r="DW45" i="4"/>
  <c r="DV45" i="4"/>
  <c r="DU45" i="4"/>
  <c r="DT45" i="4"/>
  <c r="DS45" i="4"/>
  <c r="DR45" i="4"/>
  <c r="DQ45" i="4"/>
  <c r="DP45" i="4"/>
  <c r="DO45" i="4"/>
  <c r="DN45" i="4"/>
  <c r="DM45" i="4"/>
  <c r="DL45" i="4"/>
  <c r="DK45" i="4"/>
  <c r="DJ45" i="4"/>
  <c r="DI45" i="4"/>
  <c r="DH45" i="4"/>
  <c r="DG45" i="4"/>
  <c r="DF45" i="4"/>
  <c r="DE45" i="4"/>
  <c r="DD45" i="4"/>
  <c r="DC45" i="4"/>
  <c r="DB45" i="4"/>
  <c r="DA45" i="4"/>
  <c r="CX45" i="4"/>
  <c r="CW45" i="4"/>
  <c r="CV45" i="4"/>
  <c r="CU45" i="4"/>
  <c r="CT45" i="4"/>
  <c r="CS45" i="4"/>
  <c r="CR45" i="4"/>
  <c r="CQ45" i="4"/>
  <c r="CP45" i="4"/>
  <c r="CO45" i="4"/>
  <c r="CN45" i="4"/>
  <c r="CM45" i="4"/>
  <c r="CL45" i="4"/>
  <c r="CK45" i="4"/>
  <c r="CJ45" i="4"/>
  <c r="CI45" i="4"/>
  <c r="CH45" i="4"/>
  <c r="CG45" i="4"/>
  <c r="CF45" i="4"/>
  <c r="CE45" i="4"/>
  <c r="CD45" i="4"/>
  <c r="CC45" i="4"/>
  <c r="CB45" i="4"/>
  <c r="CA45" i="4"/>
  <c r="BZ45" i="4"/>
  <c r="BY45" i="4"/>
  <c r="BX45" i="4"/>
  <c r="BW45" i="4"/>
  <c r="BV45" i="4"/>
  <c r="BU45" i="4"/>
  <c r="BT45" i="4"/>
  <c r="BS45" i="4"/>
  <c r="BR45" i="4"/>
  <c r="BQ45" i="4"/>
  <c r="BP45" i="4"/>
  <c r="BO45" i="4"/>
  <c r="BN45" i="4"/>
  <c r="BM45" i="4"/>
  <c r="BL45" i="4"/>
  <c r="BK45" i="4"/>
  <c r="BJ45" i="4"/>
  <c r="BI45" i="4"/>
  <c r="BH45" i="4"/>
  <c r="BG45" i="4"/>
  <c r="BF45" i="4"/>
  <c r="BE45" i="4"/>
  <c r="BD45" i="4"/>
  <c r="BC45" i="4"/>
  <c r="BB45" i="4"/>
  <c r="BA45" i="4"/>
  <c r="AZ45" i="4"/>
  <c r="AY45" i="4"/>
  <c r="AX45" i="4"/>
  <c r="AW45" i="4"/>
  <c r="AV45" i="4"/>
  <c r="AU45" i="4"/>
  <c r="AT45" i="4"/>
  <c r="AS45" i="4"/>
  <c r="AR45" i="4"/>
  <c r="AQ45" i="4"/>
  <c r="AP45" i="4"/>
  <c r="AO45" i="4"/>
  <c r="AN45" i="4"/>
  <c r="AM45" i="4"/>
  <c r="AL45" i="4"/>
  <c r="AK45" i="4"/>
  <c r="AJ45" i="4"/>
  <c r="AI45" i="4"/>
  <c r="AH45" i="4"/>
  <c r="AG45" i="4"/>
  <c r="AF45" i="4"/>
  <c r="AE45" i="4"/>
  <c r="AD45" i="4"/>
  <c r="AC45" i="4"/>
  <c r="AB45" i="4"/>
  <c r="AA45" i="4"/>
  <c r="Z45" i="4"/>
  <c r="Y45" i="4"/>
  <c r="X45" i="4"/>
  <c r="W45" i="4"/>
  <c r="U45" i="4"/>
  <c r="T45" i="4"/>
  <c r="S45" i="4"/>
  <c r="R45" i="4"/>
  <c r="Q45" i="4"/>
  <c r="P45" i="4"/>
  <c r="O45" i="4"/>
  <c r="N45" i="4"/>
  <c r="M45" i="4"/>
  <c r="L45" i="4"/>
  <c r="K45" i="4"/>
  <c r="J45" i="4"/>
  <c r="I45" i="4"/>
  <c r="H45" i="4"/>
  <c r="A45" i="4"/>
  <c r="FA44" i="4"/>
  <c r="EZ44" i="4"/>
  <c r="EY44" i="4"/>
  <c r="EX44" i="4"/>
  <c r="EW44" i="4"/>
  <c r="EV44" i="4"/>
  <c r="EU44" i="4"/>
  <c r="ET44" i="4"/>
  <c r="ES44" i="4"/>
  <c r="ER44" i="4"/>
  <c r="EQ44" i="4"/>
  <c r="EP44" i="4"/>
  <c r="EO44" i="4"/>
  <c r="EN44" i="4"/>
  <c r="EM44" i="4"/>
  <c r="EL44" i="4"/>
  <c r="EJ44" i="4"/>
  <c r="EI44" i="4"/>
  <c r="EH44" i="4"/>
  <c r="EF44" i="4"/>
  <c r="EE44" i="4"/>
  <c r="ED44" i="4"/>
  <c r="EC44" i="4"/>
  <c r="EB44" i="4"/>
  <c r="EA44" i="4"/>
  <c r="DZ44" i="4"/>
  <c r="DY44" i="4"/>
  <c r="DX44" i="4"/>
  <c r="DW44" i="4"/>
  <c r="DV44" i="4"/>
  <c r="DU44" i="4"/>
  <c r="DT44" i="4"/>
  <c r="DS44" i="4"/>
  <c r="DR44" i="4"/>
  <c r="DQ44" i="4"/>
  <c r="DP44" i="4"/>
  <c r="DO44" i="4"/>
  <c r="DN44" i="4"/>
  <c r="DM44" i="4"/>
  <c r="DL44" i="4"/>
  <c r="DK44" i="4"/>
  <c r="DJ44" i="4"/>
  <c r="DI44" i="4"/>
  <c r="DH44" i="4"/>
  <c r="DG44" i="4"/>
  <c r="DF44" i="4"/>
  <c r="DE44" i="4"/>
  <c r="DD44" i="4"/>
  <c r="DC44" i="4"/>
  <c r="DB44" i="4"/>
  <c r="DA44" i="4"/>
  <c r="CX44" i="4"/>
  <c r="CW44" i="4"/>
  <c r="CV44" i="4"/>
  <c r="CU44" i="4"/>
  <c r="CT44" i="4"/>
  <c r="CS44" i="4"/>
  <c r="CR44" i="4"/>
  <c r="CQ44" i="4"/>
  <c r="CP44" i="4"/>
  <c r="CO44" i="4"/>
  <c r="CN44" i="4"/>
  <c r="CM44" i="4"/>
  <c r="CL44" i="4"/>
  <c r="CK44" i="4"/>
  <c r="CJ44" i="4"/>
  <c r="CI44" i="4"/>
  <c r="CH44" i="4"/>
  <c r="CG44" i="4"/>
  <c r="CF44" i="4"/>
  <c r="CE44" i="4"/>
  <c r="CD44" i="4"/>
  <c r="CC44" i="4"/>
  <c r="CB44" i="4"/>
  <c r="CA44" i="4"/>
  <c r="BZ44" i="4"/>
  <c r="BY44" i="4"/>
  <c r="BX44" i="4"/>
  <c r="BW44" i="4"/>
  <c r="BV44" i="4"/>
  <c r="BU44" i="4"/>
  <c r="BT44" i="4"/>
  <c r="BS44" i="4"/>
  <c r="BR44" i="4"/>
  <c r="BQ44" i="4"/>
  <c r="BP44" i="4"/>
  <c r="BO44" i="4"/>
  <c r="BN44" i="4"/>
  <c r="BM44" i="4"/>
  <c r="BL44" i="4"/>
  <c r="BK44" i="4"/>
  <c r="BJ44" i="4"/>
  <c r="BI44" i="4"/>
  <c r="BH44" i="4"/>
  <c r="BG44" i="4"/>
  <c r="BF44" i="4"/>
  <c r="BE44" i="4"/>
  <c r="BD44" i="4"/>
  <c r="BC44" i="4"/>
  <c r="BB44" i="4"/>
  <c r="BA44" i="4"/>
  <c r="AZ44" i="4"/>
  <c r="AY44" i="4"/>
  <c r="AX44" i="4"/>
  <c r="AW44" i="4"/>
  <c r="AV44" i="4"/>
  <c r="AU44" i="4"/>
  <c r="AT44" i="4"/>
  <c r="AS44" i="4"/>
  <c r="AR44" i="4"/>
  <c r="AQ44" i="4"/>
  <c r="AP44" i="4"/>
  <c r="AO44" i="4"/>
  <c r="AN44" i="4"/>
  <c r="AM44" i="4"/>
  <c r="AL44" i="4"/>
  <c r="AK44" i="4"/>
  <c r="AJ44" i="4"/>
  <c r="AI44" i="4"/>
  <c r="AH44" i="4"/>
  <c r="AG44" i="4"/>
  <c r="AF44" i="4"/>
  <c r="AE44" i="4"/>
  <c r="AD44" i="4"/>
  <c r="AC44" i="4"/>
  <c r="AB44" i="4"/>
  <c r="AA44" i="4"/>
  <c r="Z44" i="4"/>
  <c r="Y44" i="4"/>
  <c r="X44" i="4"/>
  <c r="W44" i="4"/>
  <c r="U44" i="4"/>
  <c r="T44" i="4"/>
  <c r="S44" i="4"/>
  <c r="R44" i="4"/>
  <c r="Q44" i="4"/>
  <c r="P44" i="4"/>
  <c r="O44" i="4"/>
  <c r="N44" i="4"/>
  <c r="M44" i="4"/>
  <c r="L44" i="4"/>
  <c r="K44" i="4"/>
  <c r="J44" i="4"/>
  <c r="I44" i="4"/>
  <c r="H44" i="4"/>
  <c r="A44" i="4"/>
  <c r="FA43" i="4"/>
  <c r="EZ43" i="4"/>
  <c r="EY43" i="4"/>
  <c r="EX43" i="4"/>
  <c r="EW43" i="4"/>
  <c r="EV43" i="4"/>
  <c r="EU43" i="4"/>
  <c r="ET43" i="4"/>
  <c r="ES43" i="4"/>
  <c r="ER43" i="4"/>
  <c r="EQ43" i="4"/>
  <c r="EP43" i="4"/>
  <c r="EO43" i="4"/>
  <c r="EN43" i="4"/>
  <c r="EM43" i="4"/>
  <c r="EL43" i="4"/>
  <c r="EJ43" i="4"/>
  <c r="EI43" i="4"/>
  <c r="EH43" i="4"/>
  <c r="EF43" i="4"/>
  <c r="EE43" i="4"/>
  <c r="ED43" i="4"/>
  <c r="EC43" i="4"/>
  <c r="EB43" i="4"/>
  <c r="EA43" i="4"/>
  <c r="DZ43" i="4"/>
  <c r="DY43" i="4"/>
  <c r="DX43" i="4"/>
  <c r="DW43" i="4"/>
  <c r="DV43" i="4"/>
  <c r="DU43" i="4"/>
  <c r="DT43" i="4"/>
  <c r="DS43" i="4"/>
  <c r="DR43" i="4"/>
  <c r="DQ43" i="4"/>
  <c r="DP43" i="4"/>
  <c r="DO43" i="4"/>
  <c r="DN43" i="4"/>
  <c r="DM43" i="4"/>
  <c r="DL43" i="4"/>
  <c r="DK43" i="4"/>
  <c r="DJ43" i="4"/>
  <c r="DI43" i="4"/>
  <c r="DH43" i="4"/>
  <c r="DG43" i="4"/>
  <c r="DF43" i="4"/>
  <c r="DE43" i="4"/>
  <c r="DD43" i="4"/>
  <c r="DC43" i="4"/>
  <c r="DB43" i="4"/>
  <c r="DA43" i="4"/>
  <c r="CX43" i="4"/>
  <c r="CW43" i="4"/>
  <c r="CV43" i="4"/>
  <c r="CT43" i="4"/>
  <c r="CS43" i="4"/>
  <c r="CR43" i="4"/>
  <c r="CQ43" i="4"/>
  <c r="CP43" i="4"/>
  <c r="CO43" i="4"/>
  <c r="CN43" i="4"/>
  <c r="CM43" i="4"/>
  <c r="CL43" i="4"/>
  <c r="CK43" i="4"/>
  <c r="CJ43" i="4"/>
  <c r="CI43" i="4"/>
  <c r="CH43" i="4"/>
  <c r="CG43" i="4"/>
  <c r="CF43" i="4"/>
  <c r="CE43" i="4"/>
  <c r="CD43" i="4"/>
  <c r="CC43" i="4"/>
  <c r="CB43" i="4"/>
  <c r="CA43" i="4"/>
  <c r="BZ43" i="4"/>
  <c r="BY43" i="4"/>
  <c r="BX43" i="4"/>
  <c r="BW43" i="4"/>
  <c r="BV43" i="4"/>
  <c r="BU43" i="4"/>
  <c r="BT43" i="4"/>
  <c r="BS43" i="4"/>
  <c r="BR43" i="4"/>
  <c r="BQ43" i="4"/>
  <c r="BP43" i="4"/>
  <c r="BO43" i="4"/>
  <c r="BN43" i="4"/>
  <c r="BM43" i="4"/>
  <c r="BL43" i="4"/>
  <c r="BK43" i="4"/>
  <c r="BJ43" i="4"/>
  <c r="BI43" i="4"/>
  <c r="BH43" i="4"/>
  <c r="BG43" i="4"/>
  <c r="BF43" i="4"/>
  <c r="BE43" i="4"/>
  <c r="BD43" i="4"/>
  <c r="BC43" i="4"/>
  <c r="BB43" i="4"/>
  <c r="BA43" i="4"/>
  <c r="AZ43" i="4"/>
  <c r="AY43" i="4"/>
  <c r="AX43" i="4"/>
  <c r="AW43" i="4"/>
  <c r="AV43" i="4"/>
  <c r="AU43" i="4"/>
  <c r="AT43" i="4"/>
  <c r="AS43" i="4"/>
  <c r="AR43" i="4"/>
  <c r="AQ43" i="4"/>
  <c r="AP43" i="4"/>
  <c r="AO43" i="4"/>
  <c r="AN43" i="4"/>
  <c r="AM43" i="4"/>
  <c r="AL43" i="4"/>
  <c r="AK43" i="4"/>
  <c r="AJ43" i="4"/>
  <c r="AI43" i="4"/>
  <c r="AH43" i="4"/>
  <c r="AG43" i="4"/>
  <c r="AF43" i="4"/>
  <c r="AE43" i="4"/>
  <c r="AD43" i="4"/>
  <c r="AC43" i="4"/>
  <c r="AB43" i="4"/>
  <c r="AA43" i="4"/>
  <c r="Z43" i="4"/>
  <c r="Y43" i="4"/>
  <c r="X43" i="4"/>
  <c r="W43" i="4"/>
  <c r="U43" i="4"/>
  <c r="T43" i="4"/>
  <c r="S43" i="4"/>
  <c r="R43" i="4"/>
  <c r="Q43" i="4"/>
  <c r="P43" i="4"/>
  <c r="O43" i="4"/>
  <c r="N43" i="4"/>
  <c r="M43" i="4"/>
  <c r="L43" i="4"/>
  <c r="K43" i="4"/>
  <c r="J43" i="4"/>
  <c r="I43" i="4"/>
  <c r="H43" i="4"/>
  <c r="A43" i="4"/>
  <c r="FA42" i="4"/>
  <c r="EZ42" i="4"/>
  <c r="EY42" i="4"/>
  <c r="EX42" i="4"/>
  <c r="EW42" i="4"/>
  <c r="EV42" i="4"/>
  <c r="EU42" i="4"/>
  <c r="ET42" i="4"/>
  <c r="ES42" i="4"/>
  <c r="ER42" i="4"/>
  <c r="EQ42" i="4"/>
  <c r="EP42" i="4"/>
  <c r="EO42" i="4"/>
  <c r="EN42" i="4"/>
  <c r="EM42" i="4"/>
  <c r="EL42" i="4"/>
  <c r="EJ42" i="4"/>
  <c r="EI42" i="4"/>
  <c r="EH42" i="4"/>
  <c r="EF42" i="4"/>
  <c r="EE42" i="4"/>
  <c r="ED42" i="4"/>
  <c r="EC42" i="4"/>
  <c r="EB42" i="4"/>
  <c r="EA42" i="4"/>
  <c r="DZ42" i="4"/>
  <c r="DY42" i="4"/>
  <c r="DX42" i="4"/>
  <c r="DW42" i="4"/>
  <c r="DV42" i="4"/>
  <c r="DU42" i="4"/>
  <c r="DT42" i="4"/>
  <c r="DS42" i="4"/>
  <c r="DR42" i="4"/>
  <c r="DQ42" i="4"/>
  <c r="DP42" i="4"/>
  <c r="DO42" i="4"/>
  <c r="DN42" i="4"/>
  <c r="DM42" i="4"/>
  <c r="DL42" i="4"/>
  <c r="DK42" i="4"/>
  <c r="DJ42" i="4"/>
  <c r="DI42" i="4"/>
  <c r="DH42" i="4"/>
  <c r="DG42" i="4"/>
  <c r="DF42" i="4"/>
  <c r="DE42" i="4"/>
  <c r="DD42" i="4"/>
  <c r="DC42" i="4"/>
  <c r="DB42" i="4"/>
  <c r="DA42" i="4"/>
  <c r="CX42" i="4"/>
  <c r="CW42" i="4"/>
  <c r="CV42" i="4"/>
  <c r="CU42" i="4"/>
  <c r="CT42" i="4"/>
  <c r="CS42" i="4"/>
  <c r="CR42" i="4"/>
  <c r="CQ42" i="4"/>
  <c r="CP42" i="4"/>
  <c r="CO42" i="4"/>
  <c r="CN42" i="4"/>
  <c r="CM42" i="4"/>
  <c r="CL42" i="4"/>
  <c r="CK42" i="4"/>
  <c r="CJ42" i="4"/>
  <c r="CI42" i="4"/>
  <c r="CH42" i="4"/>
  <c r="CG42" i="4"/>
  <c r="CF42" i="4"/>
  <c r="CE42" i="4"/>
  <c r="CD42" i="4"/>
  <c r="CC42" i="4"/>
  <c r="CB42" i="4"/>
  <c r="CA42" i="4"/>
  <c r="BZ42" i="4"/>
  <c r="BY42" i="4"/>
  <c r="BX42" i="4"/>
  <c r="BW42" i="4"/>
  <c r="BV42" i="4"/>
  <c r="BU42" i="4"/>
  <c r="BT42" i="4"/>
  <c r="BS42" i="4"/>
  <c r="BR42" i="4"/>
  <c r="BQ42" i="4"/>
  <c r="BP42" i="4"/>
  <c r="BO42" i="4"/>
  <c r="BN42" i="4"/>
  <c r="BM42" i="4"/>
  <c r="BL42" i="4"/>
  <c r="BK42" i="4"/>
  <c r="BJ42" i="4"/>
  <c r="BI42" i="4"/>
  <c r="BH42" i="4"/>
  <c r="BG42" i="4"/>
  <c r="BF42" i="4"/>
  <c r="BE42" i="4"/>
  <c r="BD42" i="4"/>
  <c r="BC42" i="4"/>
  <c r="BB42" i="4"/>
  <c r="BA42" i="4"/>
  <c r="AZ42" i="4"/>
  <c r="AY42" i="4"/>
  <c r="AX42" i="4"/>
  <c r="AW42" i="4"/>
  <c r="AV42" i="4"/>
  <c r="AU42" i="4"/>
  <c r="AT42" i="4"/>
  <c r="AS42" i="4"/>
  <c r="AR42" i="4"/>
  <c r="AQ42" i="4"/>
  <c r="AP42" i="4"/>
  <c r="AO42" i="4"/>
  <c r="AN42" i="4"/>
  <c r="AM42" i="4"/>
  <c r="AL42" i="4"/>
  <c r="AK42" i="4"/>
  <c r="AJ42" i="4"/>
  <c r="AI42" i="4"/>
  <c r="AH42" i="4"/>
  <c r="AG42" i="4"/>
  <c r="AF42" i="4"/>
  <c r="AE42" i="4"/>
  <c r="AD42" i="4"/>
  <c r="AC42" i="4"/>
  <c r="AB42" i="4"/>
  <c r="AA42" i="4"/>
  <c r="Z42" i="4"/>
  <c r="Y42" i="4"/>
  <c r="X42" i="4"/>
  <c r="W42" i="4"/>
  <c r="U42" i="4"/>
  <c r="T42" i="4"/>
  <c r="S42" i="4"/>
  <c r="R42" i="4"/>
  <c r="Q42" i="4"/>
  <c r="P42" i="4"/>
  <c r="O42" i="4"/>
  <c r="N42" i="4"/>
  <c r="M42" i="4"/>
  <c r="L42" i="4"/>
  <c r="K42" i="4"/>
  <c r="J42" i="4"/>
  <c r="I42" i="4"/>
  <c r="H42" i="4"/>
  <c r="A42" i="4"/>
  <c r="FA41" i="4"/>
  <c r="EZ41" i="4"/>
  <c r="EY41" i="4"/>
  <c r="EX41" i="4"/>
  <c r="EW41" i="4"/>
  <c r="EV41" i="4"/>
  <c r="EU41" i="4"/>
  <c r="ET41" i="4"/>
  <c r="ES41" i="4"/>
  <c r="ER41" i="4"/>
  <c r="EQ41" i="4"/>
  <c r="EP41" i="4"/>
  <c r="EO41" i="4"/>
  <c r="EN41" i="4"/>
  <c r="EM41" i="4"/>
  <c r="EL41" i="4"/>
  <c r="EJ41" i="4"/>
  <c r="EI41" i="4"/>
  <c r="EH41" i="4"/>
  <c r="EF41" i="4"/>
  <c r="EE41" i="4"/>
  <c r="ED41" i="4"/>
  <c r="EC41" i="4"/>
  <c r="EB41" i="4"/>
  <c r="EA41" i="4"/>
  <c r="DZ41" i="4"/>
  <c r="DY41" i="4"/>
  <c r="DX41" i="4"/>
  <c r="DW41" i="4"/>
  <c r="DV41" i="4"/>
  <c r="DU41" i="4"/>
  <c r="DT41" i="4"/>
  <c r="DS41" i="4"/>
  <c r="DR41" i="4"/>
  <c r="DQ41" i="4"/>
  <c r="DP41" i="4"/>
  <c r="DO41" i="4"/>
  <c r="DN41" i="4"/>
  <c r="DM41" i="4"/>
  <c r="DL41" i="4"/>
  <c r="DK41" i="4"/>
  <c r="DJ41" i="4"/>
  <c r="DI41" i="4"/>
  <c r="DH41" i="4"/>
  <c r="DG41" i="4"/>
  <c r="DF41" i="4"/>
  <c r="DE41" i="4"/>
  <c r="DD41" i="4"/>
  <c r="DC41" i="4"/>
  <c r="DB41" i="4"/>
  <c r="DA41" i="4"/>
  <c r="CX41" i="4"/>
  <c r="CW41" i="4"/>
  <c r="CV41" i="4"/>
  <c r="CU41" i="4"/>
  <c r="CT41" i="4"/>
  <c r="CS41" i="4"/>
  <c r="CR41" i="4"/>
  <c r="CQ41" i="4"/>
  <c r="CP41" i="4"/>
  <c r="CO41" i="4"/>
  <c r="CN41" i="4"/>
  <c r="CM41" i="4"/>
  <c r="CL41" i="4"/>
  <c r="CK41" i="4"/>
  <c r="CJ41" i="4"/>
  <c r="CI41" i="4"/>
  <c r="CH41" i="4"/>
  <c r="CG41" i="4"/>
  <c r="CF41" i="4"/>
  <c r="CE41" i="4"/>
  <c r="CD41" i="4"/>
  <c r="CC41" i="4"/>
  <c r="CB41" i="4"/>
  <c r="CA41" i="4"/>
  <c r="BZ41" i="4"/>
  <c r="BY41" i="4"/>
  <c r="BX41" i="4"/>
  <c r="BW41" i="4"/>
  <c r="BV41" i="4"/>
  <c r="BU41" i="4"/>
  <c r="BT41" i="4"/>
  <c r="BS41" i="4"/>
  <c r="BR41" i="4"/>
  <c r="BQ41" i="4"/>
  <c r="BP41" i="4"/>
  <c r="BO41" i="4"/>
  <c r="BN41" i="4"/>
  <c r="BM41" i="4"/>
  <c r="BL41" i="4"/>
  <c r="BK41" i="4"/>
  <c r="BJ41" i="4"/>
  <c r="BI41" i="4"/>
  <c r="BH41" i="4"/>
  <c r="BG41" i="4"/>
  <c r="BF41" i="4"/>
  <c r="BE41" i="4"/>
  <c r="BD41" i="4"/>
  <c r="BC41" i="4"/>
  <c r="BB41" i="4"/>
  <c r="BA41" i="4"/>
  <c r="AZ41" i="4"/>
  <c r="AY41" i="4"/>
  <c r="AX41" i="4"/>
  <c r="AW41" i="4"/>
  <c r="AV41" i="4"/>
  <c r="AU41" i="4"/>
  <c r="AT41" i="4"/>
  <c r="AS41" i="4"/>
  <c r="AR41" i="4"/>
  <c r="AQ41" i="4"/>
  <c r="AP41" i="4"/>
  <c r="AO41" i="4"/>
  <c r="AN41" i="4"/>
  <c r="AM41" i="4"/>
  <c r="AL41" i="4"/>
  <c r="AK41" i="4"/>
  <c r="AJ41" i="4"/>
  <c r="AI41" i="4"/>
  <c r="AH41" i="4"/>
  <c r="AG41" i="4"/>
  <c r="AF41" i="4"/>
  <c r="AE41" i="4"/>
  <c r="AD41" i="4"/>
  <c r="AC41" i="4"/>
  <c r="AB41" i="4"/>
  <c r="AA41" i="4"/>
  <c r="Z41" i="4"/>
  <c r="Y41" i="4"/>
  <c r="X41" i="4"/>
  <c r="W41" i="4"/>
  <c r="U41" i="4"/>
  <c r="T41" i="4"/>
  <c r="S41" i="4"/>
  <c r="R41" i="4"/>
  <c r="Q41" i="4"/>
  <c r="P41" i="4"/>
  <c r="O41" i="4"/>
  <c r="N41" i="4"/>
  <c r="M41" i="4"/>
  <c r="L41" i="4"/>
  <c r="K41" i="4"/>
  <c r="J41" i="4"/>
  <c r="I41" i="4"/>
  <c r="H41" i="4"/>
  <c r="A41" i="4"/>
  <c r="FA40" i="4"/>
  <c r="EZ40" i="4"/>
  <c r="EY40" i="4"/>
  <c r="EX40" i="4"/>
  <c r="EW40" i="4"/>
  <c r="EV40" i="4"/>
  <c r="EU40" i="4"/>
  <c r="ET40" i="4"/>
  <c r="ES40" i="4"/>
  <c r="ER40" i="4"/>
  <c r="EQ40" i="4"/>
  <c r="EP40" i="4"/>
  <c r="EO40" i="4"/>
  <c r="EN40" i="4"/>
  <c r="EM40" i="4"/>
  <c r="EL40" i="4"/>
  <c r="EJ40" i="4"/>
  <c r="EI40" i="4"/>
  <c r="EH40" i="4"/>
  <c r="EF40" i="4"/>
  <c r="EE40" i="4"/>
  <c r="ED40" i="4"/>
  <c r="EC40" i="4"/>
  <c r="EB40" i="4"/>
  <c r="EA40" i="4"/>
  <c r="DZ40" i="4"/>
  <c r="DY40" i="4"/>
  <c r="DX40" i="4"/>
  <c r="DW40" i="4"/>
  <c r="DV40" i="4"/>
  <c r="DU40" i="4"/>
  <c r="DT40" i="4"/>
  <c r="DS40" i="4"/>
  <c r="DR40" i="4"/>
  <c r="DQ40" i="4"/>
  <c r="DP40" i="4"/>
  <c r="DO40" i="4"/>
  <c r="DN40" i="4"/>
  <c r="DM40" i="4"/>
  <c r="DL40" i="4"/>
  <c r="DK40" i="4"/>
  <c r="DJ40" i="4"/>
  <c r="DI40" i="4"/>
  <c r="DH40" i="4"/>
  <c r="DG40" i="4"/>
  <c r="DF40" i="4"/>
  <c r="DE40" i="4"/>
  <c r="DD40" i="4"/>
  <c r="DC40" i="4"/>
  <c r="DB40" i="4"/>
  <c r="DA40" i="4"/>
  <c r="CX40" i="4"/>
  <c r="CW40" i="4"/>
  <c r="CV40" i="4"/>
  <c r="CU40" i="4"/>
  <c r="CT40" i="4"/>
  <c r="CS40" i="4"/>
  <c r="CR40" i="4"/>
  <c r="CQ40" i="4"/>
  <c r="CP40" i="4"/>
  <c r="CO40" i="4"/>
  <c r="CN40" i="4"/>
  <c r="CM40" i="4"/>
  <c r="CL40" i="4"/>
  <c r="CK40" i="4"/>
  <c r="CJ40" i="4"/>
  <c r="CI40" i="4"/>
  <c r="CH40" i="4"/>
  <c r="CG40" i="4"/>
  <c r="CF40" i="4"/>
  <c r="CE40" i="4"/>
  <c r="CD40" i="4"/>
  <c r="CC40" i="4"/>
  <c r="CB40" i="4"/>
  <c r="CA40" i="4"/>
  <c r="BZ40" i="4"/>
  <c r="BY40" i="4"/>
  <c r="BX40" i="4"/>
  <c r="BW40" i="4"/>
  <c r="BV40" i="4"/>
  <c r="BU40" i="4"/>
  <c r="BT40" i="4"/>
  <c r="BS40" i="4"/>
  <c r="BR40" i="4"/>
  <c r="BQ40" i="4"/>
  <c r="BP40" i="4"/>
  <c r="BO40" i="4"/>
  <c r="BN40" i="4"/>
  <c r="BM40" i="4"/>
  <c r="BL40" i="4"/>
  <c r="BK40" i="4"/>
  <c r="BJ40" i="4"/>
  <c r="BI40" i="4"/>
  <c r="BH40" i="4"/>
  <c r="BG40" i="4"/>
  <c r="BF40" i="4"/>
  <c r="BE40" i="4"/>
  <c r="BD40" i="4"/>
  <c r="BC40" i="4"/>
  <c r="BB40" i="4"/>
  <c r="BA40" i="4"/>
  <c r="AZ40" i="4"/>
  <c r="AY40" i="4"/>
  <c r="AX40" i="4"/>
  <c r="AW40" i="4"/>
  <c r="AV40" i="4"/>
  <c r="AU40" i="4"/>
  <c r="AT40" i="4"/>
  <c r="AS40" i="4"/>
  <c r="AR40" i="4"/>
  <c r="AQ40" i="4"/>
  <c r="AP40" i="4"/>
  <c r="AO40" i="4"/>
  <c r="AN40" i="4"/>
  <c r="AM40" i="4"/>
  <c r="AL40" i="4"/>
  <c r="AK40" i="4"/>
  <c r="AJ40" i="4"/>
  <c r="AI40" i="4"/>
  <c r="AH40" i="4"/>
  <c r="AG40" i="4"/>
  <c r="AF40" i="4"/>
  <c r="AE40" i="4"/>
  <c r="AD40" i="4"/>
  <c r="AC40" i="4"/>
  <c r="AA40" i="4"/>
  <c r="Z40" i="4"/>
  <c r="Y40" i="4"/>
  <c r="X40" i="4"/>
  <c r="W40" i="4"/>
  <c r="U40" i="4"/>
  <c r="T40" i="4"/>
  <c r="S40" i="4"/>
  <c r="R40" i="4"/>
  <c r="Q40" i="4"/>
  <c r="P40" i="4"/>
  <c r="O40" i="4"/>
  <c r="N40" i="4"/>
  <c r="M40" i="4"/>
  <c r="L40" i="4"/>
  <c r="K40" i="4"/>
  <c r="J40" i="4"/>
  <c r="I40" i="4"/>
  <c r="H40" i="4"/>
  <c r="A40" i="4"/>
  <c r="FA39" i="4"/>
  <c r="EZ39" i="4"/>
  <c r="EY39" i="4"/>
  <c r="EX39" i="4"/>
  <c r="EW39" i="4"/>
  <c r="EV39" i="4"/>
  <c r="EU39" i="4"/>
  <c r="ET39" i="4"/>
  <c r="ES39" i="4"/>
  <c r="ER39" i="4"/>
  <c r="EQ39" i="4"/>
  <c r="EP39" i="4"/>
  <c r="EO39" i="4"/>
  <c r="EN39" i="4"/>
  <c r="EM39" i="4"/>
  <c r="EL39" i="4"/>
  <c r="EI39" i="4"/>
  <c r="EH39" i="4"/>
  <c r="EF39" i="4"/>
  <c r="EE39" i="4"/>
  <c r="ED39" i="4"/>
  <c r="EC39" i="4"/>
  <c r="EB39" i="4"/>
  <c r="EA39" i="4"/>
  <c r="DZ39" i="4"/>
  <c r="DY39" i="4"/>
  <c r="DX39" i="4"/>
  <c r="DW39" i="4"/>
  <c r="DV39" i="4"/>
  <c r="DU39" i="4"/>
  <c r="DT39" i="4"/>
  <c r="DS39" i="4"/>
  <c r="DR39" i="4"/>
  <c r="DQ39" i="4"/>
  <c r="DP39" i="4"/>
  <c r="DO39" i="4"/>
  <c r="DN39" i="4"/>
  <c r="DM39" i="4"/>
  <c r="DL39" i="4"/>
  <c r="DK39" i="4"/>
  <c r="DJ39" i="4"/>
  <c r="DI39" i="4"/>
  <c r="DH39" i="4"/>
  <c r="DG39" i="4"/>
  <c r="DF39" i="4"/>
  <c r="DE39" i="4"/>
  <c r="DD39" i="4"/>
  <c r="DC39" i="4"/>
  <c r="DB39" i="4"/>
  <c r="DA39" i="4"/>
  <c r="CX39" i="4"/>
  <c r="CW39" i="4"/>
  <c r="CV39" i="4"/>
  <c r="CU39" i="4"/>
  <c r="CT39" i="4"/>
  <c r="CS39" i="4"/>
  <c r="CR39" i="4"/>
  <c r="CQ39" i="4"/>
  <c r="CP39" i="4"/>
  <c r="CO39" i="4"/>
  <c r="CN39" i="4"/>
  <c r="CM39" i="4"/>
  <c r="CL39" i="4"/>
  <c r="CK39" i="4"/>
  <c r="CJ39" i="4"/>
  <c r="CI39" i="4"/>
  <c r="CH39" i="4"/>
  <c r="CG39" i="4"/>
  <c r="CF39" i="4"/>
  <c r="CE39" i="4"/>
  <c r="CD39" i="4"/>
  <c r="CC39" i="4"/>
  <c r="CB39" i="4"/>
  <c r="CA39" i="4"/>
  <c r="BZ39" i="4"/>
  <c r="BY39" i="4"/>
  <c r="BX39" i="4"/>
  <c r="BW39" i="4"/>
  <c r="BV39" i="4"/>
  <c r="BU39" i="4"/>
  <c r="BT39" i="4"/>
  <c r="BS39" i="4"/>
  <c r="BR39" i="4"/>
  <c r="BQ39" i="4"/>
  <c r="BP39" i="4"/>
  <c r="BO39" i="4"/>
  <c r="BN39" i="4"/>
  <c r="BM39" i="4"/>
  <c r="BL39" i="4"/>
  <c r="BK39" i="4"/>
  <c r="BJ39" i="4"/>
  <c r="BI39" i="4"/>
  <c r="BH39" i="4"/>
  <c r="BG39" i="4"/>
  <c r="BF39" i="4"/>
  <c r="BE39" i="4"/>
  <c r="BD39" i="4"/>
  <c r="BC39" i="4"/>
  <c r="BB39" i="4"/>
  <c r="BA39" i="4"/>
  <c r="AZ39" i="4"/>
  <c r="AY39" i="4"/>
  <c r="AX39" i="4"/>
  <c r="AW39" i="4"/>
  <c r="AV39" i="4"/>
  <c r="AU39" i="4"/>
  <c r="AT39" i="4"/>
  <c r="AS39" i="4"/>
  <c r="AR39" i="4"/>
  <c r="AQ39" i="4"/>
  <c r="AP39" i="4"/>
  <c r="AO39" i="4"/>
  <c r="AN39" i="4"/>
  <c r="AM39" i="4"/>
  <c r="AL39" i="4"/>
  <c r="AK39" i="4"/>
  <c r="AJ39" i="4"/>
  <c r="AI39" i="4"/>
  <c r="AH39" i="4"/>
  <c r="AG39" i="4"/>
  <c r="AF39" i="4"/>
  <c r="AE39" i="4"/>
  <c r="AD39" i="4"/>
  <c r="AC39" i="4"/>
  <c r="AB39" i="4"/>
  <c r="AA39" i="4"/>
  <c r="Z39" i="4"/>
  <c r="Y39" i="4"/>
  <c r="X39" i="4"/>
  <c r="W39" i="4"/>
  <c r="U39" i="4"/>
  <c r="T39" i="4"/>
  <c r="S39" i="4"/>
  <c r="R39" i="4"/>
  <c r="Q39" i="4"/>
  <c r="P39" i="4"/>
  <c r="O39" i="4"/>
  <c r="N39" i="4"/>
  <c r="M39" i="4"/>
  <c r="L39" i="4"/>
  <c r="J39" i="4"/>
  <c r="I39" i="4"/>
  <c r="H39" i="4"/>
  <c r="A39" i="4"/>
  <c r="FA38" i="4"/>
  <c r="EZ38" i="4"/>
  <c r="EY38" i="4"/>
  <c r="EX38" i="4"/>
  <c r="EW38" i="4"/>
  <c r="EV38" i="4"/>
  <c r="EU38" i="4"/>
  <c r="ET38" i="4"/>
  <c r="ES38" i="4"/>
  <c r="ER38" i="4"/>
  <c r="EQ38" i="4"/>
  <c r="EP38" i="4"/>
  <c r="EO38" i="4"/>
  <c r="EN38" i="4"/>
  <c r="EM38" i="4"/>
  <c r="EL38" i="4"/>
  <c r="EJ38" i="4"/>
  <c r="EI38" i="4"/>
  <c r="EH38" i="4"/>
  <c r="EF38" i="4"/>
  <c r="EE38" i="4"/>
  <c r="ED38" i="4"/>
  <c r="EC38" i="4"/>
  <c r="EB38" i="4"/>
  <c r="EA38" i="4"/>
  <c r="DZ38" i="4"/>
  <c r="DY38" i="4"/>
  <c r="DX38" i="4"/>
  <c r="DW38" i="4"/>
  <c r="DV38" i="4"/>
  <c r="DU38" i="4"/>
  <c r="DT38" i="4"/>
  <c r="DS38" i="4"/>
  <c r="DR38" i="4"/>
  <c r="DQ38" i="4"/>
  <c r="DP38" i="4"/>
  <c r="DO38" i="4"/>
  <c r="DN38" i="4"/>
  <c r="DM38" i="4"/>
  <c r="DL38" i="4"/>
  <c r="DK38" i="4"/>
  <c r="DJ38" i="4"/>
  <c r="DI38" i="4"/>
  <c r="DH38" i="4"/>
  <c r="DG38" i="4"/>
  <c r="DF38" i="4"/>
  <c r="DE38" i="4"/>
  <c r="DD38" i="4"/>
  <c r="DC38" i="4"/>
  <c r="DB38" i="4"/>
  <c r="DA38" i="4"/>
  <c r="CX38" i="4"/>
  <c r="CW38" i="4"/>
  <c r="CV38" i="4"/>
  <c r="CU38" i="4"/>
  <c r="CT38" i="4"/>
  <c r="CS38" i="4"/>
  <c r="CR38" i="4"/>
  <c r="CQ38" i="4"/>
  <c r="CP38" i="4"/>
  <c r="CO38" i="4"/>
  <c r="CN38" i="4"/>
  <c r="CM38" i="4"/>
  <c r="CL38" i="4"/>
  <c r="CK38" i="4"/>
  <c r="CJ38" i="4"/>
  <c r="CI38" i="4"/>
  <c r="CH38" i="4"/>
  <c r="CG38" i="4"/>
  <c r="CF38" i="4"/>
  <c r="CE38" i="4"/>
  <c r="CD38" i="4"/>
  <c r="CC38" i="4"/>
  <c r="CB38" i="4"/>
  <c r="CA38" i="4"/>
  <c r="BZ38" i="4"/>
  <c r="BY38" i="4"/>
  <c r="BX38" i="4"/>
  <c r="BW38" i="4"/>
  <c r="BV38" i="4"/>
  <c r="BU38" i="4"/>
  <c r="BT38" i="4"/>
  <c r="BS38" i="4"/>
  <c r="BR38" i="4"/>
  <c r="BQ38" i="4"/>
  <c r="BP38" i="4"/>
  <c r="BO38" i="4"/>
  <c r="BN38" i="4"/>
  <c r="BM38" i="4"/>
  <c r="BL38" i="4"/>
  <c r="BK38" i="4"/>
  <c r="BJ38" i="4"/>
  <c r="BI38" i="4"/>
  <c r="BH38" i="4"/>
  <c r="BG38" i="4"/>
  <c r="BF38" i="4"/>
  <c r="BE38" i="4"/>
  <c r="BD38" i="4"/>
  <c r="BC38" i="4"/>
  <c r="BB38" i="4"/>
  <c r="BA38" i="4"/>
  <c r="AZ38" i="4"/>
  <c r="AY38" i="4"/>
  <c r="AX38" i="4"/>
  <c r="AW38" i="4"/>
  <c r="AV38" i="4"/>
  <c r="AU38" i="4"/>
  <c r="AT38" i="4"/>
  <c r="AS38" i="4"/>
  <c r="AR38" i="4"/>
  <c r="AQ38" i="4"/>
  <c r="AP38" i="4"/>
  <c r="AO38" i="4"/>
  <c r="AN38" i="4"/>
  <c r="AM38" i="4"/>
  <c r="AL38" i="4"/>
  <c r="AK38" i="4"/>
  <c r="AJ38" i="4"/>
  <c r="AI38" i="4"/>
  <c r="AH38" i="4"/>
  <c r="AG38" i="4"/>
  <c r="AF38" i="4"/>
  <c r="AE38" i="4"/>
  <c r="AD38" i="4"/>
  <c r="AC38" i="4"/>
  <c r="AB38" i="4"/>
  <c r="AA38" i="4"/>
  <c r="Z38" i="4"/>
  <c r="Y38" i="4"/>
  <c r="X38" i="4"/>
  <c r="W38" i="4"/>
  <c r="U38" i="4"/>
  <c r="T38" i="4"/>
  <c r="S38" i="4"/>
  <c r="R38" i="4"/>
  <c r="Q38" i="4"/>
  <c r="P38" i="4"/>
  <c r="O38" i="4"/>
  <c r="N38" i="4"/>
  <c r="M38" i="4"/>
  <c r="L38" i="4"/>
  <c r="K38" i="4"/>
  <c r="J38" i="4"/>
  <c r="I38" i="4"/>
  <c r="H38" i="4"/>
  <c r="A38" i="4"/>
  <c r="FA37" i="4"/>
  <c r="EZ37" i="4"/>
  <c r="EY37" i="4"/>
  <c r="EX37" i="4"/>
  <c r="EW37" i="4"/>
  <c r="EV37" i="4"/>
  <c r="EU37" i="4"/>
  <c r="ET37" i="4"/>
  <c r="ES37" i="4"/>
  <c r="ER37" i="4"/>
  <c r="EQ37" i="4"/>
  <c r="EP37" i="4"/>
  <c r="EO37" i="4"/>
  <c r="EN37" i="4"/>
  <c r="EM37" i="4"/>
  <c r="EL37" i="4"/>
  <c r="EJ37" i="4"/>
  <c r="EI37" i="4"/>
  <c r="EH37" i="4"/>
  <c r="EF37" i="4"/>
  <c r="EE37" i="4"/>
  <c r="ED37" i="4"/>
  <c r="EC37" i="4"/>
  <c r="EB37" i="4"/>
  <c r="EA37" i="4"/>
  <c r="DZ37" i="4"/>
  <c r="DY37" i="4"/>
  <c r="DX37" i="4"/>
  <c r="DW37" i="4"/>
  <c r="DV37" i="4"/>
  <c r="DU37" i="4"/>
  <c r="DT37" i="4"/>
  <c r="DS37" i="4"/>
  <c r="DR37" i="4"/>
  <c r="DQ37" i="4"/>
  <c r="DP37" i="4"/>
  <c r="DO37" i="4"/>
  <c r="DN37" i="4"/>
  <c r="DM37" i="4"/>
  <c r="DL37" i="4"/>
  <c r="DK37" i="4"/>
  <c r="DJ37" i="4"/>
  <c r="DI37" i="4"/>
  <c r="DH37" i="4"/>
  <c r="DG37" i="4"/>
  <c r="DF37" i="4"/>
  <c r="DE37" i="4"/>
  <c r="DD37" i="4"/>
  <c r="DC37" i="4"/>
  <c r="DB37" i="4"/>
  <c r="DA37" i="4"/>
  <c r="CX37" i="4"/>
  <c r="CW37" i="4"/>
  <c r="CV37" i="4"/>
  <c r="CU37" i="4"/>
  <c r="CT37" i="4"/>
  <c r="CS37" i="4"/>
  <c r="CR37" i="4"/>
  <c r="CQ37" i="4"/>
  <c r="CP37" i="4"/>
  <c r="CO37" i="4"/>
  <c r="CN37" i="4"/>
  <c r="CM37" i="4"/>
  <c r="CL37" i="4"/>
  <c r="CK37" i="4"/>
  <c r="CJ37" i="4"/>
  <c r="CI37" i="4"/>
  <c r="CH37" i="4"/>
  <c r="CG37" i="4"/>
  <c r="CF37" i="4"/>
  <c r="CE37" i="4"/>
  <c r="CD37" i="4"/>
  <c r="CC37" i="4"/>
  <c r="CB37" i="4"/>
  <c r="CA37" i="4"/>
  <c r="BZ37" i="4"/>
  <c r="BY37" i="4"/>
  <c r="BX37" i="4"/>
  <c r="BW37" i="4"/>
  <c r="BV37" i="4"/>
  <c r="BU37" i="4"/>
  <c r="BT37" i="4"/>
  <c r="BS37" i="4"/>
  <c r="BR37" i="4"/>
  <c r="BQ37" i="4"/>
  <c r="BP37" i="4"/>
  <c r="BO37" i="4"/>
  <c r="BN37" i="4"/>
  <c r="BM37" i="4"/>
  <c r="BL37" i="4"/>
  <c r="BK37" i="4"/>
  <c r="BJ37" i="4"/>
  <c r="BI37" i="4"/>
  <c r="BH37" i="4"/>
  <c r="BG37" i="4"/>
  <c r="BF37" i="4"/>
  <c r="BE37" i="4"/>
  <c r="BD37" i="4"/>
  <c r="BC37" i="4"/>
  <c r="BB37" i="4"/>
  <c r="BA37" i="4"/>
  <c r="AZ37" i="4"/>
  <c r="AY37" i="4"/>
  <c r="AX37" i="4"/>
  <c r="AW37" i="4"/>
  <c r="AV37" i="4"/>
  <c r="AU37" i="4"/>
  <c r="AT37" i="4"/>
  <c r="AS37" i="4"/>
  <c r="AR37" i="4"/>
  <c r="AQ37" i="4"/>
  <c r="AP37" i="4"/>
  <c r="AO37" i="4"/>
  <c r="AN37" i="4"/>
  <c r="AM37" i="4"/>
  <c r="AL37" i="4"/>
  <c r="AK37" i="4"/>
  <c r="AJ37" i="4"/>
  <c r="AI37" i="4"/>
  <c r="AH37" i="4"/>
  <c r="AG37" i="4"/>
  <c r="AF37" i="4"/>
  <c r="AE37" i="4"/>
  <c r="AD37" i="4"/>
  <c r="AC37" i="4"/>
  <c r="AB37" i="4"/>
  <c r="AA37" i="4"/>
  <c r="Z37" i="4"/>
  <c r="Y37" i="4"/>
  <c r="X37" i="4"/>
  <c r="W37" i="4"/>
  <c r="U37" i="4"/>
  <c r="T37" i="4"/>
  <c r="S37" i="4"/>
  <c r="R37" i="4"/>
  <c r="Q37" i="4"/>
  <c r="P37" i="4"/>
  <c r="O37" i="4"/>
  <c r="N37" i="4"/>
  <c r="M37" i="4"/>
  <c r="L37" i="4"/>
  <c r="K37" i="4"/>
  <c r="J37" i="4"/>
  <c r="I37" i="4"/>
  <c r="H37" i="4"/>
  <c r="A37" i="4"/>
  <c r="FA36" i="4"/>
  <c r="EZ36" i="4"/>
  <c r="EY36" i="4"/>
  <c r="EX36" i="4"/>
  <c r="EW36" i="4"/>
  <c r="EV36" i="4"/>
  <c r="EU36" i="4"/>
  <c r="ET36" i="4"/>
  <c r="ES36" i="4"/>
  <c r="ER36" i="4"/>
  <c r="EQ36" i="4"/>
  <c r="EP36" i="4"/>
  <c r="EO36" i="4"/>
  <c r="EN36" i="4"/>
  <c r="EM36" i="4"/>
  <c r="EL36" i="4"/>
  <c r="EJ36" i="4"/>
  <c r="EI36" i="4"/>
  <c r="EH36" i="4"/>
  <c r="EF36" i="4"/>
  <c r="EE36" i="4"/>
  <c r="ED36" i="4"/>
  <c r="EC36" i="4"/>
  <c r="EB36" i="4"/>
  <c r="EA36" i="4"/>
  <c r="DZ36" i="4"/>
  <c r="DY36" i="4"/>
  <c r="DX36" i="4"/>
  <c r="DW36" i="4"/>
  <c r="DV36" i="4"/>
  <c r="DU36" i="4"/>
  <c r="DT36" i="4"/>
  <c r="DS36" i="4"/>
  <c r="DR36" i="4"/>
  <c r="DQ36" i="4"/>
  <c r="DP36" i="4"/>
  <c r="DO36" i="4"/>
  <c r="DN36" i="4"/>
  <c r="DM36" i="4"/>
  <c r="DL36" i="4"/>
  <c r="DK36" i="4"/>
  <c r="DJ36" i="4"/>
  <c r="DI36" i="4"/>
  <c r="DH36" i="4"/>
  <c r="DG36" i="4"/>
  <c r="DF36" i="4"/>
  <c r="DE36" i="4"/>
  <c r="DD36" i="4"/>
  <c r="DC36" i="4"/>
  <c r="DB36" i="4"/>
  <c r="DA36" i="4"/>
  <c r="CX36" i="4"/>
  <c r="CW36" i="4"/>
  <c r="CV36" i="4"/>
  <c r="CU36" i="4"/>
  <c r="CT36" i="4"/>
  <c r="CS36" i="4"/>
  <c r="CR36" i="4"/>
  <c r="CQ36" i="4"/>
  <c r="CP36" i="4"/>
  <c r="CO36" i="4"/>
  <c r="CN36" i="4"/>
  <c r="CM36" i="4"/>
  <c r="CL36" i="4"/>
  <c r="CK36" i="4"/>
  <c r="CJ36" i="4"/>
  <c r="CI36" i="4"/>
  <c r="CH36" i="4"/>
  <c r="CG36" i="4"/>
  <c r="CF36" i="4"/>
  <c r="CE36" i="4"/>
  <c r="CD36" i="4"/>
  <c r="CC36" i="4"/>
  <c r="CB36" i="4"/>
  <c r="CA36" i="4"/>
  <c r="BZ36" i="4"/>
  <c r="BY36" i="4"/>
  <c r="BX36" i="4"/>
  <c r="BW36" i="4"/>
  <c r="BV36" i="4"/>
  <c r="BU36" i="4"/>
  <c r="BT36" i="4"/>
  <c r="BS36" i="4"/>
  <c r="BR36" i="4"/>
  <c r="BQ36" i="4"/>
  <c r="BP36" i="4"/>
  <c r="BO36" i="4"/>
  <c r="BN36" i="4"/>
  <c r="BM36" i="4"/>
  <c r="BL36" i="4"/>
  <c r="BK36" i="4"/>
  <c r="BJ36" i="4"/>
  <c r="BI36" i="4"/>
  <c r="BH36" i="4"/>
  <c r="BG36" i="4"/>
  <c r="BF36" i="4"/>
  <c r="BE36" i="4"/>
  <c r="BD36" i="4"/>
  <c r="BC36" i="4"/>
  <c r="BB36" i="4"/>
  <c r="BA36" i="4"/>
  <c r="AZ36" i="4"/>
  <c r="AY36" i="4"/>
  <c r="AX36" i="4"/>
  <c r="AW36" i="4"/>
  <c r="AV36" i="4"/>
  <c r="AU36" i="4"/>
  <c r="AT36" i="4"/>
  <c r="AS36" i="4"/>
  <c r="AR36" i="4"/>
  <c r="AQ36" i="4"/>
  <c r="AP36" i="4"/>
  <c r="AO36" i="4"/>
  <c r="AN36" i="4"/>
  <c r="AM36" i="4"/>
  <c r="AL36" i="4"/>
  <c r="AK36" i="4"/>
  <c r="AJ36" i="4"/>
  <c r="AI36" i="4"/>
  <c r="AH36" i="4"/>
  <c r="AG36" i="4"/>
  <c r="AF36" i="4"/>
  <c r="AE36" i="4"/>
  <c r="AD36" i="4"/>
  <c r="AC36" i="4"/>
  <c r="AB36" i="4"/>
  <c r="AA36" i="4"/>
  <c r="Z36" i="4"/>
  <c r="Y36" i="4"/>
  <c r="X36" i="4"/>
  <c r="W36" i="4"/>
  <c r="U36" i="4"/>
  <c r="T36" i="4"/>
  <c r="S36" i="4"/>
  <c r="R36" i="4"/>
  <c r="Q36" i="4"/>
  <c r="P36" i="4"/>
  <c r="O36" i="4"/>
  <c r="N36" i="4"/>
  <c r="M36" i="4"/>
  <c r="L36" i="4"/>
  <c r="K36" i="4"/>
  <c r="J36" i="4"/>
  <c r="I36" i="4"/>
  <c r="H36" i="4"/>
  <c r="A36" i="4"/>
  <c r="FA35" i="4"/>
  <c r="EZ35" i="4"/>
  <c r="EY35" i="4"/>
  <c r="EX35" i="4"/>
  <c r="EW35" i="4"/>
  <c r="EV35" i="4"/>
  <c r="EU35" i="4"/>
  <c r="ET35" i="4"/>
  <c r="ES35" i="4"/>
  <c r="ER35" i="4"/>
  <c r="EQ35" i="4"/>
  <c r="EP35" i="4"/>
  <c r="EO35" i="4"/>
  <c r="EN35" i="4"/>
  <c r="EM35" i="4"/>
  <c r="EL35" i="4"/>
  <c r="EJ35" i="4"/>
  <c r="EI35" i="4"/>
  <c r="EH35" i="4"/>
  <c r="EF35" i="4"/>
  <c r="EE35" i="4"/>
  <c r="ED35" i="4"/>
  <c r="EC35" i="4"/>
  <c r="EB35" i="4"/>
  <c r="EA35" i="4"/>
  <c r="DZ35" i="4"/>
  <c r="DY35" i="4"/>
  <c r="DX35" i="4"/>
  <c r="DW35" i="4"/>
  <c r="DV35" i="4"/>
  <c r="DU35" i="4"/>
  <c r="DT35" i="4"/>
  <c r="DS35" i="4"/>
  <c r="DR35" i="4"/>
  <c r="DQ35" i="4"/>
  <c r="DP35" i="4"/>
  <c r="DO35" i="4"/>
  <c r="DN35" i="4"/>
  <c r="DM35" i="4"/>
  <c r="DL35" i="4"/>
  <c r="DK35" i="4"/>
  <c r="DJ35" i="4"/>
  <c r="DI35" i="4"/>
  <c r="DH35" i="4"/>
  <c r="DG35" i="4"/>
  <c r="DF35" i="4"/>
  <c r="DE35" i="4"/>
  <c r="DD35" i="4"/>
  <c r="DC35" i="4"/>
  <c r="DB35" i="4"/>
  <c r="DA35" i="4"/>
  <c r="CX35" i="4"/>
  <c r="CW35" i="4"/>
  <c r="CV35" i="4"/>
  <c r="CU35" i="4"/>
  <c r="CT35" i="4"/>
  <c r="CS35" i="4"/>
  <c r="CR35" i="4"/>
  <c r="CQ35" i="4"/>
  <c r="CP35" i="4"/>
  <c r="CO35" i="4"/>
  <c r="CN35" i="4"/>
  <c r="CM35" i="4"/>
  <c r="CL35" i="4"/>
  <c r="CK35" i="4"/>
  <c r="CJ35" i="4"/>
  <c r="CI35" i="4"/>
  <c r="CH35" i="4"/>
  <c r="CG35" i="4"/>
  <c r="CF35" i="4"/>
  <c r="CE35" i="4"/>
  <c r="CD35" i="4"/>
  <c r="CC35" i="4"/>
  <c r="CB35" i="4"/>
  <c r="CA35" i="4"/>
  <c r="BZ35" i="4"/>
  <c r="BY35" i="4"/>
  <c r="BX35" i="4"/>
  <c r="BW35" i="4"/>
  <c r="BV35" i="4"/>
  <c r="BU35" i="4"/>
  <c r="BT35" i="4"/>
  <c r="BS35" i="4"/>
  <c r="BR35" i="4"/>
  <c r="BQ35" i="4"/>
  <c r="BP35" i="4"/>
  <c r="BO35" i="4"/>
  <c r="BN35" i="4"/>
  <c r="BM35" i="4"/>
  <c r="BL35" i="4"/>
  <c r="BK35" i="4"/>
  <c r="BJ35" i="4"/>
  <c r="BI35" i="4"/>
  <c r="BH35" i="4"/>
  <c r="BG35" i="4"/>
  <c r="BF35" i="4"/>
  <c r="BE35" i="4"/>
  <c r="BD35" i="4"/>
  <c r="BC35" i="4"/>
  <c r="BB35" i="4"/>
  <c r="BA35" i="4"/>
  <c r="AZ35" i="4"/>
  <c r="AY35" i="4"/>
  <c r="AX35" i="4"/>
  <c r="AW35" i="4"/>
  <c r="AV35" i="4"/>
  <c r="AU35" i="4"/>
  <c r="AT35" i="4"/>
  <c r="AS35" i="4"/>
  <c r="AR35" i="4"/>
  <c r="AQ35" i="4"/>
  <c r="AP35" i="4"/>
  <c r="AO35" i="4"/>
  <c r="AN35" i="4"/>
  <c r="AM35" i="4"/>
  <c r="AL35" i="4"/>
  <c r="AK35" i="4"/>
  <c r="AJ35" i="4"/>
  <c r="AI35" i="4"/>
  <c r="AH35" i="4"/>
  <c r="AG35" i="4"/>
  <c r="AF35" i="4"/>
  <c r="AE35" i="4"/>
  <c r="AD35" i="4"/>
  <c r="AC35" i="4"/>
  <c r="AB35" i="4"/>
  <c r="AA35" i="4"/>
  <c r="Z35" i="4"/>
  <c r="Y35" i="4"/>
  <c r="X35" i="4"/>
  <c r="W35" i="4"/>
  <c r="U35" i="4"/>
  <c r="T35" i="4"/>
  <c r="S35" i="4"/>
  <c r="R35" i="4"/>
  <c r="Q35" i="4"/>
  <c r="P35" i="4"/>
  <c r="O35" i="4"/>
  <c r="N35" i="4"/>
  <c r="M35" i="4"/>
  <c r="L35" i="4"/>
  <c r="K35" i="4"/>
  <c r="J35" i="4"/>
  <c r="I35" i="4"/>
  <c r="H35" i="4"/>
  <c r="A35" i="4"/>
  <c r="FA34" i="4"/>
  <c r="EZ34" i="4"/>
  <c r="EY34" i="4"/>
  <c r="EX34" i="4"/>
  <c r="EW34" i="4"/>
  <c r="EV34" i="4"/>
  <c r="EU34" i="4"/>
  <c r="ET34" i="4"/>
  <c r="ES34" i="4"/>
  <c r="ER34" i="4"/>
  <c r="EQ34" i="4"/>
  <c r="EP34" i="4"/>
  <c r="EO34" i="4"/>
  <c r="EN34" i="4"/>
  <c r="EM34" i="4"/>
  <c r="EL34" i="4"/>
  <c r="EJ34" i="4"/>
  <c r="EI34" i="4"/>
  <c r="EH34" i="4"/>
  <c r="EF34" i="4"/>
  <c r="EE34" i="4"/>
  <c r="ED34" i="4"/>
  <c r="EC34" i="4"/>
  <c r="EB34" i="4"/>
  <c r="EA34" i="4"/>
  <c r="DZ34" i="4"/>
  <c r="DY34" i="4"/>
  <c r="DX34" i="4"/>
  <c r="DW34" i="4"/>
  <c r="DV34" i="4"/>
  <c r="DU34" i="4"/>
  <c r="DT34" i="4"/>
  <c r="DS34" i="4"/>
  <c r="DR34" i="4"/>
  <c r="DQ34" i="4"/>
  <c r="DP34" i="4"/>
  <c r="DO34" i="4"/>
  <c r="DN34" i="4"/>
  <c r="DM34" i="4"/>
  <c r="DL34" i="4"/>
  <c r="DK34" i="4"/>
  <c r="DJ34" i="4"/>
  <c r="DI34" i="4"/>
  <c r="DH34" i="4"/>
  <c r="DG34" i="4"/>
  <c r="DF34" i="4"/>
  <c r="DE34" i="4"/>
  <c r="DD34" i="4"/>
  <c r="DC34" i="4"/>
  <c r="DB34" i="4"/>
  <c r="DA34" i="4"/>
  <c r="CX34" i="4"/>
  <c r="CW34" i="4"/>
  <c r="CV34" i="4"/>
  <c r="CU34" i="4"/>
  <c r="CT34" i="4"/>
  <c r="CS34" i="4"/>
  <c r="CR34" i="4"/>
  <c r="CQ34" i="4"/>
  <c r="CP34" i="4"/>
  <c r="CO34" i="4"/>
  <c r="CN34" i="4"/>
  <c r="CM34" i="4"/>
  <c r="CL34" i="4"/>
  <c r="CK34" i="4"/>
  <c r="CJ34" i="4"/>
  <c r="CI34" i="4"/>
  <c r="CH34" i="4"/>
  <c r="CG34" i="4"/>
  <c r="CF34" i="4"/>
  <c r="CE34" i="4"/>
  <c r="CD34" i="4"/>
  <c r="CC34" i="4"/>
  <c r="CB34" i="4"/>
  <c r="CA34" i="4"/>
  <c r="BZ34" i="4"/>
  <c r="BY34" i="4"/>
  <c r="BX34" i="4"/>
  <c r="BW34" i="4"/>
  <c r="BV34" i="4"/>
  <c r="BU34" i="4"/>
  <c r="BT34" i="4"/>
  <c r="BS34" i="4"/>
  <c r="BR34" i="4"/>
  <c r="BQ34" i="4"/>
  <c r="BP34" i="4"/>
  <c r="BO34" i="4"/>
  <c r="BN34" i="4"/>
  <c r="BM34" i="4"/>
  <c r="BL34" i="4"/>
  <c r="BK34" i="4"/>
  <c r="BJ34" i="4"/>
  <c r="BI34" i="4"/>
  <c r="BH34" i="4"/>
  <c r="BG34" i="4"/>
  <c r="BF34" i="4"/>
  <c r="BE34" i="4"/>
  <c r="BD34" i="4"/>
  <c r="BC34" i="4"/>
  <c r="BB34" i="4"/>
  <c r="BA34" i="4"/>
  <c r="AZ34" i="4"/>
  <c r="AY34" i="4"/>
  <c r="AX34" i="4"/>
  <c r="AW34" i="4"/>
  <c r="AV34" i="4"/>
  <c r="AU34" i="4"/>
  <c r="AT34" i="4"/>
  <c r="AS34" i="4"/>
  <c r="AR34" i="4"/>
  <c r="AQ34" i="4"/>
  <c r="AP34" i="4"/>
  <c r="AO34" i="4"/>
  <c r="AN34" i="4"/>
  <c r="AM34" i="4"/>
  <c r="AL34" i="4"/>
  <c r="AK34" i="4"/>
  <c r="AJ34" i="4"/>
  <c r="AI34" i="4"/>
  <c r="AH34" i="4"/>
  <c r="AG34" i="4"/>
  <c r="AF34" i="4"/>
  <c r="AE34" i="4"/>
  <c r="AD34" i="4"/>
  <c r="AC34" i="4"/>
  <c r="AB34" i="4"/>
  <c r="AA34" i="4"/>
  <c r="Z34" i="4"/>
  <c r="Y34" i="4"/>
  <c r="X34" i="4"/>
  <c r="W34" i="4"/>
  <c r="U34" i="4"/>
  <c r="T34" i="4"/>
  <c r="S34" i="4"/>
  <c r="R34" i="4"/>
  <c r="Q34" i="4"/>
  <c r="P34" i="4"/>
  <c r="O34" i="4"/>
  <c r="N34" i="4"/>
  <c r="M34" i="4"/>
  <c r="L34" i="4"/>
  <c r="K34" i="4"/>
  <c r="J34" i="4"/>
  <c r="I34" i="4"/>
  <c r="H34" i="4"/>
  <c r="A34" i="4"/>
  <c r="FA33" i="4"/>
  <c r="EZ33" i="4"/>
  <c r="EY33" i="4"/>
  <c r="EX33" i="4"/>
  <c r="EW33" i="4"/>
  <c r="EV33" i="4"/>
  <c r="EU33" i="4"/>
  <c r="ET33" i="4"/>
  <c r="ES33" i="4"/>
  <c r="ER33" i="4"/>
  <c r="EQ33" i="4"/>
  <c r="EP33" i="4"/>
  <c r="EO33" i="4"/>
  <c r="EN33" i="4"/>
  <c r="EM33" i="4"/>
  <c r="EL33" i="4"/>
  <c r="EJ33" i="4"/>
  <c r="EI33" i="4"/>
  <c r="EH33" i="4"/>
  <c r="EF33" i="4"/>
  <c r="EE33" i="4"/>
  <c r="ED33" i="4"/>
  <c r="EC33" i="4"/>
  <c r="EB33" i="4"/>
  <c r="EA33" i="4"/>
  <c r="DZ33" i="4"/>
  <c r="DY33" i="4"/>
  <c r="DX33" i="4"/>
  <c r="DW33" i="4"/>
  <c r="DV33" i="4"/>
  <c r="DU33" i="4"/>
  <c r="DT33" i="4"/>
  <c r="DS33" i="4"/>
  <c r="DR33" i="4"/>
  <c r="DQ33" i="4"/>
  <c r="DP33" i="4"/>
  <c r="DO33" i="4"/>
  <c r="DN33" i="4"/>
  <c r="DM33" i="4"/>
  <c r="DL33" i="4"/>
  <c r="DK33" i="4"/>
  <c r="DJ33" i="4"/>
  <c r="DI33" i="4"/>
  <c r="DH33" i="4"/>
  <c r="DG33" i="4"/>
  <c r="DF33" i="4"/>
  <c r="DE33" i="4"/>
  <c r="DD33" i="4"/>
  <c r="DC33" i="4"/>
  <c r="DB33" i="4"/>
  <c r="DA33" i="4"/>
  <c r="CX33" i="4"/>
  <c r="CW33" i="4"/>
  <c r="CV33" i="4"/>
  <c r="CU33" i="4"/>
  <c r="CT33" i="4"/>
  <c r="CS33" i="4"/>
  <c r="CR33" i="4"/>
  <c r="CQ33" i="4"/>
  <c r="CP33" i="4"/>
  <c r="CO33" i="4"/>
  <c r="CN33" i="4"/>
  <c r="CM33" i="4"/>
  <c r="CL33" i="4"/>
  <c r="CK33" i="4"/>
  <c r="CJ33" i="4"/>
  <c r="CI33" i="4"/>
  <c r="CH33" i="4"/>
  <c r="CG33" i="4"/>
  <c r="CF33" i="4"/>
  <c r="CE33" i="4"/>
  <c r="CD33" i="4"/>
  <c r="CC33" i="4"/>
  <c r="CB33" i="4"/>
  <c r="CA33" i="4"/>
  <c r="BZ33" i="4"/>
  <c r="BY33" i="4"/>
  <c r="BX33" i="4"/>
  <c r="BW33" i="4"/>
  <c r="BV33" i="4"/>
  <c r="BU33" i="4"/>
  <c r="BT33" i="4"/>
  <c r="BS33" i="4"/>
  <c r="BR33" i="4"/>
  <c r="BQ33" i="4"/>
  <c r="BP33" i="4"/>
  <c r="BO33" i="4"/>
  <c r="BN33" i="4"/>
  <c r="BM33" i="4"/>
  <c r="BL33" i="4"/>
  <c r="BK33" i="4"/>
  <c r="BJ33" i="4"/>
  <c r="BI33" i="4"/>
  <c r="BH33" i="4"/>
  <c r="BG33" i="4"/>
  <c r="BF33" i="4"/>
  <c r="BE33" i="4"/>
  <c r="BD33" i="4"/>
  <c r="BC33" i="4"/>
  <c r="BB33" i="4"/>
  <c r="BA33" i="4"/>
  <c r="AZ33" i="4"/>
  <c r="AY33" i="4"/>
  <c r="AX33" i="4"/>
  <c r="AW33" i="4"/>
  <c r="AV33" i="4"/>
  <c r="AU33" i="4"/>
  <c r="AT33" i="4"/>
  <c r="AS33" i="4"/>
  <c r="AR33" i="4"/>
  <c r="AQ33" i="4"/>
  <c r="AP33" i="4"/>
  <c r="AO33" i="4"/>
  <c r="AN33" i="4"/>
  <c r="AM33" i="4"/>
  <c r="AL33" i="4"/>
  <c r="AK33" i="4"/>
  <c r="AJ33" i="4"/>
  <c r="AI33" i="4"/>
  <c r="AH33" i="4"/>
  <c r="AG33" i="4"/>
  <c r="AF33" i="4"/>
  <c r="AE33" i="4"/>
  <c r="AD33" i="4"/>
  <c r="AC33" i="4"/>
  <c r="AB33" i="4"/>
  <c r="AA33" i="4"/>
  <c r="Z33" i="4"/>
  <c r="Y33" i="4"/>
  <c r="X33" i="4"/>
  <c r="W33" i="4"/>
  <c r="U33" i="4"/>
  <c r="T33" i="4"/>
  <c r="S33" i="4"/>
  <c r="R33" i="4"/>
  <c r="Q33" i="4"/>
  <c r="P33" i="4"/>
  <c r="O33" i="4"/>
  <c r="N33" i="4"/>
  <c r="M33" i="4"/>
  <c r="L33" i="4"/>
  <c r="K33" i="4"/>
  <c r="J33" i="4"/>
  <c r="I33" i="4"/>
  <c r="H33" i="4"/>
  <c r="A33" i="4"/>
  <c r="FA32" i="4"/>
  <c r="EZ32" i="4"/>
  <c r="EY32" i="4"/>
  <c r="EX32" i="4"/>
  <c r="EW32" i="4"/>
  <c r="EV32" i="4"/>
  <c r="EU32" i="4"/>
  <c r="ET32" i="4"/>
  <c r="ES32" i="4"/>
  <c r="ER32" i="4"/>
  <c r="EQ32" i="4"/>
  <c r="EP32" i="4"/>
  <c r="EO32" i="4"/>
  <c r="EN32" i="4"/>
  <c r="EM32" i="4"/>
  <c r="EL32" i="4"/>
  <c r="EJ32" i="4"/>
  <c r="EI32" i="4"/>
  <c r="EH32" i="4"/>
  <c r="EF32" i="4"/>
  <c r="EE32" i="4"/>
  <c r="ED32" i="4"/>
  <c r="EC32" i="4"/>
  <c r="EB32" i="4"/>
  <c r="EA32" i="4"/>
  <c r="DZ32" i="4"/>
  <c r="DY32" i="4"/>
  <c r="DX32" i="4"/>
  <c r="DW32" i="4"/>
  <c r="DV32" i="4"/>
  <c r="DU32" i="4"/>
  <c r="DT32" i="4"/>
  <c r="DS32" i="4"/>
  <c r="DR32" i="4"/>
  <c r="DQ32" i="4"/>
  <c r="DP32" i="4"/>
  <c r="DO32" i="4"/>
  <c r="DN32" i="4"/>
  <c r="DM32" i="4"/>
  <c r="DL32" i="4"/>
  <c r="DK32" i="4"/>
  <c r="DJ32" i="4"/>
  <c r="DI32" i="4"/>
  <c r="DH32" i="4"/>
  <c r="DG32" i="4"/>
  <c r="DF32" i="4"/>
  <c r="DE32" i="4"/>
  <c r="DD32" i="4"/>
  <c r="DC32" i="4"/>
  <c r="DB32" i="4"/>
  <c r="DA32" i="4"/>
  <c r="CX32" i="4"/>
  <c r="CW32" i="4"/>
  <c r="CV32" i="4"/>
  <c r="CU32" i="4"/>
  <c r="CT32" i="4"/>
  <c r="CS32" i="4"/>
  <c r="CR32" i="4"/>
  <c r="CQ32" i="4"/>
  <c r="CP32" i="4"/>
  <c r="CO32" i="4"/>
  <c r="CN32" i="4"/>
  <c r="CM32" i="4"/>
  <c r="CL32" i="4"/>
  <c r="CK32" i="4"/>
  <c r="CJ32" i="4"/>
  <c r="CI32" i="4"/>
  <c r="CH32" i="4"/>
  <c r="CG32" i="4"/>
  <c r="CF32" i="4"/>
  <c r="CE32" i="4"/>
  <c r="CD32" i="4"/>
  <c r="CC32" i="4"/>
  <c r="CB32" i="4"/>
  <c r="CA32" i="4"/>
  <c r="BZ32" i="4"/>
  <c r="BY32" i="4"/>
  <c r="BX32" i="4"/>
  <c r="BW32" i="4"/>
  <c r="BV32" i="4"/>
  <c r="BU32" i="4"/>
  <c r="BT32" i="4"/>
  <c r="BS32" i="4"/>
  <c r="BR32" i="4"/>
  <c r="BQ32" i="4"/>
  <c r="BP32" i="4"/>
  <c r="BO32" i="4"/>
  <c r="BN32" i="4"/>
  <c r="BM32" i="4"/>
  <c r="BL32" i="4"/>
  <c r="BK32" i="4"/>
  <c r="BJ32" i="4"/>
  <c r="BI32" i="4"/>
  <c r="BH32" i="4"/>
  <c r="BG32" i="4"/>
  <c r="BF32" i="4"/>
  <c r="BE32" i="4"/>
  <c r="BD32" i="4"/>
  <c r="BC32" i="4"/>
  <c r="BB32" i="4"/>
  <c r="BA32" i="4"/>
  <c r="AZ32" i="4"/>
  <c r="AY32" i="4"/>
  <c r="AX32" i="4"/>
  <c r="AW32" i="4"/>
  <c r="AV32" i="4"/>
  <c r="AU32" i="4"/>
  <c r="AT32" i="4"/>
  <c r="AS32" i="4"/>
  <c r="AR32" i="4"/>
  <c r="AQ32" i="4"/>
  <c r="AP32" i="4"/>
  <c r="AO32" i="4"/>
  <c r="AN32" i="4"/>
  <c r="AM32" i="4"/>
  <c r="AL32" i="4"/>
  <c r="AK32" i="4"/>
  <c r="AJ32" i="4"/>
  <c r="AI32" i="4"/>
  <c r="AH32" i="4"/>
  <c r="AG32" i="4"/>
  <c r="AF32" i="4"/>
  <c r="AE32" i="4"/>
  <c r="AD32" i="4"/>
  <c r="AC32" i="4"/>
  <c r="AB32" i="4"/>
  <c r="AA32" i="4"/>
  <c r="Z32" i="4"/>
  <c r="Y32" i="4"/>
  <c r="X32" i="4"/>
  <c r="W32" i="4"/>
  <c r="U32" i="4"/>
  <c r="T32" i="4"/>
  <c r="S32" i="4"/>
  <c r="R32" i="4"/>
  <c r="Q32" i="4"/>
  <c r="P32" i="4"/>
  <c r="O32" i="4"/>
  <c r="N32" i="4"/>
  <c r="M32" i="4"/>
  <c r="L32" i="4"/>
  <c r="K32" i="4"/>
  <c r="J32" i="4"/>
  <c r="I32" i="4"/>
  <c r="H32" i="4"/>
  <c r="A32" i="4"/>
  <c r="FA31" i="4"/>
  <c r="EZ31" i="4"/>
  <c r="EY31" i="4"/>
  <c r="EX31" i="4"/>
  <c r="EW31" i="4"/>
  <c r="EV31" i="4"/>
  <c r="EU31" i="4"/>
  <c r="ET31" i="4"/>
  <c r="ES31" i="4"/>
  <c r="ER31" i="4"/>
  <c r="EQ31" i="4"/>
  <c r="EP31" i="4"/>
  <c r="EO31" i="4"/>
  <c r="EN31" i="4"/>
  <c r="EM31" i="4"/>
  <c r="EL31" i="4"/>
  <c r="EJ31" i="4"/>
  <c r="EI31" i="4"/>
  <c r="EH31" i="4"/>
  <c r="EF31" i="4"/>
  <c r="EE31" i="4"/>
  <c r="ED31" i="4"/>
  <c r="EC31" i="4"/>
  <c r="EB31" i="4"/>
  <c r="EA31" i="4"/>
  <c r="DZ31" i="4"/>
  <c r="DY31" i="4"/>
  <c r="DX31" i="4"/>
  <c r="DW31" i="4"/>
  <c r="DV31" i="4"/>
  <c r="DU31" i="4"/>
  <c r="DT31" i="4"/>
  <c r="DS31" i="4"/>
  <c r="DR31" i="4"/>
  <c r="DQ31" i="4"/>
  <c r="DP31" i="4"/>
  <c r="DO31" i="4"/>
  <c r="DN31" i="4"/>
  <c r="DM31" i="4"/>
  <c r="DL31" i="4"/>
  <c r="DK31" i="4"/>
  <c r="DJ31" i="4"/>
  <c r="DI31" i="4"/>
  <c r="DH31" i="4"/>
  <c r="DG31" i="4"/>
  <c r="DF31" i="4"/>
  <c r="DE31" i="4"/>
  <c r="DD31" i="4"/>
  <c r="DC31" i="4"/>
  <c r="DB31" i="4"/>
  <c r="DA31" i="4"/>
  <c r="CX31" i="4"/>
  <c r="CW31" i="4"/>
  <c r="CV31" i="4"/>
  <c r="CU31" i="4"/>
  <c r="CT31" i="4"/>
  <c r="CS31" i="4"/>
  <c r="CR31" i="4"/>
  <c r="CQ31" i="4"/>
  <c r="CP31" i="4"/>
  <c r="CO31" i="4"/>
  <c r="CN31" i="4"/>
  <c r="CM31" i="4"/>
  <c r="CL31" i="4"/>
  <c r="CK31" i="4"/>
  <c r="CJ31" i="4"/>
  <c r="CI31" i="4"/>
  <c r="CH31" i="4"/>
  <c r="CG31" i="4"/>
  <c r="CF31" i="4"/>
  <c r="CE31" i="4"/>
  <c r="CD31" i="4"/>
  <c r="CC31" i="4"/>
  <c r="CB31" i="4"/>
  <c r="CA31" i="4"/>
  <c r="BZ31" i="4"/>
  <c r="BY31" i="4"/>
  <c r="BX31" i="4"/>
  <c r="BW31" i="4"/>
  <c r="BV31" i="4"/>
  <c r="BU31" i="4"/>
  <c r="BT31" i="4"/>
  <c r="BS31" i="4"/>
  <c r="BR31" i="4"/>
  <c r="BQ31" i="4"/>
  <c r="BP31" i="4"/>
  <c r="BO31" i="4"/>
  <c r="BN31" i="4"/>
  <c r="BM31" i="4"/>
  <c r="BL31" i="4"/>
  <c r="BK31" i="4"/>
  <c r="BJ31" i="4"/>
  <c r="BI31" i="4"/>
  <c r="BH31" i="4"/>
  <c r="BG31" i="4"/>
  <c r="BF31" i="4"/>
  <c r="BE31" i="4"/>
  <c r="BD31" i="4"/>
  <c r="BC31" i="4"/>
  <c r="BB31" i="4"/>
  <c r="BA31" i="4"/>
  <c r="AZ31" i="4"/>
  <c r="AY31" i="4"/>
  <c r="AX31" i="4"/>
  <c r="AW31" i="4"/>
  <c r="AV31" i="4"/>
  <c r="AU31" i="4"/>
  <c r="AT31" i="4"/>
  <c r="AS31" i="4"/>
  <c r="AR31" i="4"/>
  <c r="AQ31" i="4"/>
  <c r="AP31" i="4"/>
  <c r="AO31" i="4"/>
  <c r="AN31" i="4"/>
  <c r="AM31" i="4"/>
  <c r="AL31" i="4"/>
  <c r="AK31" i="4"/>
  <c r="AJ31" i="4"/>
  <c r="AI31" i="4"/>
  <c r="AH31" i="4"/>
  <c r="AG31" i="4"/>
  <c r="AF31" i="4"/>
  <c r="AE31" i="4"/>
  <c r="AD31" i="4"/>
  <c r="AC31" i="4"/>
  <c r="AB31" i="4"/>
  <c r="AA31" i="4"/>
  <c r="Z31" i="4"/>
  <c r="Y31" i="4"/>
  <c r="X31" i="4"/>
  <c r="W31" i="4"/>
  <c r="U31" i="4"/>
  <c r="T31" i="4"/>
  <c r="S31" i="4"/>
  <c r="R31" i="4"/>
  <c r="Q31" i="4"/>
  <c r="P31" i="4"/>
  <c r="O31" i="4"/>
  <c r="N31" i="4"/>
  <c r="M31" i="4"/>
  <c r="L31" i="4"/>
  <c r="K31" i="4"/>
  <c r="J31" i="4"/>
  <c r="I31" i="4"/>
  <c r="H31" i="4"/>
  <c r="A31" i="4"/>
  <c r="FA30" i="4"/>
  <c r="EZ30" i="4"/>
  <c r="EY30" i="4"/>
  <c r="EX30" i="4"/>
  <c r="EW30" i="4"/>
  <c r="EV30" i="4"/>
  <c r="EU30" i="4"/>
  <c r="ET30" i="4"/>
  <c r="ES30" i="4"/>
  <c r="ER30" i="4"/>
  <c r="EQ30" i="4"/>
  <c r="EP30" i="4"/>
  <c r="EO30" i="4"/>
  <c r="EN30" i="4"/>
  <c r="EM30" i="4"/>
  <c r="EL30" i="4"/>
  <c r="EJ30" i="4"/>
  <c r="EI30" i="4"/>
  <c r="EH30" i="4"/>
  <c r="EF30" i="4"/>
  <c r="EE30" i="4"/>
  <c r="ED30" i="4"/>
  <c r="EC30" i="4"/>
  <c r="EB30" i="4"/>
  <c r="EA30" i="4"/>
  <c r="DZ30" i="4"/>
  <c r="DY30" i="4"/>
  <c r="DX30" i="4"/>
  <c r="DW30" i="4"/>
  <c r="DV30" i="4"/>
  <c r="DU30" i="4"/>
  <c r="DT30" i="4"/>
  <c r="DS30" i="4"/>
  <c r="DR30" i="4"/>
  <c r="DQ30" i="4"/>
  <c r="DP30" i="4"/>
  <c r="DO30" i="4"/>
  <c r="DN30" i="4"/>
  <c r="DM30" i="4"/>
  <c r="DL30" i="4"/>
  <c r="DK30" i="4"/>
  <c r="DJ30" i="4"/>
  <c r="DI30" i="4"/>
  <c r="DH30" i="4"/>
  <c r="DG30" i="4"/>
  <c r="DF30" i="4"/>
  <c r="DE30" i="4"/>
  <c r="DD30" i="4"/>
  <c r="DC30" i="4"/>
  <c r="DB30" i="4"/>
  <c r="DA30" i="4"/>
  <c r="CX30" i="4"/>
  <c r="CW30" i="4"/>
  <c r="CV30" i="4"/>
  <c r="CU30" i="4"/>
  <c r="CT30" i="4"/>
  <c r="CS30" i="4"/>
  <c r="CR30" i="4"/>
  <c r="CQ30" i="4"/>
  <c r="CP30" i="4"/>
  <c r="CO30" i="4"/>
  <c r="CN30" i="4"/>
  <c r="CM30" i="4"/>
  <c r="CL30" i="4"/>
  <c r="CK30" i="4"/>
  <c r="CJ30" i="4"/>
  <c r="CI30" i="4"/>
  <c r="CH30" i="4"/>
  <c r="CG30" i="4"/>
  <c r="CF30" i="4"/>
  <c r="CE30" i="4"/>
  <c r="CD30" i="4"/>
  <c r="CC30" i="4"/>
  <c r="CB30" i="4"/>
  <c r="CA30" i="4"/>
  <c r="BZ30" i="4"/>
  <c r="BY30" i="4"/>
  <c r="BX30" i="4"/>
  <c r="BW30" i="4"/>
  <c r="BV30" i="4"/>
  <c r="BU30" i="4"/>
  <c r="BT30" i="4"/>
  <c r="BS30" i="4"/>
  <c r="BR30" i="4"/>
  <c r="BQ30" i="4"/>
  <c r="BP30" i="4"/>
  <c r="BO30" i="4"/>
  <c r="BN30" i="4"/>
  <c r="BM30" i="4"/>
  <c r="BL30" i="4"/>
  <c r="BK30" i="4"/>
  <c r="BJ30" i="4"/>
  <c r="BI30" i="4"/>
  <c r="BH30" i="4"/>
  <c r="BG30" i="4"/>
  <c r="BF30" i="4"/>
  <c r="BE30" i="4"/>
  <c r="BD30" i="4"/>
  <c r="BC30" i="4"/>
  <c r="BB30" i="4"/>
  <c r="BA30" i="4"/>
  <c r="AZ30" i="4"/>
  <c r="AY30" i="4"/>
  <c r="AX30" i="4"/>
  <c r="AW30" i="4"/>
  <c r="AV30" i="4"/>
  <c r="AU30" i="4"/>
  <c r="AT30" i="4"/>
  <c r="AS30" i="4"/>
  <c r="AR30" i="4"/>
  <c r="AQ30" i="4"/>
  <c r="AP30" i="4"/>
  <c r="AO30" i="4"/>
  <c r="AN30" i="4"/>
  <c r="AM30" i="4"/>
  <c r="AL30" i="4"/>
  <c r="AK30" i="4"/>
  <c r="AJ30" i="4"/>
  <c r="AI30" i="4"/>
  <c r="AH30" i="4"/>
  <c r="AG30" i="4"/>
  <c r="AF30" i="4"/>
  <c r="AE30" i="4"/>
  <c r="AD30" i="4"/>
  <c r="AC30" i="4"/>
  <c r="AB30" i="4"/>
  <c r="AA30" i="4"/>
  <c r="Z30" i="4"/>
  <c r="Y30" i="4"/>
  <c r="X30" i="4"/>
  <c r="W30" i="4"/>
  <c r="U30" i="4"/>
  <c r="T30" i="4"/>
  <c r="S30" i="4"/>
  <c r="R30" i="4"/>
  <c r="Q30" i="4"/>
  <c r="P30" i="4"/>
  <c r="O30" i="4"/>
  <c r="N30" i="4"/>
  <c r="M30" i="4"/>
  <c r="L30" i="4"/>
  <c r="K30" i="4"/>
  <c r="J30" i="4"/>
  <c r="I30" i="4"/>
  <c r="H30" i="4"/>
  <c r="A30" i="4"/>
  <c r="FA29" i="4"/>
  <c r="EZ29" i="4"/>
  <c r="EY29" i="4"/>
  <c r="EX29" i="4"/>
  <c r="EW29" i="4"/>
  <c r="EV29" i="4"/>
  <c r="EU29" i="4"/>
  <c r="ET29" i="4"/>
  <c r="ES29" i="4"/>
  <c r="ER29" i="4"/>
  <c r="EQ29" i="4"/>
  <c r="EP29" i="4"/>
  <c r="EO29" i="4"/>
  <c r="EN29" i="4"/>
  <c r="EM29" i="4"/>
  <c r="EL29" i="4"/>
  <c r="EJ29" i="4"/>
  <c r="EI29" i="4"/>
  <c r="EH29" i="4"/>
  <c r="EF29" i="4"/>
  <c r="EE29" i="4"/>
  <c r="ED29" i="4"/>
  <c r="EC29" i="4"/>
  <c r="EB29" i="4"/>
  <c r="EA29" i="4"/>
  <c r="DZ29" i="4"/>
  <c r="DY29" i="4"/>
  <c r="DX29" i="4"/>
  <c r="DW29" i="4"/>
  <c r="DV29" i="4"/>
  <c r="DU29" i="4"/>
  <c r="DT29" i="4"/>
  <c r="DS29" i="4"/>
  <c r="DR29" i="4"/>
  <c r="DQ29" i="4"/>
  <c r="DP29" i="4"/>
  <c r="DO29" i="4"/>
  <c r="DN29" i="4"/>
  <c r="DM29" i="4"/>
  <c r="DL29" i="4"/>
  <c r="DK29" i="4"/>
  <c r="DJ29" i="4"/>
  <c r="DI29" i="4"/>
  <c r="DH29" i="4"/>
  <c r="DG29" i="4"/>
  <c r="DF29" i="4"/>
  <c r="DE29" i="4"/>
  <c r="DD29" i="4"/>
  <c r="DC29" i="4"/>
  <c r="DB29" i="4"/>
  <c r="DA29" i="4"/>
  <c r="CX29" i="4"/>
  <c r="CW29" i="4"/>
  <c r="CV29" i="4"/>
  <c r="CT29" i="4"/>
  <c r="CS29" i="4"/>
  <c r="CR29" i="4"/>
  <c r="CQ29" i="4"/>
  <c r="CP29" i="4"/>
  <c r="CO29" i="4"/>
  <c r="CN29" i="4"/>
  <c r="CM29" i="4"/>
  <c r="CL29" i="4"/>
  <c r="CK29" i="4"/>
  <c r="CJ29" i="4"/>
  <c r="CI29" i="4"/>
  <c r="CH29" i="4"/>
  <c r="CG29" i="4"/>
  <c r="CF29" i="4"/>
  <c r="CE29" i="4"/>
  <c r="CD29" i="4"/>
  <c r="CC29" i="4"/>
  <c r="CB29" i="4"/>
  <c r="CA29" i="4"/>
  <c r="BZ29" i="4"/>
  <c r="BY29" i="4"/>
  <c r="BX29" i="4"/>
  <c r="BW29" i="4"/>
  <c r="BV29" i="4"/>
  <c r="BU29" i="4"/>
  <c r="BT29" i="4"/>
  <c r="BS29" i="4"/>
  <c r="BR29" i="4"/>
  <c r="BQ29" i="4"/>
  <c r="BP29" i="4"/>
  <c r="BO29" i="4"/>
  <c r="BN29" i="4"/>
  <c r="BM29" i="4"/>
  <c r="BL29" i="4"/>
  <c r="BK29" i="4"/>
  <c r="BJ29" i="4"/>
  <c r="BI29" i="4"/>
  <c r="BH29" i="4"/>
  <c r="BG29" i="4"/>
  <c r="BF29" i="4"/>
  <c r="BE29" i="4"/>
  <c r="BD29" i="4"/>
  <c r="BC29" i="4"/>
  <c r="BB29" i="4"/>
  <c r="BA29" i="4"/>
  <c r="AZ29" i="4"/>
  <c r="AY29" i="4"/>
  <c r="AX29" i="4"/>
  <c r="AW29" i="4"/>
  <c r="AV29" i="4"/>
  <c r="AU29" i="4"/>
  <c r="AT29" i="4"/>
  <c r="AS29" i="4"/>
  <c r="AR29" i="4"/>
  <c r="AQ29" i="4"/>
  <c r="AP29" i="4"/>
  <c r="AO29" i="4"/>
  <c r="AN29" i="4"/>
  <c r="AM29" i="4"/>
  <c r="AL29" i="4"/>
  <c r="AK29" i="4"/>
  <c r="AJ29" i="4"/>
  <c r="AI29" i="4"/>
  <c r="AH29" i="4"/>
  <c r="AG29" i="4"/>
  <c r="AF29" i="4"/>
  <c r="AE29" i="4"/>
  <c r="AD29" i="4"/>
  <c r="AC29" i="4"/>
  <c r="AA29" i="4"/>
  <c r="Z29" i="4"/>
  <c r="Y29" i="4"/>
  <c r="X29" i="4"/>
  <c r="W29" i="4"/>
  <c r="U29" i="4"/>
  <c r="T29" i="4"/>
  <c r="S29" i="4"/>
  <c r="R29" i="4"/>
  <c r="Q29" i="4"/>
  <c r="P29" i="4"/>
  <c r="O29" i="4"/>
  <c r="N29" i="4"/>
  <c r="M29" i="4"/>
  <c r="L29" i="4"/>
  <c r="J29" i="4"/>
  <c r="I29" i="4"/>
  <c r="H29" i="4"/>
  <c r="CU15" i="4"/>
  <c r="CU29" i="4" s="1"/>
  <c r="AB12" i="4"/>
  <c r="AB29" i="4" s="1"/>
  <c r="K11" i="4"/>
  <c r="K29" i="4" s="1"/>
  <c r="E3" i="5" l="1"/>
  <c r="E4" i="5"/>
  <c r="E5" i="5"/>
  <c r="E6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E38" i="5"/>
  <c r="E39" i="5"/>
  <c r="E40" i="5"/>
  <c r="E41" i="5"/>
  <c r="E42" i="5"/>
  <c r="E43" i="5"/>
  <c r="E44" i="5"/>
  <c r="E45" i="5"/>
  <c r="E46" i="5"/>
  <c r="E47" i="5"/>
  <c r="E48" i="5"/>
  <c r="E49" i="5"/>
  <c r="E50" i="5"/>
  <c r="E51" i="5"/>
  <c r="E52" i="5"/>
  <c r="E53" i="5"/>
  <c r="E54" i="5"/>
  <c r="E55" i="5"/>
  <c r="E56" i="5"/>
  <c r="E57" i="5"/>
  <c r="E58" i="5"/>
  <c r="E59" i="5"/>
  <c r="E60" i="5"/>
  <c r="E61" i="5"/>
  <c r="E62" i="5"/>
  <c r="E63" i="5"/>
  <c r="E64" i="5"/>
  <c r="E65" i="5"/>
  <c r="E66" i="5"/>
  <c r="E67" i="5"/>
  <c r="E68" i="5"/>
  <c r="E69" i="5"/>
  <c r="E70" i="5"/>
  <c r="E71" i="5"/>
  <c r="E72" i="5"/>
  <c r="E73" i="5"/>
  <c r="E74" i="5"/>
  <c r="E75" i="5"/>
  <c r="E76" i="5"/>
  <c r="E77" i="5"/>
  <c r="E78" i="5"/>
  <c r="E79" i="5"/>
  <c r="E80" i="5"/>
  <c r="E81" i="5"/>
  <c r="E82" i="5"/>
  <c r="E83" i="5"/>
  <c r="E84" i="5"/>
  <c r="E85" i="5"/>
  <c r="E86" i="5"/>
  <c r="E87" i="5"/>
  <c r="E88" i="5"/>
  <c r="E89" i="5"/>
  <c r="E90" i="5"/>
  <c r="E91" i="5"/>
  <c r="E92" i="5"/>
  <c r="E93" i="5"/>
  <c r="E94" i="5"/>
  <c r="E95" i="5"/>
  <c r="E96" i="5"/>
  <c r="E97" i="5"/>
  <c r="E98" i="5"/>
  <c r="E99" i="5"/>
  <c r="E100" i="5"/>
  <c r="E101" i="5"/>
  <c r="E102" i="5"/>
  <c r="E103" i="5"/>
  <c r="E104" i="5"/>
  <c r="E105" i="5"/>
  <c r="E106" i="5"/>
  <c r="E107" i="5"/>
  <c r="E108" i="5"/>
  <c r="E109" i="5"/>
  <c r="E110" i="5"/>
  <c r="E111" i="5"/>
  <c r="E112" i="5"/>
  <c r="E113" i="5"/>
  <c r="E114" i="5"/>
  <c r="E115" i="5"/>
  <c r="E116" i="5"/>
  <c r="E117" i="5"/>
  <c r="E118" i="5"/>
  <c r="E119" i="5"/>
  <c r="E120" i="5"/>
  <c r="E121" i="5"/>
  <c r="E122" i="5"/>
  <c r="E123" i="5"/>
  <c r="E124" i="5"/>
  <c r="E125" i="5"/>
  <c r="E126" i="5"/>
  <c r="E127" i="5"/>
  <c r="E128" i="5"/>
  <c r="E129" i="5"/>
  <c r="E130" i="5"/>
  <c r="E131" i="5"/>
  <c r="E132" i="5"/>
  <c r="E133" i="5"/>
  <c r="E134" i="5"/>
  <c r="E135" i="5"/>
  <c r="E136" i="5"/>
  <c r="E137" i="5"/>
  <c r="E138" i="5"/>
  <c r="E139" i="5"/>
  <c r="E140" i="5"/>
  <c r="E141" i="5"/>
  <c r="E142" i="5"/>
  <c r="E143" i="5"/>
  <c r="E144" i="5"/>
  <c r="E145" i="5"/>
  <c r="E146" i="5"/>
  <c r="E147" i="5"/>
  <c r="E148" i="5"/>
  <c r="E149" i="5"/>
  <c r="E150" i="5"/>
  <c r="E151" i="5"/>
  <c r="E152" i="5"/>
  <c r="E153" i="5"/>
  <c r="E154" i="5"/>
  <c r="E155" i="5"/>
  <c r="E156" i="5"/>
  <c r="E157" i="5"/>
  <c r="E2" i="5"/>
  <c r="C22" i="5"/>
  <c r="B22" i="5"/>
  <c r="P22" i="5" s="1"/>
  <c r="GC47" i="3"/>
  <c r="GD47" i="3"/>
  <c r="GE47" i="3"/>
  <c r="GF47" i="3"/>
  <c r="GG47" i="3"/>
  <c r="GH47" i="3"/>
  <c r="GI47" i="3"/>
  <c r="GJ47" i="3"/>
  <c r="GK47" i="3"/>
  <c r="GL47" i="3"/>
  <c r="GM47" i="3"/>
  <c r="GN47" i="3"/>
  <c r="GO47" i="3"/>
  <c r="GC48" i="3"/>
  <c r="GD48" i="3"/>
  <c r="GE48" i="3"/>
  <c r="GF48" i="3"/>
  <c r="GG48" i="3"/>
  <c r="GH48" i="3"/>
  <c r="GI48" i="3"/>
  <c r="GJ48" i="3"/>
  <c r="GK48" i="3"/>
  <c r="GL48" i="3"/>
  <c r="GM48" i="3"/>
  <c r="GN48" i="3"/>
  <c r="GO48" i="3"/>
  <c r="GC49" i="3"/>
  <c r="GD49" i="3"/>
  <c r="GE49" i="3"/>
  <c r="GF49" i="3"/>
  <c r="GG49" i="3"/>
  <c r="GH49" i="3"/>
  <c r="GI49" i="3"/>
  <c r="GJ49" i="3"/>
  <c r="GK49" i="3"/>
  <c r="GL49" i="3"/>
  <c r="GM49" i="3"/>
  <c r="GN49" i="3"/>
  <c r="GO49" i="3"/>
  <c r="GC50" i="3"/>
  <c r="GD50" i="3"/>
  <c r="GE50" i="3"/>
  <c r="GF50" i="3"/>
  <c r="GG50" i="3"/>
  <c r="GH50" i="3"/>
  <c r="GI50" i="3"/>
  <c r="GJ50" i="3"/>
  <c r="GK50" i="3"/>
  <c r="GL50" i="3"/>
  <c r="GM50" i="3"/>
  <c r="GN50" i="3"/>
  <c r="GO50" i="3"/>
  <c r="GC51" i="3"/>
  <c r="GD51" i="3"/>
  <c r="GE51" i="3"/>
  <c r="GF51" i="3"/>
  <c r="GG51" i="3"/>
  <c r="GH51" i="3"/>
  <c r="GI51" i="3"/>
  <c r="GJ51" i="3"/>
  <c r="GK51" i="3"/>
  <c r="GL51" i="3"/>
  <c r="GM51" i="3"/>
  <c r="GN51" i="3"/>
  <c r="GO51" i="3"/>
  <c r="GC52" i="3"/>
  <c r="GD52" i="3"/>
  <c r="GE52" i="3"/>
  <c r="GF52" i="3"/>
  <c r="GG52" i="3"/>
  <c r="GH52" i="3"/>
  <c r="GI52" i="3"/>
  <c r="GJ52" i="3"/>
  <c r="GK52" i="3"/>
  <c r="GL52" i="3"/>
  <c r="GM52" i="3"/>
  <c r="GN52" i="3"/>
  <c r="GO52" i="3"/>
  <c r="B3" i="5" l="1"/>
  <c r="P3" i="5" s="1"/>
  <c r="D3" i="5"/>
  <c r="F3" i="5"/>
  <c r="G3" i="5"/>
  <c r="I3" i="5"/>
  <c r="K3" i="5"/>
  <c r="L3" i="5"/>
  <c r="M3" i="5"/>
  <c r="B4" i="5"/>
  <c r="P4" i="5" s="1"/>
  <c r="D4" i="5"/>
  <c r="F4" i="5"/>
  <c r="G4" i="5"/>
  <c r="I4" i="5"/>
  <c r="K4" i="5"/>
  <c r="L4" i="5"/>
  <c r="M4" i="5"/>
  <c r="B5" i="5"/>
  <c r="P5" i="5" s="1"/>
  <c r="D5" i="5"/>
  <c r="F5" i="5"/>
  <c r="G5" i="5"/>
  <c r="I5" i="5"/>
  <c r="K5" i="5"/>
  <c r="L5" i="5"/>
  <c r="M5" i="5"/>
  <c r="B6" i="5"/>
  <c r="P6" i="5" s="1"/>
  <c r="D6" i="5"/>
  <c r="F6" i="5"/>
  <c r="G6" i="5"/>
  <c r="I6" i="5"/>
  <c r="K6" i="5"/>
  <c r="L6" i="5"/>
  <c r="M6" i="5"/>
  <c r="B7" i="5"/>
  <c r="P7" i="5" s="1"/>
  <c r="D7" i="5"/>
  <c r="F7" i="5"/>
  <c r="G7" i="5"/>
  <c r="I7" i="5"/>
  <c r="K7" i="5"/>
  <c r="L7" i="5"/>
  <c r="M7" i="5"/>
  <c r="B8" i="5"/>
  <c r="D8" i="5"/>
  <c r="F8" i="5"/>
  <c r="G8" i="5"/>
  <c r="I8" i="5"/>
  <c r="M8" i="5"/>
  <c r="B9" i="5"/>
  <c r="D9" i="5"/>
  <c r="F9" i="5"/>
  <c r="G9" i="5"/>
  <c r="B10" i="5"/>
  <c r="D10" i="5"/>
  <c r="F10" i="5"/>
  <c r="G10" i="5"/>
  <c r="I10" i="5"/>
  <c r="M10" i="5"/>
  <c r="B11" i="5"/>
  <c r="D11" i="5"/>
  <c r="F11" i="5"/>
  <c r="G11" i="5"/>
  <c r="I11" i="5"/>
  <c r="M11" i="5"/>
  <c r="B12" i="5"/>
  <c r="D12" i="5"/>
  <c r="F12" i="5"/>
  <c r="G12" i="5"/>
  <c r="I12" i="5"/>
  <c r="M12" i="5"/>
  <c r="B13" i="5"/>
  <c r="D13" i="5"/>
  <c r="F13" i="5"/>
  <c r="G13" i="5"/>
  <c r="I13" i="5"/>
  <c r="M13" i="5"/>
  <c r="B14" i="5"/>
  <c r="D14" i="5"/>
  <c r="F14" i="5"/>
  <c r="G14" i="5"/>
  <c r="B15" i="5"/>
  <c r="D15" i="5"/>
  <c r="F15" i="5"/>
  <c r="G15" i="5"/>
  <c r="I15" i="5"/>
  <c r="M15" i="5"/>
  <c r="B16" i="5"/>
  <c r="P16" i="5" s="1"/>
  <c r="D16" i="5"/>
  <c r="F16" i="5"/>
  <c r="G16" i="5"/>
  <c r="I16" i="5"/>
  <c r="M16" i="5"/>
  <c r="B17" i="5"/>
  <c r="P17" i="5" s="1"/>
  <c r="D17" i="5"/>
  <c r="F17" i="5"/>
  <c r="G17" i="5"/>
  <c r="I17" i="5"/>
  <c r="M17" i="5"/>
  <c r="B18" i="5"/>
  <c r="D18" i="5"/>
  <c r="F18" i="5"/>
  <c r="G18" i="5"/>
  <c r="B19" i="5"/>
  <c r="P19" i="5" s="1"/>
  <c r="D19" i="5"/>
  <c r="F19" i="5"/>
  <c r="G19" i="5"/>
  <c r="I19" i="5"/>
  <c r="M19" i="5"/>
  <c r="B20" i="5"/>
  <c r="D20" i="5"/>
  <c r="F20" i="5"/>
  <c r="G20" i="5"/>
  <c r="I20" i="5"/>
  <c r="M20" i="5"/>
  <c r="B21" i="5"/>
  <c r="D21" i="5"/>
  <c r="F21" i="5"/>
  <c r="G21" i="5"/>
  <c r="I21" i="5"/>
  <c r="M21" i="5"/>
  <c r="D22" i="5"/>
  <c r="F22" i="5"/>
  <c r="G22" i="5"/>
  <c r="I22" i="5"/>
  <c r="K22" i="5"/>
  <c r="L22" i="5"/>
  <c r="M22" i="5"/>
  <c r="B23" i="5"/>
  <c r="D23" i="5"/>
  <c r="F23" i="5"/>
  <c r="G23" i="5"/>
  <c r="I23" i="5"/>
  <c r="M23" i="5"/>
  <c r="B24" i="5"/>
  <c r="P24" i="5" s="1"/>
  <c r="D24" i="5"/>
  <c r="F24" i="5"/>
  <c r="G24" i="5"/>
  <c r="I24" i="5"/>
  <c r="M24" i="5"/>
  <c r="B25" i="5"/>
  <c r="D25" i="5"/>
  <c r="F25" i="5"/>
  <c r="G25" i="5"/>
  <c r="I25" i="5"/>
  <c r="M25" i="5"/>
  <c r="B26" i="5"/>
  <c r="D26" i="5"/>
  <c r="F26" i="5"/>
  <c r="G26" i="5"/>
  <c r="I26" i="5"/>
  <c r="M26" i="5"/>
  <c r="B27" i="5"/>
  <c r="D27" i="5"/>
  <c r="F27" i="5"/>
  <c r="G27" i="5"/>
  <c r="B28" i="5"/>
  <c r="D28" i="5"/>
  <c r="F28" i="5"/>
  <c r="G28" i="5"/>
  <c r="B29" i="5"/>
  <c r="D29" i="5"/>
  <c r="F29" i="5"/>
  <c r="G29" i="5"/>
  <c r="I29" i="5"/>
  <c r="M29" i="5"/>
  <c r="B30" i="5"/>
  <c r="D30" i="5"/>
  <c r="F30" i="5"/>
  <c r="G30" i="5"/>
  <c r="I30" i="5"/>
  <c r="M30" i="5"/>
  <c r="B31" i="5"/>
  <c r="D31" i="5"/>
  <c r="F31" i="5"/>
  <c r="G31" i="5"/>
  <c r="I31" i="5"/>
  <c r="M31" i="5"/>
  <c r="B32" i="5"/>
  <c r="D32" i="5"/>
  <c r="F32" i="5"/>
  <c r="G32" i="5"/>
  <c r="I32" i="5"/>
  <c r="M32" i="5"/>
  <c r="B33" i="5"/>
  <c r="D33" i="5"/>
  <c r="F33" i="5"/>
  <c r="G33" i="5"/>
  <c r="I33" i="5"/>
  <c r="M33" i="5"/>
  <c r="B34" i="5"/>
  <c r="D34" i="5"/>
  <c r="F34" i="5"/>
  <c r="G34" i="5"/>
  <c r="I34" i="5"/>
  <c r="M34" i="5"/>
  <c r="B35" i="5"/>
  <c r="D35" i="5"/>
  <c r="F35" i="5"/>
  <c r="G35" i="5"/>
  <c r="I35" i="5"/>
  <c r="M35" i="5"/>
  <c r="B36" i="5"/>
  <c r="D36" i="5"/>
  <c r="F36" i="5"/>
  <c r="G36" i="5"/>
  <c r="B37" i="5"/>
  <c r="P37" i="5" s="1"/>
  <c r="D37" i="5"/>
  <c r="F37" i="5"/>
  <c r="G37" i="5"/>
  <c r="I37" i="5"/>
  <c r="M37" i="5"/>
  <c r="B38" i="5"/>
  <c r="D38" i="5"/>
  <c r="F38" i="5"/>
  <c r="G38" i="5"/>
  <c r="I38" i="5"/>
  <c r="M38" i="5"/>
  <c r="B39" i="5"/>
  <c r="D39" i="5"/>
  <c r="F39" i="5"/>
  <c r="G39" i="5"/>
  <c r="I39" i="5"/>
  <c r="M39" i="5"/>
  <c r="B40" i="5"/>
  <c r="D40" i="5"/>
  <c r="F40" i="5"/>
  <c r="G40" i="5"/>
  <c r="I40" i="5"/>
  <c r="M40" i="5"/>
  <c r="B41" i="5"/>
  <c r="D41" i="5"/>
  <c r="F41" i="5"/>
  <c r="G41" i="5"/>
  <c r="B42" i="5"/>
  <c r="D42" i="5"/>
  <c r="F42" i="5"/>
  <c r="G42" i="5"/>
  <c r="B43" i="5"/>
  <c r="D43" i="5"/>
  <c r="F43" i="5"/>
  <c r="G43" i="5"/>
  <c r="I43" i="5"/>
  <c r="M43" i="5"/>
  <c r="B44" i="5"/>
  <c r="D44" i="5"/>
  <c r="F44" i="5"/>
  <c r="G44" i="5"/>
  <c r="I44" i="5"/>
  <c r="M44" i="5"/>
  <c r="B45" i="5"/>
  <c r="D45" i="5"/>
  <c r="F45" i="5"/>
  <c r="G45" i="5"/>
  <c r="I45" i="5"/>
  <c r="M45" i="5"/>
  <c r="B46" i="5"/>
  <c r="D46" i="5"/>
  <c r="F46" i="5"/>
  <c r="G46" i="5"/>
  <c r="B47" i="5"/>
  <c r="D47" i="5"/>
  <c r="F47" i="5"/>
  <c r="G47" i="5"/>
  <c r="I47" i="5"/>
  <c r="M47" i="5"/>
  <c r="B48" i="5"/>
  <c r="D48" i="5"/>
  <c r="F48" i="5"/>
  <c r="G48" i="5"/>
  <c r="B49" i="5"/>
  <c r="D49" i="5"/>
  <c r="F49" i="5"/>
  <c r="G49" i="5"/>
  <c r="B50" i="5"/>
  <c r="D50" i="5"/>
  <c r="F50" i="5"/>
  <c r="G50" i="5"/>
  <c r="B51" i="5"/>
  <c r="D51" i="5"/>
  <c r="F51" i="5"/>
  <c r="G51" i="5"/>
  <c r="I51" i="5"/>
  <c r="B52" i="5"/>
  <c r="P52" i="5" s="1"/>
  <c r="D52" i="5"/>
  <c r="F52" i="5"/>
  <c r="G52" i="5"/>
  <c r="I52" i="5"/>
  <c r="M52" i="5"/>
  <c r="B53" i="5"/>
  <c r="D53" i="5"/>
  <c r="F53" i="5"/>
  <c r="G53" i="5"/>
  <c r="B54" i="5"/>
  <c r="D54" i="5"/>
  <c r="F54" i="5"/>
  <c r="G54" i="5"/>
  <c r="B55" i="5"/>
  <c r="D55" i="5"/>
  <c r="F55" i="5"/>
  <c r="G55" i="5"/>
  <c r="B56" i="5"/>
  <c r="D56" i="5"/>
  <c r="F56" i="5"/>
  <c r="G56" i="5"/>
  <c r="B57" i="5"/>
  <c r="D57" i="5"/>
  <c r="F57" i="5"/>
  <c r="G57" i="5"/>
  <c r="B58" i="5"/>
  <c r="D58" i="5"/>
  <c r="F58" i="5"/>
  <c r="G58" i="5"/>
  <c r="B59" i="5"/>
  <c r="D59" i="5"/>
  <c r="F59" i="5"/>
  <c r="G59" i="5"/>
  <c r="I59" i="5"/>
  <c r="M59" i="5"/>
  <c r="B60" i="5"/>
  <c r="D60" i="5"/>
  <c r="F60" i="5"/>
  <c r="G60" i="5"/>
  <c r="I60" i="5"/>
  <c r="M60" i="5"/>
  <c r="B61" i="5"/>
  <c r="D61" i="5"/>
  <c r="F61" i="5"/>
  <c r="G61" i="5"/>
  <c r="B62" i="5"/>
  <c r="P62" i="5" s="1"/>
  <c r="D62" i="5"/>
  <c r="F62" i="5"/>
  <c r="G62" i="5"/>
  <c r="I62" i="5"/>
  <c r="M62" i="5"/>
  <c r="B63" i="5"/>
  <c r="D63" i="5"/>
  <c r="F63" i="5"/>
  <c r="G63" i="5"/>
  <c r="I63" i="5"/>
  <c r="M63" i="5"/>
  <c r="B64" i="5"/>
  <c r="D64" i="5"/>
  <c r="F64" i="5"/>
  <c r="G64" i="5"/>
  <c r="I64" i="5"/>
  <c r="M64" i="5"/>
  <c r="B65" i="5"/>
  <c r="D65" i="5"/>
  <c r="F65" i="5"/>
  <c r="G65" i="5"/>
  <c r="I65" i="5"/>
  <c r="M65" i="5"/>
  <c r="B66" i="5"/>
  <c r="D66" i="5"/>
  <c r="F66" i="5"/>
  <c r="G66" i="5"/>
  <c r="I66" i="5"/>
  <c r="M66" i="5"/>
  <c r="B67" i="5"/>
  <c r="D67" i="5"/>
  <c r="F67" i="5"/>
  <c r="G67" i="5"/>
  <c r="B68" i="5"/>
  <c r="D68" i="5"/>
  <c r="F68" i="5"/>
  <c r="G68" i="5"/>
  <c r="I68" i="5"/>
  <c r="M68" i="5"/>
  <c r="B69" i="5"/>
  <c r="D69" i="5"/>
  <c r="F69" i="5"/>
  <c r="G69" i="5"/>
  <c r="I69" i="5"/>
  <c r="M69" i="5"/>
  <c r="B70" i="5"/>
  <c r="D70" i="5"/>
  <c r="F70" i="5"/>
  <c r="G70" i="5"/>
  <c r="I70" i="5"/>
  <c r="M70" i="5"/>
  <c r="B71" i="5"/>
  <c r="D71" i="5"/>
  <c r="F71" i="5"/>
  <c r="G71" i="5"/>
  <c r="I71" i="5"/>
  <c r="M71" i="5"/>
  <c r="B72" i="5"/>
  <c r="D72" i="5"/>
  <c r="F72" i="5"/>
  <c r="G72" i="5"/>
  <c r="I72" i="5"/>
  <c r="M72" i="5"/>
  <c r="B73" i="5"/>
  <c r="D73" i="5"/>
  <c r="F73" i="5"/>
  <c r="G73" i="5"/>
  <c r="I73" i="5"/>
  <c r="M73" i="5"/>
  <c r="B74" i="5"/>
  <c r="D74" i="5"/>
  <c r="F74" i="5"/>
  <c r="G74" i="5"/>
  <c r="I74" i="5"/>
  <c r="M74" i="5"/>
  <c r="B75" i="5"/>
  <c r="D75" i="5"/>
  <c r="F75" i="5"/>
  <c r="G75" i="5"/>
  <c r="I75" i="5"/>
  <c r="M75" i="5"/>
  <c r="B76" i="5"/>
  <c r="D76" i="5"/>
  <c r="F76" i="5"/>
  <c r="G76" i="5"/>
  <c r="I76" i="5"/>
  <c r="M76" i="5"/>
  <c r="B77" i="5"/>
  <c r="D77" i="5"/>
  <c r="F77" i="5"/>
  <c r="G77" i="5"/>
  <c r="I77" i="5"/>
  <c r="M77" i="5"/>
  <c r="B78" i="5"/>
  <c r="D78" i="5"/>
  <c r="F78" i="5"/>
  <c r="G78" i="5"/>
  <c r="I78" i="5"/>
  <c r="M78" i="5"/>
  <c r="B79" i="5"/>
  <c r="D79" i="5"/>
  <c r="F79" i="5"/>
  <c r="G79" i="5"/>
  <c r="I79" i="5"/>
  <c r="M79" i="5"/>
  <c r="B80" i="5"/>
  <c r="D80" i="5"/>
  <c r="F80" i="5"/>
  <c r="G80" i="5"/>
  <c r="I80" i="5"/>
  <c r="M80" i="5"/>
  <c r="B81" i="5"/>
  <c r="D81" i="5"/>
  <c r="F81" i="5"/>
  <c r="G81" i="5"/>
  <c r="I81" i="5"/>
  <c r="M81" i="5"/>
  <c r="B82" i="5"/>
  <c r="D82" i="5"/>
  <c r="F82" i="5"/>
  <c r="G82" i="5"/>
  <c r="I82" i="5"/>
  <c r="M82" i="5"/>
  <c r="B83" i="5"/>
  <c r="D83" i="5"/>
  <c r="F83" i="5"/>
  <c r="G83" i="5"/>
  <c r="I83" i="5"/>
  <c r="M83" i="5"/>
  <c r="B84" i="5"/>
  <c r="D84" i="5"/>
  <c r="F84" i="5"/>
  <c r="G84" i="5"/>
  <c r="I84" i="5"/>
  <c r="M84" i="5"/>
  <c r="B85" i="5"/>
  <c r="D85" i="5"/>
  <c r="F85" i="5"/>
  <c r="G85" i="5"/>
  <c r="I85" i="5"/>
  <c r="M85" i="5"/>
  <c r="B86" i="5"/>
  <c r="D86" i="5"/>
  <c r="F86" i="5"/>
  <c r="G86" i="5"/>
  <c r="I86" i="5"/>
  <c r="M86" i="5"/>
  <c r="B87" i="5"/>
  <c r="D87" i="5"/>
  <c r="F87" i="5"/>
  <c r="G87" i="5"/>
  <c r="I87" i="5"/>
  <c r="M87" i="5"/>
  <c r="B88" i="5"/>
  <c r="D88" i="5"/>
  <c r="F88" i="5"/>
  <c r="G88" i="5"/>
  <c r="I88" i="5"/>
  <c r="M88" i="5"/>
  <c r="B89" i="5"/>
  <c r="D89" i="5"/>
  <c r="F89" i="5"/>
  <c r="G89" i="5"/>
  <c r="I89" i="5"/>
  <c r="M89" i="5"/>
  <c r="B90" i="5"/>
  <c r="D90" i="5"/>
  <c r="F90" i="5"/>
  <c r="G90" i="5"/>
  <c r="I90" i="5"/>
  <c r="M90" i="5"/>
  <c r="B91" i="5"/>
  <c r="D91" i="5"/>
  <c r="F91" i="5"/>
  <c r="G91" i="5"/>
  <c r="I91" i="5"/>
  <c r="M91" i="5"/>
  <c r="B92" i="5"/>
  <c r="D92" i="5"/>
  <c r="F92" i="5"/>
  <c r="G92" i="5"/>
  <c r="I92" i="5"/>
  <c r="M92" i="5"/>
  <c r="B93" i="5"/>
  <c r="D93" i="5"/>
  <c r="F93" i="5"/>
  <c r="G93" i="5"/>
  <c r="I93" i="5"/>
  <c r="M93" i="5"/>
  <c r="B94" i="5"/>
  <c r="D94" i="5"/>
  <c r="F94" i="5"/>
  <c r="G94" i="5"/>
  <c r="I94" i="5"/>
  <c r="M94" i="5"/>
  <c r="B95" i="5"/>
  <c r="D95" i="5"/>
  <c r="F95" i="5"/>
  <c r="G95" i="5"/>
  <c r="I95" i="5"/>
  <c r="M95" i="5"/>
  <c r="B96" i="5"/>
  <c r="D96" i="5"/>
  <c r="F96" i="5"/>
  <c r="G96" i="5"/>
  <c r="I96" i="5"/>
  <c r="M96" i="5"/>
  <c r="B97" i="5"/>
  <c r="D97" i="5"/>
  <c r="F97" i="5"/>
  <c r="G97" i="5"/>
  <c r="I97" i="5"/>
  <c r="M97" i="5"/>
  <c r="B98" i="5"/>
  <c r="D98" i="5"/>
  <c r="F98" i="5"/>
  <c r="G98" i="5"/>
  <c r="I98" i="5"/>
  <c r="M98" i="5"/>
  <c r="B99" i="5"/>
  <c r="D99" i="5"/>
  <c r="F99" i="5"/>
  <c r="G99" i="5"/>
  <c r="I99" i="5"/>
  <c r="M99" i="5"/>
  <c r="B100" i="5"/>
  <c r="D100" i="5"/>
  <c r="F100" i="5"/>
  <c r="G100" i="5"/>
  <c r="I100" i="5"/>
  <c r="M100" i="5"/>
  <c r="B101" i="5"/>
  <c r="D101" i="5"/>
  <c r="F101" i="5"/>
  <c r="G101" i="5"/>
  <c r="I101" i="5"/>
  <c r="M101" i="5"/>
  <c r="B102" i="5"/>
  <c r="D102" i="5"/>
  <c r="F102" i="5"/>
  <c r="G102" i="5"/>
  <c r="I102" i="5"/>
  <c r="M102" i="5"/>
  <c r="B103" i="5"/>
  <c r="P103" i="5" s="1"/>
  <c r="C103" i="5"/>
  <c r="D103" i="5"/>
  <c r="F103" i="5"/>
  <c r="G103" i="5"/>
  <c r="I103" i="5"/>
  <c r="K103" i="5"/>
  <c r="L103" i="5"/>
  <c r="M103" i="5"/>
  <c r="B104" i="5"/>
  <c r="P104" i="5" s="1"/>
  <c r="C104" i="5"/>
  <c r="D104" i="5"/>
  <c r="F104" i="5"/>
  <c r="G104" i="5"/>
  <c r="I104" i="5"/>
  <c r="K104" i="5"/>
  <c r="L104" i="5"/>
  <c r="M104" i="5"/>
  <c r="B105" i="5"/>
  <c r="D105" i="5"/>
  <c r="F105" i="5"/>
  <c r="G105" i="5"/>
  <c r="B106" i="5"/>
  <c r="D106" i="5"/>
  <c r="F106" i="5"/>
  <c r="G106" i="5"/>
  <c r="B107" i="5"/>
  <c r="D107" i="5"/>
  <c r="F107" i="5"/>
  <c r="G107" i="5"/>
  <c r="B108" i="5"/>
  <c r="D108" i="5"/>
  <c r="F108" i="5"/>
  <c r="G108" i="5"/>
  <c r="B109" i="5"/>
  <c r="D109" i="5"/>
  <c r="F109" i="5"/>
  <c r="G109" i="5"/>
  <c r="B110" i="5"/>
  <c r="D110" i="5"/>
  <c r="F110" i="5"/>
  <c r="G110" i="5"/>
  <c r="B111" i="5"/>
  <c r="D111" i="5"/>
  <c r="F111" i="5"/>
  <c r="G111" i="5"/>
  <c r="B112" i="5"/>
  <c r="D112" i="5"/>
  <c r="F112" i="5"/>
  <c r="G112" i="5"/>
  <c r="B113" i="5"/>
  <c r="D113" i="5"/>
  <c r="F113" i="5"/>
  <c r="G113" i="5"/>
  <c r="B114" i="5"/>
  <c r="D114" i="5"/>
  <c r="F114" i="5"/>
  <c r="G114" i="5"/>
  <c r="B115" i="5"/>
  <c r="D115" i="5"/>
  <c r="F115" i="5"/>
  <c r="G115" i="5"/>
  <c r="B116" i="5"/>
  <c r="D116" i="5"/>
  <c r="F116" i="5"/>
  <c r="G116" i="5"/>
  <c r="B117" i="5"/>
  <c r="D117" i="5"/>
  <c r="F117" i="5"/>
  <c r="G117" i="5"/>
  <c r="B118" i="5"/>
  <c r="D118" i="5"/>
  <c r="F118" i="5"/>
  <c r="G118" i="5"/>
  <c r="B119" i="5"/>
  <c r="D119" i="5"/>
  <c r="F119" i="5"/>
  <c r="G119" i="5"/>
  <c r="M119" i="5"/>
  <c r="B120" i="5"/>
  <c r="D120" i="5"/>
  <c r="F120" i="5"/>
  <c r="G120" i="5"/>
  <c r="B121" i="5"/>
  <c r="D121" i="5"/>
  <c r="F121" i="5"/>
  <c r="G121" i="5"/>
  <c r="B122" i="5"/>
  <c r="D122" i="5"/>
  <c r="F122" i="5"/>
  <c r="G122" i="5"/>
  <c r="B123" i="5"/>
  <c r="D123" i="5"/>
  <c r="F123" i="5"/>
  <c r="G123" i="5"/>
  <c r="B124" i="5"/>
  <c r="D124" i="5"/>
  <c r="F124" i="5"/>
  <c r="G124" i="5"/>
  <c r="B125" i="5"/>
  <c r="D125" i="5"/>
  <c r="F125" i="5"/>
  <c r="G125" i="5"/>
  <c r="B126" i="5"/>
  <c r="D126" i="5"/>
  <c r="F126" i="5"/>
  <c r="G126" i="5"/>
  <c r="B127" i="5"/>
  <c r="P127" i="5" s="1"/>
  <c r="D127" i="5"/>
  <c r="F127" i="5"/>
  <c r="G127" i="5"/>
  <c r="B128" i="5"/>
  <c r="D128" i="5"/>
  <c r="F128" i="5"/>
  <c r="G128" i="5"/>
  <c r="B129" i="5"/>
  <c r="D129" i="5"/>
  <c r="F129" i="5"/>
  <c r="G129" i="5"/>
  <c r="B130" i="5"/>
  <c r="D130" i="5"/>
  <c r="F130" i="5"/>
  <c r="G130" i="5"/>
  <c r="B131" i="5"/>
  <c r="D131" i="5"/>
  <c r="F131" i="5"/>
  <c r="G131" i="5"/>
  <c r="B132" i="5"/>
  <c r="D132" i="5"/>
  <c r="F132" i="5"/>
  <c r="G132" i="5"/>
  <c r="B133" i="5"/>
  <c r="D133" i="5"/>
  <c r="F133" i="5"/>
  <c r="G133" i="5"/>
  <c r="B134" i="5"/>
  <c r="D134" i="5"/>
  <c r="F134" i="5"/>
  <c r="G134" i="5"/>
  <c r="B135" i="5"/>
  <c r="D135" i="5"/>
  <c r="F135" i="5"/>
  <c r="G135" i="5"/>
  <c r="B136" i="5"/>
  <c r="D136" i="5"/>
  <c r="F136" i="5"/>
  <c r="G136" i="5"/>
  <c r="B137" i="5"/>
  <c r="P137" i="5" s="1"/>
  <c r="C137" i="5"/>
  <c r="D137" i="5"/>
  <c r="F137" i="5"/>
  <c r="G137" i="5"/>
  <c r="I137" i="5"/>
  <c r="K137" i="5"/>
  <c r="L137" i="5"/>
  <c r="M137" i="5"/>
  <c r="B138" i="5"/>
  <c r="D138" i="5"/>
  <c r="F138" i="5"/>
  <c r="G138" i="5"/>
  <c r="B139" i="5"/>
  <c r="D139" i="5"/>
  <c r="F139" i="5"/>
  <c r="G139" i="5"/>
  <c r="B140" i="5"/>
  <c r="D140" i="5"/>
  <c r="F140" i="5"/>
  <c r="G140" i="5"/>
  <c r="B141" i="5"/>
  <c r="P141" i="5" s="1"/>
  <c r="C141" i="5"/>
  <c r="D141" i="5"/>
  <c r="F141" i="5"/>
  <c r="G141" i="5"/>
  <c r="I141" i="5"/>
  <c r="K141" i="5"/>
  <c r="L141" i="5"/>
  <c r="M141" i="5"/>
  <c r="B142" i="5"/>
  <c r="D142" i="5"/>
  <c r="F142" i="5"/>
  <c r="G142" i="5"/>
  <c r="B143" i="5"/>
  <c r="D143" i="5"/>
  <c r="F143" i="5"/>
  <c r="G143" i="5"/>
  <c r="B144" i="5"/>
  <c r="D144" i="5"/>
  <c r="F144" i="5"/>
  <c r="G144" i="5"/>
  <c r="B145" i="5"/>
  <c r="D145" i="5"/>
  <c r="F145" i="5"/>
  <c r="G145" i="5"/>
  <c r="B146" i="5"/>
  <c r="D146" i="5"/>
  <c r="F146" i="5"/>
  <c r="G146" i="5"/>
  <c r="B147" i="5"/>
  <c r="D147" i="5"/>
  <c r="F147" i="5"/>
  <c r="G147" i="5"/>
  <c r="B148" i="5"/>
  <c r="D148" i="5"/>
  <c r="F148" i="5"/>
  <c r="G148" i="5"/>
  <c r="B149" i="5"/>
  <c r="D149" i="5"/>
  <c r="F149" i="5"/>
  <c r="G149" i="5"/>
  <c r="B150" i="5"/>
  <c r="D150" i="5"/>
  <c r="F150" i="5"/>
  <c r="G150" i="5"/>
  <c r="B151" i="5"/>
  <c r="D151" i="5"/>
  <c r="F151" i="5"/>
  <c r="G151" i="5"/>
  <c r="B152" i="5"/>
  <c r="D152" i="5"/>
  <c r="F152" i="5"/>
  <c r="G152" i="5"/>
  <c r="B153" i="5"/>
  <c r="D153" i="5"/>
  <c r="F153" i="5"/>
  <c r="G153" i="5"/>
  <c r="B154" i="5"/>
  <c r="D154" i="5"/>
  <c r="F154" i="5"/>
  <c r="G154" i="5"/>
  <c r="B155" i="5"/>
  <c r="D155" i="5"/>
  <c r="F155" i="5"/>
  <c r="G155" i="5"/>
  <c r="B156" i="5"/>
  <c r="D156" i="5"/>
  <c r="F156" i="5"/>
  <c r="G156" i="5"/>
  <c r="B157" i="5"/>
  <c r="D157" i="5"/>
  <c r="F157" i="5"/>
  <c r="G157" i="5"/>
  <c r="G2" i="5"/>
  <c r="F2" i="5"/>
  <c r="D2" i="5"/>
  <c r="I2" i="5"/>
  <c r="B2" i="5"/>
  <c r="P2" i="5" s="1"/>
  <c r="GA157" i="3"/>
  <c r="GA156" i="3"/>
  <c r="GA155" i="3"/>
  <c r="GA154" i="3"/>
  <c r="GA153" i="3"/>
  <c r="GA152" i="3"/>
  <c r="GA151" i="3"/>
  <c r="GA150" i="3"/>
  <c r="GA149" i="3"/>
  <c r="GA148" i="3"/>
  <c r="GA147" i="3"/>
  <c r="GA146" i="3"/>
  <c r="GA145" i="3"/>
  <c r="GA144" i="3"/>
  <c r="GA143" i="3"/>
  <c r="GA142" i="3"/>
  <c r="GA140" i="3"/>
  <c r="GA139" i="3"/>
  <c r="GA138" i="3"/>
  <c r="GA136" i="3"/>
  <c r="GA135" i="3"/>
  <c r="GA134" i="3"/>
  <c r="GA133" i="3"/>
  <c r="GA132" i="3"/>
  <c r="GA131" i="3"/>
  <c r="GA130" i="3"/>
  <c r="GA129" i="3"/>
  <c r="GA128" i="3"/>
  <c r="GA127" i="3"/>
  <c r="GA126" i="3"/>
  <c r="GA125" i="3"/>
  <c r="GA124" i="3"/>
  <c r="GA123" i="3"/>
  <c r="GA122" i="3"/>
  <c r="GA121" i="3"/>
  <c r="GA120" i="3"/>
  <c r="GA119" i="3"/>
  <c r="GA118" i="3"/>
  <c r="GA117" i="3"/>
  <c r="GA116" i="3"/>
  <c r="GA115" i="3"/>
  <c r="GA114" i="3"/>
  <c r="GA113" i="3"/>
  <c r="GA112" i="3"/>
  <c r="GA111" i="3"/>
  <c r="GA110" i="3"/>
  <c r="GA109" i="3"/>
  <c r="GA108" i="3"/>
  <c r="GA107" i="3"/>
  <c r="GA106" i="3"/>
  <c r="GA105" i="3"/>
  <c r="GA102" i="3"/>
  <c r="GA101" i="3"/>
  <c r="GA100" i="3"/>
  <c r="GA99" i="3"/>
  <c r="GA98" i="3"/>
  <c r="GA97" i="3"/>
  <c r="GA96" i="3"/>
  <c r="GA95" i="3"/>
  <c r="GA94" i="3"/>
  <c r="GA93" i="3"/>
  <c r="GA92" i="3"/>
  <c r="GA91" i="3"/>
  <c r="GA90" i="3"/>
  <c r="GA89" i="3"/>
  <c r="GA88" i="3"/>
  <c r="GA87" i="3"/>
  <c r="GA86" i="3"/>
  <c r="GA85" i="3"/>
  <c r="GA84" i="3"/>
  <c r="GA83" i="3"/>
  <c r="GA82" i="3"/>
  <c r="GA81" i="3"/>
  <c r="GA80" i="3"/>
  <c r="GA79" i="3"/>
  <c r="GA78" i="3"/>
  <c r="GA77" i="3"/>
  <c r="GA76" i="3"/>
  <c r="GA75" i="3"/>
  <c r="GA74" i="3"/>
  <c r="GA73" i="3"/>
  <c r="GA72" i="3"/>
  <c r="GA71" i="3"/>
  <c r="GA70" i="3"/>
  <c r="GA69" i="3"/>
  <c r="GA68" i="3"/>
  <c r="GA67" i="3"/>
  <c r="GA66" i="3"/>
  <c r="GA65" i="3"/>
  <c r="GA64" i="3"/>
  <c r="GA63" i="3"/>
  <c r="GA62" i="3"/>
  <c r="GA61" i="3"/>
  <c r="GA60" i="3"/>
  <c r="GA59" i="3"/>
  <c r="GA58" i="3"/>
  <c r="GA57" i="3"/>
  <c r="GA56" i="3"/>
  <c r="GA55" i="3"/>
  <c r="GA54" i="3"/>
  <c r="GA53" i="3"/>
  <c r="GA52" i="3"/>
  <c r="GA51" i="3"/>
  <c r="GA50" i="3"/>
  <c r="GA49" i="3"/>
  <c r="GA48" i="3"/>
  <c r="GA47" i="3"/>
  <c r="GA46" i="3"/>
  <c r="GA45" i="3"/>
  <c r="GA44" i="3"/>
  <c r="GA43" i="3"/>
  <c r="GA42" i="3"/>
  <c r="GA41" i="3"/>
  <c r="GA40" i="3"/>
  <c r="GA39" i="3"/>
  <c r="GA38" i="3"/>
  <c r="GA37" i="3"/>
  <c r="GA36" i="3"/>
  <c r="GA35" i="3"/>
  <c r="GA34" i="3"/>
  <c r="GA33" i="3"/>
  <c r="GA32" i="3"/>
  <c r="GA31" i="3"/>
  <c r="GA30" i="3"/>
  <c r="GA29" i="3"/>
  <c r="GA28" i="3"/>
  <c r="GA27" i="3"/>
  <c r="GA26" i="3"/>
  <c r="GA25" i="3"/>
  <c r="GA24" i="3"/>
  <c r="GA23" i="3"/>
  <c r="GA21" i="3"/>
  <c r="GA20" i="3"/>
  <c r="GA19" i="3"/>
  <c r="GA18" i="3"/>
  <c r="GA17" i="3"/>
  <c r="GA16" i="3"/>
  <c r="GA15" i="3"/>
  <c r="GA14" i="3"/>
  <c r="GA13" i="3"/>
  <c r="GA12" i="3"/>
  <c r="GA11" i="3"/>
  <c r="GA10" i="3"/>
  <c r="GA9" i="3"/>
  <c r="GA8" i="3"/>
  <c r="GA7" i="3"/>
  <c r="GA6" i="3"/>
  <c r="GA5" i="3"/>
  <c r="GA4" i="3"/>
  <c r="GA3" i="3"/>
  <c r="P133" i="5" l="1"/>
  <c r="P64" i="5"/>
  <c r="P8" i="5"/>
  <c r="P65" i="5"/>
  <c r="P96" i="5"/>
  <c r="P79" i="5"/>
  <c r="P89" i="5"/>
  <c r="P73" i="5"/>
  <c r="P32" i="5"/>
  <c r="P74" i="5"/>
  <c r="P51" i="5"/>
  <c r="P43" i="5"/>
  <c r="P21" i="5"/>
  <c r="P10" i="5"/>
  <c r="P95" i="5"/>
  <c r="P99" i="5"/>
  <c r="P75" i="5"/>
  <c r="GC7" i="3"/>
  <c r="GC6" i="3"/>
  <c r="GC5" i="3"/>
  <c r="GB5" i="3" s="1"/>
  <c r="GC4" i="3"/>
  <c r="GB4" i="3" s="1"/>
  <c r="GC3" i="3"/>
  <c r="GC2" i="3"/>
  <c r="GB2" i="3" s="1"/>
  <c r="GC22" i="3"/>
  <c r="GC104" i="3"/>
  <c r="GB104" i="3" s="1"/>
  <c r="GC103" i="3"/>
  <c r="GB103" i="3" s="1"/>
  <c r="GC137" i="3"/>
  <c r="GC141" i="3"/>
  <c r="GC157" i="3"/>
  <c r="GB157" i="3" s="1"/>
  <c r="GC156" i="3"/>
  <c r="GC155" i="3"/>
  <c r="GC154" i="3"/>
  <c r="GB154" i="3" s="1"/>
  <c r="GC153" i="3"/>
  <c r="GB153" i="3" s="1"/>
  <c r="GC152" i="3"/>
  <c r="GC151" i="3"/>
  <c r="GC150" i="3"/>
  <c r="GB150" i="3" s="1"/>
  <c r="GC149" i="3"/>
  <c r="GB149" i="3" s="1"/>
  <c r="GC148" i="3"/>
  <c r="GC147" i="3"/>
  <c r="GC146" i="3"/>
  <c r="GC145" i="3"/>
  <c r="GB145" i="3" s="1"/>
  <c r="GC144" i="3"/>
  <c r="GC143" i="3"/>
  <c r="GC142" i="3"/>
  <c r="GB142" i="3" s="1"/>
  <c r="GB141" i="3"/>
  <c r="GC140" i="3"/>
  <c r="GC139" i="3"/>
  <c r="GB139" i="3" s="1"/>
  <c r="GC138" i="3"/>
  <c r="GC136" i="3"/>
  <c r="GB136" i="3" s="1"/>
  <c r="GC135" i="3"/>
  <c r="GB135" i="3" s="1"/>
  <c r="GC134" i="3"/>
  <c r="GB134" i="3" s="1"/>
  <c r="GC133" i="3"/>
  <c r="GC132" i="3"/>
  <c r="GB132" i="3" s="1"/>
  <c r="GC131" i="3"/>
  <c r="GC130" i="3"/>
  <c r="GB130" i="3" s="1"/>
  <c r="GC129" i="3"/>
  <c r="GC128" i="3"/>
  <c r="GB128" i="3" s="1"/>
  <c r="GC127" i="3"/>
  <c r="GB127" i="3" s="1"/>
  <c r="GC126" i="3"/>
  <c r="GB126" i="3" s="1"/>
  <c r="GC125" i="3"/>
  <c r="GC124" i="3"/>
  <c r="GB124" i="3" s="1"/>
  <c r="GC123" i="3"/>
  <c r="GC122" i="3"/>
  <c r="GB122" i="3" s="1"/>
  <c r="GC121" i="3"/>
  <c r="GC120" i="3"/>
  <c r="GB120" i="3" s="1"/>
  <c r="GC119" i="3"/>
  <c r="GB119" i="3" s="1"/>
  <c r="GC118" i="3"/>
  <c r="GC117" i="3"/>
  <c r="GC116" i="3"/>
  <c r="GB116" i="3" s="1"/>
  <c r="GC115" i="3"/>
  <c r="GC114" i="3"/>
  <c r="GB114" i="3" s="1"/>
  <c r="GC113" i="3"/>
  <c r="GC112" i="3"/>
  <c r="GB112" i="3" s="1"/>
  <c r="GC111" i="3"/>
  <c r="GB111" i="3" s="1"/>
  <c r="GC110" i="3"/>
  <c r="GC109" i="3"/>
  <c r="GC108" i="3"/>
  <c r="GB108" i="3" s="1"/>
  <c r="GC107" i="3"/>
  <c r="GC106" i="3"/>
  <c r="GB106" i="3" s="1"/>
  <c r="GC105" i="3"/>
  <c r="GC102" i="3"/>
  <c r="GC101" i="3"/>
  <c r="GC100" i="3"/>
  <c r="GB100" i="3" s="1"/>
  <c r="GC99" i="3"/>
  <c r="GC98" i="3"/>
  <c r="GB98" i="3" s="1"/>
  <c r="GC97" i="3"/>
  <c r="GC96" i="3"/>
  <c r="GC95" i="3"/>
  <c r="GC94" i="3"/>
  <c r="GC93" i="3"/>
  <c r="GC92" i="3"/>
  <c r="GC91" i="3"/>
  <c r="GC90" i="3"/>
  <c r="GC89" i="3"/>
  <c r="GC88" i="3"/>
  <c r="GB88" i="3" s="1"/>
  <c r="GC87" i="3"/>
  <c r="GB87" i="3" s="1"/>
  <c r="GC86" i="3"/>
  <c r="GB86" i="3" s="1"/>
  <c r="GC85" i="3"/>
  <c r="GC84" i="3"/>
  <c r="GC83" i="3"/>
  <c r="GC82" i="3"/>
  <c r="GB82" i="3" s="1"/>
  <c r="GC81" i="3"/>
  <c r="GC80" i="3"/>
  <c r="GB80" i="3" s="1"/>
  <c r="GC79" i="3"/>
  <c r="GC78" i="3"/>
  <c r="GB78" i="3" s="1"/>
  <c r="GC77" i="3"/>
  <c r="GC76" i="3"/>
  <c r="GB76" i="3" s="1"/>
  <c r="GC75" i="3"/>
  <c r="GC74" i="3"/>
  <c r="GC73" i="3"/>
  <c r="GC72" i="3"/>
  <c r="GB72" i="3" s="1"/>
  <c r="GC71" i="3"/>
  <c r="GC70" i="3"/>
  <c r="GC69" i="3"/>
  <c r="GC68" i="3"/>
  <c r="GB68" i="3" s="1"/>
  <c r="GC67" i="3"/>
  <c r="GC66" i="3"/>
  <c r="GB66" i="3" s="1"/>
  <c r="GC65" i="3"/>
  <c r="GC64" i="3"/>
  <c r="GB64" i="3" s="1"/>
  <c r="GC63" i="3"/>
  <c r="GC62" i="3"/>
  <c r="GB62" i="3" s="1"/>
  <c r="GC61" i="3"/>
  <c r="GB61" i="3" s="1"/>
  <c r="GC60" i="3"/>
  <c r="GB60" i="3" s="1"/>
  <c r="GC59" i="3"/>
  <c r="GC58" i="3"/>
  <c r="GC57" i="3"/>
  <c r="GC56" i="3"/>
  <c r="GB56" i="3" s="1"/>
  <c r="GC55" i="3"/>
  <c r="GC54" i="3"/>
  <c r="GC53" i="3"/>
  <c r="GB52" i="3"/>
  <c r="GB51" i="3"/>
  <c r="GB50" i="3"/>
  <c r="GB48" i="3"/>
  <c r="GC46" i="3"/>
  <c r="GB46" i="3" s="1"/>
  <c r="GC45" i="3"/>
  <c r="GB45" i="3" s="1"/>
  <c r="GC44" i="3"/>
  <c r="GC43" i="3"/>
  <c r="GB43" i="3" s="1"/>
  <c r="GC42" i="3"/>
  <c r="GC41" i="3"/>
  <c r="GC40" i="3"/>
  <c r="GC39" i="3"/>
  <c r="GB39" i="3" s="1"/>
  <c r="GC38" i="3"/>
  <c r="GB38" i="3" s="1"/>
  <c r="GC37" i="3"/>
  <c r="GB37" i="3" s="1"/>
  <c r="GC36" i="3"/>
  <c r="GB36" i="3" s="1"/>
  <c r="GC35" i="3"/>
  <c r="GB35" i="3" s="1"/>
  <c r="GC34" i="3"/>
  <c r="GB34" i="3" s="1"/>
  <c r="GC33" i="3"/>
  <c r="GC32" i="3"/>
  <c r="GC31" i="3"/>
  <c r="GB31" i="3" s="1"/>
  <c r="GC30" i="3"/>
  <c r="GB30" i="3" s="1"/>
  <c r="GC29" i="3"/>
  <c r="GB29" i="3" s="1"/>
  <c r="GC28" i="3"/>
  <c r="GC27" i="3"/>
  <c r="GB27" i="3" s="1"/>
  <c r="GC26" i="3"/>
  <c r="GB26" i="3" s="1"/>
  <c r="GC25" i="3"/>
  <c r="GC24" i="3"/>
  <c r="GC23" i="3"/>
  <c r="GB23" i="3" s="1"/>
  <c r="GC21" i="3"/>
  <c r="GB21" i="3" s="1"/>
  <c r="GC20" i="3"/>
  <c r="GB20" i="3" s="1"/>
  <c r="GC19" i="3"/>
  <c r="GC18" i="3"/>
  <c r="GC17" i="3"/>
  <c r="GB17" i="3" s="1"/>
  <c r="GC16" i="3"/>
  <c r="GC15" i="3"/>
  <c r="GC14" i="3"/>
  <c r="GC13" i="3"/>
  <c r="GB13" i="3" s="1"/>
  <c r="GC12" i="3"/>
  <c r="GB12" i="3" s="1"/>
  <c r="GC11" i="3"/>
  <c r="GC10" i="3"/>
  <c r="GB10" i="3" s="1"/>
  <c r="GC9" i="3"/>
  <c r="GB9" i="3" s="1"/>
  <c r="GC8" i="3"/>
  <c r="GB138" i="3"/>
  <c r="GB137" i="3"/>
  <c r="GB131" i="3"/>
  <c r="GB123" i="3"/>
  <c r="GB115" i="3"/>
  <c r="GB107" i="3"/>
  <c r="GB47" i="3"/>
  <c r="GB8" i="3"/>
  <c r="GB7" i="3"/>
  <c r="GB6" i="3"/>
  <c r="GB3" i="3"/>
  <c r="GB16" i="3"/>
  <c r="GB25" i="3"/>
  <c r="GB33" i="3"/>
  <c r="GB41" i="3"/>
  <c r="GB53" i="3"/>
  <c r="GB57" i="3"/>
  <c r="GB65" i="3"/>
  <c r="GB69" i="3"/>
  <c r="GB73" i="3"/>
  <c r="GB77" i="3"/>
  <c r="GB81" i="3"/>
  <c r="GB83" i="3"/>
  <c r="GB84" i="3"/>
  <c r="GB85" i="3"/>
  <c r="GB89" i="3"/>
  <c r="GB92" i="3"/>
  <c r="GB93" i="3"/>
  <c r="GB96" i="3"/>
  <c r="GB97" i="3"/>
  <c r="GB101" i="3"/>
  <c r="GB140" i="3"/>
  <c r="GB144" i="3"/>
  <c r="GB147" i="3"/>
  <c r="GB148" i="3"/>
  <c r="GB152" i="3"/>
  <c r="GB156" i="3"/>
  <c r="Q81" i="5"/>
  <c r="Q37" i="5"/>
  <c r="Q33" i="5"/>
  <c r="Q101" i="5"/>
  <c r="Q97" i="5"/>
  <c r="Q96" i="5"/>
  <c r="Q80" i="5"/>
  <c r="Q69" i="5"/>
  <c r="Q64" i="5"/>
  <c r="Q16" i="5"/>
  <c r="Q3" i="5"/>
  <c r="M2" i="5"/>
  <c r="L2" i="5"/>
  <c r="K2" i="5"/>
  <c r="Q25" i="5" l="1"/>
  <c r="GB70" i="3"/>
  <c r="Q7" i="5"/>
  <c r="O7" i="5"/>
  <c r="Q34" i="5"/>
  <c r="Q86" i="5"/>
  <c r="Q94" i="5"/>
  <c r="Q102" i="5"/>
  <c r="Q141" i="5"/>
  <c r="Q87" i="5"/>
  <c r="Q6" i="5"/>
  <c r="O6" i="5"/>
  <c r="Q22" i="5"/>
  <c r="O22" i="5"/>
  <c r="Q74" i="5"/>
  <c r="Q90" i="5"/>
  <c r="Q93" i="5"/>
  <c r="Q20" i="5"/>
  <c r="Q68" i="5"/>
  <c r="Q77" i="5"/>
  <c r="Q23" i="5"/>
  <c r="Q47" i="5"/>
  <c r="Q83" i="5"/>
  <c r="Q52" i="5"/>
  <c r="Q85" i="5"/>
  <c r="Q12" i="5"/>
  <c r="Q43" i="5"/>
  <c r="O4" i="5"/>
  <c r="Q137" i="5"/>
  <c r="Q89" i="5"/>
  <c r="Q73" i="5"/>
  <c r="Q29" i="5"/>
  <c r="Q76" i="5"/>
  <c r="Q70" i="5"/>
  <c r="Q65" i="5"/>
  <c r="Q17" i="5"/>
  <c r="Q100" i="5"/>
  <c r="Q103" i="5"/>
  <c r="O103" i="5"/>
  <c r="Q92" i="5"/>
  <c r="Q26" i="5"/>
  <c r="O141" i="5"/>
  <c r="O5" i="5"/>
  <c r="Q5" i="5"/>
  <c r="Q21" i="5"/>
  <c r="Q84" i="5"/>
  <c r="O104" i="5"/>
  <c r="Q13" i="5"/>
  <c r="Q35" i="5"/>
  <c r="Q45" i="5"/>
  <c r="Q60" i="5"/>
  <c r="Q2" i="5"/>
  <c r="O2" i="5"/>
  <c r="O137" i="5"/>
  <c r="O3" i="5"/>
  <c r="Q104" i="5"/>
  <c r="Q88" i="5"/>
  <c r="Q72" i="5"/>
  <c r="Q8" i="5"/>
  <c r="GB102" i="3"/>
  <c r="GB14" i="3"/>
  <c r="GB54" i="3"/>
  <c r="GB146" i="3"/>
  <c r="GB18" i="3"/>
  <c r="GB74" i="3"/>
  <c r="GB90" i="3"/>
  <c r="GB110" i="3"/>
  <c r="GB22" i="3"/>
  <c r="GB42" i="3"/>
  <c r="GB94" i="3"/>
  <c r="GB58" i="3"/>
  <c r="GB118" i="3"/>
  <c r="GB155" i="3"/>
  <c r="GB151" i="3"/>
  <c r="GB143" i="3"/>
  <c r="GB133" i="3"/>
  <c r="GB129" i="3"/>
  <c r="GB125" i="3"/>
  <c r="GB121" i="3"/>
  <c r="GB117" i="3"/>
  <c r="GB113" i="3"/>
  <c r="GB109" i="3"/>
  <c r="GB105" i="3"/>
  <c r="GB99" i="3"/>
  <c r="GB95" i="3"/>
  <c r="GB91" i="3"/>
  <c r="GB79" i="3"/>
  <c r="GB75" i="3"/>
  <c r="GB71" i="3"/>
  <c r="GB67" i="3"/>
  <c r="GB63" i="3"/>
  <c r="GB59" i="3"/>
  <c r="GB55" i="3"/>
  <c r="GB49" i="3"/>
  <c r="GB44" i="3"/>
  <c r="GB40" i="3"/>
  <c r="GB32" i="3"/>
  <c r="GB28" i="3"/>
  <c r="GB24" i="3"/>
  <c r="GB19" i="3"/>
  <c r="GB15" i="3"/>
  <c r="GB11" i="3"/>
  <c r="Q4" i="5" l="1"/>
  <c r="Q39" i="5"/>
  <c r="Q38" i="5"/>
  <c r="Q15" i="5"/>
  <c r="Q32" i="5"/>
  <c r="Q71" i="5"/>
  <c r="Q95" i="5"/>
  <c r="Q66" i="5"/>
  <c r="Q30" i="5"/>
  <c r="Q78" i="5"/>
  <c r="Q10" i="5"/>
  <c r="Q24" i="5"/>
  <c r="Q44" i="5"/>
  <c r="Q63" i="5"/>
  <c r="Q79" i="5"/>
  <c r="Q31" i="5"/>
  <c r="Q11" i="5"/>
  <c r="Q19" i="5"/>
  <c r="Q40" i="5"/>
  <c r="Q59" i="5"/>
  <c r="Q75" i="5"/>
  <c r="Q91" i="5"/>
  <c r="Q99" i="5"/>
  <c r="Q82" i="5"/>
  <c r="Q119" i="5"/>
  <c r="Q62" i="5"/>
  <c r="Q98" i="5"/>
  <c r="HQ157" i="3" l="1"/>
  <c r="HP157" i="3"/>
  <c r="HO157" i="3"/>
  <c r="HN157" i="3"/>
  <c r="HM157" i="3"/>
  <c r="L157" i="5" s="1"/>
  <c r="HL157" i="3"/>
  <c r="HK157" i="3"/>
  <c r="HJ157" i="3"/>
  <c r="HI157" i="3"/>
  <c r="HH157" i="3"/>
  <c r="HQ156" i="3"/>
  <c r="HP156" i="3"/>
  <c r="HO156" i="3"/>
  <c r="HN156" i="3"/>
  <c r="HM156" i="3"/>
  <c r="L156" i="5" s="1"/>
  <c r="HL156" i="3"/>
  <c r="HK156" i="3"/>
  <c r="HJ156" i="3"/>
  <c r="HI156" i="3"/>
  <c r="HH156" i="3"/>
  <c r="HQ155" i="3"/>
  <c r="HP155" i="3"/>
  <c r="HO155" i="3"/>
  <c r="HN155" i="3"/>
  <c r="HM155" i="3"/>
  <c r="L155" i="5" s="1"/>
  <c r="HL155" i="3"/>
  <c r="HK155" i="3"/>
  <c r="HJ155" i="3"/>
  <c r="HI155" i="3"/>
  <c r="HH155" i="3"/>
  <c r="HQ154" i="3"/>
  <c r="HP154" i="3"/>
  <c r="HO154" i="3"/>
  <c r="HN154" i="3"/>
  <c r="HM154" i="3"/>
  <c r="L154" i="5" s="1"/>
  <c r="HL154" i="3"/>
  <c r="HK154" i="3"/>
  <c r="HJ154" i="3"/>
  <c r="HI154" i="3"/>
  <c r="HH154" i="3"/>
  <c r="HQ153" i="3"/>
  <c r="HP153" i="3"/>
  <c r="HO153" i="3"/>
  <c r="HN153" i="3"/>
  <c r="HM153" i="3"/>
  <c r="L153" i="5" s="1"/>
  <c r="HL153" i="3"/>
  <c r="HK153" i="3"/>
  <c r="HJ153" i="3"/>
  <c r="HI153" i="3"/>
  <c r="HH153" i="3"/>
  <c r="HQ152" i="3"/>
  <c r="HP152" i="3"/>
  <c r="HO152" i="3"/>
  <c r="HN152" i="3"/>
  <c r="HM152" i="3"/>
  <c r="L152" i="5" s="1"/>
  <c r="HL152" i="3"/>
  <c r="HK152" i="3"/>
  <c r="HJ152" i="3"/>
  <c r="HI152" i="3"/>
  <c r="HH152" i="3"/>
  <c r="HQ151" i="3"/>
  <c r="HP151" i="3"/>
  <c r="HO151" i="3"/>
  <c r="HN151" i="3"/>
  <c r="HM151" i="3"/>
  <c r="L151" i="5" s="1"/>
  <c r="HL151" i="3"/>
  <c r="HK151" i="3"/>
  <c r="HJ151" i="3"/>
  <c r="HI151" i="3"/>
  <c r="HH151" i="3"/>
  <c r="HQ150" i="3"/>
  <c r="HP150" i="3"/>
  <c r="HO150" i="3"/>
  <c r="HN150" i="3"/>
  <c r="HM150" i="3"/>
  <c r="L150" i="5" s="1"/>
  <c r="HL150" i="3"/>
  <c r="HK150" i="3"/>
  <c r="HJ150" i="3"/>
  <c r="HI150" i="3"/>
  <c r="HH150" i="3"/>
  <c r="HQ149" i="3"/>
  <c r="HP149" i="3"/>
  <c r="HO149" i="3"/>
  <c r="HN149" i="3"/>
  <c r="HM149" i="3"/>
  <c r="L149" i="5" s="1"/>
  <c r="HL149" i="3"/>
  <c r="HK149" i="3"/>
  <c r="HJ149" i="3"/>
  <c r="HI149" i="3"/>
  <c r="HH149" i="3"/>
  <c r="HQ148" i="3"/>
  <c r="HP148" i="3"/>
  <c r="HO148" i="3"/>
  <c r="HN148" i="3"/>
  <c r="HM148" i="3"/>
  <c r="L148" i="5" s="1"/>
  <c r="HL148" i="3"/>
  <c r="HK148" i="3"/>
  <c r="HJ148" i="3"/>
  <c r="HI148" i="3"/>
  <c r="HH148" i="3"/>
  <c r="HQ147" i="3"/>
  <c r="HP147" i="3"/>
  <c r="HO147" i="3"/>
  <c r="HN147" i="3"/>
  <c r="HM147" i="3"/>
  <c r="L147" i="5" s="1"/>
  <c r="HL147" i="3"/>
  <c r="HK147" i="3"/>
  <c r="HJ147" i="3"/>
  <c r="HI147" i="3"/>
  <c r="HH147" i="3"/>
  <c r="HQ146" i="3"/>
  <c r="HP146" i="3"/>
  <c r="HO146" i="3"/>
  <c r="HN146" i="3"/>
  <c r="HM146" i="3"/>
  <c r="L146" i="5" s="1"/>
  <c r="HL146" i="3"/>
  <c r="HK146" i="3"/>
  <c r="HJ146" i="3"/>
  <c r="HI146" i="3"/>
  <c r="HH146" i="3"/>
  <c r="HQ145" i="3"/>
  <c r="HP145" i="3"/>
  <c r="HO145" i="3"/>
  <c r="HN145" i="3"/>
  <c r="HM145" i="3"/>
  <c r="L145" i="5" s="1"/>
  <c r="HL145" i="3"/>
  <c r="HK145" i="3"/>
  <c r="HJ145" i="3"/>
  <c r="HI145" i="3"/>
  <c r="HH145" i="3"/>
  <c r="HQ144" i="3"/>
  <c r="HP144" i="3"/>
  <c r="HO144" i="3"/>
  <c r="HN144" i="3"/>
  <c r="HM144" i="3"/>
  <c r="L144" i="5" s="1"/>
  <c r="HL144" i="3"/>
  <c r="HK144" i="3"/>
  <c r="HJ144" i="3"/>
  <c r="HI144" i="3"/>
  <c r="HH144" i="3"/>
  <c r="HQ143" i="3"/>
  <c r="HP143" i="3"/>
  <c r="HO143" i="3"/>
  <c r="HN143" i="3"/>
  <c r="HM143" i="3"/>
  <c r="L143" i="5" s="1"/>
  <c r="HL143" i="3"/>
  <c r="HK143" i="3"/>
  <c r="HJ143" i="3"/>
  <c r="HI143" i="3"/>
  <c r="HH143" i="3"/>
  <c r="HQ142" i="3"/>
  <c r="HP142" i="3"/>
  <c r="HO142" i="3"/>
  <c r="HN142" i="3"/>
  <c r="HM142" i="3"/>
  <c r="L142" i="5" s="1"/>
  <c r="HL142" i="3"/>
  <c r="HK142" i="3"/>
  <c r="HJ142" i="3"/>
  <c r="HI142" i="3"/>
  <c r="HH142" i="3"/>
  <c r="HQ140" i="3"/>
  <c r="HP140" i="3"/>
  <c r="HO140" i="3"/>
  <c r="HN140" i="3"/>
  <c r="HM140" i="3"/>
  <c r="L140" i="5" s="1"/>
  <c r="HL140" i="3"/>
  <c r="HK140" i="3"/>
  <c r="HJ140" i="3"/>
  <c r="HI140" i="3"/>
  <c r="HH140" i="3"/>
  <c r="HQ139" i="3"/>
  <c r="HP139" i="3"/>
  <c r="HO139" i="3"/>
  <c r="HN139" i="3"/>
  <c r="HM139" i="3"/>
  <c r="L139" i="5" s="1"/>
  <c r="HL139" i="3"/>
  <c r="HK139" i="3"/>
  <c r="HJ139" i="3"/>
  <c r="HI139" i="3"/>
  <c r="HH139" i="3"/>
  <c r="HQ138" i="3"/>
  <c r="HP138" i="3"/>
  <c r="HO138" i="3"/>
  <c r="HN138" i="3"/>
  <c r="HM138" i="3"/>
  <c r="L138" i="5" s="1"/>
  <c r="HL138" i="3"/>
  <c r="HK138" i="3"/>
  <c r="HJ138" i="3"/>
  <c r="HI138" i="3"/>
  <c r="HH138" i="3"/>
  <c r="HQ136" i="3"/>
  <c r="HP136" i="3"/>
  <c r="HO136" i="3"/>
  <c r="HN136" i="3"/>
  <c r="HM136" i="3"/>
  <c r="L136" i="5" s="1"/>
  <c r="HL136" i="3"/>
  <c r="HK136" i="3"/>
  <c r="HJ136" i="3"/>
  <c r="HI136" i="3"/>
  <c r="HH136" i="3"/>
  <c r="HQ135" i="3"/>
  <c r="HP135" i="3"/>
  <c r="HO135" i="3"/>
  <c r="HN135" i="3"/>
  <c r="HM135" i="3"/>
  <c r="L135" i="5" s="1"/>
  <c r="HL135" i="3"/>
  <c r="HK135" i="3"/>
  <c r="HJ135" i="3"/>
  <c r="HI135" i="3"/>
  <c r="HH135" i="3"/>
  <c r="HQ134" i="3"/>
  <c r="HP134" i="3"/>
  <c r="HO134" i="3"/>
  <c r="HN134" i="3"/>
  <c r="HM134" i="3"/>
  <c r="L134" i="5" s="1"/>
  <c r="HL134" i="3"/>
  <c r="HK134" i="3"/>
  <c r="HJ134" i="3"/>
  <c r="HI134" i="3"/>
  <c r="HH134" i="3"/>
  <c r="HQ133" i="3"/>
  <c r="HP133" i="3"/>
  <c r="HO133" i="3"/>
  <c r="HN133" i="3"/>
  <c r="HM133" i="3"/>
  <c r="L133" i="5" s="1"/>
  <c r="HL133" i="3"/>
  <c r="HK133" i="3"/>
  <c r="HJ133" i="3"/>
  <c r="HI133" i="3"/>
  <c r="HH133" i="3"/>
  <c r="HQ132" i="3"/>
  <c r="HP132" i="3"/>
  <c r="HO132" i="3"/>
  <c r="HN132" i="3"/>
  <c r="HM132" i="3"/>
  <c r="L132" i="5" s="1"/>
  <c r="HL132" i="3"/>
  <c r="HK132" i="3"/>
  <c r="HJ132" i="3"/>
  <c r="HI132" i="3"/>
  <c r="HH132" i="3"/>
  <c r="HQ131" i="3"/>
  <c r="HP131" i="3"/>
  <c r="HO131" i="3"/>
  <c r="HN131" i="3"/>
  <c r="HM131" i="3"/>
  <c r="L131" i="5" s="1"/>
  <c r="HL131" i="3"/>
  <c r="HK131" i="3"/>
  <c r="HJ131" i="3"/>
  <c r="HI131" i="3"/>
  <c r="HH131" i="3"/>
  <c r="HQ130" i="3"/>
  <c r="HP130" i="3"/>
  <c r="HO130" i="3"/>
  <c r="HN130" i="3"/>
  <c r="HM130" i="3"/>
  <c r="L130" i="5" s="1"/>
  <c r="HL130" i="3"/>
  <c r="HK130" i="3"/>
  <c r="HJ130" i="3"/>
  <c r="HI130" i="3"/>
  <c r="HH130" i="3"/>
  <c r="HQ129" i="3"/>
  <c r="HP129" i="3"/>
  <c r="HO129" i="3"/>
  <c r="HN129" i="3"/>
  <c r="HM129" i="3"/>
  <c r="L129" i="5" s="1"/>
  <c r="HL129" i="3"/>
  <c r="HK129" i="3"/>
  <c r="HJ129" i="3"/>
  <c r="HI129" i="3"/>
  <c r="HH129" i="3"/>
  <c r="HQ128" i="3"/>
  <c r="HP128" i="3"/>
  <c r="HO128" i="3"/>
  <c r="HN128" i="3"/>
  <c r="HM128" i="3"/>
  <c r="L128" i="5" s="1"/>
  <c r="HL128" i="3"/>
  <c r="HK128" i="3"/>
  <c r="HJ128" i="3"/>
  <c r="HI128" i="3"/>
  <c r="HH128" i="3"/>
  <c r="HQ127" i="3"/>
  <c r="HP127" i="3"/>
  <c r="HO127" i="3"/>
  <c r="HN127" i="3"/>
  <c r="HM127" i="3"/>
  <c r="L127" i="5" s="1"/>
  <c r="HL127" i="3"/>
  <c r="HK127" i="3"/>
  <c r="HJ127" i="3"/>
  <c r="HI127" i="3"/>
  <c r="HH127" i="3"/>
  <c r="HQ126" i="3"/>
  <c r="HP126" i="3"/>
  <c r="HO126" i="3"/>
  <c r="HN126" i="3"/>
  <c r="HM126" i="3"/>
  <c r="L126" i="5" s="1"/>
  <c r="HL126" i="3"/>
  <c r="HK126" i="3"/>
  <c r="HJ126" i="3"/>
  <c r="HI126" i="3"/>
  <c r="HH126" i="3"/>
  <c r="HQ125" i="3"/>
  <c r="HP125" i="3"/>
  <c r="HO125" i="3"/>
  <c r="HN125" i="3"/>
  <c r="HM125" i="3"/>
  <c r="L125" i="5" s="1"/>
  <c r="HL125" i="3"/>
  <c r="HK125" i="3"/>
  <c r="HJ125" i="3"/>
  <c r="HI125" i="3"/>
  <c r="HH125" i="3"/>
  <c r="HQ124" i="3"/>
  <c r="HP124" i="3"/>
  <c r="HO124" i="3"/>
  <c r="HN124" i="3"/>
  <c r="HM124" i="3"/>
  <c r="L124" i="5" s="1"/>
  <c r="HL124" i="3"/>
  <c r="HK124" i="3"/>
  <c r="HJ124" i="3"/>
  <c r="HI124" i="3"/>
  <c r="HH124" i="3"/>
  <c r="HQ123" i="3"/>
  <c r="HP123" i="3"/>
  <c r="HO123" i="3"/>
  <c r="HN123" i="3"/>
  <c r="HM123" i="3"/>
  <c r="L123" i="5" s="1"/>
  <c r="HL123" i="3"/>
  <c r="HK123" i="3"/>
  <c r="HJ123" i="3"/>
  <c r="HI123" i="3"/>
  <c r="HH123" i="3"/>
  <c r="HQ122" i="3"/>
  <c r="HP122" i="3"/>
  <c r="HO122" i="3"/>
  <c r="HN122" i="3"/>
  <c r="HM122" i="3"/>
  <c r="L122" i="5" s="1"/>
  <c r="HL122" i="3"/>
  <c r="HK122" i="3"/>
  <c r="HJ122" i="3"/>
  <c r="HI122" i="3"/>
  <c r="HH122" i="3"/>
  <c r="HQ121" i="3"/>
  <c r="HP121" i="3"/>
  <c r="HO121" i="3"/>
  <c r="HN121" i="3"/>
  <c r="HM121" i="3"/>
  <c r="L121" i="5" s="1"/>
  <c r="HL121" i="3"/>
  <c r="HK121" i="3"/>
  <c r="HJ121" i="3"/>
  <c r="HI121" i="3"/>
  <c r="HH121" i="3"/>
  <c r="HQ120" i="3"/>
  <c r="HP120" i="3"/>
  <c r="HO120" i="3"/>
  <c r="HN120" i="3"/>
  <c r="HM120" i="3"/>
  <c r="L120" i="5" s="1"/>
  <c r="HL120" i="3"/>
  <c r="HK120" i="3"/>
  <c r="HJ120" i="3"/>
  <c r="HI120" i="3"/>
  <c r="HH120" i="3"/>
  <c r="HQ119" i="3"/>
  <c r="HP119" i="3"/>
  <c r="HO119" i="3"/>
  <c r="HN119" i="3"/>
  <c r="HM119" i="3"/>
  <c r="L119" i="5" s="1"/>
  <c r="HL119" i="3"/>
  <c r="HK119" i="3"/>
  <c r="HI119" i="3"/>
  <c r="HQ118" i="3"/>
  <c r="HP118" i="3"/>
  <c r="HO118" i="3"/>
  <c r="HN118" i="3"/>
  <c r="HM118" i="3"/>
  <c r="L118" i="5" s="1"/>
  <c r="HL118" i="3"/>
  <c r="HK118" i="3"/>
  <c r="HJ118" i="3"/>
  <c r="HI118" i="3"/>
  <c r="HH118" i="3"/>
  <c r="HQ117" i="3"/>
  <c r="HP117" i="3"/>
  <c r="HO117" i="3"/>
  <c r="HN117" i="3"/>
  <c r="HM117" i="3"/>
  <c r="L117" i="5" s="1"/>
  <c r="HL117" i="3"/>
  <c r="HK117" i="3"/>
  <c r="HJ117" i="3"/>
  <c r="HI117" i="3"/>
  <c r="HH117" i="3"/>
  <c r="HQ116" i="3"/>
  <c r="HP116" i="3"/>
  <c r="HO116" i="3"/>
  <c r="HN116" i="3"/>
  <c r="HM116" i="3"/>
  <c r="L116" i="5" s="1"/>
  <c r="HL116" i="3"/>
  <c r="HK116" i="3"/>
  <c r="HJ116" i="3"/>
  <c r="HI116" i="3"/>
  <c r="HH116" i="3"/>
  <c r="HQ115" i="3"/>
  <c r="HP115" i="3"/>
  <c r="HO115" i="3"/>
  <c r="HN115" i="3"/>
  <c r="HM115" i="3"/>
  <c r="L115" i="5" s="1"/>
  <c r="HL115" i="3"/>
  <c r="HK115" i="3"/>
  <c r="HJ115" i="3"/>
  <c r="HI115" i="3"/>
  <c r="HH115" i="3"/>
  <c r="HQ114" i="3"/>
  <c r="HP114" i="3"/>
  <c r="HO114" i="3"/>
  <c r="HN114" i="3"/>
  <c r="HM114" i="3"/>
  <c r="L114" i="5" s="1"/>
  <c r="HL114" i="3"/>
  <c r="HK114" i="3"/>
  <c r="HJ114" i="3"/>
  <c r="HI114" i="3"/>
  <c r="HH114" i="3"/>
  <c r="HQ113" i="3"/>
  <c r="HP113" i="3"/>
  <c r="HO113" i="3"/>
  <c r="HN113" i="3"/>
  <c r="HM113" i="3"/>
  <c r="L113" i="5" s="1"/>
  <c r="HL113" i="3"/>
  <c r="HK113" i="3"/>
  <c r="HJ113" i="3"/>
  <c r="HI113" i="3"/>
  <c r="HH113" i="3"/>
  <c r="HQ112" i="3"/>
  <c r="HP112" i="3"/>
  <c r="HO112" i="3"/>
  <c r="HN112" i="3"/>
  <c r="HM112" i="3"/>
  <c r="L112" i="5" s="1"/>
  <c r="HL112" i="3"/>
  <c r="HK112" i="3"/>
  <c r="HJ112" i="3"/>
  <c r="HI112" i="3"/>
  <c r="HH112" i="3"/>
  <c r="HQ111" i="3"/>
  <c r="HP111" i="3"/>
  <c r="HO111" i="3"/>
  <c r="HN111" i="3"/>
  <c r="HM111" i="3"/>
  <c r="L111" i="5" s="1"/>
  <c r="HL111" i="3"/>
  <c r="HK111" i="3"/>
  <c r="HJ111" i="3"/>
  <c r="HI111" i="3"/>
  <c r="HH111" i="3"/>
  <c r="HQ110" i="3"/>
  <c r="HP110" i="3"/>
  <c r="HO110" i="3"/>
  <c r="HN110" i="3"/>
  <c r="HM110" i="3"/>
  <c r="L110" i="5" s="1"/>
  <c r="HL110" i="3"/>
  <c r="HK110" i="3"/>
  <c r="HJ110" i="3"/>
  <c r="HI110" i="3"/>
  <c r="HH110" i="3"/>
  <c r="HQ109" i="3"/>
  <c r="HP109" i="3"/>
  <c r="HO109" i="3"/>
  <c r="HN109" i="3"/>
  <c r="HM109" i="3"/>
  <c r="L109" i="5" s="1"/>
  <c r="HL109" i="3"/>
  <c r="HK109" i="3"/>
  <c r="HJ109" i="3"/>
  <c r="HI109" i="3"/>
  <c r="HH109" i="3"/>
  <c r="HQ108" i="3"/>
  <c r="HP108" i="3"/>
  <c r="HO108" i="3"/>
  <c r="HN108" i="3"/>
  <c r="HM108" i="3"/>
  <c r="L108" i="5" s="1"/>
  <c r="HL108" i="3"/>
  <c r="HK108" i="3"/>
  <c r="HJ108" i="3"/>
  <c r="HI108" i="3"/>
  <c r="HH108" i="3"/>
  <c r="HQ107" i="3"/>
  <c r="HP107" i="3"/>
  <c r="HO107" i="3"/>
  <c r="HN107" i="3"/>
  <c r="HM107" i="3"/>
  <c r="L107" i="5" s="1"/>
  <c r="HL107" i="3"/>
  <c r="HK107" i="3"/>
  <c r="HJ107" i="3"/>
  <c r="HI107" i="3"/>
  <c r="HH107" i="3"/>
  <c r="HQ106" i="3"/>
  <c r="HP106" i="3"/>
  <c r="HO106" i="3"/>
  <c r="HN106" i="3"/>
  <c r="HM106" i="3"/>
  <c r="L106" i="5" s="1"/>
  <c r="HL106" i="3"/>
  <c r="HK106" i="3"/>
  <c r="HJ106" i="3"/>
  <c r="HI106" i="3"/>
  <c r="HH106" i="3"/>
  <c r="HQ105" i="3"/>
  <c r="HP105" i="3"/>
  <c r="HO105" i="3"/>
  <c r="HN105" i="3"/>
  <c r="HM105" i="3"/>
  <c r="L105" i="5" s="1"/>
  <c r="HL105" i="3"/>
  <c r="HK105" i="3"/>
  <c r="HJ105" i="3"/>
  <c r="HI105" i="3"/>
  <c r="HH105" i="3"/>
  <c r="HQ102" i="3"/>
  <c r="HP102" i="3"/>
  <c r="HO102" i="3"/>
  <c r="HN102" i="3"/>
  <c r="HM102" i="3"/>
  <c r="L102" i="5" s="1"/>
  <c r="HQ101" i="3"/>
  <c r="HP101" i="3"/>
  <c r="HO101" i="3"/>
  <c r="HN101" i="3"/>
  <c r="HM101" i="3"/>
  <c r="L101" i="5" s="1"/>
  <c r="HQ100" i="3"/>
  <c r="HP100" i="3"/>
  <c r="HO100" i="3"/>
  <c r="HN100" i="3"/>
  <c r="HM100" i="3"/>
  <c r="L100" i="5" s="1"/>
  <c r="HQ99" i="3"/>
  <c r="HP99" i="3"/>
  <c r="HO99" i="3"/>
  <c r="HN99" i="3"/>
  <c r="HM99" i="3"/>
  <c r="L99" i="5" s="1"/>
  <c r="HQ98" i="3"/>
  <c r="HP98" i="3"/>
  <c r="HO98" i="3"/>
  <c r="HN98" i="3"/>
  <c r="HM98" i="3"/>
  <c r="L98" i="5" s="1"/>
  <c r="HQ97" i="3"/>
  <c r="HP97" i="3"/>
  <c r="HO97" i="3"/>
  <c r="HN97" i="3"/>
  <c r="HM97" i="3"/>
  <c r="L97" i="5" s="1"/>
  <c r="HQ96" i="3"/>
  <c r="HP96" i="3"/>
  <c r="HO96" i="3"/>
  <c r="HN96" i="3"/>
  <c r="HM96" i="3"/>
  <c r="L96" i="5" s="1"/>
  <c r="HQ95" i="3"/>
  <c r="HP95" i="3"/>
  <c r="HO95" i="3"/>
  <c r="HN95" i="3"/>
  <c r="HM95" i="3"/>
  <c r="L95" i="5" s="1"/>
  <c r="HQ94" i="3"/>
  <c r="HP94" i="3"/>
  <c r="HO94" i="3"/>
  <c r="HN94" i="3"/>
  <c r="HM94" i="3"/>
  <c r="L94" i="5" s="1"/>
  <c r="HQ93" i="3"/>
  <c r="HP93" i="3"/>
  <c r="HO93" i="3"/>
  <c r="HN93" i="3"/>
  <c r="HM93" i="3"/>
  <c r="L93" i="5" s="1"/>
  <c r="HQ92" i="3"/>
  <c r="HP92" i="3"/>
  <c r="HO92" i="3"/>
  <c r="HN92" i="3"/>
  <c r="HM92" i="3"/>
  <c r="L92" i="5" s="1"/>
  <c r="HQ91" i="3"/>
  <c r="HP91" i="3"/>
  <c r="HO91" i="3"/>
  <c r="HN91" i="3"/>
  <c r="HM91" i="3"/>
  <c r="L91" i="5" s="1"/>
  <c r="HQ90" i="3"/>
  <c r="HP90" i="3"/>
  <c r="HO90" i="3"/>
  <c r="HN90" i="3"/>
  <c r="HM90" i="3"/>
  <c r="L90" i="5" s="1"/>
  <c r="HQ89" i="3"/>
  <c r="HP89" i="3"/>
  <c r="HO89" i="3"/>
  <c r="HN89" i="3"/>
  <c r="HM89" i="3"/>
  <c r="L89" i="5" s="1"/>
  <c r="HQ88" i="3"/>
  <c r="HP88" i="3"/>
  <c r="HO88" i="3"/>
  <c r="HN88" i="3"/>
  <c r="HM88" i="3"/>
  <c r="L88" i="5" s="1"/>
  <c r="HQ87" i="3"/>
  <c r="HP87" i="3"/>
  <c r="HO87" i="3"/>
  <c r="HN87" i="3"/>
  <c r="HM87" i="3"/>
  <c r="L87" i="5" s="1"/>
  <c r="HQ86" i="3"/>
  <c r="HP86" i="3"/>
  <c r="HO86" i="3"/>
  <c r="HN86" i="3"/>
  <c r="HM86" i="3"/>
  <c r="L86" i="5" s="1"/>
  <c r="HQ85" i="3"/>
  <c r="HP85" i="3"/>
  <c r="HO85" i="3"/>
  <c r="HN85" i="3"/>
  <c r="HM85" i="3"/>
  <c r="L85" i="5" s="1"/>
  <c r="HQ84" i="3"/>
  <c r="HP84" i="3"/>
  <c r="HO84" i="3"/>
  <c r="HN84" i="3"/>
  <c r="HM84" i="3"/>
  <c r="L84" i="5" s="1"/>
  <c r="HQ83" i="3"/>
  <c r="HP83" i="3"/>
  <c r="HO83" i="3"/>
  <c r="HN83" i="3"/>
  <c r="HM83" i="3"/>
  <c r="L83" i="5" s="1"/>
  <c r="HQ82" i="3"/>
  <c r="HP82" i="3"/>
  <c r="HO82" i="3"/>
  <c r="HN82" i="3"/>
  <c r="HM82" i="3"/>
  <c r="L82" i="5" s="1"/>
  <c r="HQ81" i="3"/>
  <c r="HP81" i="3"/>
  <c r="HO81" i="3"/>
  <c r="HN81" i="3"/>
  <c r="HM81" i="3"/>
  <c r="L81" i="5" s="1"/>
  <c r="HQ80" i="3"/>
  <c r="HP80" i="3"/>
  <c r="HO80" i="3"/>
  <c r="HN80" i="3"/>
  <c r="HM80" i="3"/>
  <c r="L80" i="5" s="1"/>
  <c r="HQ79" i="3"/>
  <c r="HP79" i="3"/>
  <c r="HO79" i="3"/>
  <c r="HN79" i="3"/>
  <c r="HM79" i="3"/>
  <c r="L79" i="5" s="1"/>
  <c r="HQ78" i="3"/>
  <c r="HP78" i="3"/>
  <c r="HO78" i="3"/>
  <c r="HN78" i="3"/>
  <c r="HM78" i="3"/>
  <c r="L78" i="5" s="1"/>
  <c r="HQ77" i="3"/>
  <c r="HP77" i="3"/>
  <c r="HO77" i="3"/>
  <c r="HN77" i="3"/>
  <c r="HM77" i="3"/>
  <c r="L77" i="5" s="1"/>
  <c r="HQ76" i="3"/>
  <c r="HP76" i="3"/>
  <c r="HO76" i="3"/>
  <c r="HN76" i="3"/>
  <c r="HM76" i="3"/>
  <c r="L76" i="5" s="1"/>
  <c r="HQ75" i="3"/>
  <c r="HP75" i="3"/>
  <c r="HO75" i="3"/>
  <c r="HN75" i="3"/>
  <c r="HM75" i="3"/>
  <c r="L75" i="5" s="1"/>
  <c r="HQ74" i="3"/>
  <c r="HP74" i="3"/>
  <c r="HO74" i="3"/>
  <c r="HN74" i="3"/>
  <c r="HM74" i="3"/>
  <c r="L74" i="5" s="1"/>
  <c r="HQ73" i="3"/>
  <c r="HP73" i="3"/>
  <c r="HO73" i="3"/>
  <c r="HN73" i="3"/>
  <c r="HM73" i="3"/>
  <c r="L73" i="5" s="1"/>
  <c r="HQ72" i="3"/>
  <c r="HP72" i="3"/>
  <c r="HO72" i="3"/>
  <c r="HN72" i="3"/>
  <c r="HM72" i="3"/>
  <c r="L72" i="5" s="1"/>
  <c r="HQ71" i="3"/>
  <c r="HP71" i="3"/>
  <c r="HO71" i="3"/>
  <c r="HN71" i="3"/>
  <c r="HM71" i="3"/>
  <c r="L71" i="5" s="1"/>
  <c r="HQ70" i="3"/>
  <c r="HP70" i="3"/>
  <c r="HO70" i="3"/>
  <c r="HN70" i="3"/>
  <c r="HM70" i="3"/>
  <c r="L70" i="5" s="1"/>
  <c r="HQ69" i="3"/>
  <c r="HP69" i="3"/>
  <c r="HO69" i="3"/>
  <c r="HN69" i="3"/>
  <c r="HM69" i="3"/>
  <c r="L69" i="5" s="1"/>
  <c r="HQ68" i="3"/>
  <c r="HP68" i="3"/>
  <c r="HO68" i="3"/>
  <c r="HN68" i="3"/>
  <c r="HM68" i="3"/>
  <c r="L68" i="5" s="1"/>
  <c r="HQ67" i="3"/>
  <c r="HP67" i="3"/>
  <c r="HO67" i="3"/>
  <c r="HN67" i="3"/>
  <c r="HM67" i="3"/>
  <c r="L67" i="5" s="1"/>
  <c r="HL67" i="3"/>
  <c r="HK67" i="3"/>
  <c r="HJ67" i="3"/>
  <c r="HI67" i="3"/>
  <c r="HH67" i="3"/>
  <c r="HQ66" i="3"/>
  <c r="HP66" i="3"/>
  <c r="HO66" i="3"/>
  <c r="HN66" i="3"/>
  <c r="HM66" i="3"/>
  <c r="L66" i="5" s="1"/>
  <c r="HQ65" i="3"/>
  <c r="HP65" i="3"/>
  <c r="HO65" i="3"/>
  <c r="HN65" i="3"/>
  <c r="HM65" i="3"/>
  <c r="L65" i="5" s="1"/>
  <c r="HQ64" i="3"/>
  <c r="HP64" i="3"/>
  <c r="HO64" i="3"/>
  <c r="HN64" i="3"/>
  <c r="HM64" i="3"/>
  <c r="L64" i="5" s="1"/>
  <c r="HQ63" i="3"/>
  <c r="HP63" i="3"/>
  <c r="HO63" i="3"/>
  <c r="HN63" i="3"/>
  <c r="HM63" i="3"/>
  <c r="L63" i="5" s="1"/>
  <c r="HQ62" i="3"/>
  <c r="HP62" i="3"/>
  <c r="HO62" i="3"/>
  <c r="HN62" i="3"/>
  <c r="HM62" i="3"/>
  <c r="L62" i="5" s="1"/>
  <c r="HQ61" i="3"/>
  <c r="HP61" i="3"/>
  <c r="HO61" i="3"/>
  <c r="HN61" i="3"/>
  <c r="HM61" i="3"/>
  <c r="L61" i="5" s="1"/>
  <c r="HL61" i="3"/>
  <c r="HK61" i="3"/>
  <c r="HJ61" i="3"/>
  <c r="HI61" i="3"/>
  <c r="HH61" i="3"/>
  <c r="HQ60" i="3"/>
  <c r="HP60" i="3"/>
  <c r="HO60" i="3"/>
  <c r="HN60" i="3"/>
  <c r="HM60" i="3"/>
  <c r="L60" i="5" s="1"/>
  <c r="HQ59" i="3"/>
  <c r="HP59" i="3"/>
  <c r="HO59" i="3"/>
  <c r="HN59" i="3"/>
  <c r="HM59" i="3"/>
  <c r="L59" i="5" s="1"/>
  <c r="HQ58" i="3"/>
  <c r="HP58" i="3"/>
  <c r="HO58" i="3"/>
  <c r="HN58" i="3"/>
  <c r="HM58" i="3"/>
  <c r="L58" i="5" s="1"/>
  <c r="HL58" i="3"/>
  <c r="HK58" i="3"/>
  <c r="HJ58" i="3"/>
  <c r="HI58" i="3"/>
  <c r="HH58" i="3"/>
  <c r="HQ57" i="3"/>
  <c r="HP57" i="3"/>
  <c r="HO57" i="3"/>
  <c r="HN57" i="3"/>
  <c r="HM57" i="3"/>
  <c r="L57" i="5" s="1"/>
  <c r="HL57" i="3"/>
  <c r="HK57" i="3"/>
  <c r="HJ57" i="3"/>
  <c r="HI57" i="3"/>
  <c r="HH57" i="3"/>
  <c r="HQ56" i="3"/>
  <c r="HP56" i="3"/>
  <c r="HO56" i="3"/>
  <c r="HN56" i="3"/>
  <c r="HM56" i="3"/>
  <c r="L56" i="5" s="1"/>
  <c r="HL56" i="3"/>
  <c r="HK56" i="3"/>
  <c r="HJ56" i="3"/>
  <c r="HI56" i="3"/>
  <c r="HH56" i="3"/>
  <c r="HQ55" i="3"/>
  <c r="HP55" i="3"/>
  <c r="HO55" i="3"/>
  <c r="HN55" i="3"/>
  <c r="HM55" i="3"/>
  <c r="L55" i="5" s="1"/>
  <c r="HL55" i="3"/>
  <c r="HK55" i="3"/>
  <c r="HJ55" i="3"/>
  <c r="HI55" i="3"/>
  <c r="HH55" i="3"/>
  <c r="HQ54" i="3"/>
  <c r="HP54" i="3"/>
  <c r="HO54" i="3"/>
  <c r="HN54" i="3"/>
  <c r="HM54" i="3"/>
  <c r="L54" i="5" s="1"/>
  <c r="HL54" i="3"/>
  <c r="HK54" i="3"/>
  <c r="HJ54" i="3"/>
  <c r="HI54" i="3"/>
  <c r="HH54" i="3"/>
  <c r="HQ53" i="3"/>
  <c r="HP53" i="3"/>
  <c r="HO53" i="3"/>
  <c r="HN53" i="3"/>
  <c r="HM53" i="3"/>
  <c r="L53" i="5" s="1"/>
  <c r="HL53" i="3"/>
  <c r="HK53" i="3"/>
  <c r="HJ53" i="3"/>
  <c r="HI53" i="3"/>
  <c r="HH53" i="3"/>
  <c r="HQ52" i="3"/>
  <c r="HP52" i="3"/>
  <c r="HO52" i="3"/>
  <c r="HN52" i="3"/>
  <c r="HM52" i="3"/>
  <c r="L52" i="5" s="1"/>
  <c r="HQ51" i="3"/>
  <c r="HP51" i="3"/>
  <c r="HO51" i="3"/>
  <c r="HN51" i="3"/>
  <c r="HM51" i="3"/>
  <c r="L51" i="5" s="1"/>
  <c r="HL51" i="3"/>
  <c r="HK51" i="3"/>
  <c r="HJ51" i="3"/>
  <c r="HI51" i="3"/>
  <c r="HH51" i="3"/>
  <c r="HQ50" i="3"/>
  <c r="HP50" i="3"/>
  <c r="HO50" i="3"/>
  <c r="HN50" i="3"/>
  <c r="HM50" i="3"/>
  <c r="L50" i="5" s="1"/>
  <c r="HL50" i="3"/>
  <c r="HK50" i="3"/>
  <c r="HJ50" i="3"/>
  <c r="HI50" i="3"/>
  <c r="HH50" i="3"/>
  <c r="HQ49" i="3"/>
  <c r="HP49" i="3"/>
  <c r="HO49" i="3"/>
  <c r="HN49" i="3"/>
  <c r="HM49" i="3"/>
  <c r="L49" i="5" s="1"/>
  <c r="HL49" i="3"/>
  <c r="HK49" i="3"/>
  <c r="HJ49" i="3"/>
  <c r="HI49" i="3"/>
  <c r="HH49" i="3"/>
  <c r="HQ48" i="3"/>
  <c r="HP48" i="3"/>
  <c r="HO48" i="3"/>
  <c r="HN48" i="3"/>
  <c r="HM48" i="3"/>
  <c r="L48" i="5" s="1"/>
  <c r="HL48" i="3"/>
  <c r="HK48" i="3"/>
  <c r="HJ48" i="3"/>
  <c r="HI48" i="3"/>
  <c r="HH48" i="3"/>
  <c r="HQ47" i="3"/>
  <c r="HP47" i="3"/>
  <c r="HO47" i="3"/>
  <c r="HN47" i="3"/>
  <c r="HM47" i="3"/>
  <c r="L47" i="5" s="1"/>
  <c r="HQ46" i="3"/>
  <c r="HP46" i="3"/>
  <c r="HO46" i="3"/>
  <c r="HN46" i="3"/>
  <c r="HM46" i="3"/>
  <c r="L46" i="5" s="1"/>
  <c r="HL46" i="3"/>
  <c r="HK46" i="3"/>
  <c r="HJ46" i="3"/>
  <c r="HI46" i="3"/>
  <c r="HH46" i="3"/>
  <c r="HQ45" i="3"/>
  <c r="HP45" i="3"/>
  <c r="HO45" i="3"/>
  <c r="HN45" i="3"/>
  <c r="HM45" i="3"/>
  <c r="L45" i="5" s="1"/>
  <c r="HQ44" i="3"/>
  <c r="HP44" i="3"/>
  <c r="HO44" i="3"/>
  <c r="HN44" i="3"/>
  <c r="HM44" i="3"/>
  <c r="L44" i="5" s="1"/>
  <c r="HQ43" i="3"/>
  <c r="HP43" i="3"/>
  <c r="HO43" i="3"/>
  <c r="HN43" i="3"/>
  <c r="HM43" i="3"/>
  <c r="L43" i="5" s="1"/>
  <c r="HQ42" i="3"/>
  <c r="HP42" i="3"/>
  <c r="HO42" i="3"/>
  <c r="HN42" i="3"/>
  <c r="HM42" i="3"/>
  <c r="L42" i="5" s="1"/>
  <c r="HL42" i="3"/>
  <c r="HK42" i="3"/>
  <c r="HJ42" i="3"/>
  <c r="HI42" i="3"/>
  <c r="HH42" i="3"/>
  <c r="HQ41" i="3"/>
  <c r="HP41" i="3"/>
  <c r="HO41" i="3"/>
  <c r="HN41" i="3"/>
  <c r="HM41" i="3"/>
  <c r="L41" i="5" s="1"/>
  <c r="HL41" i="3"/>
  <c r="HK41" i="3"/>
  <c r="HJ41" i="3"/>
  <c r="HI41" i="3"/>
  <c r="HH41" i="3"/>
  <c r="HQ40" i="3"/>
  <c r="HP40" i="3"/>
  <c r="HO40" i="3"/>
  <c r="HN40" i="3"/>
  <c r="HM40" i="3"/>
  <c r="L40" i="5" s="1"/>
  <c r="HQ39" i="3"/>
  <c r="HP39" i="3"/>
  <c r="HO39" i="3"/>
  <c r="HN39" i="3"/>
  <c r="HM39" i="3"/>
  <c r="L39" i="5" s="1"/>
  <c r="HQ38" i="3"/>
  <c r="HP38" i="3"/>
  <c r="HO38" i="3"/>
  <c r="HN38" i="3"/>
  <c r="HM38" i="3"/>
  <c r="L38" i="5" s="1"/>
  <c r="HQ37" i="3"/>
  <c r="HP37" i="3"/>
  <c r="HO37" i="3"/>
  <c r="HN37" i="3"/>
  <c r="HM37" i="3"/>
  <c r="L37" i="5" s="1"/>
  <c r="HQ36" i="3"/>
  <c r="HP36" i="3"/>
  <c r="HO36" i="3"/>
  <c r="HN36" i="3"/>
  <c r="HM36" i="3"/>
  <c r="L36" i="5" s="1"/>
  <c r="HL36" i="3"/>
  <c r="HK36" i="3"/>
  <c r="HJ36" i="3"/>
  <c r="HI36" i="3"/>
  <c r="HH36" i="3"/>
  <c r="HQ35" i="3"/>
  <c r="HP35" i="3"/>
  <c r="HO35" i="3"/>
  <c r="HN35" i="3"/>
  <c r="HM35" i="3"/>
  <c r="L35" i="5" s="1"/>
  <c r="HQ34" i="3"/>
  <c r="HP34" i="3"/>
  <c r="HO34" i="3"/>
  <c r="HN34" i="3"/>
  <c r="HM34" i="3"/>
  <c r="L34" i="5" s="1"/>
  <c r="HQ33" i="3"/>
  <c r="HP33" i="3"/>
  <c r="HO33" i="3"/>
  <c r="HN33" i="3"/>
  <c r="HM33" i="3"/>
  <c r="L33" i="5" s="1"/>
  <c r="HQ32" i="3"/>
  <c r="HP32" i="3"/>
  <c r="HO32" i="3"/>
  <c r="HN32" i="3"/>
  <c r="HM32" i="3"/>
  <c r="L32" i="5" s="1"/>
  <c r="HQ31" i="3"/>
  <c r="HP31" i="3"/>
  <c r="HO31" i="3"/>
  <c r="HN31" i="3"/>
  <c r="HM31" i="3"/>
  <c r="L31" i="5" s="1"/>
  <c r="HQ30" i="3"/>
  <c r="HP30" i="3"/>
  <c r="HO30" i="3"/>
  <c r="HN30" i="3"/>
  <c r="HM30" i="3"/>
  <c r="L30" i="5" s="1"/>
  <c r="HQ29" i="3"/>
  <c r="HP29" i="3"/>
  <c r="HO29" i="3"/>
  <c r="HN29" i="3"/>
  <c r="HM29" i="3"/>
  <c r="L29" i="5" s="1"/>
  <c r="HQ28" i="3"/>
  <c r="HP28" i="3"/>
  <c r="HO28" i="3"/>
  <c r="HN28" i="3"/>
  <c r="HM28" i="3"/>
  <c r="L28" i="5" s="1"/>
  <c r="HL28" i="3"/>
  <c r="HK28" i="3"/>
  <c r="HJ28" i="3"/>
  <c r="HI28" i="3"/>
  <c r="HH28" i="3"/>
  <c r="HQ27" i="3"/>
  <c r="HP27" i="3"/>
  <c r="HO27" i="3"/>
  <c r="HN27" i="3"/>
  <c r="HM27" i="3"/>
  <c r="L27" i="5" s="1"/>
  <c r="HL27" i="3"/>
  <c r="HK27" i="3"/>
  <c r="HJ27" i="3"/>
  <c r="HI27" i="3"/>
  <c r="HH27" i="3"/>
  <c r="HQ26" i="3"/>
  <c r="HP26" i="3"/>
  <c r="HO26" i="3"/>
  <c r="HN26" i="3"/>
  <c r="HM26" i="3"/>
  <c r="L26" i="5" s="1"/>
  <c r="HQ25" i="3"/>
  <c r="HP25" i="3"/>
  <c r="HO25" i="3"/>
  <c r="HN25" i="3"/>
  <c r="HM25" i="3"/>
  <c r="L25" i="5" s="1"/>
  <c r="HQ24" i="3"/>
  <c r="HP24" i="3"/>
  <c r="HO24" i="3"/>
  <c r="HN24" i="3"/>
  <c r="HM24" i="3"/>
  <c r="L24" i="5" s="1"/>
  <c r="HQ23" i="3"/>
  <c r="HP23" i="3"/>
  <c r="HO23" i="3"/>
  <c r="HN23" i="3"/>
  <c r="HM23" i="3"/>
  <c r="L23" i="5" s="1"/>
  <c r="HQ21" i="3"/>
  <c r="HP21" i="3"/>
  <c r="HO21" i="3"/>
  <c r="HN21" i="3"/>
  <c r="HM21" i="3"/>
  <c r="L21" i="5" s="1"/>
  <c r="HQ20" i="3"/>
  <c r="HP20" i="3"/>
  <c r="HO20" i="3"/>
  <c r="HN20" i="3"/>
  <c r="HM20" i="3"/>
  <c r="L20" i="5" s="1"/>
  <c r="HQ19" i="3"/>
  <c r="HP19" i="3"/>
  <c r="HO19" i="3"/>
  <c r="HN19" i="3"/>
  <c r="HM19" i="3"/>
  <c r="L19" i="5" s="1"/>
  <c r="HQ18" i="3"/>
  <c r="HP18" i="3"/>
  <c r="HO18" i="3"/>
  <c r="HN18" i="3"/>
  <c r="HM18" i="3"/>
  <c r="L18" i="5" s="1"/>
  <c r="HL18" i="3"/>
  <c r="HK18" i="3"/>
  <c r="HJ18" i="3"/>
  <c r="HI18" i="3"/>
  <c r="HH18" i="3"/>
  <c r="HQ17" i="3"/>
  <c r="HP17" i="3"/>
  <c r="HO17" i="3"/>
  <c r="HN17" i="3"/>
  <c r="HM17" i="3"/>
  <c r="L17" i="5" s="1"/>
  <c r="HQ16" i="3"/>
  <c r="HP16" i="3"/>
  <c r="HO16" i="3"/>
  <c r="HN16" i="3"/>
  <c r="HM16" i="3"/>
  <c r="L16" i="5" s="1"/>
  <c r="HQ15" i="3"/>
  <c r="HP15" i="3"/>
  <c r="HO15" i="3"/>
  <c r="HN15" i="3"/>
  <c r="HM15" i="3"/>
  <c r="L15" i="5" s="1"/>
  <c r="HQ14" i="3"/>
  <c r="HP14" i="3"/>
  <c r="HO14" i="3"/>
  <c r="HN14" i="3"/>
  <c r="HM14" i="3"/>
  <c r="L14" i="5" s="1"/>
  <c r="HL14" i="3"/>
  <c r="HK14" i="3"/>
  <c r="HJ14" i="3"/>
  <c r="HI14" i="3"/>
  <c r="HH14" i="3"/>
  <c r="HQ13" i="3"/>
  <c r="HP13" i="3"/>
  <c r="HO13" i="3"/>
  <c r="HN13" i="3"/>
  <c r="HM13" i="3"/>
  <c r="L13" i="5" s="1"/>
  <c r="HQ12" i="3"/>
  <c r="HP12" i="3"/>
  <c r="HO12" i="3"/>
  <c r="HN12" i="3"/>
  <c r="HM12" i="3"/>
  <c r="L12" i="5" s="1"/>
  <c r="HQ11" i="3"/>
  <c r="HP11" i="3"/>
  <c r="HO11" i="3"/>
  <c r="HN11" i="3"/>
  <c r="HM11" i="3"/>
  <c r="L11" i="5" s="1"/>
  <c r="HQ10" i="3"/>
  <c r="HP10" i="3"/>
  <c r="HO10" i="3"/>
  <c r="HN10" i="3"/>
  <c r="HM10" i="3"/>
  <c r="L10" i="5" s="1"/>
  <c r="HQ8" i="3"/>
  <c r="HP8" i="3"/>
  <c r="HO8" i="3"/>
  <c r="HN8" i="3"/>
  <c r="HM8" i="3"/>
  <c r="L8" i="5" s="1"/>
  <c r="HC7" i="3"/>
  <c r="C7" i="5" s="1"/>
  <c r="HC6" i="3"/>
  <c r="C6" i="5" s="1"/>
  <c r="HC5" i="3"/>
  <c r="C5" i="5" s="1"/>
  <c r="HC4" i="3"/>
  <c r="C4" i="5" s="1"/>
  <c r="HC3" i="3"/>
  <c r="C3" i="5" s="1"/>
  <c r="HC2" i="3"/>
  <c r="C2" i="5" s="1"/>
  <c r="HC157" i="3"/>
  <c r="HC156" i="3"/>
  <c r="HC155" i="3"/>
  <c r="HC154" i="3"/>
  <c r="HC153" i="3"/>
  <c r="HC152" i="3"/>
  <c r="HC151" i="3"/>
  <c r="HC150" i="3"/>
  <c r="HC149" i="3"/>
  <c r="HC148" i="3"/>
  <c r="HC147" i="3"/>
  <c r="HC146" i="3"/>
  <c r="HC145" i="3"/>
  <c r="HC144" i="3"/>
  <c r="HC143" i="3"/>
  <c r="HC142" i="3"/>
  <c r="HC139" i="3"/>
  <c r="HC138" i="3"/>
  <c r="HC136" i="3"/>
  <c r="HC135" i="3"/>
  <c r="HC134" i="3"/>
  <c r="HC133" i="3"/>
  <c r="HC132" i="3"/>
  <c r="HC131" i="3"/>
  <c r="HC130" i="3"/>
  <c r="HC129" i="3"/>
  <c r="HC128" i="3"/>
  <c r="HC127" i="3"/>
  <c r="HC126" i="3"/>
  <c r="HC125" i="3"/>
  <c r="HC124" i="3"/>
  <c r="HC123" i="3"/>
  <c r="HC122" i="3"/>
  <c r="HC121" i="3"/>
  <c r="HC120" i="3"/>
  <c r="HC119" i="3"/>
  <c r="HC118" i="3"/>
  <c r="HC117" i="3"/>
  <c r="HC116" i="3"/>
  <c r="HC115" i="3"/>
  <c r="HC114" i="3"/>
  <c r="HC113" i="3"/>
  <c r="HC112" i="3"/>
  <c r="HC111" i="3"/>
  <c r="HC110" i="3"/>
  <c r="HC109" i="3"/>
  <c r="HC108" i="3"/>
  <c r="HC107" i="3"/>
  <c r="HC106" i="3"/>
  <c r="HC105" i="3"/>
  <c r="HC102" i="3"/>
  <c r="HC101" i="3"/>
  <c r="HC100" i="3"/>
  <c r="HC98" i="3"/>
  <c r="HC97" i="3"/>
  <c r="HC96" i="3"/>
  <c r="HC95" i="3"/>
  <c r="HC94" i="3"/>
  <c r="HC93" i="3"/>
  <c r="HC92" i="3"/>
  <c r="HC91" i="3"/>
  <c r="HC90" i="3"/>
  <c r="HC89" i="3"/>
  <c r="HC88" i="3"/>
  <c r="HC87" i="3"/>
  <c r="HC86" i="3"/>
  <c r="HC85" i="3"/>
  <c r="HC84" i="3"/>
  <c r="HC83" i="3"/>
  <c r="HC82" i="3"/>
  <c r="HC81" i="3"/>
  <c r="HC80" i="3"/>
  <c r="HC79" i="3"/>
  <c r="HC78" i="3"/>
  <c r="HC77" i="3"/>
  <c r="HC76" i="3"/>
  <c r="HC75" i="3"/>
  <c r="HC74" i="3"/>
  <c r="HC73" i="3"/>
  <c r="HC72" i="3"/>
  <c r="HC71" i="3"/>
  <c r="HC70" i="3"/>
  <c r="HC69" i="3"/>
  <c r="HC68" i="3"/>
  <c r="HC67" i="3"/>
  <c r="HC66" i="3"/>
  <c r="HC65" i="3"/>
  <c r="HC64" i="3"/>
  <c r="HC63" i="3"/>
  <c r="HC62" i="3"/>
  <c r="HC61" i="3"/>
  <c r="HC60" i="3"/>
  <c r="HC59" i="3"/>
  <c r="HC58" i="3"/>
  <c r="HC57" i="3"/>
  <c r="HC56" i="3"/>
  <c r="HC55" i="3"/>
  <c r="HC54" i="3"/>
  <c r="HC53" i="3"/>
  <c r="HC52" i="3"/>
  <c r="HC51" i="3"/>
  <c r="HC50" i="3"/>
  <c r="HC49" i="3"/>
  <c r="HC48" i="3"/>
  <c r="HC47" i="3"/>
  <c r="HC46" i="3"/>
  <c r="HC45" i="3"/>
  <c r="HC44" i="3"/>
  <c r="HC43" i="3"/>
  <c r="HC42" i="3"/>
  <c r="HC41" i="3"/>
  <c r="HC40" i="3"/>
  <c r="HC39" i="3"/>
  <c r="HC38" i="3"/>
  <c r="HC37" i="3"/>
  <c r="HC36" i="3"/>
  <c r="HC35" i="3"/>
  <c r="HC34" i="3"/>
  <c r="HC33" i="3"/>
  <c r="HC32" i="3"/>
  <c r="HC31" i="3"/>
  <c r="HC30" i="3"/>
  <c r="HC29" i="3"/>
  <c r="HC27" i="3"/>
  <c r="HC26" i="3"/>
  <c r="HC25" i="3"/>
  <c r="HC24" i="3"/>
  <c r="HC23" i="3"/>
  <c r="HC21" i="3"/>
  <c r="HC20" i="3"/>
  <c r="HC19" i="3"/>
  <c r="HC18" i="3"/>
  <c r="HC17" i="3"/>
  <c r="HC16" i="3"/>
  <c r="HC15" i="3"/>
  <c r="HC14" i="3"/>
  <c r="HC13" i="3"/>
  <c r="HC12" i="3"/>
  <c r="HC10" i="3"/>
  <c r="HC9" i="3"/>
  <c r="C9" i="5" s="1"/>
  <c r="HC8" i="3"/>
  <c r="HB157" i="3"/>
  <c r="K157" i="5" s="1"/>
  <c r="P157" i="5" s="1"/>
  <c r="HB156" i="3"/>
  <c r="K156" i="5" s="1"/>
  <c r="P156" i="5" s="1"/>
  <c r="HB155" i="3"/>
  <c r="K155" i="5" s="1"/>
  <c r="P155" i="5" s="1"/>
  <c r="HB154" i="3"/>
  <c r="K154" i="5" s="1"/>
  <c r="P154" i="5" s="1"/>
  <c r="HB153" i="3"/>
  <c r="K153" i="5" s="1"/>
  <c r="P153" i="5" s="1"/>
  <c r="HB152" i="3"/>
  <c r="K152" i="5" s="1"/>
  <c r="P152" i="5" s="1"/>
  <c r="HB151" i="3"/>
  <c r="K151" i="5" s="1"/>
  <c r="P151" i="5" s="1"/>
  <c r="HB150" i="3"/>
  <c r="K150" i="5" s="1"/>
  <c r="P150" i="5" s="1"/>
  <c r="HB149" i="3"/>
  <c r="K149" i="5" s="1"/>
  <c r="P149" i="5" s="1"/>
  <c r="HB148" i="3"/>
  <c r="K148" i="5" s="1"/>
  <c r="P148" i="5" s="1"/>
  <c r="HB147" i="3"/>
  <c r="K147" i="5" s="1"/>
  <c r="P147" i="5" s="1"/>
  <c r="HB146" i="3"/>
  <c r="K146" i="5" s="1"/>
  <c r="P146" i="5" s="1"/>
  <c r="HB145" i="3"/>
  <c r="K145" i="5" s="1"/>
  <c r="P145" i="5" s="1"/>
  <c r="HB144" i="3"/>
  <c r="K144" i="5" s="1"/>
  <c r="P144" i="5" s="1"/>
  <c r="HB143" i="3"/>
  <c r="K143" i="5" s="1"/>
  <c r="P143" i="5" s="1"/>
  <c r="HB142" i="3"/>
  <c r="K142" i="5" s="1"/>
  <c r="P142" i="5" s="1"/>
  <c r="HB140" i="3"/>
  <c r="K140" i="5" s="1"/>
  <c r="P140" i="5" s="1"/>
  <c r="HB139" i="3"/>
  <c r="K139" i="5" s="1"/>
  <c r="P139" i="5" s="1"/>
  <c r="HB138" i="3"/>
  <c r="K138" i="5" s="1"/>
  <c r="P138" i="5" s="1"/>
  <c r="HB136" i="3"/>
  <c r="K136" i="5" s="1"/>
  <c r="P136" i="5" s="1"/>
  <c r="HB135" i="3"/>
  <c r="K135" i="5" s="1"/>
  <c r="P135" i="5" s="1"/>
  <c r="HB134" i="3"/>
  <c r="K134" i="5" s="1"/>
  <c r="P134" i="5" s="1"/>
  <c r="HB133" i="3"/>
  <c r="K133" i="5" s="1"/>
  <c r="HB132" i="3"/>
  <c r="K132" i="5" s="1"/>
  <c r="P132" i="5" s="1"/>
  <c r="HB131" i="3"/>
  <c r="K131" i="5" s="1"/>
  <c r="P131" i="5" s="1"/>
  <c r="HB130" i="3"/>
  <c r="K130" i="5" s="1"/>
  <c r="P130" i="5" s="1"/>
  <c r="HB129" i="3"/>
  <c r="K129" i="5" s="1"/>
  <c r="P129" i="5" s="1"/>
  <c r="HB128" i="3"/>
  <c r="K128" i="5" s="1"/>
  <c r="P128" i="5" s="1"/>
  <c r="HB127" i="3"/>
  <c r="K127" i="5" s="1"/>
  <c r="HB126" i="3"/>
  <c r="K126" i="5" s="1"/>
  <c r="P126" i="5" s="1"/>
  <c r="HB125" i="3"/>
  <c r="K125" i="5" s="1"/>
  <c r="P125" i="5" s="1"/>
  <c r="HB124" i="3"/>
  <c r="K124" i="5" s="1"/>
  <c r="P124" i="5" s="1"/>
  <c r="HB123" i="3"/>
  <c r="K123" i="5" s="1"/>
  <c r="P123" i="5" s="1"/>
  <c r="HB122" i="3"/>
  <c r="K122" i="5" s="1"/>
  <c r="P122" i="5" s="1"/>
  <c r="HB121" i="3"/>
  <c r="K121" i="5" s="1"/>
  <c r="P121" i="5" s="1"/>
  <c r="HB120" i="3"/>
  <c r="K120" i="5" s="1"/>
  <c r="P120" i="5" s="1"/>
  <c r="HB119" i="3"/>
  <c r="K119" i="5" s="1"/>
  <c r="P119" i="5" s="1"/>
  <c r="HB118" i="3"/>
  <c r="K118" i="5" s="1"/>
  <c r="P118" i="5" s="1"/>
  <c r="HB117" i="3"/>
  <c r="K117" i="5" s="1"/>
  <c r="P117" i="5" s="1"/>
  <c r="HB116" i="3"/>
  <c r="K116" i="5" s="1"/>
  <c r="P116" i="5" s="1"/>
  <c r="HB115" i="3"/>
  <c r="K115" i="5" s="1"/>
  <c r="P115" i="5" s="1"/>
  <c r="HB114" i="3"/>
  <c r="K114" i="5" s="1"/>
  <c r="P114" i="5" s="1"/>
  <c r="HB113" i="3"/>
  <c r="K113" i="5" s="1"/>
  <c r="P113" i="5" s="1"/>
  <c r="HB112" i="3"/>
  <c r="K112" i="5" s="1"/>
  <c r="P112" i="5" s="1"/>
  <c r="HB111" i="3"/>
  <c r="K111" i="5" s="1"/>
  <c r="P111" i="5" s="1"/>
  <c r="HB110" i="3"/>
  <c r="K110" i="5" s="1"/>
  <c r="P110" i="5" s="1"/>
  <c r="HB109" i="3"/>
  <c r="K109" i="5" s="1"/>
  <c r="P109" i="5" s="1"/>
  <c r="HB108" i="3"/>
  <c r="K108" i="5" s="1"/>
  <c r="P108" i="5" s="1"/>
  <c r="HB107" i="3"/>
  <c r="K107" i="5" s="1"/>
  <c r="P107" i="5" s="1"/>
  <c r="HB106" i="3"/>
  <c r="K106" i="5" s="1"/>
  <c r="P106" i="5" s="1"/>
  <c r="HB105" i="3"/>
  <c r="K105" i="5" s="1"/>
  <c r="P105" i="5" s="1"/>
  <c r="HB102" i="3"/>
  <c r="K102" i="5" s="1"/>
  <c r="P102" i="5" s="1"/>
  <c r="HB101" i="3"/>
  <c r="HB100" i="3"/>
  <c r="HB99" i="3"/>
  <c r="K99" i="5" s="1"/>
  <c r="HB98" i="3"/>
  <c r="K98" i="5" s="1"/>
  <c r="P98" i="5" s="1"/>
  <c r="HB97" i="3"/>
  <c r="K97" i="5" s="1"/>
  <c r="P97" i="5" s="1"/>
  <c r="HB96" i="3"/>
  <c r="K96" i="5" s="1"/>
  <c r="HB95" i="3"/>
  <c r="K95" i="5" s="1"/>
  <c r="HB94" i="3"/>
  <c r="HB93" i="3"/>
  <c r="HB92" i="3"/>
  <c r="HB91" i="3"/>
  <c r="HB90" i="3"/>
  <c r="HB89" i="3"/>
  <c r="K89" i="5" s="1"/>
  <c r="HB88" i="3"/>
  <c r="HB87" i="3"/>
  <c r="HB86" i="3"/>
  <c r="K86" i="5" s="1"/>
  <c r="P86" i="5" s="1"/>
  <c r="HB85" i="3"/>
  <c r="HB84" i="3"/>
  <c r="HB83" i="3"/>
  <c r="HB82" i="3"/>
  <c r="K82" i="5" s="1"/>
  <c r="P82" i="5" s="1"/>
  <c r="HB81" i="3"/>
  <c r="K81" i="5" s="1"/>
  <c r="P81" i="5" s="1"/>
  <c r="HB80" i="3"/>
  <c r="HB79" i="3"/>
  <c r="K79" i="5" s="1"/>
  <c r="HB78" i="3"/>
  <c r="HB77" i="3"/>
  <c r="HB76" i="3"/>
  <c r="HB75" i="3"/>
  <c r="K75" i="5" s="1"/>
  <c r="HB74" i="3"/>
  <c r="K74" i="5" s="1"/>
  <c r="HB73" i="3"/>
  <c r="K73" i="5" s="1"/>
  <c r="HB72" i="3"/>
  <c r="K72" i="5" s="1"/>
  <c r="P72" i="5" s="1"/>
  <c r="HB71" i="3"/>
  <c r="HB70" i="3"/>
  <c r="HB69" i="3"/>
  <c r="K69" i="5" s="1"/>
  <c r="P69" i="5" s="1"/>
  <c r="HB68" i="3"/>
  <c r="HB67" i="3"/>
  <c r="K67" i="5" s="1"/>
  <c r="P67" i="5" s="1"/>
  <c r="HB66" i="3"/>
  <c r="HB65" i="3"/>
  <c r="K65" i="5" s="1"/>
  <c r="HB64" i="3"/>
  <c r="K64" i="5" s="1"/>
  <c r="HB63" i="3"/>
  <c r="HB62" i="3"/>
  <c r="K62" i="5" s="1"/>
  <c r="HB61" i="3"/>
  <c r="K61" i="5" s="1"/>
  <c r="P61" i="5" s="1"/>
  <c r="HB60" i="3"/>
  <c r="K60" i="5" s="1"/>
  <c r="P60" i="5" s="1"/>
  <c r="HB59" i="3"/>
  <c r="HB58" i="3"/>
  <c r="K58" i="5" s="1"/>
  <c r="P58" i="5" s="1"/>
  <c r="HB57" i="3"/>
  <c r="K57" i="5" s="1"/>
  <c r="P57" i="5" s="1"/>
  <c r="HB56" i="3"/>
  <c r="K56" i="5" s="1"/>
  <c r="P56" i="5" s="1"/>
  <c r="HB55" i="3"/>
  <c r="K55" i="5" s="1"/>
  <c r="P55" i="5" s="1"/>
  <c r="HB54" i="3"/>
  <c r="K54" i="5" s="1"/>
  <c r="P54" i="5" s="1"/>
  <c r="HB53" i="3"/>
  <c r="K53" i="5" s="1"/>
  <c r="P53" i="5" s="1"/>
  <c r="HB52" i="3"/>
  <c r="K52" i="5" s="1"/>
  <c r="HB51" i="3"/>
  <c r="K51" i="5" s="1"/>
  <c r="HB50" i="3"/>
  <c r="K50" i="5" s="1"/>
  <c r="P50" i="5" s="1"/>
  <c r="HB49" i="3"/>
  <c r="K49" i="5" s="1"/>
  <c r="P49" i="5" s="1"/>
  <c r="HB48" i="3"/>
  <c r="K48" i="5" s="1"/>
  <c r="P48" i="5" s="1"/>
  <c r="HB47" i="3"/>
  <c r="K47" i="5" s="1"/>
  <c r="P47" i="5" s="1"/>
  <c r="HB46" i="3"/>
  <c r="K46" i="5" s="1"/>
  <c r="P46" i="5" s="1"/>
  <c r="HB45" i="3"/>
  <c r="HB44" i="3"/>
  <c r="HB43" i="3"/>
  <c r="K43" i="5" s="1"/>
  <c r="HB42" i="3"/>
  <c r="K42" i="5" s="1"/>
  <c r="P42" i="5" s="1"/>
  <c r="HB41" i="3"/>
  <c r="K41" i="5" s="1"/>
  <c r="P41" i="5" s="1"/>
  <c r="HB40" i="3"/>
  <c r="HB39" i="3"/>
  <c r="K39" i="5" s="1"/>
  <c r="P39" i="5" s="1"/>
  <c r="HB38" i="3"/>
  <c r="HB37" i="3"/>
  <c r="K37" i="5" s="1"/>
  <c r="HB36" i="3"/>
  <c r="K36" i="5" s="1"/>
  <c r="P36" i="5" s="1"/>
  <c r="HB35" i="3"/>
  <c r="HB34" i="3"/>
  <c r="HB33" i="3"/>
  <c r="HB32" i="3"/>
  <c r="K32" i="5" s="1"/>
  <c r="HB31" i="3"/>
  <c r="HB30" i="3"/>
  <c r="HB29" i="3"/>
  <c r="HB28" i="3"/>
  <c r="K28" i="5" s="1"/>
  <c r="P28" i="5" s="1"/>
  <c r="HB27" i="3"/>
  <c r="K27" i="5" s="1"/>
  <c r="P27" i="5" s="1"/>
  <c r="HB26" i="3"/>
  <c r="K26" i="5" s="1"/>
  <c r="P26" i="5" s="1"/>
  <c r="HB25" i="3"/>
  <c r="HB24" i="3"/>
  <c r="K24" i="5" s="1"/>
  <c r="HB23" i="3"/>
  <c r="HB21" i="3"/>
  <c r="K21" i="5" s="1"/>
  <c r="HB20" i="3"/>
  <c r="HB19" i="3"/>
  <c r="K19" i="5" s="1"/>
  <c r="HB18" i="3"/>
  <c r="K18" i="5" s="1"/>
  <c r="P18" i="5" s="1"/>
  <c r="HB17" i="3"/>
  <c r="K17" i="5" s="1"/>
  <c r="HB16" i="3"/>
  <c r="K16" i="5" s="1"/>
  <c r="HB15" i="3"/>
  <c r="HB14" i="3"/>
  <c r="K14" i="5" s="1"/>
  <c r="P14" i="5" s="1"/>
  <c r="HB13" i="3"/>
  <c r="HB12" i="3"/>
  <c r="HB11" i="3"/>
  <c r="HB10" i="3"/>
  <c r="K10" i="5" s="1"/>
  <c r="HB8" i="3"/>
  <c r="K8" i="5" s="1"/>
  <c r="GQ67" i="3"/>
  <c r="I67" i="5" s="1"/>
  <c r="GR67" i="3"/>
  <c r="GS67" i="3"/>
  <c r="GT67" i="3"/>
  <c r="GQ105" i="3"/>
  <c r="I105" i="5" s="1"/>
  <c r="GR105" i="3"/>
  <c r="GS105" i="3"/>
  <c r="GT105" i="3"/>
  <c r="GQ106" i="3"/>
  <c r="I106" i="5" s="1"/>
  <c r="GR106" i="3"/>
  <c r="GS106" i="3"/>
  <c r="GT106" i="3"/>
  <c r="GQ107" i="3"/>
  <c r="I107" i="5" s="1"/>
  <c r="GR107" i="3"/>
  <c r="GS107" i="3"/>
  <c r="GT107" i="3"/>
  <c r="GQ108" i="3"/>
  <c r="I108" i="5" s="1"/>
  <c r="GR108" i="3"/>
  <c r="GS108" i="3"/>
  <c r="GT108" i="3"/>
  <c r="GQ109" i="3"/>
  <c r="I109" i="5" s="1"/>
  <c r="GR109" i="3"/>
  <c r="GS109" i="3"/>
  <c r="GT109" i="3"/>
  <c r="GQ110" i="3"/>
  <c r="I110" i="5" s="1"/>
  <c r="GR110" i="3"/>
  <c r="GS110" i="3"/>
  <c r="GT110" i="3"/>
  <c r="GQ111" i="3"/>
  <c r="I111" i="5" s="1"/>
  <c r="GR111" i="3"/>
  <c r="GS111" i="3"/>
  <c r="GT111" i="3"/>
  <c r="GQ112" i="3"/>
  <c r="I112" i="5" s="1"/>
  <c r="GR112" i="3"/>
  <c r="GS112" i="3"/>
  <c r="GT112" i="3"/>
  <c r="GQ113" i="3"/>
  <c r="I113" i="5" s="1"/>
  <c r="GR113" i="3"/>
  <c r="GS113" i="3"/>
  <c r="GT113" i="3"/>
  <c r="GQ114" i="3"/>
  <c r="I114" i="5" s="1"/>
  <c r="GR114" i="3"/>
  <c r="GS114" i="3"/>
  <c r="GT114" i="3"/>
  <c r="GQ115" i="3"/>
  <c r="I115" i="5" s="1"/>
  <c r="GR115" i="3"/>
  <c r="GS115" i="3"/>
  <c r="GT115" i="3"/>
  <c r="GQ116" i="3"/>
  <c r="I116" i="5" s="1"/>
  <c r="GR116" i="3"/>
  <c r="GS116" i="3"/>
  <c r="GT116" i="3"/>
  <c r="GQ117" i="3"/>
  <c r="I117" i="5" s="1"/>
  <c r="GR117" i="3"/>
  <c r="GS117" i="3"/>
  <c r="GT117" i="3"/>
  <c r="GQ118" i="3"/>
  <c r="I118" i="5" s="1"/>
  <c r="GR118" i="3"/>
  <c r="GS118" i="3"/>
  <c r="GT118" i="3"/>
  <c r="GQ119" i="3"/>
  <c r="I119" i="5" s="1"/>
  <c r="GR119" i="3"/>
  <c r="GS119" i="3"/>
  <c r="GT119" i="3"/>
  <c r="GQ120" i="3"/>
  <c r="I120" i="5" s="1"/>
  <c r="GR120" i="3"/>
  <c r="GS120" i="3"/>
  <c r="GT120" i="3"/>
  <c r="GQ121" i="3"/>
  <c r="I121" i="5" s="1"/>
  <c r="GR121" i="3"/>
  <c r="GS121" i="3"/>
  <c r="GT121" i="3"/>
  <c r="GQ122" i="3"/>
  <c r="I122" i="5" s="1"/>
  <c r="GR122" i="3"/>
  <c r="GS122" i="3"/>
  <c r="GT122" i="3"/>
  <c r="GQ123" i="3"/>
  <c r="I123" i="5" s="1"/>
  <c r="GR123" i="3"/>
  <c r="GS123" i="3"/>
  <c r="GT123" i="3"/>
  <c r="GQ124" i="3"/>
  <c r="I124" i="5" s="1"/>
  <c r="GR124" i="3"/>
  <c r="GS124" i="3"/>
  <c r="GT124" i="3"/>
  <c r="GQ125" i="3"/>
  <c r="I125" i="5" s="1"/>
  <c r="GR125" i="3"/>
  <c r="GS125" i="3"/>
  <c r="GT125" i="3"/>
  <c r="GQ126" i="3"/>
  <c r="I126" i="5" s="1"/>
  <c r="GR126" i="3"/>
  <c r="GS126" i="3"/>
  <c r="GT126" i="3"/>
  <c r="GQ127" i="3"/>
  <c r="I127" i="5" s="1"/>
  <c r="GR127" i="3"/>
  <c r="GS127" i="3"/>
  <c r="GT127" i="3"/>
  <c r="GQ128" i="3"/>
  <c r="I128" i="5" s="1"/>
  <c r="GR128" i="3"/>
  <c r="GS128" i="3"/>
  <c r="GT128" i="3"/>
  <c r="GQ129" i="3"/>
  <c r="I129" i="5" s="1"/>
  <c r="GR129" i="3"/>
  <c r="GS129" i="3"/>
  <c r="GT129" i="3"/>
  <c r="GQ130" i="3"/>
  <c r="I130" i="5" s="1"/>
  <c r="GR130" i="3"/>
  <c r="GS130" i="3"/>
  <c r="GT130" i="3"/>
  <c r="GQ131" i="3"/>
  <c r="I131" i="5" s="1"/>
  <c r="GR131" i="3"/>
  <c r="GS131" i="3"/>
  <c r="GT131" i="3"/>
  <c r="GQ132" i="3"/>
  <c r="I132" i="5" s="1"/>
  <c r="GR132" i="3"/>
  <c r="GS132" i="3"/>
  <c r="GT132" i="3"/>
  <c r="GQ133" i="3"/>
  <c r="I133" i="5" s="1"/>
  <c r="GR133" i="3"/>
  <c r="GS133" i="3"/>
  <c r="GT133" i="3"/>
  <c r="GQ134" i="3"/>
  <c r="I134" i="5" s="1"/>
  <c r="GR134" i="3"/>
  <c r="GS134" i="3"/>
  <c r="GT134" i="3"/>
  <c r="GQ135" i="3"/>
  <c r="I135" i="5" s="1"/>
  <c r="GR135" i="3"/>
  <c r="GS135" i="3"/>
  <c r="GT135" i="3"/>
  <c r="GQ136" i="3"/>
  <c r="I136" i="5" s="1"/>
  <c r="GR136" i="3"/>
  <c r="GS136" i="3"/>
  <c r="GT136" i="3"/>
  <c r="GQ138" i="3"/>
  <c r="I138" i="5" s="1"/>
  <c r="GR138" i="3"/>
  <c r="GS138" i="3"/>
  <c r="GT138" i="3"/>
  <c r="GQ139" i="3"/>
  <c r="I139" i="5" s="1"/>
  <c r="GR139" i="3"/>
  <c r="GS139" i="3"/>
  <c r="GT139" i="3"/>
  <c r="GQ140" i="3"/>
  <c r="I140" i="5" s="1"/>
  <c r="GR140" i="3"/>
  <c r="GS140" i="3"/>
  <c r="GT140" i="3"/>
  <c r="GQ142" i="3"/>
  <c r="I142" i="5" s="1"/>
  <c r="GR142" i="3"/>
  <c r="GS142" i="3"/>
  <c r="GT142" i="3"/>
  <c r="GQ143" i="3"/>
  <c r="I143" i="5" s="1"/>
  <c r="GR143" i="3"/>
  <c r="GS143" i="3"/>
  <c r="GT143" i="3"/>
  <c r="GQ144" i="3"/>
  <c r="I144" i="5" s="1"/>
  <c r="GR144" i="3"/>
  <c r="GS144" i="3"/>
  <c r="GT144" i="3"/>
  <c r="GQ145" i="3"/>
  <c r="I145" i="5" s="1"/>
  <c r="GR145" i="3"/>
  <c r="GS145" i="3"/>
  <c r="GT145" i="3"/>
  <c r="GQ146" i="3"/>
  <c r="I146" i="5" s="1"/>
  <c r="GR146" i="3"/>
  <c r="GS146" i="3"/>
  <c r="GT146" i="3"/>
  <c r="GQ147" i="3"/>
  <c r="I147" i="5" s="1"/>
  <c r="GR147" i="3"/>
  <c r="GS147" i="3"/>
  <c r="GT147" i="3"/>
  <c r="GQ148" i="3"/>
  <c r="I148" i="5" s="1"/>
  <c r="GR148" i="3"/>
  <c r="GS148" i="3"/>
  <c r="GT148" i="3"/>
  <c r="GQ149" i="3"/>
  <c r="I149" i="5" s="1"/>
  <c r="GR149" i="3"/>
  <c r="GS149" i="3"/>
  <c r="GT149" i="3"/>
  <c r="GQ150" i="3"/>
  <c r="I150" i="5" s="1"/>
  <c r="GR150" i="3"/>
  <c r="GS150" i="3"/>
  <c r="GT150" i="3"/>
  <c r="GQ151" i="3"/>
  <c r="I151" i="5" s="1"/>
  <c r="GR151" i="3"/>
  <c r="GS151" i="3"/>
  <c r="GT151" i="3"/>
  <c r="GQ152" i="3"/>
  <c r="I152" i="5" s="1"/>
  <c r="GR152" i="3"/>
  <c r="GS152" i="3"/>
  <c r="GT152" i="3"/>
  <c r="GQ153" i="3"/>
  <c r="I153" i="5" s="1"/>
  <c r="GR153" i="3"/>
  <c r="GS153" i="3"/>
  <c r="GT153" i="3"/>
  <c r="GQ154" i="3"/>
  <c r="I154" i="5" s="1"/>
  <c r="GR154" i="3"/>
  <c r="GS154" i="3"/>
  <c r="GT154" i="3"/>
  <c r="GQ155" i="3"/>
  <c r="I155" i="5" s="1"/>
  <c r="GR155" i="3"/>
  <c r="GS155" i="3"/>
  <c r="GT155" i="3"/>
  <c r="GQ156" i="3"/>
  <c r="I156" i="5" s="1"/>
  <c r="GR156" i="3"/>
  <c r="GS156" i="3"/>
  <c r="GT156" i="3"/>
  <c r="GQ157" i="3"/>
  <c r="I157" i="5" s="1"/>
  <c r="GR157" i="3"/>
  <c r="GS157" i="3"/>
  <c r="GT157" i="3"/>
  <c r="GQ14" i="3"/>
  <c r="I14" i="5" s="1"/>
  <c r="GR14" i="3"/>
  <c r="GS14" i="3"/>
  <c r="GT14" i="3"/>
  <c r="GQ18" i="3"/>
  <c r="I18" i="5" s="1"/>
  <c r="GR18" i="3"/>
  <c r="GS18" i="3"/>
  <c r="GT18" i="3"/>
  <c r="GQ27" i="3"/>
  <c r="I27" i="5" s="1"/>
  <c r="GR27" i="3"/>
  <c r="GS27" i="3"/>
  <c r="GT27" i="3"/>
  <c r="GQ28" i="3"/>
  <c r="I28" i="5" s="1"/>
  <c r="GR28" i="3"/>
  <c r="GS28" i="3"/>
  <c r="GT28" i="3"/>
  <c r="GQ36" i="3"/>
  <c r="I36" i="5" s="1"/>
  <c r="GR36" i="3"/>
  <c r="GS36" i="3"/>
  <c r="GT36" i="3"/>
  <c r="GQ41" i="3"/>
  <c r="I41" i="5" s="1"/>
  <c r="GR41" i="3"/>
  <c r="GS41" i="3"/>
  <c r="GT41" i="3"/>
  <c r="GQ42" i="3"/>
  <c r="I42" i="5" s="1"/>
  <c r="GR42" i="3"/>
  <c r="GS42" i="3"/>
  <c r="GT42" i="3"/>
  <c r="GQ46" i="3"/>
  <c r="I46" i="5" s="1"/>
  <c r="GR46" i="3"/>
  <c r="GS46" i="3"/>
  <c r="GT46" i="3"/>
  <c r="GQ48" i="3"/>
  <c r="I48" i="5" s="1"/>
  <c r="GR48" i="3"/>
  <c r="GS48" i="3"/>
  <c r="GT48" i="3"/>
  <c r="GQ49" i="3"/>
  <c r="I49" i="5" s="1"/>
  <c r="GR49" i="3"/>
  <c r="GS49" i="3"/>
  <c r="GT49" i="3"/>
  <c r="GQ50" i="3"/>
  <c r="I50" i="5" s="1"/>
  <c r="GR50" i="3"/>
  <c r="GS50" i="3"/>
  <c r="GT50" i="3"/>
  <c r="GQ53" i="3"/>
  <c r="I53" i="5" s="1"/>
  <c r="GR53" i="3"/>
  <c r="GS53" i="3"/>
  <c r="GT53" i="3"/>
  <c r="GQ54" i="3"/>
  <c r="I54" i="5" s="1"/>
  <c r="GR54" i="3"/>
  <c r="GS54" i="3"/>
  <c r="GT54" i="3"/>
  <c r="GQ55" i="3"/>
  <c r="I55" i="5" s="1"/>
  <c r="GR55" i="3"/>
  <c r="GS55" i="3"/>
  <c r="GT55" i="3"/>
  <c r="GQ56" i="3"/>
  <c r="I56" i="5" s="1"/>
  <c r="GR56" i="3"/>
  <c r="GS56" i="3"/>
  <c r="GT56" i="3"/>
  <c r="GQ57" i="3"/>
  <c r="I57" i="5" s="1"/>
  <c r="GR57" i="3"/>
  <c r="GS57" i="3"/>
  <c r="GT57" i="3"/>
  <c r="GQ58" i="3"/>
  <c r="I58" i="5" s="1"/>
  <c r="GR58" i="3"/>
  <c r="GS58" i="3"/>
  <c r="GT58" i="3"/>
  <c r="GQ61" i="3"/>
  <c r="I61" i="5" s="1"/>
  <c r="GR61" i="3"/>
  <c r="GS61" i="3"/>
  <c r="GT61" i="3"/>
  <c r="GD8" i="3"/>
  <c r="GO157" i="3"/>
  <c r="GN157" i="3"/>
  <c r="GM157" i="3"/>
  <c r="GL157" i="3"/>
  <c r="GK157" i="3"/>
  <c r="GJ157" i="3"/>
  <c r="GI157" i="3"/>
  <c r="GH157" i="3"/>
  <c r="GG157" i="3"/>
  <c r="GF157" i="3"/>
  <c r="GE157" i="3"/>
  <c r="GD157" i="3"/>
  <c r="GO156" i="3"/>
  <c r="GN156" i="3"/>
  <c r="GM156" i="3"/>
  <c r="GL156" i="3"/>
  <c r="GK156" i="3"/>
  <c r="GJ156" i="3"/>
  <c r="GI156" i="3"/>
  <c r="GH156" i="3"/>
  <c r="GG156" i="3"/>
  <c r="GF156" i="3"/>
  <c r="GE156" i="3"/>
  <c r="GD156" i="3"/>
  <c r="GO155" i="3"/>
  <c r="GN155" i="3"/>
  <c r="GM155" i="3"/>
  <c r="GL155" i="3"/>
  <c r="GK155" i="3"/>
  <c r="GJ155" i="3"/>
  <c r="GI155" i="3"/>
  <c r="GH155" i="3"/>
  <c r="GG155" i="3"/>
  <c r="GF155" i="3"/>
  <c r="GE155" i="3"/>
  <c r="GD155" i="3"/>
  <c r="GO154" i="3"/>
  <c r="GN154" i="3"/>
  <c r="GM154" i="3"/>
  <c r="GL154" i="3"/>
  <c r="GK154" i="3"/>
  <c r="GJ154" i="3"/>
  <c r="GI154" i="3"/>
  <c r="GH154" i="3"/>
  <c r="GG154" i="3"/>
  <c r="GF154" i="3"/>
  <c r="GE154" i="3"/>
  <c r="GD154" i="3"/>
  <c r="GO153" i="3"/>
  <c r="GN153" i="3"/>
  <c r="GM153" i="3"/>
  <c r="GL153" i="3"/>
  <c r="GK153" i="3"/>
  <c r="GJ153" i="3"/>
  <c r="GI153" i="3"/>
  <c r="GH153" i="3"/>
  <c r="GG153" i="3"/>
  <c r="GF153" i="3"/>
  <c r="GE153" i="3"/>
  <c r="GD153" i="3"/>
  <c r="GO152" i="3"/>
  <c r="GN152" i="3"/>
  <c r="GM152" i="3"/>
  <c r="GL152" i="3"/>
  <c r="GK152" i="3"/>
  <c r="GJ152" i="3"/>
  <c r="GI152" i="3"/>
  <c r="GH152" i="3"/>
  <c r="GG152" i="3"/>
  <c r="GF152" i="3"/>
  <c r="GE152" i="3"/>
  <c r="GD152" i="3"/>
  <c r="GO151" i="3"/>
  <c r="GN151" i="3"/>
  <c r="GM151" i="3"/>
  <c r="GL151" i="3"/>
  <c r="GK151" i="3"/>
  <c r="GJ151" i="3"/>
  <c r="GI151" i="3"/>
  <c r="GH151" i="3"/>
  <c r="GG151" i="3"/>
  <c r="GF151" i="3"/>
  <c r="GE151" i="3"/>
  <c r="GD151" i="3"/>
  <c r="GO150" i="3"/>
  <c r="GN150" i="3"/>
  <c r="GM150" i="3"/>
  <c r="GL150" i="3"/>
  <c r="GK150" i="3"/>
  <c r="GJ150" i="3"/>
  <c r="GI150" i="3"/>
  <c r="GH150" i="3"/>
  <c r="GG150" i="3"/>
  <c r="GF150" i="3"/>
  <c r="GE150" i="3"/>
  <c r="GD150" i="3"/>
  <c r="GO149" i="3"/>
  <c r="GN149" i="3"/>
  <c r="GM149" i="3"/>
  <c r="GL149" i="3"/>
  <c r="GK149" i="3"/>
  <c r="GJ149" i="3"/>
  <c r="GI149" i="3"/>
  <c r="GH149" i="3"/>
  <c r="GG149" i="3"/>
  <c r="GF149" i="3"/>
  <c r="GE149" i="3"/>
  <c r="GD149" i="3"/>
  <c r="GO148" i="3"/>
  <c r="GN148" i="3"/>
  <c r="GM148" i="3"/>
  <c r="GL148" i="3"/>
  <c r="GK148" i="3"/>
  <c r="GJ148" i="3"/>
  <c r="GI148" i="3"/>
  <c r="GH148" i="3"/>
  <c r="GG148" i="3"/>
  <c r="GF148" i="3"/>
  <c r="GE148" i="3"/>
  <c r="GD148" i="3"/>
  <c r="GO147" i="3"/>
  <c r="GN147" i="3"/>
  <c r="GM147" i="3"/>
  <c r="GL147" i="3"/>
  <c r="GK147" i="3"/>
  <c r="GJ147" i="3"/>
  <c r="GI147" i="3"/>
  <c r="GH147" i="3"/>
  <c r="GG147" i="3"/>
  <c r="GF147" i="3"/>
  <c r="GE147" i="3"/>
  <c r="GD147" i="3"/>
  <c r="GO146" i="3"/>
  <c r="GN146" i="3"/>
  <c r="GM146" i="3"/>
  <c r="GL146" i="3"/>
  <c r="GK146" i="3"/>
  <c r="GJ146" i="3"/>
  <c r="GI146" i="3"/>
  <c r="GH146" i="3"/>
  <c r="GG146" i="3"/>
  <c r="GF146" i="3"/>
  <c r="GE146" i="3"/>
  <c r="GD146" i="3"/>
  <c r="GO145" i="3"/>
  <c r="GN145" i="3"/>
  <c r="GM145" i="3"/>
  <c r="GL145" i="3"/>
  <c r="GK145" i="3"/>
  <c r="GJ145" i="3"/>
  <c r="GI145" i="3"/>
  <c r="GH145" i="3"/>
  <c r="GG145" i="3"/>
  <c r="GF145" i="3"/>
  <c r="GE145" i="3"/>
  <c r="GD145" i="3"/>
  <c r="GO144" i="3"/>
  <c r="GN144" i="3"/>
  <c r="GM144" i="3"/>
  <c r="GL144" i="3"/>
  <c r="GK144" i="3"/>
  <c r="GJ144" i="3"/>
  <c r="GI144" i="3"/>
  <c r="GH144" i="3"/>
  <c r="GG144" i="3"/>
  <c r="GF144" i="3"/>
  <c r="GE144" i="3"/>
  <c r="GD144" i="3"/>
  <c r="GO143" i="3"/>
  <c r="GN143" i="3"/>
  <c r="GM143" i="3"/>
  <c r="GL143" i="3"/>
  <c r="GK143" i="3"/>
  <c r="GJ143" i="3"/>
  <c r="GI143" i="3"/>
  <c r="GH143" i="3"/>
  <c r="GG143" i="3"/>
  <c r="GF143" i="3"/>
  <c r="GE143" i="3"/>
  <c r="GD143" i="3"/>
  <c r="GO142" i="3"/>
  <c r="GN142" i="3"/>
  <c r="GM142" i="3"/>
  <c r="GL142" i="3"/>
  <c r="GK142" i="3"/>
  <c r="GJ142" i="3"/>
  <c r="GI142" i="3"/>
  <c r="GH142" i="3"/>
  <c r="GG142" i="3"/>
  <c r="GF142" i="3"/>
  <c r="GE142" i="3"/>
  <c r="GD142" i="3"/>
  <c r="GO140" i="3"/>
  <c r="GN140" i="3"/>
  <c r="GM140" i="3"/>
  <c r="GL140" i="3"/>
  <c r="GK140" i="3"/>
  <c r="GJ140" i="3"/>
  <c r="GI140" i="3"/>
  <c r="GH140" i="3"/>
  <c r="GG140" i="3"/>
  <c r="GF140" i="3"/>
  <c r="GE140" i="3"/>
  <c r="GD140" i="3"/>
  <c r="GO139" i="3"/>
  <c r="GN139" i="3"/>
  <c r="GM139" i="3"/>
  <c r="GL139" i="3"/>
  <c r="GK139" i="3"/>
  <c r="GJ139" i="3"/>
  <c r="GI139" i="3"/>
  <c r="GH139" i="3"/>
  <c r="GG139" i="3"/>
  <c r="GF139" i="3"/>
  <c r="GE139" i="3"/>
  <c r="GD139" i="3"/>
  <c r="GO138" i="3"/>
  <c r="GN138" i="3"/>
  <c r="GM138" i="3"/>
  <c r="GL138" i="3"/>
  <c r="GK138" i="3"/>
  <c r="GJ138" i="3"/>
  <c r="GI138" i="3"/>
  <c r="GH138" i="3"/>
  <c r="GG138" i="3"/>
  <c r="GF138" i="3"/>
  <c r="GE138" i="3"/>
  <c r="GD138" i="3"/>
  <c r="GO136" i="3"/>
  <c r="GN136" i="3"/>
  <c r="GM136" i="3"/>
  <c r="GL136" i="3"/>
  <c r="GK136" i="3"/>
  <c r="GJ136" i="3"/>
  <c r="GI136" i="3"/>
  <c r="GH136" i="3"/>
  <c r="GG136" i="3"/>
  <c r="GF136" i="3"/>
  <c r="GE136" i="3"/>
  <c r="GD136" i="3"/>
  <c r="GO135" i="3"/>
  <c r="GN135" i="3"/>
  <c r="GM135" i="3"/>
  <c r="GL135" i="3"/>
  <c r="GK135" i="3"/>
  <c r="GJ135" i="3"/>
  <c r="GI135" i="3"/>
  <c r="GH135" i="3"/>
  <c r="GG135" i="3"/>
  <c r="GF135" i="3"/>
  <c r="GE135" i="3"/>
  <c r="GD135" i="3"/>
  <c r="GO134" i="3"/>
  <c r="GN134" i="3"/>
  <c r="GM134" i="3"/>
  <c r="GL134" i="3"/>
  <c r="GK134" i="3"/>
  <c r="GJ134" i="3"/>
  <c r="GI134" i="3"/>
  <c r="GH134" i="3"/>
  <c r="GG134" i="3"/>
  <c r="GF134" i="3"/>
  <c r="GE134" i="3"/>
  <c r="GD134" i="3"/>
  <c r="GO133" i="3"/>
  <c r="GN133" i="3"/>
  <c r="GM133" i="3"/>
  <c r="GL133" i="3"/>
  <c r="GK133" i="3"/>
  <c r="GJ133" i="3"/>
  <c r="GI133" i="3"/>
  <c r="GH133" i="3"/>
  <c r="GG133" i="3"/>
  <c r="GF133" i="3"/>
  <c r="GE133" i="3"/>
  <c r="GD133" i="3"/>
  <c r="GO132" i="3"/>
  <c r="GN132" i="3"/>
  <c r="GM132" i="3"/>
  <c r="GL132" i="3"/>
  <c r="GK132" i="3"/>
  <c r="GJ132" i="3"/>
  <c r="GI132" i="3"/>
  <c r="GH132" i="3"/>
  <c r="GG132" i="3"/>
  <c r="GF132" i="3"/>
  <c r="GE132" i="3"/>
  <c r="GD132" i="3"/>
  <c r="GO131" i="3"/>
  <c r="GN131" i="3"/>
  <c r="GM131" i="3"/>
  <c r="GL131" i="3"/>
  <c r="GK131" i="3"/>
  <c r="GJ131" i="3"/>
  <c r="GI131" i="3"/>
  <c r="GH131" i="3"/>
  <c r="GG131" i="3"/>
  <c r="GF131" i="3"/>
  <c r="GE131" i="3"/>
  <c r="GD131" i="3"/>
  <c r="GO130" i="3"/>
  <c r="GN130" i="3"/>
  <c r="GM130" i="3"/>
  <c r="GL130" i="3"/>
  <c r="GK130" i="3"/>
  <c r="GJ130" i="3"/>
  <c r="GI130" i="3"/>
  <c r="GH130" i="3"/>
  <c r="GG130" i="3"/>
  <c r="GF130" i="3"/>
  <c r="GE130" i="3"/>
  <c r="GD130" i="3"/>
  <c r="GO129" i="3"/>
  <c r="GN129" i="3"/>
  <c r="GM129" i="3"/>
  <c r="GL129" i="3"/>
  <c r="GK129" i="3"/>
  <c r="GJ129" i="3"/>
  <c r="GI129" i="3"/>
  <c r="GH129" i="3"/>
  <c r="GG129" i="3"/>
  <c r="GF129" i="3"/>
  <c r="GE129" i="3"/>
  <c r="GD129" i="3"/>
  <c r="GO128" i="3"/>
  <c r="GN128" i="3"/>
  <c r="GM128" i="3"/>
  <c r="GL128" i="3"/>
  <c r="GK128" i="3"/>
  <c r="GJ128" i="3"/>
  <c r="GI128" i="3"/>
  <c r="GH128" i="3"/>
  <c r="GG128" i="3"/>
  <c r="GF128" i="3"/>
  <c r="GE128" i="3"/>
  <c r="GD128" i="3"/>
  <c r="GO127" i="3"/>
  <c r="GN127" i="3"/>
  <c r="GM127" i="3"/>
  <c r="GL127" i="3"/>
  <c r="GK127" i="3"/>
  <c r="GJ127" i="3"/>
  <c r="GI127" i="3"/>
  <c r="GH127" i="3"/>
  <c r="GG127" i="3"/>
  <c r="GF127" i="3"/>
  <c r="GE127" i="3"/>
  <c r="GD127" i="3"/>
  <c r="GO126" i="3"/>
  <c r="GN126" i="3"/>
  <c r="GM126" i="3"/>
  <c r="GL126" i="3"/>
  <c r="GK126" i="3"/>
  <c r="GJ126" i="3"/>
  <c r="GI126" i="3"/>
  <c r="GH126" i="3"/>
  <c r="GG126" i="3"/>
  <c r="GF126" i="3"/>
  <c r="GE126" i="3"/>
  <c r="GD126" i="3"/>
  <c r="GO125" i="3"/>
  <c r="GN125" i="3"/>
  <c r="GM125" i="3"/>
  <c r="GL125" i="3"/>
  <c r="GK125" i="3"/>
  <c r="GJ125" i="3"/>
  <c r="GI125" i="3"/>
  <c r="GH125" i="3"/>
  <c r="GG125" i="3"/>
  <c r="GF125" i="3"/>
  <c r="GE125" i="3"/>
  <c r="GD125" i="3"/>
  <c r="GO124" i="3"/>
  <c r="GN124" i="3"/>
  <c r="GM124" i="3"/>
  <c r="GL124" i="3"/>
  <c r="GK124" i="3"/>
  <c r="GJ124" i="3"/>
  <c r="GI124" i="3"/>
  <c r="GH124" i="3"/>
  <c r="GG124" i="3"/>
  <c r="GF124" i="3"/>
  <c r="GE124" i="3"/>
  <c r="GD124" i="3"/>
  <c r="GO123" i="3"/>
  <c r="GN123" i="3"/>
  <c r="GM123" i="3"/>
  <c r="GL123" i="3"/>
  <c r="GK123" i="3"/>
  <c r="GJ123" i="3"/>
  <c r="GI123" i="3"/>
  <c r="GH123" i="3"/>
  <c r="GG123" i="3"/>
  <c r="GF123" i="3"/>
  <c r="GE123" i="3"/>
  <c r="GD123" i="3"/>
  <c r="GO122" i="3"/>
  <c r="GN122" i="3"/>
  <c r="GM122" i="3"/>
  <c r="GL122" i="3"/>
  <c r="GK122" i="3"/>
  <c r="GJ122" i="3"/>
  <c r="GI122" i="3"/>
  <c r="GH122" i="3"/>
  <c r="GG122" i="3"/>
  <c r="GF122" i="3"/>
  <c r="GE122" i="3"/>
  <c r="GD122" i="3"/>
  <c r="GO121" i="3"/>
  <c r="GN121" i="3"/>
  <c r="GM121" i="3"/>
  <c r="GL121" i="3"/>
  <c r="GK121" i="3"/>
  <c r="GJ121" i="3"/>
  <c r="GI121" i="3"/>
  <c r="GH121" i="3"/>
  <c r="GG121" i="3"/>
  <c r="GF121" i="3"/>
  <c r="GE121" i="3"/>
  <c r="GD121" i="3"/>
  <c r="GO120" i="3"/>
  <c r="GN120" i="3"/>
  <c r="GM120" i="3"/>
  <c r="GL120" i="3"/>
  <c r="GK120" i="3"/>
  <c r="GJ120" i="3"/>
  <c r="GI120" i="3"/>
  <c r="GH120" i="3"/>
  <c r="GG120" i="3"/>
  <c r="GF120" i="3"/>
  <c r="GE120" i="3"/>
  <c r="GD120" i="3"/>
  <c r="GO119" i="3"/>
  <c r="GN119" i="3"/>
  <c r="GM119" i="3"/>
  <c r="GL119" i="3"/>
  <c r="GK119" i="3"/>
  <c r="GJ119" i="3"/>
  <c r="GI119" i="3"/>
  <c r="GH119" i="3"/>
  <c r="GG119" i="3"/>
  <c r="GF119" i="3"/>
  <c r="GE119" i="3"/>
  <c r="GD119" i="3"/>
  <c r="GO118" i="3"/>
  <c r="GN118" i="3"/>
  <c r="GM118" i="3"/>
  <c r="GL118" i="3"/>
  <c r="GK118" i="3"/>
  <c r="GJ118" i="3"/>
  <c r="GI118" i="3"/>
  <c r="GH118" i="3"/>
  <c r="GG118" i="3"/>
  <c r="GF118" i="3"/>
  <c r="GE118" i="3"/>
  <c r="GD118" i="3"/>
  <c r="GO117" i="3"/>
  <c r="GN117" i="3"/>
  <c r="GM117" i="3"/>
  <c r="GL117" i="3"/>
  <c r="GK117" i="3"/>
  <c r="GJ117" i="3"/>
  <c r="GI117" i="3"/>
  <c r="GH117" i="3"/>
  <c r="GG117" i="3"/>
  <c r="GF117" i="3"/>
  <c r="GE117" i="3"/>
  <c r="GD117" i="3"/>
  <c r="GO116" i="3"/>
  <c r="GN116" i="3"/>
  <c r="GM116" i="3"/>
  <c r="GL116" i="3"/>
  <c r="GK116" i="3"/>
  <c r="GJ116" i="3"/>
  <c r="GI116" i="3"/>
  <c r="GH116" i="3"/>
  <c r="GG116" i="3"/>
  <c r="GF116" i="3"/>
  <c r="GE116" i="3"/>
  <c r="GD116" i="3"/>
  <c r="GO115" i="3"/>
  <c r="GN115" i="3"/>
  <c r="GM115" i="3"/>
  <c r="GL115" i="3"/>
  <c r="GK115" i="3"/>
  <c r="GJ115" i="3"/>
  <c r="GI115" i="3"/>
  <c r="GH115" i="3"/>
  <c r="GG115" i="3"/>
  <c r="GF115" i="3"/>
  <c r="GE115" i="3"/>
  <c r="GD115" i="3"/>
  <c r="GO114" i="3"/>
  <c r="GN114" i="3"/>
  <c r="GM114" i="3"/>
  <c r="GL114" i="3"/>
  <c r="GK114" i="3"/>
  <c r="GJ114" i="3"/>
  <c r="GI114" i="3"/>
  <c r="GH114" i="3"/>
  <c r="GG114" i="3"/>
  <c r="GF114" i="3"/>
  <c r="GE114" i="3"/>
  <c r="GD114" i="3"/>
  <c r="GO113" i="3"/>
  <c r="GN113" i="3"/>
  <c r="GM113" i="3"/>
  <c r="GL113" i="3"/>
  <c r="GK113" i="3"/>
  <c r="GJ113" i="3"/>
  <c r="GI113" i="3"/>
  <c r="GH113" i="3"/>
  <c r="GG113" i="3"/>
  <c r="GF113" i="3"/>
  <c r="GE113" i="3"/>
  <c r="GD113" i="3"/>
  <c r="GO112" i="3"/>
  <c r="GN112" i="3"/>
  <c r="GM112" i="3"/>
  <c r="GL112" i="3"/>
  <c r="GK112" i="3"/>
  <c r="GJ112" i="3"/>
  <c r="GI112" i="3"/>
  <c r="GH112" i="3"/>
  <c r="GG112" i="3"/>
  <c r="GF112" i="3"/>
  <c r="GE112" i="3"/>
  <c r="GD112" i="3"/>
  <c r="GO111" i="3"/>
  <c r="GN111" i="3"/>
  <c r="GM111" i="3"/>
  <c r="GL111" i="3"/>
  <c r="GK111" i="3"/>
  <c r="GJ111" i="3"/>
  <c r="GI111" i="3"/>
  <c r="GH111" i="3"/>
  <c r="GG111" i="3"/>
  <c r="GF111" i="3"/>
  <c r="GE111" i="3"/>
  <c r="GD111" i="3"/>
  <c r="GO110" i="3"/>
  <c r="GN110" i="3"/>
  <c r="GM110" i="3"/>
  <c r="GL110" i="3"/>
  <c r="GK110" i="3"/>
  <c r="GJ110" i="3"/>
  <c r="GI110" i="3"/>
  <c r="GH110" i="3"/>
  <c r="GG110" i="3"/>
  <c r="GF110" i="3"/>
  <c r="GE110" i="3"/>
  <c r="GD110" i="3"/>
  <c r="GO109" i="3"/>
  <c r="GN109" i="3"/>
  <c r="GM109" i="3"/>
  <c r="GL109" i="3"/>
  <c r="GK109" i="3"/>
  <c r="GJ109" i="3"/>
  <c r="GI109" i="3"/>
  <c r="GH109" i="3"/>
  <c r="GG109" i="3"/>
  <c r="GF109" i="3"/>
  <c r="GE109" i="3"/>
  <c r="GD109" i="3"/>
  <c r="GO108" i="3"/>
  <c r="GN108" i="3"/>
  <c r="GM108" i="3"/>
  <c r="GL108" i="3"/>
  <c r="GK108" i="3"/>
  <c r="GJ108" i="3"/>
  <c r="GI108" i="3"/>
  <c r="GH108" i="3"/>
  <c r="GG108" i="3"/>
  <c r="GF108" i="3"/>
  <c r="GE108" i="3"/>
  <c r="GD108" i="3"/>
  <c r="GO107" i="3"/>
  <c r="GN107" i="3"/>
  <c r="GM107" i="3"/>
  <c r="GL107" i="3"/>
  <c r="GK107" i="3"/>
  <c r="GJ107" i="3"/>
  <c r="GI107" i="3"/>
  <c r="GH107" i="3"/>
  <c r="GG107" i="3"/>
  <c r="GF107" i="3"/>
  <c r="GE107" i="3"/>
  <c r="GD107" i="3"/>
  <c r="GO106" i="3"/>
  <c r="GN106" i="3"/>
  <c r="GM106" i="3"/>
  <c r="GL106" i="3"/>
  <c r="GK106" i="3"/>
  <c r="GJ106" i="3"/>
  <c r="GI106" i="3"/>
  <c r="GH106" i="3"/>
  <c r="GG106" i="3"/>
  <c r="GF106" i="3"/>
  <c r="GE106" i="3"/>
  <c r="GD106" i="3"/>
  <c r="GO105" i="3"/>
  <c r="GN105" i="3"/>
  <c r="GM105" i="3"/>
  <c r="GL105" i="3"/>
  <c r="GK105" i="3"/>
  <c r="GJ105" i="3"/>
  <c r="GI105" i="3"/>
  <c r="GH105" i="3"/>
  <c r="GG105" i="3"/>
  <c r="GF105" i="3"/>
  <c r="GE105" i="3"/>
  <c r="GD105" i="3"/>
  <c r="GO102" i="3"/>
  <c r="GN102" i="3"/>
  <c r="GM102" i="3"/>
  <c r="GL102" i="3"/>
  <c r="GK102" i="3"/>
  <c r="GJ102" i="3"/>
  <c r="GI102" i="3"/>
  <c r="GH102" i="3"/>
  <c r="GG102" i="3"/>
  <c r="GF102" i="3"/>
  <c r="GE102" i="3"/>
  <c r="GD102" i="3"/>
  <c r="GO101" i="3"/>
  <c r="GN101" i="3"/>
  <c r="GM101" i="3"/>
  <c r="GL101" i="3"/>
  <c r="GK101" i="3"/>
  <c r="GJ101" i="3"/>
  <c r="GI101" i="3"/>
  <c r="GH101" i="3"/>
  <c r="GG101" i="3"/>
  <c r="GF101" i="3"/>
  <c r="GE101" i="3"/>
  <c r="GD101" i="3"/>
  <c r="GO100" i="3"/>
  <c r="GN100" i="3"/>
  <c r="GM100" i="3"/>
  <c r="GL100" i="3"/>
  <c r="GK100" i="3"/>
  <c r="GJ100" i="3"/>
  <c r="GI100" i="3"/>
  <c r="GH100" i="3"/>
  <c r="GG100" i="3"/>
  <c r="GF100" i="3"/>
  <c r="GE100" i="3"/>
  <c r="GD100" i="3"/>
  <c r="GO99" i="3"/>
  <c r="GN99" i="3"/>
  <c r="GM99" i="3"/>
  <c r="GL99" i="3"/>
  <c r="GK99" i="3"/>
  <c r="GJ99" i="3"/>
  <c r="GI99" i="3"/>
  <c r="GH99" i="3"/>
  <c r="GG99" i="3"/>
  <c r="GF99" i="3"/>
  <c r="GE99" i="3"/>
  <c r="GD99" i="3"/>
  <c r="GO98" i="3"/>
  <c r="GN98" i="3"/>
  <c r="GM98" i="3"/>
  <c r="GL98" i="3"/>
  <c r="GK98" i="3"/>
  <c r="GJ98" i="3"/>
  <c r="GI98" i="3"/>
  <c r="GH98" i="3"/>
  <c r="GG98" i="3"/>
  <c r="GF98" i="3"/>
  <c r="GE98" i="3"/>
  <c r="GD98" i="3"/>
  <c r="GO97" i="3"/>
  <c r="GN97" i="3"/>
  <c r="GM97" i="3"/>
  <c r="GL97" i="3"/>
  <c r="GK97" i="3"/>
  <c r="GJ97" i="3"/>
  <c r="GI97" i="3"/>
  <c r="GH97" i="3"/>
  <c r="GG97" i="3"/>
  <c r="GF97" i="3"/>
  <c r="GE97" i="3"/>
  <c r="GD97" i="3"/>
  <c r="GO96" i="3"/>
  <c r="GN96" i="3"/>
  <c r="GM96" i="3"/>
  <c r="GL96" i="3"/>
  <c r="GK96" i="3"/>
  <c r="GJ96" i="3"/>
  <c r="GI96" i="3"/>
  <c r="GH96" i="3"/>
  <c r="GG96" i="3"/>
  <c r="GF96" i="3"/>
  <c r="GE96" i="3"/>
  <c r="GD96" i="3"/>
  <c r="GO95" i="3"/>
  <c r="GN95" i="3"/>
  <c r="GM95" i="3"/>
  <c r="GL95" i="3"/>
  <c r="GK95" i="3"/>
  <c r="GJ95" i="3"/>
  <c r="GI95" i="3"/>
  <c r="GH95" i="3"/>
  <c r="GG95" i="3"/>
  <c r="GF95" i="3"/>
  <c r="GE95" i="3"/>
  <c r="GD95" i="3"/>
  <c r="GO94" i="3"/>
  <c r="GN94" i="3"/>
  <c r="GM94" i="3"/>
  <c r="GL94" i="3"/>
  <c r="GK94" i="3"/>
  <c r="GJ94" i="3"/>
  <c r="GI94" i="3"/>
  <c r="GH94" i="3"/>
  <c r="GG94" i="3"/>
  <c r="GF94" i="3"/>
  <c r="GE94" i="3"/>
  <c r="GD94" i="3"/>
  <c r="GO93" i="3"/>
  <c r="GN93" i="3"/>
  <c r="GM93" i="3"/>
  <c r="GL93" i="3"/>
  <c r="GK93" i="3"/>
  <c r="GJ93" i="3"/>
  <c r="GI93" i="3"/>
  <c r="GH93" i="3"/>
  <c r="GG93" i="3"/>
  <c r="GF93" i="3"/>
  <c r="GE93" i="3"/>
  <c r="GD93" i="3"/>
  <c r="GO92" i="3"/>
  <c r="GN92" i="3"/>
  <c r="GM92" i="3"/>
  <c r="GL92" i="3"/>
  <c r="GK92" i="3"/>
  <c r="GJ92" i="3"/>
  <c r="GI92" i="3"/>
  <c r="GH92" i="3"/>
  <c r="GG92" i="3"/>
  <c r="GF92" i="3"/>
  <c r="GE92" i="3"/>
  <c r="GD92" i="3"/>
  <c r="GO91" i="3"/>
  <c r="GN91" i="3"/>
  <c r="GM91" i="3"/>
  <c r="GL91" i="3"/>
  <c r="GK91" i="3"/>
  <c r="GJ91" i="3"/>
  <c r="GI91" i="3"/>
  <c r="GH91" i="3"/>
  <c r="GG91" i="3"/>
  <c r="GF91" i="3"/>
  <c r="GE91" i="3"/>
  <c r="GD91" i="3"/>
  <c r="GO90" i="3"/>
  <c r="GN90" i="3"/>
  <c r="GM90" i="3"/>
  <c r="GL90" i="3"/>
  <c r="GK90" i="3"/>
  <c r="GJ90" i="3"/>
  <c r="GI90" i="3"/>
  <c r="GH90" i="3"/>
  <c r="GG90" i="3"/>
  <c r="GF90" i="3"/>
  <c r="GE90" i="3"/>
  <c r="GD90" i="3"/>
  <c r="GO89" i="3"/>
  <c r="GN89" i="3"/>
  <c r="GM89" i="3"/>
  <c r="GL89" i="3"/>
  <c r="GK89" i="3"/>
  <c r="GJ89" i="3"/>
  <c r="GI89" i="3"/>
  <c r="GH89" i="3"/>
  <c r="GG89" i="3"/>
  <c r="GF89" i="3"/>
  <c r="GE89" i="3"/>
  <c r="GD89" i="3"/>
  <c r="GO88" i="3"/>
  <c r="GN88" i="3"/>
  <c r="GM88" i="3"/>
  <c r="GL88" i="3"/>
  <c r="GK88" i="3"/>
  <c r="GJ88" i="3"/>
  <c r="GI88" i="3"/>
  <c r="GH88" i="3"/>
  <c r="GG88" i="3"/>
  <c r="GF88" i="3"/>
  <c r="GE88" i="3"/>
  <c r="GD88" i="3"/>
  <c r="GO87" i="3"/>
  <c r="GN87" i="3"/>
  <c r="GM87" i="3"/>
  <c r="GL87" i="3"/>
  <c r="GK87" i="3"/>
  <c r="GJ87" i="3"/>
  <c r="GI87" i="3"/>
  <c r="GH87" i="3"/>
  <c r="GG87" i="3"/>
  <c r="GF87" i="3"/>
  <c r="GE87" i="3"/>
  <c r="GD87" i="3"/>
  <c r="GO86" i="3"/>
  <c r="GN86" i="3"/>
  <c r="GM86" i="3"/>
  <c r="GL86" i="3"/>
  <c r="GK86" i="3"/>
  <c r="GJ86" i="3"/>
  <c r="GI86" i="3"/>
  <c r="GH86" i="3"/>
  <c r="GG86" i="3"/>
  <c r="GF86" i="3"/>
  <c r="GE86" i="3"/>
  <c r="GD86" i="3"/>
  <c r="GO85" i="3"/>
  <c r="GN85" i="3"/>
  <c r="GM85" i="3"/>
  <c r="GL85" i="3"/>
  <c r="GK85" i="3"/>
  <c r="GJ85" i="3"/>
  <c r="GI85" i="3"/>
  <c r="GH85" i="3"/>
  <c r="GG85" i="3"/>
  <c r="GF85" i="3"/>
  <c r="GE85" i="3"/>
  <c r="GD85" i="3"/>
  <c r="GO84" i="3"/>
  <c r="GN84" i="3"/>
  <c r="GM84" i="3"/>
  <c r="GL84" i="3"/>
  <c r="GK84" i="3"/>
  <c r="GJ84" i="3"/>
  <c r="GI84" i="3"/>
  <c r="GH84" i="3"/>
  <c r="GG84" i="3"/>
  <c r="GF84" i="3"/>
  <c r="GE84" i="3"/>
  <c r="GD84" i="3"/>
  <c r="GO83" i="3"/>
  <c r="GN83" i="3"/>
  <c r="GM83" i="3"/>
  <c r="GL83" i="3"/>
  <c r="GK83" i="3"/>
  <c r="GJ83" i="3"/>
  <c r="GI83" i="3"/>
  <c r="GH83" i="3"/>
  <c r="GG83" i="3"/>
  <c r="GF83" i="3"/>
  <c r="GE83" i="3"/>
  <c r="GD83" i="3"/>
  <c r="GO82" i="3"/>
  <c r="GN82" i="3"/>
  <c r="GM82" i="3"/>
  <c r="GL82" i="3"/>
  <c r="GK82" i="3"/>
  <c r="GJ82" i="3"/>
  <c r="GI82" i="3"/>
  <c r="GH82" i="3"/>
  <c r="GG82" i="3"/>
  <c r="GF82" i="3"/>
  <c r="GE82" i="3"/>
  <c r="GD82" i="3"/>
  <c r="GO81" i="3"/>
  <c r="GN81" i="3"/>
  <c r="GM81" i="3"/>
  <c r="GL81" i="3"/>
  <c r="GK81" i="3"/>
  <c r="GJ81" i="3"/>
  <c r="GI81" i="3"/>
  <c r="GH81" i="3"/>
  <c r="GG81" i="3"/>
  <c r="GF81" i="3"/>
  <c r="GE81" i="3"/>
  <c r="GD81" i="3"/>
  <c r="GO80" i="3"/>
  <c r="GN80" i="3"/>
  <c r="GM80" i="3"/>
  <c r="GL80" i="3"/>
  <c r="GK80" i="3"/>
  <c r="GJ80" i="3"/>
  <c r="GI80" i="3"/>
  <c r="GH80" i="3"/>
  <c r="GG80" i="3"/>
  <c r="GF80" i="3"/>
  <c r="GE80" i="3"/>
  <c r="GD80" i="3"/>
  <c r="GO79" i="3"/>
  <c r="GN79" i="3"/>
  <c r="GM79" i="3"/>
  <c r="GL79" i="3"/>
  <c r="GK79" i="3"/>
  <c r="GJ79" i="3"/>
  <c r="GI79" i="3"/>
  <c r="GH79" i="3"/>
  <c r="GG79" i="3"/>
  <c r="GF79" i="3"/>
  <c r="GE79" i="3"/>
  <c r="GD79" i="3"/>
  <c r="GO78" i="3"/>
  <c r="GN78" i="3"/>
  <c r="GM78" i="3"/>
  <c r="GL78" i="3"/>
  <c r="GK78" i="3"/>
  <c r="GJ78" i="3"/>
  <c r="GI78" i="3"/>
  <c r="GH78" i="3"/>
  <c r="GG78" i="3"/>
  <c r="GF78" i="3"/>
  <c r="GE78" i="3"/>
  <c r="GD78" i="3"/>
  <c r="GO77" i="3"/>
  <c r="GN77" i="3"/>
  <c r="GM77" i="3"/>
  <c r="GL77" i="3"/>
  <c r="GK77" i="3"/>
  <c r="GJ77" i="3"/>
  <c r="GI77" i="3"/>
  <c r="GH77" i="3"/>
  <c r="GG77" i="3"/>
  <c r="GF77" i="3"/>
  <c r="GE77" i="3"/>
  <c r="GD77" i="3"/>
  <c r="GO76" i="3"/>
  <c r="GN76" i="3"/>
  <c r="GM76" i="3"/>
  <c r="GL76" i="3"/>
  <c r="GK76" i="3"/>
  <c r="GJ76" i="3"/>
  <c r="GI76" i="3"/>
  <c r="GH76" i="3"/>
  <c r="GG76" i="3"/>
  <c r="GF76" i="3"/>
  <c r="GE76" i="3"/>
  <c r="GD76" i="3"/>
  <c r="GO75" i="3"/>
  <c r="GN75" i="3"/>
  <c r="GM75" i="3"/>
  <c r="GL75" i="3"/>
  <c r="GK75" i="3"/>
  <c r="GJ75" i="3"/>
  <c r="GI75" i="3"/>
  <c r="GH75" i="3"/>
  <c r="GG75" i="3"/>
  <c r="GF75" i="3"/>
  <c r="GE75" i="3"/>
  <c r="GD75" i="3"/>
  <c r="GO74" i="3"/>
  <c r="GN74" i="3"/>
  <c r="GM74" i="3"/>
  <c r="GL74" i="3"/>
  <c r="GK74" i="3"/>
  <c r="GJ74" i="3"/>
  <c r="GI74" i="3"/>
  <c r="GH74" i="3"/>
  <c r="GG74" i="3"/>
  <c r="GF74" i="3"/>
  <c r="GE74" i="3"/>
  <c r="GD74" i="3"/>
  <c r="GO73" i="3"/>
  <c r="GN73" i="3"/>
  <c r="GM73" i="3"/>
  <c r="GL73" i="3"/>
  <c r="GK73" i="3"/>
  <c r="GJ73" i="3"/>
  <c r="GI73" i="3"/>
  <c r="GH73" i="3"/>
  <c r="GG73" i="3"/>
  <c r="GF73" i="3"/>
  <c r="GE73" i="3"/>
  <c r="GD73" i="3"/>
  <c r="GO72" i="3"/>
  <c r="GN72" i="3"/>
  <c r="GM72" i="3"/>
  <c r="GL72" i="3"/>
  <c r="GK72" i="3"/>
  <c r="GJ72" i="3"/>
  <c r="GI72" i="3"/>
  <c r="GH72" i="3"/>
  <c r="GG72" i="3"/>
  <c r="GF72" i="3"/>
  <c r="GE72" i="3"/>
  <c r="GD72" i="3"/>
  <c r="GO71" i="3"/>
  <c r="GN71" i="3"/>
  <c r="GM71" i="3"/>
  <c r="GL71" i="3"/>
  <c r="GK71" i="3"/>
  <c r="GJ71" i="3"/>
  <c r="GI71" i="3"/>
  <c r="GH71" i="3"/>
  <c r="GG71" i="3"/>
  <c r="GF71" i="3"/>
  <c r="GE71" i="3"/>
  <c r="GD71" i="3"/>
  <c r="GO70" i="3"/>
  <c r="GN70" i="3"/>
  <c r="GM70" i="3"/>
  <c r="GL70" i="3"/>
  <c r="GK70" i="3"/>
  <c r="GJ70" i="3"/>
  <c r="GI70" i="3"/>
  <c r="GH70" i="3"/>
  <c r="GG70" i="3"/>
  <c r="GF70" i="3"/>
  <c r="GE70" i="3"/>
  <c r="GD70" i="3"/>
  <c r="GO69" i="3"/>
  <c r="GN69" i="3"/>
  <c r="GM69" i="3"/>
  <c r="GL69" i="3"/>
  <c r="GK69" i="3"/>
  <c r="GJ69" i="3"/>
  <c r="GI69" i="3"/>
  <c r="GH69" i="3"/>
  <c r="GG69" i="3"/>
  <c r="GF69" i="3"/>
  <c r="GE69" i="3"/>
  <c r="GD69" i="3"/>
  <c r="GO68" i="3"/>
  <c r="GN68" i="3"/>
  <c r="GM68" i="3"/>
  <c r="GL68" i="3"/>
  <c r="GK68" i="3"/>
  <c r="GJ68" i="3"/>
  <c r="GI68" i="3"/>
  <c r="GH68" i="3"/>
  <c r="GG68" i="3"/>
  <c r="GF68" i="3"/>
  <c r="GE68" i="3"/>
  <c r="GD68" i="3"/>
  <c r="GO66" i="3"/>
  <c r="GN66" i="3"/>
  <c r="GM66" i="3"/>
  <c r="GL66" i="3"/>
  <c r="GK66" i="3"/>
  <c r="GJ66" i="3"/>
  <c r="GI66" i="3"/>
  <c r="GH66" i="3"/>
  <c r="GG66" i="3"/>
  <c r="GF66" i="3"/>
  <c r="GE66" i="3"/>
  <c r="GD66" i="3"/>
  <c r="GO65" i="3"/>
  <c r="GN65" i="3"/>
  <c r="GM65" i="3"/>
  <c r="GL65" i="3"/>
  <c r="GK65" i="3"/>
  <c r="GJ65" i="3"/>
  <c r="GI65" i="3"/>
  <c r="GH65" i="3"/>
  <c r="GG65" i="3"/>
  <c r="GF65" i="3"/>
  <c r="GE65" i="3"/>
  <c r="GD65" i="3"/>
  <c r="GO64" i="3"/>
  <c r="GN64" i="3"/>
  <c r="GM64" i="3"/>
  <c r="GL64" i="3"/>
  <c r="GK64" i="3"/>
  <c r="GJ64" i="3"/>
  <c r="GI64" i="3"/>
  <c r="GH64" i="3"/>
  <c r="GG64" i="3"/>
  <c r="GF64" i="3"/>
  <c r="GE64" i="3"/>
  <c r="GD64" i="3"/>
  <c r="GO63" i="3"/>
  <c r="GN63" i="3"/>
  <c r="GM63" i="3"/>
  <c r="GL63" i="3"/>
  <c r="GK63" i="3"/>
  <c r="GJ63" i="3"/>
  <c r="GI63" i="3"/>
  <c r="GH63" i="3"/>
  <c r="GG63" i="3"/>
  <c r="GF63" i="3"/>
  <c r="GE63" i="3"/>
  <c r="GD63" i="3"/>
  <c r="GO62" i="3"/>
  <c r="GN62" i="3"/>
  <c r="GM62" i="3"/>
  <c r="GL62" i="3"/>
  <c r="GK62" i="3"/>
  <c r="GJ62" i="3"/>
  <c r="GI62" i="3"/>
  <c r="GH62" i="3"/>
  <c r="GG62" i="3"/>
  <c r="GF62" i="3"/>
  <c r="GE62" i="3"/>
  <c r="GD62" i="3"/>
  <c r="GO60" i="3"/>
  <c r="GN60" i="3"/>
  <c r="GM60" i="3"/>
  <c r="GL60" i="3"/>
  <c r="GK60" i="3"/>
  <c r="GJ60" i="3"/>
  <c r="GI60" i="3"/>
  <c r="GH60" i="3"/>
  <c r="GG60" i="3"/>
  <c r="GF60" i="3"/>
  <c r="GE60" i="3"/>
  <c r="GD60" i="3"/>
  <c r="GO59" i="3"/>
  <c r="GN59" i="3"/>
  <c r="GM59" i="3"/>
  <c r="GL59" i="3"/>
  <c r="GK59" i="3"/>
  <c r="GJ59" i="3"/>
  <c r="GI59" i="3"/>
  <c r="GH59" i="3"/>
  <c r="GG59" i="3"/>
  <c r="GF59" i="3"/>
  <c r="GE59" i="3"/>
  <c r="GD59" i="3"/>
  <c r="GO45" i="3"/>
  <c r="GN45" i="3"/>
  <c r="GM45" i="3"/>
  <c r="GL45" i="3"/>
  <c r="GK45" i="3"/>
  <c r="GJ45" i="3"/>
  <c r="GI45" i="3"/>
  <c r="GH45" i="3"/>
  <c r="GG45" i="3"/>
  <c r="GF45" i="3"/>
  <c r="GE45" i="3"/>
  <c r="GD45" i="3"/>
  <c r="GO44" i="3"/>
  <c r="GN44" i="3"/>
  <c r="GM44" i="3"/>
  <c r="GL44" i="3"/>
  <c r="GK44" i="3"/>
  <c r="GJ44" i="3"/>
  <c r="GI44" i="3"/>
  <c r="GH44" i="3"/>
  <c r="GG44" i="3"/>
  <c r="GF44" i="3"/>
  <c r="GE44" i="3"/>
  <c r="GD44" i="3"/>
  <c r="GO43" i="3"/>
  <c r="GN43" i="3"/>
  <c r="GM43" i="3"/>
  <c r="GL43" i="3"/>
  <c r="GK43" i="3"/>
  <c r="GJ43" i="3"/>
  <c r="GI43" i="3"/>
  <c r="GH43" i="3"/>
  <c r="GG43" i="3"/>
  <c r="GF43" i="3"/>
  <c r="GE43" i="3"/>
  <c r="GD43" i="3"/>
  <c r="GO40" i="3"/>
  <c r="GN40" i="3"/>
  <c r="GM40" i="3"/>
  <c r="GL40" i="3"/>
  <c r="GK40" i="3"/>
  <c r="GJ40" i="3"/>
  <c r="GI40" i="3"/>
  <c r="GH40" i="3"/>
  <c r="GG40" i="3"/>
  <c r="GF40" i="3"/>
  <c r="GE40" i="3"/>
  <c r="GD40" i="3"/>
  <c r="GO39" i="3"/>
  <c r="GN39" i="3"/>
  <c r="GM39" i="3"/>
  <c r="GL39" i="3"/>
  <c r="GK39" i="3"/>
  <c r="GJ39" i="3"/>
  <c r="GI39" i="3"/>
  <c r="GH39" i="3"/>
  <c r="GG39" i="3"/>
  <c r="GF39" i="3"/>
  <c r="GE39" i="3"/>
  <c r="GD39" i="3"/>
  <c r="GO38" i="3"/>
  <c r="GN38" i="3"/>
  <c r="GM38" i="3"/>
  <c r="GL38" i="3"/>
  <c r="GK38" i="3"/>
  <c r="GJ38" i="3"/>
  <c r="GI38" i="3"/>
  <c r="GH38" i="3"/>
  <c r="GG38" i="3"/>
  <c r="GF38" i="3"/>
  <c r="GE38" i="3"/>
  <c r="GD38" i="3"/>
  <c r="GO37" i="3"/>
  <c r="GN37" i="3"/>
  <c r="GM37" i="3"/>
  <c r="GL37" i="3"/>
  <c r="GK37" i="3"/>
  <c r="GJ37" i="3"/>
  <c r="GI37" i="3"/>
  <c r="GH37" i="3"/>
  <c r="GG37" i="3"/>
  <c r="GF37" i="3"/>
  <c r="GE37" i="3"/>
  <c r="GD37" i="3"/>
  <c r="GO35" i="3"/>
  <c r="GN35" i="3"/>
  <c r="GM35" i="3"/>
  <c r="GL35" i="3"/>
  <c r="GK35" i="3"/>
  <c r="GJ35" i="3"/>
  <c r="GI35" i="3"/>
  <c r="GH35" i="3"/>
  <c r="GG35" i="3"/>
  <c r="GF35" i="3"/>
  <c r="GE35" i="3"/>
  <c r="GD35" i="3"/>
  <c r="GO34" i="3"/>
  <c r="GN34" i="3"/>
  <c r="GM34" i="3"/>
  <c r="GL34" i="3"/>
  <c r="GK34" i="3"/>
  <c r="GJ34" i="3"/>
  <c r="GI34" i="3"/>
  <c r="GH34" i="3"/>
  <c r="GG34" i="3"/>
  <c r="GF34" i="3"/>
  <c r="GE34" i="3"/>
  <c r="GD34" i="3"/>
  <c r="GO33" i="3"/>
  <c r="GN33" i="3"/>
  <c r="GM33" i="3"/>
  <c r="GL33" i="3"/>
  <c r="GK33" i="3"/>
  <c r="GJ33" i="3"/>
  <c r="GI33" i="3"/>
  <c r="GH33" i="3"/>
  <c r="GG33" i="3"/>
  <c r="GF33" i="3"/>
  <c r="GE33" i="3"/>
  <c r="GD33" i="3"/>
  <c r="GO32" i="3"/>
  <c r="GN32" i="3"/>
  <c r="GM32" i="3"/>
  <c r="GL32" i="3"/>
  <c r="GK32" i="3"/>
  <c r="GJ32" i="3"/>
  <c r="GI32" i="3"/>
  <c r="GH32" i="3"/>
  <c r="GG32" i="3"/>
  <c r="GF32" i="3"/>
  <c r="GE32" i="3"/>
  <c r="GD32" i="3"/>
  <c r="GO31" i="3"/>
  <c r="GN31" i="3"/>
  <c r="GM31" i="3"/>
  <c r="GL31" i="3"/>
  <c r="GK31" i="3"/>
  <c r="GJ31" i="3"/>
  <c r="GI31" i="3"/>
  <c r="GH31" i="3"/>
  <c r="GG31" i="3"/>
  <c r="GF31" i="3"/>
  <c r="GE31" i="3"/>
  <c r="GD31" i="3"/>
  <c r="GO30" i="3"/>
  <c r="GN30" i="3"/>
  <c r="GM30" i="3"/>
  <c r="GL30" i="3"/>
  <c r="GK30" i="3"/>
  <c r="GJ30" i="3"/>
  <c r="GI30" i="3"/>
  <c r="GH30" i="3"/>
  <c r="GG30" i="3"/>
  <c r="GF30" i="3"/>
  <c r="GE30" i="3"/>
  <c r="GD30" i="3"/>
  <c r="GO29" i="3"/>
  <c r="GN29" i="3"/>
  <c r="GM29" i="3"/>
  <c r="GL29" i="3"/>
  <c r="GK29" i="3"/>
  <c r="GJ29" i="3"/>
  <c r="GI29" i="3"/>
  <c r="GH29" i="3"/>
  <c r="GG29" i="3"/>
  <c r="GF29" i="3"/>
  <c r="GE29" i="3"/>
  <c r="GD29" i="3"/>
  <c r="GO26" i="3"/>
  <c r="GN26" i="3"/>
  <c r="GM26" i="3"/>
  <c r="GL26" i="3"/>
  <c r="GK26" i="3"/>
  <c r="GJ26" i="3"/>
  <c r="GI26" i="3"/>
  <c r="GH26" i="3"/>
  <c r="GG26" i="3"/>
  <c r="GF26" i="3"/>
  <c r="GE26" i="3"/>
  <c r="GD26" i="3"/>
  <c r="GO25" i="3"/>
  <c r="GN25" i="3"/>
  <c r="GM25" i="3"/>
  <c r="GL25" i="3"/>
  <c r="GK25" i="3"/>
  <c r="GJ25" i="3"/>
  <c r="GI25" i="3"/>
  <c r="GH25" i="3"/>
  <c r="GG25" i="3"/>
  <c r="GF25" i="3"/>
  <c r="GE25" i="3"/>
  <c r="GD25" i="3"/>
  <c r="GO24" i="3"/>
  <c r="GN24" i="3"/>
  <c r="GM24" i="3"/>
  <c r="GL24" i="3"/>
  <c r="GK24" i="3"/>
  <c r="GJ24" i="3"/>
  <c r="GI24" i="3"/>
  <c r="GH24" i="3"/>
  <c r="GG24" i="3"/>
  <c r="GF24" i="3"/>
  <c r="GE24" i="3"/>
  <c r="GD24" i="3"/>
  <c r="GO23" i="3"/>
  <c r="GN23" i="3"/>
  <c r="GM23" i="3"/>
  <c r="GL23" i="3"/>
  <c r="GK23" i="3"/>
  <c r="GJ23" i="3"/>
  <c r="GI23" i="3"/>
  <c r="GH23" i="3"/>
  <c r="GG23" i="3"/>
  <c r="GF23" i="3"/>
  <c r="GE23" i="3"/>
  <c r="GD23" i="3"/>
  <c r="GO21" i="3"/>
  <c r="GN21" i="3"/>
  <c r="GM21" i="3"/>
  <c r="GL21" i="3"/>
  <c r="GK21" i="3"/>
  <c r="GJ21" i="3"/>
  <c r="GI21" i="3"/>
  <c r="GH21" i="3"/>
  <c r="GG21" i="3"/>
  <c r="GF21" i="3"/>
  <c r="GE21" i="3"/>
  <c r="GD21" i="3"/>
  <c r="GO20" i="3"/>
  <c r="GN20" i="3"/>
  <c r="GM20" i="3"/>
  <c r="GL20" i="3"/>
  <c r="GK20" i="3"/>
  <c r="GJ20" i="3"/>
  <c r="GI20" i="3"/>
  <c r="GH20" i="3"/>
  <c r="GG20" i="3"/>
  <c r="GF20" i="3"/>
  <c r="GE20" i="3"/>
  <c r="GD20" i="3"/>
  <c r="GO19" i="3"/>
  <c r="GN19" i="3"/>
  <c r="GM19" i="3"/>
  <c r="GL19" i="3"/>
  <c r="GK19" i="3"/>
  <c r="GJ19" i="3"/>
  <c r="GI19" i="3"/>
  <c r="GH19" i="3"/>
  <c r="GG19" i="3"/>
  <c r="GF19" i="3"/>
  <c r="GE19" i="3"/>
  <c r="GD19" i="3"/>
  <c r="GO17" i="3"/>
  <c r="GN17" i="3"/>
  <c r="GM17" i="3"/>
  <c r="GL17" i="3"/>
  <c r="GK17" i="3"/>
  <c r="GJ17" i="3"/>
  <c r="GI17" i="3"/>
  <c r="GH17" i="3"/>
  <c r="GG17" i="3"/>
  <c r="GF17" i="3"/>
  <c r="GE17" i="3"/>
  <c r="GD17" i="3"/>
  <c r="GO16" i="3"/>
  <c r="GN16" i="3"/>
  <c r="GM16" i="3"/>
  <c r="GL16" i="3"/>
  <c r="GK16" i="3"/>
  <c r="GJ16" i="3"/>
  <c r="GI16" i="3"/>
  <c r="GH16" i="3"/>
  <c r="GG16" i="3"/>
  <c r="GF16" i="3"/>
  <c r="GE16" i="3"/>
  <c r="GD16" i="3"/>
  <c r="GO15" i="3"/>
  <c r="GN15" i="3"/>
  <c r="GM15" i="3"/>
  <c r="GL15" i="3"/>
  <c r="GK15" i="3"/>
  <c r="GJ15" i="3"/>
  <c r="GI15" i="3"/>
  <c r="GH15" i="3"/>
  <c r="GG15" i="3"/>
  <c r="GF15" i="3"/>
  <c r="GE15" i="3"/>
  <c r="GD15" i="3"/>
  <c r="GO13" i="3"/>
  <c r="GN13" i="3"/>
  <c r="GM13" i="3"/>
  <c r="GL13" i="3"/>
  <c r="GK13" i="3"/>
  <c r="GJ13" i="3"/>
  <c r="GI13" i="3"/>
  <c r="GH13" i="3"/>
  <c r="GG13" i="3"/>
  <c r="GF13" i="3"/>
  <c r="GE13" i="3"/>
  <c r="GD13" i="3"/>
  <c r="GO12" i="3"/>
  <c r="GN12" i="3"/>
  <c r="GM12" i="3"/>
  <c r="GL12" i="3"/>
  <c r="GK12" i="3"/>
  <c r="GJ12" i="3"/>
  <c r="GI12" i="3"/>
  <c r="GH12" i="3"/>
  <c r="GG12" i="3"/>
  <c r="GF12" i="3"/>
  <c r="GE12" i="3"/>
  <c r="GD12" i="3"/>
  <c r="GO11" i="3"/>
  <c r="GN11" i="3"/>
  <c r="GM11" i="3"/>
  <c r="GL11" i="3"/>
  <c r="GK11" i="3"/>
  <c r="GJ11" i="3"/>
  <c r="GI11" i="3"/>
  <c r="GH11" i="3"/>
  <c r="GG11" i="3"/>
  <c r="GF11" i="3"/>
  <c r="GE11" i="3"/>
  <c r="GD11" i="3"/>
  <c r="GO10" i="3"/>
  <c r="GN10" i="3"/>
  <c r="GM10" i="3"/>
  <c r="GL10" i="3"/>
  <c r="GK10" i="3"/>
  <c r="GJ10" i="3"/>
  <c r="GI10" i="3"/>
  <c r="GH10" i="3"/>
  <c r="GG10" i="3"/>
  <c r="GF10" i="3"/>
  <c r="GE10" i="3"/>
  <c r="GD10" i="3"/>
  <c r="GO8" i="3"/>
  <c r="GN8" i="3"/>
  <c r="GM8" i="3"/>
  <c r="GL8" i="3"/>
  <c r="GK8" i="3"/>
  <c r="GJ8" i="3"/>
  <c r="GI8" i="3"/>
  <c r="GH8" i="3"/>
  <c r="GG8" i="3"/>
  <c r="GF8" i="3"/>
  <c r="GE8" i="3"/>
  <c r="GA2" i="3"/>
  <c r="K13" i="5" l="1"/>
  <c r="P13" i="5" s="1"/>
  <c r="K30" i="5"/>
  <c r="P30" i="5" s="1"/>
  <c r="K34" i="5"/>
  <c r="P34" i="5" s="1"/>
  <c r="K38" i="5"/>
  <c r="P38" i="5" s="1"/>
  <c r="K66" i="5"/>
  <c r="P66" i="5" s="1"/>
  <c r="K70" i="5"/>
  <c r="P70" i="5" s="1"/>
  <c r="K78" i="5"/>
  <c r="P78" i="5" s="1"/>
  <c r="K90" i="5"/>
  <c r="P90" i="5" s="1"/>
  <c r="K94" i="5"/>
  <c r="P94" i="5" s="1"/>
  <c r="C8" i="5"/>
  <c r="O8" i="5" s="1"/>
  <c r="C12" i="5"/>
  <c r="O12" i="5" s="1"/>
  <c r="C16" i="5"/>
  <c r="O16" i="5" s="1"/>
  <c r="C20" i="5"/>
  <c r="O20" i="5" s="1"/>
  <c r="C25" i="5"/>
  <c r="O25" i="5" s="1"/>
  <c r="C29" i="5"/>
  <c r="O29" i="5" s="1"/>
  <c r="C33" i="5"/>
  <c r="O33" i="5" s="1"/>
  <c r="C37" i="5"/>
  <c r="O37" i="5" s="1"/>
  <c r="C41" i="5"/>
  <c r="O41" i="5" s="1"/>
  <c r="C45" i="5"/>
  <c r="O45" i="5" s="1"/>
  <c r="C49" i="5"/>
  <c r="O49" i="5" s="1"/>
  <c r="C53" i="5"/>
  <c r="O53" i="5" s="1"/>
  <c r="C57" i="5"/>
  <c r="O57" i="5" s="1"/>
  <c r="C61" i="5"/>
  <c r="O61" i="5" s="1"/>
  <c r="C65" i="5"/>
  <c r="O65" i="5" s="1"/>
  <c r="C69" i="5"/>
  <c r="O69" i="5" s="1"/>
  <c r="C73" i="5"/>
  <c r="O73" i="5" s="1"/>
  <c r="C77" i="5"/>
  <c r="O77" i="5" s="1"/>
  <c r="C81" i="5"/>
  <c r="O81" i="5" s="1"/>
  <c r="C85" i="5"/>
  <c r="O85" i="5" s="1"/>
  <c r="C89" i="5"/>
  <c r="O89" i="5" s="1"/>
  <c r="C93" i="5"/>
  <c r="O93" i="5" s="1"/>
  <c r="C97" i="5"/>
  <c r="O97" i="5" s="1"/>
  <c r="C101" i="5"/>
  <c r="O101" i="5" s="1"/>
  <c r="C107" i="5"/>
  <c r="O107" i="5" s="1"/>
  <c r="C111" i="5"/>
  <c r="O111" i="5" s="1"/>
  <c r="C115" i="5"/>
  <c r="O115" i="5" s="1"/>
  <c r="C119" i="5"/>
  <c r="O119" i="5" s="1"/>
  <c r="C123" i="5"/>
  <c r="O123" i="5" s="1"/>
  <c r="C127" i="5"/>
  <c r="O127" i="5" s="1"/>
  <c r="C131" i="5"/>
  <c r="O131" i="5" s="1"/>
  <c r="C135" i="5"/>
  <c r="O135" i="5" s="1"/>
  <c r="C140" i="5"/>
  <c r="O140" i="5" s="1"/>
  <c r="C145" i="5"/>
  <c r="O145" i="5" s="1"/>
  <c r="C149" i="5"/>
  <c r="O149" i="5" s="1"/>
  <c r="C153" i="5"/>
  <c r="O153" i="5" s="1"/>
  <c r="C157" i="5"/>
  <c r="O157" i="5" s="1"/>
  <c r="M14" i="5"/>
  <c r="Q14" i="5" s="1"/>
  <c r="M28" i="5"/>
  <c r="Q28" i="5" s="1"/>
  <c r="M54" i="5"/>
  <c r="Q54" i="5" s="1"/>
  <c r="M56" i="5"/>
  <c r="Q56" i="5" s="1"/>
  <c r="M58" i="5"/>
  <c r="Q58" i="5" s="1"/>
  <c r="M61" i="5"/>
  <c r="Q61" i="5" s="1"/>
  <c r="M105" i="5"/>
  <c r="Q105" i="5" s="1"/>
  <c r="M107" i="5"/>
  <c r="Q107" i="5" s="1"/>
  <c r="M109" i="5"/>
  <c r="Q109" i="5" s="1"/>
  <c r="M111" i="5"/>
  <c r="Q111" i="5" s="1"/>
  <c r="M113" i="5"/>
  <c r="Q113" i="5" s="1"/>
  <c r="M115" i="5"/>
  <c r="Q115" i="5" s="1"/>
  <c r="M117" i="5"/>
  <c r="Q117" i="5" s="1"/>
  <c r="M120" i="5"/>
  <c r="Q120" i="5" s="1"/>
  <c r="M122" i="5"/>
  <c r="Q122" i="5" s="1"/>
  <c r="M124" i="5"/>
  <c r="Q124" i="5" s="1"/>
  <c r="M126" i="5"/>
  <c r="Q126" i="5" s="1"/>
  <c r="M128" i="5"/>
  <c r="Q128" i="5" s="1"/>
  <c r="M130" i="5"/>
  <c r="Q130" i="5" s="1"/>
  <c r="M132" i="5"/>
  <c r="Q132" i="5" s="1"/>
  <c r="M134" i="5"/>
  <c r="Q134" i="5" s="1"/>
  <c r="M136" i="5"/>
  <c r="Q136" i="5" s="1"/>
  <c r="M139" i="5"/>
  <c r="Q139" i="5" s="1"/>
  <c r="M142" i="5"/>
  <c r="Q142" i="5" s="1"/>
  <c r="M144" i="5"/>
  <c r="Q144" i="5" s="1"/>
  <c r="M146" i="5"/>
  <c r="Q146" i="5" s="1"/>
  <c r="M148" i="5"/>
  <c r="Q148" i="5" s="1"/>
  <c r="M150" i="5"/>
  <c r="Q150" i="5" s="1"/>
  <c r="M152" i="5"/>
  <c r="Q152" i="5" s="1"/>
  <c r="M154" i="5"/>
  <c r="Q154" i="5" s="1"/>
  <c r="M156" i="5"/>
  <c r="Q156" i="5" s="1"/>
  <c r="K23" i="5"/>
  <c r="P23" i="5" s="1"/>
  <c r="K31" i="5"/>
  <c r="P31" i="5" s="1"/>
  <c r="K35" i="5"/>
  <c r="P35" i="5" s="1"/>
  <c r="K59" i="5"/>
  <c r="P59" i="5" s="1"/>
  <c r="K63" i="5"/>
  <c r="P63" i="5" s="1"/>
  <c r="K71" i="5"/>
  <c r="P71" i="5" s="1"/>
  <c r="K83" i="5"/>
  <c r="P83" i="5" s="1"/>
  <c r="K87" i="5"/>
  <c r="P87" i="5" s="1"/>
  <c r="K91" i="5"/>
  <c r="P91" i="5" s="1"/>
  <c r="C13" i="5"/>
  <c r="O13" i="5" s="1"/>
  <c r="C17" i="5"/>
  <c r="O17" i="5" s="1"/>
  <c r="C21" i="5"/>
  <c r="O21" i="5" s="1"/>
  <c r="C26" i="5"/>
  <c r="O26" i="5" s="1"/>
  <c r="C30" i="5"/>
  <c r="O30" i="5" s="1"/>
  <c r="C34" i="5"/>
  <c r="O34" i="5" s="1"/>
  <c r="C38" i="5"/>
  <c r="O38" i="5" s="1"/>
  <c r="C42" i="5"/>
  <c r="O42" i="5" s="1"/>
  <c r="C46" i="5"/>
  <c r="O46" i="5" s="1"/>
  <c r="C50" i="5"/>
  <c r="O50" i="5" s="1"/>
  <c r="C54" i="5"/>
  <c r="O54" i="5" s="1"/>
  <c r="C58" i="5"/>
  <c r="O58" i="5" s="1"/>
  <c r="C62" i="5"/>
  <c r="O62" i="5" s="1"/>
  <c r="C66" i="5"/>
  <c r="O66" i="5" s="1"/>
  <c r="C70" i="5"/>
  <c r="O70" i="5" s="1"/>
  <c r="C74" i="5"/>
  <c r="O74" i="5" s="1"/>
  <c r="C78" i="5"/>
  <c r="O78" i="5" s="1"/>
  <c r="C82" i="5"/>
  <c r="O82" i="5" s="1"/>
  <c r="C86" i="5"/>
  <c r="O86" i="5" s="1"/>
  <c r="C90" i="5"/>
  <c r="O90" i="5" s="1"/>
  <c r="C94" i="5"/>
  <c r="O94" i="5" s="1"/>
  <c r="C98" i="5"/>
  <c r="O98" i="5" s="1"/>
  <c r="C102" i="5"/>
  <c r="O102" i="5" s="1"/>
  <c r="C108" i="5"/>
  <c r="O108" i="5" s="1"/>
  <c r="C112" i="5"/>
  <c r="O112" i="5" s="1"/>
  <c r="C116" i="5"/>
  <c r="O116" i="5" s="1"/>
  <c r="C120" i="5"/>
  <c r="O120" i="5" s="1"/>
  <c r="C124" i="5"/>
  <c r="O124" i="5" s="1"/>
  <c r="C128" i="5"/>
  <c r="O128" i="5" s="1"/>
  <c r="C132" i="5"/>
  <c r="O132" i="5" s="1"/>
  <c r="C136" i="5"/>
  <c r="O136" i="5" s="1"/>
  <c r="C142" i="5"/>
  <c r="O142" i="5" s="1"/>
  <c r="C146" i="5"/>
  <c r="O146" i="5" s="1"/>
  <c r="C150" i="5"/>
  <c r="O150" i="5" s="1"/>
  <c r="C154" i="5"/>
  <c r="O154" i="5" s="1"/>
  <c r="M18" i="5"/>
  <c r="Q18" i="5" s="1"/>
  <c r="M36" i="5"/>
  <c r="Q36" i="5" s="1"/>
  <c r="M42" i="5"/>
  <c r="Q42" i="5" s="1"/>
  <c r="M48" i="5"/>
  <c r="Q48" i="5" s="1"/>
  <c r="M50" i="5"/>
  <c r="Q50" i="5" s="1"/>
  <c r="K11" i="5"/>
  <c r="P11" i="5" s="1"/>
  <c r="K15" i="5"/>
  <c r="P15" i="5" s="1"/>
  <c r="K40" i="5"/>
  <c r="P40" i="5" s="1"/>
  <c r="K44" i="5"/>
  <c r="P44" i="5" s="1"/>
  <c r="K68" i="5"/>
  <c r="P68" i="5" s="1"/>
  <c r="K76" i="5"/>
  <c r="P76" i="5" s="1"/>
  <c r="K80" i="5"/>
  <c r="P80" i="5" s="1"/>
  <c r="K84" i="5"/>
  <c r="P84" i="5" s="1"/>
  <c r="K88" i="5"/>
  <c r="P88" i="5" s="1"/>
  <c r="K92" i="5"/>
  <c r="P92" i="5" s="1"/>
  <c r="K100" i="5"/>
  <c r="P100" i="5" s="1"/>
  <c r="C10" i="5"/>
  <c r="O10" i="5" s="1"/>
  <c r="C14" i="5"/>
  <c r="O14" i="5" s="1"/>
  <c r="C18" i="5"/>
  <c r="O18" i="5" s="1"/>
  <c r="C23" i="5"/>
  <c r="O23" i="5" s="1"/>
  <c r="C27" i="5"/>
  <c r="O27" i="5" s="1"/>
  <c r="C31" i="5"/>
  <c r="O31" i="5" s="1"/>
  <c r="C35" i="5"/>
  <c r="O35" i="5" s="1"/>
  <c r="C39" i="5"/>
  <c r="O39" i="5" s="1"/>
  <c r="C43" i="5"/>
  <c r="O43" i="5" s="1"/>
  <c r="C47" i="5"/>
  <c r="O47" i="5" s="1"/>
  <c r="C51" i="5"/>
  <c r="O51" i="5" s="1"/>
  <c r="C55" i="5"/>
  <c r="O55" i="5" s="1"/>
  <c r="C59" i="5"/>
  <c r="O59" i="5" s="1"/>
  <c r="C63" i="5"/>
  <c r="O63" i="5" s="1"/>
  <c r="C67" i="5"/>
  <c r="O67" i="5" s="1"/>
  <c r="C71" i="5"/>
  <c r="O71" i="5" s="1"/>
  <c r="C75" i="5"/>
  <c r="O75" i="5" s="1"/>
  <c r="C79" i="5"/>
  <c r="O79" i="5" s="1"/>
  <c r="C83" i="5"/>
  <c r="O83" i="5" s="1"/>
  <c r="C87" i="5"/>
  <c r="O87" i="5" s="1"/>
  <c r="C91" i="5"/>
  <c r="O91" i="5" s="1"/>
  <c r="C95" i="5"/>
  <c r="O95" i="5" s="1"/>
  <c r="C99" i="5"/>
  <c r="O99" i="5" s="1"/>
  <c r="C105" i="5"/>
  <c r="O105" i="5" s="1"/>
  <c r="C109" i="5"/>
  <c r="O109" i="5" s="1"/>
  <c r="C113" i="5"/>
  <c r="O113" i="5" s="1"/>
  <c r="C117" i="5"/>
  <c r="O117" i="5" s="1"/>
  <c r="C121" i="5"/>
  <c r="O121" i="5" s="1"/>
  <c r="C125" i="5"/>
  <c r="O125" i="5" s="1"/>
  <c r="C129" i="5"/>
  <c r="O129" i="5" s="1"/>
  <c r="C133" i="5"/>
  <c r="O133" i="5" s="1"/>
  <c r="C138" i="5"/>
  <c r="O138" i="5" s="1"/>
  <c r="C143" i="5"/>
  <c r="O143" i="5" s="1"/>
  <c r="C147" i="5"/>
  <c r="O147" i="5" s="1"/>
  <c r="C151" i="5"/>
  <c r="O151" i="5" s="1"/>
  <c r="C155" i="5"/>
  <c r="O155" i="5" s="1"/>
  <c r="M27" i="5"/>
  <c r="Q27" i="5" s="1"/>
  <c r="M46" i="5"/>
  <c r="Q46" i="5" s="1"/>
  <c r="M53" i="5"/>
  <c r="Q53" i="5" s="1"/>
  <c r="M55" i="5"/>
  <c r="Q55" i="5" s="1"/>
  <c r="M57" i="5"/>
  <c r="Q57" i="5" s="1"/>
  <c r="M106" i="5"/>
  <c r="Q106" i="5" s="1"/>
  <c r="M108" i="5"/>
  <c r="Q108" i="5" s="1"/>
  <c r="M110" i="5"/>
  <c r="Q110" i="5" s="1"/>
  <c r="M112" i="5"/>
  <c r="Q112" i="5" s="1"/>
  <c r="M114" i="5"/>
  <c r="Q114" i="5" s="1"/>
  <c r="M116" i="5"/>
  <c r="Q116" i="5" s="1"/>
  <c r="M118" i="5"/>
  <c r="Q118" i="5" s="1"/>
  <c r="M121" i="5"/>
  <c r="Q121" i="5" s="1"/>
  <c r="M123" i="5"/>
  <c r="Q123" i="5" s="1"/>
  <c r="M125" i="5"/>
  <c r="Q125" i="5" s="1"/>
  <c r="M127" i="5"/>
  <c r="Q127" i="5" s="1"/>
  <c r="M129" i="5"/>
  <c r="Q129" i="5" s="1"/>
  <c r="M131" i="5"/>
  <c r="Q131" i="5" s="1"/>
  <c r="M133" i="5"/>
  <c r="Q133" i="5" s="1"/>
  <c r="M135" i="5"/>
  <c r="Q135" i="5" s="1"/>
  <c r="M138" i="5"/>
  <c r="Q138" i="5" s="1"/>
  <c r="M140" i="5"/>
  <c r="Q140" i="5" s="1"/>
  <c r="M143" i="5"/>
  <c r="Q143" i="5" s="1"/>
  <c r="M145" i="5"/>
  <c r="Q145" i="5" s="1"/>
  <c r="M147" i="5"/>
  <c r="Q147" i="5" s="1"/>
  <c r="M149" i="5"/>
  <c r="Q149" i="5" s="1"/>
  <c r="M151" i="5"/>
  <c r="Q151" i="5" s="1"/>
  <c r="M153" i="5"/>
  <c r="Q153" i="5" s="1"/>
  <c r="M155" i="5"/>
  <c r="Q155" i="5" s="1"/>
  <c r="M157" i="5"/>
  <c r="Q157" i="5" s="1"/>
  <c r="K12" i="5"/>
  <c r="P12" i="5" s="1"/>
  <c r="K20" i="5"/>
  <c r="P20" i="5" s="1"/>
  <c r="K25" i="5"/>
  <c r="P25" i="5" s="1"/>
  <c r="K29" i="5"/>
  <c r="P29" i="5" s="1"/>
  <c r="K33" i="5"/>
  <c r="P33" i="5" s="1"/>
  <c r="K45" i="5"/>
  <c r="P45" i="5" s="1"/>
  <c r="K77" i="5"/>
  <c r="P77" i="5" s="1"/>
  <c r="K85" i="5"/>
  <c r="P85" i="5" s="1"/>
  <c r="K93" i="5"/>
  <c r="P93" i="5" s="1"/>
  <c r="K101" i="5"/>
  <c r="P101" i="5" s="1"/>
  <c r="C11" i="5"/>
  <c r="O11" i="5" s="1"/>
  <c r="C15" i="5"/>
  <c r="O15" i="5" s="1"/>
  <c r="C19" i="5"/>
  <c r="O19" i="5" s="1"/>
  <c r="C24" i="5"/>
  <c r="O24" i="5" s="1"/>
  <c r="C28" i="5"/>
  <c r="O28" i="5" s="1"/>
  <c r="C32" i="5"/>
  <c r="O32" i="5" s="1"/>
  <c r="C36" i="5"/>
  <c r="O36" i="5" s="1"/>
  <c r="C40" i="5"/>
  <c r="O40" i="5" s="1"/>
  <c r="C44" i="5"/>
  <c r="O44" i="5" s="1"/>
  <c r="C48" i="5"/>
  <c r="O48" i="5" s="1"/>
  <c r="C52" i="5"/>
  <c r="O52" i="5" s="1"/>
  <c r="C56" i="5"/>
  <c r="O56" i="5" s="1"/>
  <c r="C60" i="5"/>
  <c r="O60" i="5" s="1"/>
  <c r="C64" i="5"/>
  <c r="O64" i="5" s="1"/>
  <c r="C68" i="5"/>
  <c r="O68" i="5" s="1"/>
  <c r="C72" i="5"/>
  <c r="O72" i="5" s="1"/>
  <c r="C76" i="5"/>
  <c r="O76" i="5" s="1"/>
  <c r="C80" i="5"/>
  <c r="O80" i="5" s="1"/>
  <c r="C84" i="5"/>
  <c r="O84" i="5" s="1"/>
  <c r="C88" i="5"/>
  <c r="O88" i="5" s="1"/>
  <c r="C92" i="5"/>
  <c r="O92" i="5" s="1"/>
  <c r="C96" i="5"/>
  <c r="O96" i="5" s="1"/>
  <c r="C100" i="5"/>
  <c r="O100" i="5" s="1"/>
  <c r="C106" i="5"/>
  <c r="O106" i="5" s="1"/>
  <c r="C110" i="5"/>
  <c r="O110" i="5" s="1"/>
  <c r="C114" i="5"/>
  <c r="O114" i="5" s="1"/>
  <c r="C118" i="5"/>
  <c r="O118" i="5" s="1"/>
  <c r="C122" i="5"/>
  <c r="O122" i="5" s="1"/>
  <c r="C126" i="5"/>
  <c r="O126" i="5" s="1"/>
  <c r="C130" i="5"/>
  <c r="O130" i="5" s="1"/>
  <c r="C134" i="5"/>
  <c r="O134" i="5" s="1"/>
  <c r="C139" i="5"/>
  <c r="O139" i="5" s="1"/>
  <c r="C144" i="5"/>
  <c r="O144" i="5" s="1"/>
  <c r="C148" i="5"/>
  <c r="O148" i="5" s="1"/>
  <c r="C152" i="5"/>
  <c r="O152" i="5" s="1"/>
  <c r="C156" i="5"/>
  <c r="O156" i="5" s="1"/>
  <c r="M41" i="5"/>
  <c r="Q41" i="5" s="1"/>
  <c r="M49" i="5"/>
  <c r="Q49" i="5" s="1"/>
  <c r="M51" i="5"/>
  <c r="Q51" i="5" s="1"/>
  <c r="M67" i="5"/>
  <c r="Q67" i="5" s="1"/>
  <c r="GV14" i="3"/>
  <c r="GW14" i="3"/>
  <c r="GX14" i="3"/>
  <c r="GY14" i="3"/>
  <c r="GZ14" i="3"/>
  <c r="HA14" i="3"/>
  <c r="GV18" i="3"/>
  <c r="GW18" i="3"/>
  <c r="GX18" i="3"/>
  <c r="GY18" i="3"/>
  <c r="GZ18" i="3"/>
  <c r="HA18" i="3"/>
  <c r="GV27" i="3"/>
  <c r="GW27" i="3"/>
  <c r="GX27" i="3"/>
  <c r="GY27" i="3"/>
  <c r="GZ27" i="3"/>
  <c r="HA27" i="3"/>
  <c r="GV28" i="3"/>
  <c r="GW28" i="3"/>
  <c r="GX28" i="3"/>
  <c r="GY28" i="3"/>
  <c r="GZ28" i="3"/>
  <c r="HA28" i="3"/>
  <c r="GV36" i="3"/>
  <c r="GW36" i="3"/>
  <c r="GX36" i="3"/>
  <c r="GY36" i="3"/>
  <c r="GZ36" i="3"/>
  <c r="HA36" i="3"/>
  <c r="GV41" i="3"/>
  <c r="GW41" i="3"/>
  <c r="GX41" i="3"/>
  <c r="GY41" i="3"/>
  <c r="GZ41" i="3"/>
  <c r="HA41" i="3"/>
  <c r="GV42" i="3"/>
  <c r="GW42" i="3"/>
  <c r="GX42" i="3"/>
  <c r="GY42" i="3"/>
  <c r="GZ42" i="3"/>
  <c r="HA42" i="3"/>
  <c r="GV46" i="3"/>
  <c r="GW46" i="3"/>
  <c r="GX46" i="3"/>
  <c r="GY46" i="3"/>
  <c r="GZ46" i="3"/>
  <c r="HA46" i="3"/>
  <c r="GV48" i="3"/>
  <c r="GW48" i="3"/>
  <c r="GX48" i="3"/>
  <c r="GY48" i="3"/>
  <c r="GZ48" i="3"/>
  <c r="HA48" i="3"/>
  <c r="GV49" i="3"/>
  <c r="GW49" i="3"/>
  <c r="GX49" i="3"/>
  <c r="GY49" i="3"/>
  <c r="GZ49" i="3"/>
  <c r="HA49" i="3"/>
  <c r="GV50" i="3"/>
  <c r="GW50" i="3"/>
  <c r="GX50" i="3"/>
  <c r="GY50" i="3"/>
  <c r="GZ50" i="3"/>
  <c r="HA50" i="3"/>
  <c r="GV53" i="3"/>
  <c r="GW53" i="3"/>
  <c r="GX53" i="3"/>
  <c r="GY53" i="3"/>
  <c r="GZ53" i="3"/>
  <c r="HA53" i="3"/>
  <c r="GV54" i="3"/>
  <c r="GW54" i="3"/>
  <c r="GX54" i="3"/>
  <c r="GY54" i="3"/>
  <c r="GZ54" i="3"/>
  <c r="HA54" i="3"/>
  <c r="GV55" i="3"/>
  <c r="GW55" i="3"/>
  <c r="GX55" i="3"/>
  <c r="GY55" i="3"/>
  <c r="GZ55" i="3"/>
  <c r="HA55" i="3"/>
  <c r="GV56" i="3"/>
  <c r="GW56" i="3"/>
  <c r="GX56" i="3"/>
  <c r="GY56" i="3"/>
  <c r="GZ56" i="3"/>
  <c r="HA56" i="3"/>
  <c r="GV57" i="3"/>
  <c r="GW57" i="3"/>
  <c r="GX57" i="3"/>
  <c r="GY57" i="3"/>
  <c r="GZ57" i="3"/>
  <c r="HA57" i="3"/>
  <c r="GV58" i="3"/>
  <c r="GW58" i="3"/>
  <c r="GX58" i="3"/>
  <c r="GY58" i="3"/>
  <c r="GZ58" i="3"/>
  <c r="HA58" i="3"/>
  <c r="GV61" i="3"/>
  <c r="GW61" i="3"/>
  <c r="GX61" i="3"/>
  <c r="GY61" i="3"/>
  <c r="GZ61" i="3"/>
  <c r="HA61" i="3"/>
  <c r="GV67" i="3"/>
  <c r="GW67" i="3"/>
  <c r="GX67" i="3"/>
  <c r="GY67" i="3"/>
  <c r="GZ67" i="3"/>
  <c r="HA67" i="3"/>
  <c r="HA9" i="3"/>
  <c r="GZ9" i="3"/>
  <c r="GY9" i="3"/>
  <c r="GX9" i="3"/>
  <c r="GW9" i="3"/>
  <c r="GV9" i="3"/>
  <c r="GU9" i="3"/>
  <c r="GT9" i="3"/>
  <c r="GS9" i="3"/>
  <c r="GR9" i="3"/>
  <c r="GQ9" i="3"/>
  <c r="I9" i="5" s="1"/>
  <c r="HN9" i="3"/>
  <c r="HM9" i="3"/>
  <c r="HL9" i="3"/>
  <c r="HK9" i="3"/>
  <c r="HJ9" i="3"/>
  <c r="HI9" i="3"/>
  <c r="L9" i="5" l="1"/>
  <c r="O9" i="5" s="1"/>
  <c r="GU14" i="3"/>
  <c r="GU18" i="3"/>
  <c r="GU27" i="3"/>
  <c r="GU28" i="3"/>
  <c r="GU36" i="3"/>
  <c r="GU41" i="3"/>
  <c r="GU42" i="3"/>
  <c r="GU46" i="3"/>
  <c r="GU48" i="3"/>
  <c r="GU49" i="3"/>
  <c r="GU50" i="3"/>
  <c r="GU53" i="3"/>
  <c r="GU54" i="3"/>
  <c r="GU55" i="3"/>
  <c r="GU56" i="3"/>
  <c r="GU57" i="3"/>
  <c r="GU58" i="3"/>
  <c r="GU61" i="3"/>
  <c r="GU67" i="3"/>
  <c r="HQ9" i="3"/>
  <c r="HP9" i="3"/>
  <c r="HO9" i="3"/>
  <c r="HH9" i="3"/>
  <c r="M9" i="5" s="1"/>
  <c r="HB9" i="3"/>
  <c r="K9" i="5" s="1"/>
  <c r="P9" i="5" s="1"/>
  <c r="GL14" i="3"/>
  <c r="GM14" i="3"/>
  <c r="GN14" i="3"/>
  <c r="GO14" i="3"/>
  <c r="GL18" i="3"/>
  <c r="GM18" i="3"/>
  <c r="GN18" i="3"/>
  <c r="GO18" i="3"/>
  <c r="GL27" i="3"/>
  <c r="GM27" i="3"/>
  <c r="GN27" i="3"/>
  <c r="GO27" i="3"/>
  <c r="GL28" i="3"/>
  <c r="GM28" i="3"/>
  <c r="GN28" i="3"/>
  <c r="GO28" i="3"/>
  <c r="GL36" i="3"/>
  <c r="GM36" i="3"/>
  <c r="GN36" i="3"/>
  <c r="GO36" i="3"/>
  <c r="GL41" i="3"/>
  <c r="GM41" i="3"/>
  <c r="GN41" i="3"/>
  <c r="GO41" i="3"/>
  <c r="GL42" i="3"/>
  <c r="GM42" i="3"/>
  <c r="GN42" i="3"/>
  <c r="GO42" i="3"/>
  <c r="GL46" i="3"/>
  <c r="GM46" i="3"/>
  <c r="GN46" i="3"/>
  <c r="GO46" i="3"/>
  <c r="GL53" i="3"/>
  <c r="GM53" i="3"/>
  <c r="GN53" i="3"/>
  <c r="GO53" i="3"/>
  <c r="GL54" i="3"/>
  <c r="GM54" i="3"/>
  <c r="GN54" i="3"/>
  <c r="GO54" i="3"/>
  <c r="GL55" i="3"/>
  <c r="GM55" i="3"/>
  <c r="GN55" i="3"/>
  <c r="GO55" i="3"/>
  <c r="GL56" i="3"/>
  <c r="GM56" i="3"/>
  <c r="GN56" i="3"/>
  <c r="GO56" i="3"/>
  <c r="GL57" i="3"/>
  <c r="GM57" i="3"/>
  <c r="GN57" i="3"/>
  <c r="GO57" i="3"/>
  <c r="GL58" i="3"/>
  <c r="GM58" i="3"/>
  <c r="GN58" i="3"/>
  <c r="GO58" i="3"/>
  <c r="GL61" i="3"/>
  <c r="GM61" i="3"/>
  <c r="GN61" i="3"/>
  <c r="GO61" i="3"/>
  <c r="GL67" i="3"/>
  <c r="GM67" i="3"/>
  <c r="GN67" i="3"/>
  <c r="GO67" i="3"/>
  <c r="GO9" i="3"/>
  <c r="GN9" i="3"/>
  <c r="GM9" i="3"/>
  <c r="GL9" i="3"/>
  <c r="GG9" i="3"/>
  <c r="GD14" i="3"/>
  <c r="GD18" i="3"/>
  <c r="GD27" i="3"/>
  <c r="GD28" i="3"/>
  <c r="GD36" i="3"/>
  <c r="GD41" i="3"/>
  <c r="GD42" i="3"/>
  <c r="GD46" i="3"/>
  <c r="GD53" i="3"/>
  <c r="GD54" i="3"/>
  <c r="GD55" i="3"/>
  <c r="GD56" i="3"/>
  <c r="GD57" i="3"/>
  <c r="GD58" i="3"/>
  <c r="GD61" i="3"/>
  <c r="GD67" i="3"/>
  <c r="GD9" i="3"/>
  <c r="GG14" i="3"/>
  <c r="GH14" i="3"/>
  <c r="GI14" i="3"/>
  <c r="GJ14" i="3"/>
  <c r="GK14" i="3"/>
  <c r="GG18" i="3"/>
  <c r="GH18" i="3"/>
  <c r="GI18" i="3"/>
  <c r="GJ18" i="3"/>
  <c r="GK18" i="3"/>
  <c r="GG27" i="3"/>
  <c r="GH27" i="3"/>
  <c r="GI27" i="3"/>
  <c r="GJ27" i="3"/>
  <c r="GK27" i="3"/>
  <c r="GG28" i="3"/>
  <c r="GH28" i="3"/>
  <c r="GI28" i="3"/>
  <c r="GJ28" i="3"/>
  <c r="GK28" i="3"/>
  <c r="GG36" i="3"/>
  <c r="GH36" i="3"/>
  <c r="GI36" i="3"/>
  <c r="GJ36" i="3"/>
  <c r="GK36" i="3"/>
  <c r="GG41" i="3"/>
  <c r="GH41" i="3"/>
  <c r="GI41" i="3"/>
  <c r="GJ41" i="3"/>
  <c r="GK41" i="3"/>
  <c r="GG42" i="3"/>
  <c r="GH42" i="3"/>
  <c r="GI42" i="3"/>
  <c r="GJ42" i="3"/>
  <c r="GK42" i="3"/>
  <c r="GG46" i="3"/>
  <c r="GH46" i="3"/>
  <c r="GI46" i="3"/>
  <c r="GJ46" i="3"/>
  <c r="GK46" i="3"/>
  <c r="GG53" i="3"/>
  <c r="GH53" i="3"/>
  <c r="GI53" i="3"/>
  <c r="GJ53" i="3"/>
  <c r="GK53" i="3"/>
  <c r="GG54" i="3"/>
  <c r="GH54" i="3"/>
  <c r="GI54" i="3"/>
  <c r="GJ54" i="3"/>
  <c r="GK54" i="3"/>
  <c r="GG55" i="3"/>
  <c r="GH55" i="3"/>
  <c r="GI55" i="3"/>
  <c r="GJ55" i="3"/>
  <c r="GK55" i="3"/>
  <c r="GG56" i="3"/>
  <c r="GH56" i="3"/>
  <c r="GI56" i="3"/>
  <c r="GJ56" i="3"/>
  <c r="GK56" i="3"/>
  <c r="GG57" i="3"/>
  <c r="GH57" i="3"/>
  <c r="GI57" i="3"/>
  <c r="GJ57" i="3"/>
  <c r="GK57" i="3"/>
  <c r="GG58" i="3"/>
  <c r="GH58" i="3"/>
  <c r="GI58" i="3"/>
  <c r="GJ58" i="3"/>
  <c r="GK58" i="3"/>
  <c r="GG61" i="3"/>
  <c r="GH61" i="3"/>
  <c r="GI61" i="3"/>
  <c r="GJ61" i="3"/>
  <c r="GK61" i="3"/>
  <c r="GG67" i="3"/>
  <c r="GH67" i="3"/>
  <c r="GI67" i="3"/>
  <c r="GJ67" i="3"/>
  <c r="GK67" i="3"/>
  <c r="GK9" i="3"/>
  <c r="GJ9" i="3"/>
  <c r="GI9" i="3"/>
  <c r="GH9" i="3"/>
  <c r="GE14" i="3"/>
  <c r="GF14" i="3"/>
  <c r="GE18" i="3"/>
  <c r="GF18" i="3"/>
  <c r="GE27" i="3"/>
  <c r="GF27" i="3"/>
  <c r="GE28" i="3"/>
  <c r="GF28" i="3"/>
  <c r="GE36" i="3"/>
  <c r="GF36" i="3"/>
  <c r="GE41" i="3"/>
  <c r="GF41" i="3"/>
  <c r="GE42" i="3"/>
  <c r="GF42" i="3"/>
  <c r="GE46" i="3"/>
  <c r="GF46" i="3"/>
  <c r="GE53" i="3"/>
  <c r="GF53" i="3"/>
  <c r="GE54" i="3"/>
  <c r="GF54" i="3"/>
  <c r="GE55" i="3"/>
  <c r="GF55" i="3"/>
  <c r="GE56" i="3"/>
  <c r="GF56" i="3"/>
  <c r="GE57" i="3"/>
  <c r="GF57" i="3"/>
  <c r="GE58" i="3"/>
  <c r="GF58" i="3"/>
  <c r="GE61" i="3"/>
  <c r="GF61" i="3"/>
  <c r="GE67" i="3"/>
  <c r="GF67" i="3"/>
  <c r="GF9" i="3"/>
  <c r="GE9" i="3"/>
  <c r="Q9" i="5" l="1"/>
</calcChain>
</file>

<file path=xl/sharedStrings.xml><?xml version="1.0" encoding="utf-8"?>
<sst xmlns="http://schemas.openxmlformats.org/spreadsheetml/2006/main" count="19640" uniqueCount="1016">
  <si>
    <t>SubjID</t>
  </si>
  <si>
    <t>R_AvoCNVPDpoqssr7</t>
  </si>
  <si>
    <t>Summary_GNG EC_incomplete.xlsx</t>
  </si>
  <si>
    <t>R_2fs2c5dN2vU4jrM</t>
  </si>
  <si>
    <t>Summary_GNG EC_November 19, 2022_10.26.xlsx</t>
  </si>
  <si>
    <t>R_1jDhIsNcHwcS9Eb</t>
  </si>
  <si>
    <t>R_2v0yJmJcumSMIOm</t>
  </si>
  <si>
    <t>Summary_GNG incomplete.xlsx</t>
  </si>
  <si>
    <t>R_1pnkqh59IEEOEDV</t>
  </si>
  <si>
    <t>Summary_GNG 9-28-21 - Final_November 18, 2022_15.22.xlsx</t>
  </si>
  <si>
    <t>.</t>
  </si>
  <si>
    <t>R_URBfYRdCsjFHnu9</t>
  </si>
  <si>
    <t>R_1M65nLHBwFsf6Cm</t>
  </si>
  <si>
    <t>R_4MeVz6jeFAtkWUp</t>
  </si>
  <si>
    <t>R_3CHmKrDqZLLstKY</t>
  </si>
  <si>
    <t>R_2ttbmfx3L5BUmeq</t>
  </si>
  <si>
    <t>R_1OkPRGNcxDdLBwn</t>
  </si>
  <si>
    <t>R_2Xb5VQVNOlUb1Xr</t>
  </si>
  <si>
    <t>R_2QM8OEF0jwWWYBk</t>
  </si>
  <si>
    <t>R_RCy8dVGTJihJ7Gh</t>
  </si>
  <si>
    <t>R_3kq7OhxurfsA8Jc</t>
  </si>
  <si>
    <t>R_1i9UADVDHPDjUqW</t>
  </si>
  <si>
    <t>R_1dtunpm762dyHIt</t>
  </si>
  <si>
    <t>R_1OpxOWCuWtEkqXf</t>
  </si>
  <si>
    <t>R_sjol8Lj4MJcTiQV</t>
  </si>
  <si>
    <t>R_pMEZo1Vik7PzRXH</t>
  </si>
  <si>
    <t>R_ymViBbdJ3aqOcSJ</t>
  </si>
  <si>
    <t>R_31iS5NzHIJNHQ2S</t>
  </si>
  <si>
    <t>R_2Ehl6J3mhu3CQMu</t>
  </si>
  <si>
    <t>R_ctNrMMrjedcwFUJ</t>
  </si>
  <si>
    <t>R_3NPzYzC5xeU4aBF</t>
  </si>
  <si>
    <t>R_3RyWptejRR5EbJi</t>
  </si>
  <si>
    <t>R_PLOehYcIsDzJf9L</t>
  </si>
  <si>
    <t>R_1gjaT5nNyzM0tfL</t>
  </si>
  <si>
    <t>R_2Vf3Zgb9KQaFYP9</t>
  </si>
  <si>
    <t>R_6hC9ONRUPq8ELct</t>
  </si>
  <si>
    <t>R_3PqaoRrPJpH7Zop</t>
  </si>
  <si>
    <t>R_1gGxioFMC2PpJ6F</t>
  </si>
  <si>
    <t>R_REK1L7w6veqhay5</t>
  </si>
  <si>
    <t>R_21ncHkfQhyiBt39</t>
  </si>
  <si>
    <t>R_1gqpwZJY08mFRmg</t>
  </si>
  <si>
    <t>R_3DuRM4EXhdIQzwv</t>
  </si>
  <si>
    <t>R_8IENh85W59WYiul</t>
  </si>
  <si>
    <t>R_spuj49FWEXjFljb</t>
  </si>
  <si>
    <t>R_24HInMEZC6sNZFM</t>
  </si>
  <si>
    <t>R_2cd8dOmGc1JPJ68</t>
  </si>
  <si>
    <t>R_2ALjylM3T3BYF9d</t>
  </si>
  <si>
    <t>R_0vz5G8Xn6SHvod3</t>
  </si>
  <si>
    <t>R_3O0wHF6lZ3lTEZj</t>
  </si>
  <si>
    <t>R_1Nk3nyfLw6Voyav</t>
  </si>
  <si>
    <t>R_2Cex4Yi1P9mXC2Z</t>
  </si>
  <si>
    <t>R_Ah5eELLAuTTGYIF</t>
  </si>
  <si>
    <t>R_27BVbIGltsIwsL2</t>
  </si>
  <si>
    <t>R_VXrVBY0beOd3Gut</t>
  </si>
  <si>
    <t>R_1fel36BTOR8VDAy</t>
  </si>
  <si>
    <t>R_3fU9vFoDBaJIXWC</t>
  </si>
  <si>
    <t>R_3PtKJkhx9xSx8EW</t>
  </si>
  <si>
    <t>R_2bMteyI80LloLtf</t>
  </si>
  <si>
    <t>R_spMzEVBu0VhAq5j</t>
  </si>
  <si>
    <t>R_3fIPtVI4lHBClWl</t>
  </si>
  <si>
    <t>R_2YnrrULEZ2HPwP7</t>
  </si>
  <si>
    <t>R_1r17gLHpwZNtJ83</t>
  </si>
  <si>
    <t>R_1r1QQTDLf5ulOsu</t>
  </si>
  <si>
    <t>R_1n7RF5WYA6OK4LY</t>
  </si>
  <si>
    <t>R_2xxRJBhOctPMosc</t>
  </si>
  <si>
    <t>R_3gShT3OXrXwnmaK</t>
  </si>
  <si>
    <t>R_ZmXrPfHVwakxYBz</t>
  </si>
  <si>
    <t>R_3Oq5RxsNoRx1VWp</t>
  </si>
  <si>
    <t>R_2c72XPvZGSQyeBy</t>
  </si>
  <si>
    <t>R_3nc1sNhUxRmHCbw</t>
  </si>
  <si>
    <t>R_2TLhrJjrnsaSNIv</t>
  </si>
  <si>
    <t>R_233lyZhbGNw3V2j</t>
  </si>
  <si>
    <t>R_OfJlYYBmk18D59n</t>
  </si>
  <si>
    <t>R_1QJDSCcGrsNPmca</t>
  </si>
  <si>
    <t>R_2c1I9XlACMlLPAS</t>
  </si>
  <si>
    <t>R_1qWYkNpN3cgodbj</t>
  </si>
  <si>
    <t>R_1FqWCwHcZkKMgDD</t>
  </si>
  <si>
    <t>R_3D0kcLxQQ8W83yo</t>
  </si>
  <si>
    <t>R_PYALhDLdLd5bUVX</t>
  </si>
  <si>
    <t>001SP23</t>
  </si>
  <si>
    <t>R_3IbLs3NRKiPdfDi</t>
  </si>
  <si>
    <t>Summary_GNG EC_April 24, 2023_08.14.xlsx</t>
  </si>
  <si>
    <t>003SP23</t>
  </si>
  <si>
    <t>R_22ncrz1V5UfVbvx</t>
  </si>
  <si>
    <t>004SP23</t>
  </si>
  <si>
    <t>R_3CTJIfzfGhta7l4</t>
  </si>
  <si>
    <t>005SP23</t>
  </si>
  <si>
    <t>R_2pWE4G4XgF05oyK</t>
  </si>
  <si>
    <t>006SP23</t>
  </si>
  <si>
    <t>R_AoOFWAbc6fKHalr</t>
  </si>
  <si>
    <t>007SP23</t>
  </si>
  <si>
    <t>R_yVblYe4FKdPdjW1</t>
  </si>
  <si>
    <t>008SP23</t>
  </si>
  <si>
    <t>R_3p8PJciSYSebJ5T</t>
  </si>
  <si>
    <t>009SP23</t>
  </si>
  <si>
    <t>R_3felsPLdJlFZBFP</t>
  </si>
  <si>
    <t>010SP23</t>
  </si>
  <si>
    <t>R_2bW6x9kXMRE3v7E</t>
  </si>
  <si>
    <t>011SP23</t>
  </si>
  <si>
    <t>R_1gtm1JLuiq0xfmN</t>
  </si>
  <si>
    <t>0012SP23</t>
  </si>
  <si>
    <t>R_3mdxHPDn8zuAJdq</t>
  </si>
  <si>
    <t>013SP23</t>
  </si>
  <si>
    <t>R_3O0SWqqFaPimBYA</t>
  </si>
  <si>
    <t>014SP23</t>
  </si>
  <si>
    <t>R_3pceje0iaYG59da</t>
  </si>
  <si>
    <t>015SP23</t>
  </si>
  <si>
    <t>R_1oz3quuaUT0urGt</t>
  </si>
  <si>
    <t>016SP23</t>
  </si>
  <si>
    <t>R_3L51LdYA3BM6eCC</t>
  </si>
  <si>
    <t>017SP23</t>
  </si>
  <si>
    <t>R_1gOAsv2fNGoeg8B</t>
  </si>
  <si>
    <t>018SP23</t>
  </si>
  <si>
    <t>R_2YrFri8Tw9v4GF6</t>
  </si>
  <si>
    <t>019SP23</t>
  </si>
  <si>
    <t>R_w1TUht9dZa0Falb</t>
  </si>
  <si>
    <t>020SP23</t>
  </si>
  <si>
    <t>R_2f9wCp226QCnRx8</t>
  </si>
  <si>
    <t>021SP23</t>
  </si>
  <si>
    <t>R_2UarNASFoORSfea</t>
  </si>
  <si>
    <t>R_pEQb0L0n589Ks0N</t>
  </si>
  <si>
    <t>R_1g78DtIaoOvQtnK</t>
  </si>
  <si>
    <t>R_5d8cyjAQVBPochz</t>
  </si>
  <si>
    <t>R_9TrxJPFsfLnajlv</t>
  </si>
  <si>
    <t>R_sG4NF8RWzgz5aHD</t>
  </si>
  <si>
    <t>R_PSY73h5Oj4Yuglr</t>
  </si>
  <si>
    <t>R_3061AYFtCYAwOjW</t>
  </si>
  <si>
    <t>R_22wXy4R2S0JTsPQ</t>
  </si>
  <si>
    <t>R_yOqT3ecyTqRufCN</t>
  </si>
  <si>
    <t>R_3hmB4Dw7KWbXRyw</t>
  </si>
  <si>
    <t>R_zS7qydwzbtChaEN</t>
  </si>
  <si>
    <t>R_2do8lQQvvX68Af9</t>
  </si>
  <si>
    <t>R_4OTkDLPVTKU5KJb</t>
  </si>
  <si>
    <t>R_2aOUPjrnsVtSk6o</t>
  </si>
  <si>
    <t>R_3qEeYoKFpkkh3dO</t>
  </si>
  <si>
    <t>R_DTYVEqdBVWryV21</t>
  </si>
  <si>
    <t>R_263zf4k9ysFpLCs</t>
  </si>
  <si>
    <t>R_2q4UtnSsjoGvfdv</t>
  </si>
  <si>
    <t>R_2QQxmBJ9WQ3zbqj</t>
  </si>
  <si>
    <t>R_2xS1OVqES1RAKTl</t>
  </si>
  <si>
    <t>R_12PAyJaH9DwzDxI</t>
  </si>
  <si>
    <t>R_w6FRkYaYXtmVWwx</t>
  </si>
  <si>
    <t>R_2VgvxYETkPLOpvU</t>
  </si>
  <si>
    <t>R_1JLq1ZYNC5bYP3X</t>
  </si>
  <si>
    <t>R_28D025b3Cw7P5hF</t>
  </si>
  <si>
    <t>R_28MxvBO9Ds44GHV</t>
  </si>
  <si>
    <t>R_SHOmBjkSlPTKP3r</t>
  </si>
  <si>
    <t>GNG_RespID</t>
  </si>
  <si>
    <t>GNG_Session</t>
  </si>
  <si>
    <t>GNG_TA_sourcefile</t>
  </si>
  <si>
    <t>GNG_nGood</t>
  </si>
  <si>
    <t>GNG_nShort</t>
  </si>
  <si>
    <t>GNG_nGoTrials</t>
  </si>
  <si>
    <t>GNG_nNoGoTrials</t>
  </si>
  <si>
    <t>GNG_GoPctCorr</t>
  </si>
  <si>
    <t>GNG_GoPctErr</t>
  </si>
  <si>
    <t>GNG_NoGoPctCorr</t>
  </si>
  <si>
    <t>GNG_NoGoPctErr</t>
  </si>
  <si>
    <t>GNG_GoMeanRT</t>
  </si>
  <si>
    <t>GNG_GoSD_RT</t>
  </si>
  <si>
    <t>GNG_NoGoMeanRT</t>
  </si>
  <si>
    <t>GNG_NoGoSD_RT</t>
  </si>
  <si>
    <t>GNG_ProratedComErr</t>
  </si>
  <si>
    <t>R_1Kw4gBdWhd5TuGt</t>
  </si>
  <si>
    <t>Summary_RPLT T4 EC_November 19, 2022_10.20.xlsx</t>
  </si>
  <si>
    <t>T4</t>
  </si>
  <si>
    <t>R_2zYgLA5yzEPigDK</t>
  </si>
  <si>
    <t>Summary_RPLT 11-2-21 - Final - T2_September 27, 2022_09.15.xlsx</t>
  </si>
  <si>
    <t>T2</t>
  </si>
  <si>
    <t>R_3JEO0mgGxqhu3LS</t>
  </si>
  <si>
    <t>Summary_RPLT 12-2-21 - Final - T3_November 21, 2022_14.05.xlsx</t>
  </si>
  <si>
    <t>T3</t>
  </si>
  <si>
    <t>R_1isTRihCDv0vYQ9</t>
  </si>
  <si>
    <t>R_CdhRnvnfsPgXrQR</t>
  </si>
  <si>
    <t>Summary_RPLT 12-2-21 - Final - T5_November 18, 2022_15.34.xlsx</t>
  </si>
  <si>
    <t>T5</t>
  </si>
  <si>
    <t>R_3GCaPYgFkzGzzdM</t>
  </si>
  <si>
    <t>R_559mK3lxCSiTHBT</t>
  </si>
  <si>
    <t>Summary_RPLT EC - T1_November 19, 2022_10.48.xlsx</t>
  </si>
  <si>
    <t>T1</t>
  </si>
  <si>
    <t>R_uwiL6p7B6VBvqoh</t>
  </si>
  <si>
    <t>R_3shmCxKD3BQLgAS</t>
  </si>
  <si>
    <t>R_23ggF57mvbV2Q0k</t>
  </si>
  <si>
    <t>R_1NzzvXIC5xnDR0M</t>
  </si>
  <si>
    <t>R_1Gi7sCGDybbY5wZ</t>
  </si>
  <si>
    <t>R_27yeiMCiO11aEHm</t>
  </si>
  <si>
    <t>R_2t9hTX1y2R72lrl</t>
  </si>
  <si>
    <t>R_33vfUZjuKTNwnau</t>
  </si>
  <si>
    <t>R_sjSD8RauQeZogkp</t>
  </si>
  <si>
    <t>R_1Dprhk4Bc9Gmjda</t>
  </si>
  <si>
    <t>R_2YLIetl1B9rlm4C</t>
  </si>
  <si>
    <t>R_1eJilZDFJEq48Iz</t>
  </si>
  <si>
    <t>R_qCNNR0W1vsaSzKx</t>
  </si>
  <si>
    <t>R_3edYIP7l82u67S3</t>
  </si>
  <si>
    <t>R_3qX1nl6cDup9EFQ</t>
  </si>
  <si>
    <t>R_2OMU2DtADzoTRcW</t>
  </si>
  <si>
    <t>R_2CybmVEfKqf1Ufu</t>
  </si>
  <si>
    <t>R_3Ear3qjJ40VsHFD</t>
  </si>
  <si>
    <t>R_OOjIMGhrfkKHJTP</t>
  </si>
  <si>
    <t>R_3dZjGIobpY0zmIo</t>
  </si>
  <si>
    <t>R_2R4SSCqRBEx4vMp</t>
  </si>
  <si>
    <t>R_232HSHY5qF3IhUe</t>
  </si>
  <si>
    <t>R_3iVg9Orws2OBk9y</t>
  </si>
  <si>
    <t>R_oXpRol5E3rNXcQx</t>
  </si>
  <si>
    <t>R_T7xHDDwEoHzZwl3</t>
  </si>
  <si>
    <t>R_2QEhwc52JQBcYjm</t>
  </si>
  <si>
    <t>R_r6mR5zzRgH49KQp</t>
  </si>
  <si>
    <t>R_1oGa0LURa3TfJ1g</t>
  </si>
  <si>
    <t>R_3sB4RgBkv84udMp</t>
  </si>
  <si>
    <t>R_RxLjBmd0uZktiVP</t>
  </si>
  <si>
    <t>R_1Nf7YW2CPd2Oh2i</t>
  </si>
  <si>
    <t>R_33EkbWX2ZnTieYL</t>
  </si>
  <si>
    <t>R_29dp9bzmP4cg0Ks</t>
  </si>
  <si>
    <t>R_31XBVQLejOcDHsL</t>
  </si>
  <si>
    <t>R_3pne2tNxdFK4is1</t>
  </si>
  <si>
    <t>R_1ePNetpyBNMA4Sf</t>
  </si>
  <si>
    <t>R_1Q9Go3oLjax2P2F</t>
  </si>
  <si>
    <t>R_TcME0Chqo42FWlH</t>
  </si>
  <si>
    <t>R_VP6TCE12Ol9iaad</t>
  </si>
  <si>
    <t>R_2VmWLkF6DtTp5q3</t>
  </si>
  <si>
    <t>R_1Lhe8pNzSUuqokc</t>
  </si>
  <si>
    <t>R_2rHm3P2OKfDZJXu</t>
  </si>
  <si>
    <t>R_3qOrhIlR92z1S2u</t>
  </si>
  <si>
    <t>R_1Owwf0Kdi70TAS6</t>
  </si>
  <si>
    <t>R_2dtpQgAdiRgMCKr</t>
  </si>
  <si>
    <t>R_bkDVkTglVI9XxkJ</t>
  </si>
  <si>
    <t>R_2QETclfU3rL6V06</t>
  </si>
  <si>
    <t>R_2CQCncdTziJ0Mi5</t>
  </si>
  <si>
    <t>R_8vTFdzPNmBwrcAh</t>
  </si>
  <si>
    <t>R_3h0K7C6tukkR8uH</t>
  </si>
  <si>
    <t>R_1OE4fyKM7q5xdlW</t>
  </si>
  <si>
    <t>R_AcVXQQSxFU0nOzT</t>
  </si>
  <si>
    <t>R_2tDr6ohwaV0tQac</t>
  </si>
  <si>
    <t>R_0If4rYuHpqePYbv</t>
  </si>
  <si>
    <t>Summary_RPLT T4 EC_April 24, 2023_09.46.xlsx</t>
  </si>
  <si>
    <t>R_2bPCEvfGTAIXpO3</t>
  </si>
  <si>
    <t>R_ysTGydlISFDlAs1</t>
  </si>
  <si>
    <t>002SP23</t>
  </si>
  <si>
    <t>Summary_RPLT EC - T1_April 24, 2023_08.20.xlsx</t>
  </si>
  <si>
    <t>R_3PFbCOYTc7wNnep</t>
  </si>
  <si>
    <t>R_2Y8Pjp3tnbYxQi4</t>
  </si>
  <si>
    <t>R_2zTLD2J7IBTl4KC</t>
  </si>
  <si>
    <t>R_25BCyZk7x67MZ7p</t>
  </si>
  <si>
    <t>R_3NE5sEBtGA89odT</t>
  </si>
  <si>
    <t>R_1lynL6Dx3I0W4Zr</t>
  </si>
  <si>
    <t>R_3LhRXRpqEKDnIW3</t>
  </si>
  <si>
    <t>R_RxWNm92y747hQY1</t>
  </si>
  <si>
    <t>R_1HbN9U1iT6hDpqL</t>
  </si>
  <si>
    <t>R_1NekcWiuep01MVw</t>
  </si>
  <si>
    <t>R_WdmengUDJyNw47L</t>
  </si>
  <si>
    <t>R_1Kg0uxe3E1PQzUr</t>
  </si>
  <si>
    <t>R_6r2gVRQpSFUKOZ3</t>
  </si>
  <si>
    <t>R_1LBY7SaxPlA5lNQ</t>
  </si>
  <si>
    <t>R_dhUJOaqeKokvoGJ</t>
  </si>
  <si>
    <t>R_rioXLtdU9OX9JXr</t>
  </si>
  <si>
    <t>R_DxjMgbkVGRX7A4x</t>
  </si>
  <si>
    <t>R_Q9UF9fkEaLjAsyB</t>
  </si>
  <si>
    <t>R_2tioyvJW6ppeLOB</t>
  </si>
  <si>
    <t>R_DeE97GtziLCFEDT</t>
  </si>
  <si>
    <t>R_1d6oWg9ydh0VVsT</t>
  </si>
  <si>
    <t>R_qUwNaBM3ihNN6cp</t>
  </si>
  <si>
    <t>R_2VeuR4gkYBhMFQ3</t>
  </si>
  <si>
    <t>R_27drrB2N363Opih</t>
  </si>
  <si>
    <t>R_2i8c7AEPCtnzmPn</t>
  </si>
  <si>
    <t>R_3DkLnUaciRpGna9</t>
  </si>
  <si>
    <t>R_300sb0b5TBoi2bm</t>
  </si>
  <si>
    <t>R_3KO4WpsA15WMSbH</t>
  </si>
  <si>
    <t>R_1MTieGeJhp9lK5V</t>
  </si>
  <si>
    <t>R_xn3dmvZgMud5BFn</t>
  </si>
  <si>
    <t>R_2B9vXlQcvbJVJha</t>
  </si>
  <si>
    <t>R_DBtmjHlS3kUGY4F</t>
  </si>
  <si>
    <t>R_2pYkSFT3IOcq9RX</t>
  </si>
  <si>
    <t>R_1qWdddCN2qmUg4E</t>
  </si>
  <si>
    <t>R_1P4MccBk5enGflo</t>
  </si>
  <si>
    <t>R_BrmqDREyueIoBxL</t>
  </si>
  <si>
    <t>R_1LOPj2zi5DW7DEM</t>
  </si>
  <si>
    <t>R_2Sq3D3YvNhAAJhK</t>
  </si>
  <si>
    <t>R_DIBAGCthHJlXEEp</t>
  </si>
  <si>
    <t>R_29psEB53f0sytHj</t>
  </si>
  <si>
    <t>R_ul9Vwq29ailZeFP</t>
  </si>
  <si>
    <t>R_3iqfYqyQVKqGmoP</t>
  </si>
  <si>
    <t>RPLT_RespID</t>
  </si>
  <si>
    <t>RPLT_Session</t>
  </si>
  <si>
    <t>RPLT_TA_sourcefile</t>
  </si>
  <si>
    <t>RPLT_version</t>
  </si>
  <si>
    <t>RPLT_nTotalCorrect</t>
  </si>
  <si>
    <t>RPLT_nTotalIncorrect</t>
  </si>
  <si>
    <t>RPLT_PctCorr_AcqReward</t>
  </si>
  <si>
    <t>RPLT_PctCorr_AcqPunish</t>
  </si>
  <si>
    <t>RPLT_meanRT_AcqRewardCorr</t>
  </si>
  <si>
    <t>RPLT_meanRT_AcqPunishCorr</t>
  </si>
  <si>
    <t>RPLT_meanRT_AcqRewardIncorr</t>
  </si>
  <si>
    <t>RPLT_meanRT_AcqPunishIncorr</t>
  </si>
  <si>
    <t>RPLT_PctCorr_RevReward</t>
  </si>
  <si>
    <t>RPLT_PctCorr_RevPunish</t>
  </si>
  <si>
    <t>RPLT_meanRT_RevRewardCorr</t>
  </si>
  <si>
    <t>RPLT_meanRT_RevPunishCorr</t>
  </si>
  <si>
    <t>RPLT_meanRT_RevRewardIncorr</t>
  </si>
  <si>
    <t>RPLT_meanRT_RevPunishIncorr</t>
  </si>
  <si>
    <t>RPLT_myTotal</t>
  </si>
  <si>
    <t>R_2BxHSyZYH5QPwJu</t>
  </si>
  <si>
    <t>Summary_EST EC_November 19, 2022_10.30.xlsx</t>
  </si>
  <si>
    <t>R_1FakaYi6MfseWeF</t>
  </si>
  <si>
    <t>Summary_EST 8-19-21 - Final_September 27, 2022_09.12.xlsx</t>
  </si>
  <si>
    <t>R_2CQaIMXFDLrtSjx</t>
  </si>
  <si>
    <t>Summary_EST 8-19-21 - Final_November 18, 2022_15.28.xlsx</t>
  </si>
  <si>
    <t>R_1jqhqwjJnBzwMwp</t>
  </si>
  <si>
    <t>R_2cBqHrNyOhuENTd</t>
  </si>
  <si>
    <t>R_238JJvVmfHbtQIj</t>
  </si>
  <si>
    <t>R_XulWfpd9634bZ05</t>
  </si>
  <si>
    <t>R_27PtsqOjTvipXZV</t>
  </si>
  <si>
    <t>R_2VIOEhdtsAMQK2Y</t>
  </si>
  <si>
    <t>R_eJWmLPMXfe44ta1</t>
  </si>
  <si>
    <t>R_1GOlLg16z2xHOn0</t>
  </si>
  <si>
    <t>R_segsYap6jjAeEYF</t>
  </si>
  <si>
    <t>R_SBigCONDcWRnRbH</t>
  </si>
  <si>
    <t>R_1MYEulucrhMmdzC</t>
  </si>
  <si>
    <t>R_3Ryd6uwLPtkApY3</t>
  </si>
  <si>
    <t>R_1Ow1j6Ghsffi6WU</t>
  </si>
  <si>
    <t>R_201J1Ys2r20nIVX</t>
  </si>
  <si>
    <t>R_3DcPzz9Jy5voLXB</t>
  </si>
  <si>
    <t>R_RXF3Vf85yC53sYh</t>
  </si>
  <si>
    <t>R_3s0STqBktf7yaex</t>
  </si>
  <si>
    <t>R_pmbMHsPAgjxsXUR</t>
  </si>
  <si>
    <t>R_3LZSlSWyfoxspjZ</t>
  </si>
  <si>
    <t>R_9YaKLLOmoayrz7X</t>
  </si>
  <si>
    <t>R_cvjcPK3zElfJ4NH</t>
  </si>
  <si>
    <t>R_s6jmQli0IK2emGd</t>
  </si>
  <si>
    <t>R_3O1RrdptTGOjGvi</t>
  </si>
  <si>
    <t>R_rj89Sq8FH8LkVNL</t>
  </si>
  <si>
    <t>R_3DwNyYUSjMh2hPA</t>
  </si>
  <si>
    <t>R_VL0DJ3G6pdYWXx7</t>
  </si>
  <si>
    <t>R_3LXz6g3eOr29xS2</t>
  </si>
  <si>
    <t>R_3kGudiq1pqUoMbX</t>
  </si>
  <si>
    <t>R_Wifz2luY1CKmnPr</t>
  </si>
  <si>
    <t>R_1pXyYCEvgf0z7ji</t>
  </si>
  <si>
    <t>R_3MyD8uE7dcRr3q6</t>
  </si>
  <si>
    <t>R_yJa8ofR3fVdrrZT</t>
  </si>
  <si>
    <t>R_1l497lydjFWnWmR</t>
  </si>
  <si>
    <t>R_3Pd8BYLrCBKGR6N</t>
  </si>
  <si>
    <t>Summary_EST incomplete.xlsx</t>
  </si>
  <si>
    <t>R_3pqVGnQPW7Hb3mp</t>
  </si>
  <si>
    <t>R_2f3x0kZzRRUBBW2</t>
  </si>
  <si>
    <t>R_1DCt57BTE0bdeDg</t>
  </si>
  <si>
    <t>Summary_EST EC_April 24, 2023_08.11.xlsx</t>
  </si>
  <si>
    <t>R_234ClbwkxGg7gJE</t>
  </si>
  <si>
    <t>R_24PLPQu9PNk3DaN</t>
  </si>
  <si>
    <t>R_wNS66BLjyduWvzr</t>
  </si>
  <si>
    <t>R_PNlgFlE60jtjiTf</t>
  </si>
  <si>
    <t>R_3qIJOjoB27xjpEA</t>
  </si>
  <si>
    <t>R_10qKzM7EMoumH5p</t>
  </si>
  <si>
    <t>R_3j1iTzYyLvL49wr</t>
  </si>
  <si>
    <t>R_3rNanspoa1LNI3P</t>
  </si>
  <si>
    <t>R_3KPnSsqLbAGpgT9</t>
  </si>
  <si>
    <t>R_2P8cbhTUKvS2sZu</t>
  </si>
  <si>
    <t>R_dcCLuDZSieroQJr</t>
  </si>
  <si>
    <t>R_2uNIjL3ZFkNxkci</t>
  </si>
  <si>
    <t>R_sLLjvFc6i76xai5</t>
  </si>
  <si>
    <t>R_XNfzyrdYzHsxHnH</t>
  </si>
  <si>
    <t>R_z8CnPfYX4tus1Ud</t>
  </si>
  <si>
    <t>R_1CkFPdRaU0p9hql</t>
  </si>
  <si>
    <t>R_1DqDkYDlqyZpHqB</t>
  </si>
  <si>
    <t>R_12gJDD7Ed0tHSf1</t>
  </si>
  <si>
    <t>R_2EvgqBCvVIL5BFJ</t>
  </si>
  <si>
    <t>Summary_EST EC_incomplete.xlsx</t>
  </si>
  <si>
    <t>R_3HMpw1IDkqo1CLT</t>
  </si>
  <si>
    <t>R_3feLZGYi7DMQJjg</t>
  </si>
  <si>
    <t>R_9QVmLaNoraNk9Pj</t>
  </si>
  <si>
    <t>R_3P5ijmctmPrHKqL</t>
  </si>
  <si>
    <t>R_87wPwplv0HtQVq1</t>
  </si>
  <si>
    <t>R_T6pc3ePYCKX78K5</t>
  </si>
  <si>
    <t>R_12mZjNjjmg4AZam</t>
  </si>
  <si>
    <t>R_5Ae01GtJqsiQtNL</t>
  </si>
  <si>
    <t>R_1OWbtBbGK34AJv7</t>
  </si>
  <si>
    <t>R_3IY5MSJEWPe8Huo</t>
  </si>
  <si>
    <t>R_6MewWl1dvdseugV</t>
  </si>
  <si>
    <t>R_2CJLmtRi3buJSgv</t>
  </si>
  <si>
    <t>R_1H69oZUSwuZk8Xv</t>
  </si>
  <si>
    <t>R_2zSBwerYo58jrre</t>
  </si>
  <si>
    <t>R_2vkzZ1dq5XZtQdz</t>
  </si>
  <si>
    <t>R_2BzXcP3OR3u5UK2</t>
  </si>
  <si>
    <t>R_24v1SmNRTjO9kD3</t>
  </si>
  <si>
    <t>R_cBWHd4rzy0Qt6JH</t>
  </si>
  <si>
    <t>R_1P2fsfYwzd8qqDu</t>
  </si>
  <si>
    <t>R_ehD4vtrjuPOsMRb</t>
  </si>
  <si>
    <t>EST_RespID</t>
  </si>
  <si>
    <t>EST_Session</t>
  </si>
  <si>
    <t>EST_TA_sourcefile</t>
  </si>
  <si>
    <t>EST_nGood</t>
  </si>
  <si>
    <t>EST_nLong</t>
  </si>
  <si>
    <t>EST_nShort</t>
  </si>
  <si>
    <t>EST_nBlue</t>
  </si>
  <si>
    <t>EST_nRed</t>
  </si>
  <si>
    <t>EST_PctCor_NEUT</t>
  </si>
  <si>
    <t>EST_PctCor_NEG</t>
  </si>
  <si>
    <t>EST_PctCor_SUI</t>
  </si>
  <si>
    <t>EST_PctCor_SUICIDE</t>
  </si>
  <si>
    <t>EST_CorrectMeanRT_NEUT</t>
  </si>
  <si>
    <t>EST_FirstMeanRT_NEUT</t>
  </si>
  <si>
    <t>EST_CorrectMeanRT_NEG</t>
  </si>
  <si>
    <t>EST_FirstMeanRT_NEG</t>
  </si>
  <si>
    <t>EST_CorrectMeanRT_SUI</t>
  </si>
  <si>
    <t>EST_FirstMeanRT_SUI</t>
  </si>
  <si>
    <t>EST_CorrectMeanRT_SUICIDE</t>
  </si>
  <si>
    <t>EST_FirstMeanRT_SUICIDE</t>
  </si>
  <si>
    <t>EST_MedianRT_NEUT</t>
  </si>
  <si>
    <t>EST_MedianRT_NEG</t>
  </si>
  <si>
    <t>EST_MedianRT_SUI</t>
  </si>
  <si>
    <t>EST_MedianRT_SUICIDE</t>
  </si>
  <si>
    <t>EST_dscore_NEG</t>
  </si>
  <si>
    <t>EST_dscore_SUI</t>
  </si>
  <si>
    <t>EST_dscore_SUICIDE</t>
  </si>
  <si>
    <t>R_1P0MCCdECqFecW2</t>
  </si>
  <si>
    <t>Summary_IAT EC_November 19, 2022_10.32.xlsx</t>
  </si>
  <si>
    <t>R_211lkf3HlsKQkxr</t>
  </si>
  <si>
    <t>Summary_IAT EC_incomplete.xlsx</t>
  </si>
  <si>
    <t>R_2Y4kWk1NKoRfIOU</t>
  </si>
  <si>
    <t>Summary_IAT_11-1-21_Final_September 27, 2022_09.14.xlsx</t>
  </si>
  <si>
    <t>R_33D4H76u1sO8taz</t>
  </si>
  <si>
    <t>Summary_IAT_11-1-21_Final_November 18, 2022_15.36</t>
  </si>
  <si>
    <t>R_2Cdq7ulNm3kN1Zu</t>
  </si>
  <si>
    <t>Summary_IAT_11-1-21_Final_November 18, 2022_15.37</t>
  </si>
  <si>
    <t>R_1EWZc3d9IOp3qYw</t>
  </si>
  <si>
    <t>Summary_IAT_11-1-21_Final_November 18, 2022_15.38</t>
  </si>
  <si>
    <t>R_2VwJhc0q35klNWa</t>
  </si>
  <si>
    <t>Summary_IAT_11-1-21_Final_November 18, 2022_15.39</t>
  </si>
  <si>
    <t>R_3JKTuQNv0lmJWBH</t>
  </si>
  <si>
    <t>Summary_IAT_11-1-21_Final_November 18, 2022_15.40</t>
  </si>
  <si>
    <t>R_25NjhgqmIWICnKS</t>
  </si>
  <si>
    <t>Summary_IAT_11-1-21_Final_November 18, 2022_15.41</t>
  </si>
  <si>
    <t>R_1i2IY5tC3Nml8GQ</t>
  </si>
  <si>
    <t>Summary_IAT_11-1-21_Final_November 18, 2022_15.42</t>
  </si>
  <si>
    <t>R_XiDKwRt29FACdJT</t>
  </si>
  <si>
    <t>Summary_IAT_11-1-21_Final_November 18, 2022_15.43</t>
  </si>
  <si>
    <t>R_2DTYLXsmA7fG7Tq</t>
  </si>
  <si>
    <t>Summary_IAT_11-1-21_Final_November 18, 2022_15.44</t>
  </si>
  <si>
    <t>R_1hWHk8lu8KamVnS</t>
  </si>
  <si>
    <t>Summary_IAT_11-1-21_Final_November 18, 2022_15.45</t>
  </si>
  <si>
    <t>R_237fxjp8U1DVOUl</t>
  </si>
  <si>
    <t>Summary_IAT_11-1-21_Final_November 18, 2022_15.46</t>
  </si>
  <si>
    <t>R_21p34sZWzxHJynR</t>
  </si>
  <si>
    <t>Summary_IAT_11-1-21_Final_November 18, 2022_15.47</t>
  </si>
  <si>
    <t>R_3qJq09OVm1QZQr4</t>
  </si>
  <si>
    <t>Summary_IAT_11-1-21_Final_November 18, 2022_15.48</t>
  </si>
  <si>
    <t>R_2eOxYGeP2mxNBq7</t>
  </si>
  <si>
    <t>Summary_IAT_11-1-21_Final_November 18, 2022_15.49</t>
  </si>
  <si>
    <t>R_ZHVHrFlReZ1VI8V</t>
  </si>
  <si>
    <t>Summary_IAT_11-1-21_Final_November 18, 2022_15.50</t>
  </si>
  <si>
    <t>R_t0y9WTOpJR5avN7</t>
  </si>
  <si>
    <t>Summary_IAT_11-1-21_Final_November 18, 2022_15.51</t>
  </si>
  <si>
    <t>R_1dvoGc0CmEns8iU</t>
  </si>
  <si>
    <t>Summary_IAT_11-1-21_Final_November 18, 2022_15.52</t>
  </si>
  <si>
    <t>R_2Egf5B7MOcF35a1</t>
  </si>
  <si>
    <t>Summary_IAT_11-1-21_Final_November 18, 2022_15.53</t>
  </si>
  <si>
    <t>R_3qZDxirDwZZIllH</t>
  </si>
  <si>
    <t>Summary_IAT_11-1-21_Final_November 18, 2022_15.54</t>
  </si>
  <si>
    <t>R_2Yg2RtzQId12Jku</t>
  </si>
  <si>
    <t>Summary_IAT_11-1-21_Final_November 18, 2022_15.55</t>
  </si>
  <si>
    <t>R_1SlmMg6cvRGgiVH</t>
  </si>
  <si>
    <t>R_2aqT0R79yp72Ap7</t>
  </si>
  <si>
    <t>R_xmzT2EXjtizjYTD</t>
  </si>
  <si>
    <t>R_3jdMZZdY1JAjGsk</t>
  </si>
  <si>
    <t>R_1jvLKrYdsHZ9EfA</t>
  </si>
  <si>
    <t>R_1DUtZ1Nmha1HKSv</t>
  </si>
  <si>
    <t>R_2e3D8iLkIaKbPtd</t>
  </si>
  <si>
    <t>R_xn0q0b0QJzun4Xv</t>
  </si>
  <si>
    <t>R_x6kQukwI0Y2HpEB</t>
  </si>
  <si>
    <t>R_0xFUIZ16D4EdVlL</t>
  </si>
  <si>
    <t>R_88tm5CYnfAftyWB</t>
  </si>
  <si>
    <t>R_UAYlbpPf9Pkoda1</t>
  </si>
  <si>
    <t>R_vJDeljDAK9Rpqpz</t>
  </si>
  <si>
    <t>R_2f8z86UrjnqI7en</t>
  </si>
  <si>
    <t>R_1HqIXQaqoJqTyM5</t>
  </si>
  <si>
    <t>Summary_IAT_incomplete.xlsx</t>
  </si>
  <si>
    <t>R_3JmCXtNnz1XmDLC</t>
  </si>
  <si>
    <t>R_2t43HpnU8Nkq3Re</t>
  </si>
  <si>
    <t>Summary_IAT EC_April 24, 2023_08.18.xlsx</t>
  </si>
  <si>
    <t>R_2CWlWv3YAM2Wy0B</t>
  </si>
  <si>
    <t>R_cB0jWBaqwAVuEbn</t>
  </si>
  <si>
    <t>R_27OGweornMTIh0z</t>
  </si>
  <si>
    <t>R_XoH4pG2JHRZW1MZ</t>
  </si>
  <si>
    <t>R_2Ck3NxZBkOitD0D</t>
  </si>
  <si>
    <t>R_3smolgar2zVSTfJ</t>
  </si>
  <si>
    <t>R_2TXk9OK36LsEWrp</t>
  </si>
  <si>
    <t>R_DiWhhAAAOJsnUrL</t>
  </si>
  <si>
    <t>R_oY5ty8Lc7ESCbux</t>
  </si>
  <si>
    <t>R_30tTxyf5HKESXB1</t>
  </si>
  <si>
    <t>R_d4PDHGlHoj9nuBr</t>
  </si>
  <si>
    <t>R_3ehkagvnmUBt44G</t>
  </si>
  <si>
    <t>R_2TuEJ8TbPmDziXE</t>
  </si>
  <si>
    <t>R_3MFj4oEq9JAZ2V6</t>
  </si>
  <si>
    <t>R_3k7FM0nyK0GDx3X</t>
  </si>
  <si>
    <t>R_1E3TRPERj4hkgCE</t>
  </si>
  <si>
    <t>R_124px3qk7WHaAL6</t>
  </si>
  <si>
    <t>R_3kdF6OdyGSPM9zJ</t>
  </si>
  <si>
    <t>R_2tLl3SwGnjuCiEP</t>
  </si>
  <si>
    <t>R_10PFnjqMIs3cvm3</t>
  </si>
  <si>
    <t>R_3sywouD80c7WObt</t>
  </si>
  <si>
    <t>R_2Ua3Uh7UJjTnYdi</t>
  </si>
  <si>
    <t>R_2WxmlWK8NuVl3Kv</t>
  </si>
  <si>
    <t>R_32LPVU66LdGjSBZ</t>
  </si>
  <si>
    <t>R_3NwbVNrmtMlUzBa</t>
  </si>
  <si>
    <t>R_1K2LcKVfzvI0mDf</t>
  </si>
  <si>
    <t>R_DCYMJKPir1XwwQp</t>
  </si>
  <si>
    <t>R_20lJXIeo4D285Lb</t>
  </si>
  <si>
    <t>R_3rV59Wr5RmdTmbp</t>
  </si>
  <si>
    <t>R_OQp48BBcBlyoXn3</t>
  </si>
  <si>
    <t>R_24f4RQeZOnNvW2Q</t>
  </si>
  <si>
    <t>R_TtqoqHjLoY1Zalr</t>
  </si>
  <si>
    <t>R_23WR7YYfguPPvV5</t>
  </si>
  <si>
    <t>R_32Y1Wmf5rGSxswD</t>
  </si>
  <si>
    <t>R_Y9dIrTpnOvHzFFT</t>
  </si>
  <si>
    <t>R_tDrILvHGJYAQqE9</t>
  </si>
  <si>
    <t>R_3p9o9Hz7XJT307K</t>
  </si>
  <si>
    <t>R_vYtPsuPGo7Y5nTr</t>
  </si>
  <si>
    <t>R_2Y4DLpNpNfUy3XO</t>
  </si>
  <si>
    <t>R_3EniN3PpdOGFIfq</t>
  </si>
  <si>
    <t>R_3dYsJePXumOgRab</t>
  </si>
  <si>
    <t>IAT_RespID</t>
  </si>
  <si>
    <t>IAT_Session</t>
  </si>
  <si>
    <t>IAT_TA_sourcefile</t>
  </si>
  <si>
    <t>IAT_nGood</t>
  </si>
  <si>
    <t>IAT_nLong</t>
  </si>
  <si>
    <t>IAT_nShort</t>
  </si>
  <si>
    <t>IAT_nTotalCorrect</t>
  </si>
  <si>
    <t>IAT_nTotalIncorrect</t>
  </si>
  <si>
    <t>IAT_nMeDEATH</t>
  </si>
  <si>
    <t>IAT_nDEATH_corr</t>
  </si>
  <si>
    <t>IAT_nDEATH_incorr</t>
  </si>
  <si>
    <t>IAT_meDEATH_PctCor</t>
  </si>
  <si>
    <t>IAT_meDEATH_MeanRT_Corr</t>
  </si>
  <si>
    <t>IAT_meDEATH_MeanRT_Incorr</t>
  </si>
  <si>
    <t>IAT_meDEATH_FinalRT</t>
  </si>
  <si>
    <t>IAT_nMeLIFE</t>
  </si>
  <si>
    <t>IAT_nLIFE_cor</t>
  </si>
  <si>
    <t>IAT_nLIFE_incorr</t>
  </si>
  <si>
    <t>IAT_meLIFE_PctCor</t>
  </si>
  <si>
    <t>IAT_meLIFE_MeanRT_Corr</t>
  </si>
  <si>
    <t>IAT_meLIFE_MeanRT_Incorr</t>
  </si>
  <si>
    <t>IAT_meLIFE_FinalRT</t>
  </si>
  <si>
    <t>IAT_meLIFE_DScore</t>
  </si>
  <si>
    <t>IAT_nMeDEATH_ME</t>
  </si>
  <si>
    <t>IAT_nDEATH_ME_corr</t>
  </si>
  <si>
    <t>IAT_nDEATH_ME_incorr</t>
  </si>
  <si>
    <t>IAT_meDEATH_ME_PctCor</t>
  </si>
  <si>
    <t>IAT_meDEATH_ME_MeanRT_Corr</t>
  </si>
  <si>
    <t>IAT_meDEATH_ME_MeanRT_Incorr</t>
  </si>
  <si>
    <t>IAT_meDEATH_ME_FinalRT</t>
  </si>
  <si>
    <t>IAT_nMeDEATH_DEATH</t>
  </si>
  <si>
    <t>IAT_nDEATH_DEATH_corr</t>
  </si>
  <si>
    <t>IAT_nDEATH_DEATH_incorr</t>
  </si>
  <si>
    <t>IAT_meDEATH_DEATH_PctCor</t>
  </si>
  <si>
    <t>IAT_meDEATH_DEATH_MeanRT_Corr</t>
  </si>
  <si>
    <t>IAT_meDEATH_DEATH_MeanRT_Incorr</t>
  </si>
  <si>
    <t>IAT_meDEATH_DEATH_FinalRT</t>
  </si>
  <si>
    <t>IAT_nMeLIFE_ME</t>
  </si>
  <si>
    <t>IAT_nLIFE_ME_corr</t>
  </si>
  <si>
    <t>IAT_nLIFE_ME_incorr</t>
  </si>
  <si>
    <t>IAT_meLIFE_ME_PctCor</t>
  </si>
  <si>
    <t>IAT_meLIFE_ME_MeanRT_Corr</t>
  </si>
  <si>
    <t>IAT_meLIFE_ME_MeanRT_Incorr</t>
  </si>
  <si>
    <t>IAT_meLIFE_ME_FinalRT</t>
  </si>
  <si>
    <t>IAT_nMeLIFE_DEATH</t>
  </si>
  <si>
    <t>IAT_nLIFE_DEATH_corr</t>
  </si>
  <si>
    <t>IAT_nLIFE_DEATH_incorr</t>
  </si>
  <si>
    <t>IAT_meLIFE_DEATH_PctCor</t>
  </si>
  <si>
    <t>IAT_meLIFE_DEATH_MeanRT_Corr</t>
  </si>
  <si>
    <t>IAT_meLIFE_DEATH_MeanRT_Incorr</t>
  </si>
  <si>
    <t>IAT_meLIFE_DEATH_FinalRT</t>
  </si>
  <si>
    <t>id</t>
  </si>
  <si>
    <t>demo1</t>
  </si>
  <si>
    <t>demo2</t>
  </si>
  <si>
    <t>demo3</t>
  </si>
  <si>
    <t>demo4</t>
  </si>
  <si>
    <t>demo5</t>
  </si>
  <si>
    <t>demo6</t>
  </si>
  <si>
    <t>demo7</t>
  </si>
  <si>
    <t>demo8</t>
  </si>
  <si>
    <t>demo9</t>
  </si>
  <si>
    <t>demo10</t>
  </si>
  <si>
    <t>demo11</t>
  </si>
  <si>
    <t>demo12</t>
  </si>
  <si>
    <t>demo13</t>
  </si>
  <si>
    <t>be1</t>
  </si>
  <si>
    <t>be2</t>
  </si>
  <si>
    <t>be3</t>
  </si>
  <si>
    <t>be4</t>
  </si>
  <si>
    <t>be5</t>
  </si>
  <si>
    <t>be6</t>
  </si>
  <si>
    <t>be7</t>
  </si>
  <si>
    <t>be8</t>
  </si>
  <si>
    <t>be9</t>
  </si>
  <si>
    <t>be10</t>
  </si>
  <si>
    <t>be11</t>
  </si>
  <si>
    <t>be12</t>
  </si>
  <si>
    <t>be13</t>
  </si>
  <si>
    <t>be14</t>
  </si>
  <si>
    <t>be15</t>
  </si>
  <si>
    <t>be16</t>
  </si>
  <si>
    <t>be17</t>
  </si>
  <si>
    <t>be18</t>
  </si>
  <si>
    <t>be19</t>
  </si>
  <si>
    <t>be20</t>
  </si>
  <si>
    <t>be21</t>
  </si>
  <si>
    <t>bb1</t>
  </si>
  <si>
    <t>bb2</t>
  </si>
  <si>
    <t>bb3</t>
  </si>
  <si>
    <t>bb4</t>
  </si>
  <si>
    <t>bb5</t>
  </si>
  <si>
    <t>bb6</t>
  </si>
  <si>
    <t>bb7</t>
  </si>
  <si>
    <t>bb8</t>
  </si>
  <si>
    <t>bb9</t>
  </si>
  <si>
    <t>bb10</t>
  </si>
  <si>
    <t>bb11</t>
  </si>
  <si>
    <t>bb12</t>
  </si>
  <si>
    <t>bb13</t>
  </si>
  <si>
    <t>bb14</t>
  </si>
  <si>
    <t>bb15</t>
  </si>
  <si>
    <t>bb16</t>
  </si>
  <si>
    <t>bb17</t>
  </si>
  <si>
    <t>bb18</t>
  </si>
  <si>
    <t>bb19</t>
  </si>
  <si>
    <t>bb20</t>
  </si>
  <si>
    <t>bb21</t>
  </si>
  <si>
    <t>bb22</t>
  </si>
  <si>
    <t>bb23</t>
  </si>
  <si>
    <t>bb24</t>
  </si>
  <si>
    <t>ba1</t>
  </si>
  <si>
    <t>ba2</t>
  </si>
  <si>
    <t>ba3</t>
  </si>
  <si>
    <t>ba4</t>
  </si>
  <si>
    <t>ba5</t>
  </si>
  <si>
    <t>ba6</t>
  </si>
  <si>
    <t>ba7</t>
  </si>
  <si>
    <t>ba8</t>
  </si>
  <si>
    <t>ba9</t>
  </si>
  <si>
    <t>ba10</t>
  </si>
  <si>
    <t>ba11</t>
  </si>
  <si>
    <t>ba12</t>
  </si>
  <si>
    <t>ba13</t>
  </si>
  <si>
    <t>ba14</t>
  </si>
  <si>
    <t>ba15</t>
  </si>
  <si>
    <t>ba16</t>
  </si>
  <si>
    <t>ba17</t>
  </si>
  <si>
    <t>ba18</t>
  </si>
  <si>
    <t>ba19</t>
  </si>
  <si>
    <t>ba20</t>
  </si>
  <si>
    <t>ba21</t>
  </si>
  <si>
    <t>ba22</t>
  </si>
  <si>
    <t>ba23</t>
  </si>
  <si>
    <t>ba24</t>
  </si>
  <si>
    <t>ba25</t>
  </si>
  <si>
    <t>ba26</t>
  </si>
  <si>
    <t>ba27</t>
  </si>
  <si>
    <t>ba28</t>
  </si>
  <si>
    <t>ba29</t>
  </si>
  <si>
    <t>ba30</t>
  </si>
  <si>
    <t>bi1</t>
  </si>
  <si>
    <t>bi2</t>
  </si>
  <si>
    <t>bi3</t>
  </si>
  <si>
    <t>bi4</t>
  </si>
  <si>
    <t>bi5</t>
  </si>
  <si>
    <t>bi6</t>
  </si>
  <si>
    <t>bi7</t>
  </si>
  <si>
    <t>bi8</t>
  </si>
  <si>
    <t>bi9</t>
  </si>
  <si>
    <t>bi10</t>
  </si>
  <si>
    <t>bi11</t>
  </si>
  <si>
    <t>bi12</t>
  </si>
  <si>
    <t>bi13</t>
  </si>
  <si>
    <t>bi14</t>
  </si>
  <si>
    <t>bi15</t>
  </si>
  <si>
    <t>bi16</t>
  </si>
  <si>
    <t>mc1</t>
  </si>
  <si>
    <t>mc2</t>
  </si>
  <si>
    <t>mc3</t>
  </si>
  <si>
    <t>mc4</t>
  </si>
  <si>
    <t>mc5</t>
  </si>
  <si>
    <t>mc6</t>
  </si>
  <si>
    <t>mc7</t>
  </si>
  <si>
    <t>mc8</t>
  </si>
  <si>
    <t>mc9</t>
  </si>
  <si>
    <t>mc10</t>
  </si>
  <si>
    <t>mc11</t>
  </si>
  <si>
    <t>mc12</t>
  </si>
  <si>
    <t>mc13</t>
  </si>
  <si>
    <t>mc14</t>
  </si>
  <si>
    <t>mc15</t>
  </si>
  <si>
    <t>mc16</t>
  </si>
  <si>
    <t>mc17</t>
  </si>
  <si>
    <t>mc18</t>
  </si>
  <si>
    <t>mc19</t>
  </si>
  <si>
    <t>mc20</t>
  </si>
  <si>
    <t>mc21</t>
  </si>
  <si>
    <t>mc22</t>
  </si>
  <si>
    <t>mc23</t>
  </si>
  <si>
    <t>mc24</t>
  </si>
  <si>
    <t>mc25</t>
  </si>
  <si>
    <t>mc26</t>
  </si>
  <si>
    <t>mc27</t>
  </si>
  <si>
    <t>a1</t>
  </si>
  <si>
    <t>a2</t>
  </si>
  <si>
    <t>a3</t>
  </si>
  <si>
    <t>a4</t>
  </si>
  <si>
    <t>a5</t>
  </si>
  <si>
    <t>a6</t>
  </si>
  <si>
    <t>a7</t>
  </si>
  <si>
    <t>a8</t>
  </si>
  <si>
    <t>a9</t>
  </si>
  <si>
    <t>a10</t>
  </si>
  <si>
    <t>a11</t>
  </si>
  <si>
    <t>a12</t>
  </si>
  <si>
    <t>a13</t>
  </si>
  <si>
    <t>a14</t>
  </si>
  <si>
    <t>a15</t>
  </si>
  <si>
    <t>a16</t>
  </si>
  <si>
    <t>a17</t>
  </si>
  <si>
    <t>a18</t>
  </si>
  <si>
    <t>a19</t>
  </si>
  <si>
    <t>a20</t>
  </si>
  <si>
    <t>a21</t>
  </si>
  <si>
    <t>a22</t>
  </si>
  <si>
    <t>a23</t>
  </si>
  <si>
    <t>a24</t>
  </si>
  <si>
    <t>a25</t>
  </si>
  <si>
    <t>a26</t>
  </si>
  <si>
    <t>a27</t>
  </si>
  <si>
    <t>a28</t>
  </si>
  <si>
    <t>a29</t>
  </si>
  <si>
    <t>a30</t>
  </si>
  <si>
    <t>u1</t>
  </si>
  <si>
    <t>u2</t>
  </si>
  <si>
    <t>u3</t>
  </si>
  <si>
    <t>u4</t>
  </si>
  <si>
    <t>u5</t>
  </si>
  <si>
    <t>u6</t>
  </si>
  <si>
    <t>u7</t>
  </si>
  <si>
    <t>u8</t>
  </si>
  <si>
    <t>u9</t>
  </si>
  <si>
    <t>u10</t>
  </si>
  <si>
    <t>u11</t>
  </si>
  <si>
    <t>u12</t>
  </si>
  <si>
    <t>u13</t>
  </si>
  <si>
    <t>u14</t>
  </si>
  <si>
    <t>u15</t>
  </si>
  <si>
    <t>u16</t>
  </si>
  <si>
    <t>u17</t>
  </si>
  <si>
    <t>u18</t>
  </si>
  <si>
    <t>u19</t>
  </si>
  <si>
    <t>u20</t>
  </si>
  <si>
    <t>age</t>
  </si>
  <si>
    <t>race</t>
  </si>
  <si>
    <t>ethnic</t>
  </si>
  <si>
    <t>Dx_anxiety</t>
  </si>
  <si>
    <t>Dx_depr</t>
  </si>
  <si>
    <t>Hx_TBI</t>
  </si>
  <si>
    <t>Yr_fights</t>
  </si>
  <si>
    <t>Yr_DrugETOH</t>
  </si>
  <si>
    <t>BDI-II</t>
  </si>
  <si>
    <t>BIS</t>
  </si>
  <si>
    <t>BarrattImpuls</t>
  </si>
  <si>
    <t>AMBI</t>
  </si>
  <si>
    <t/>
  </si>
  <si>
    <t>Female</t>
  </si>
  <si>
    <t>22</t>
  </si>
  <si>
    <t>5</t>
  </si>
  <si>
    <t>Genderqueer</t>
  </si>
  <si>
    <t>18</t>
  </si>
  <si>
    <t>24</t>
  </si>
  <si>
    <t>3</t>
  </si>
  <si>
    <t>male</t>
  </si>
  <si>
    <t>non-binary</t>
  </si>
  <si>
    <t>2,5</t>
  </si>
  <si>
    <t>Male</t>
  </si>
  <si>
    <t>19</t>
  </si>
  <si>
    <t>Woman</t>
  </si>
  <si>
    <t>female</t>
  </si>
  <si>
    <t>34</t>
  </si>
  <si>
    <t>21484</t>
  </si>
  <si>
    <t>20</t>
  </si>
  <si>
    <t>23</t>
  </si>
  <si>
    <t>21</t>
  </si>
  <si>
    <t>BAS_Drive</t>
  </si>
  <si>
    <t>BAS_FunSeek</t>
  </si>
  <si>
    <t>BAS_RewResp</t>
  </si>
  <si>
    <t>MCQ_consistency</t>
  </si>
  <si>
    <t>MCQ_Pct_LDR</t>
  </si>
  <si>
    <t>UPPS_NegUrg</t>
  </si>
  <si>
    <t>UPPS_LackPersev</t>
  </si>
  <si>
    <t>UPPS_LackPremed</t>
  </si>
  <si>
    <t>UPPS_SensSeek</t>
  </si>
  <si>
    <t>UPPS_PosUrg</t>
  </si>
  <si>
    <t>acad_balance</t>
  </si>
  <si>
    <t>acad_goals</t>
  </si>
  <si>
    <t>acad_perf</t>
  </si>
  <si>
    <t>sleep</t>
  </si>
  <si>
    <t>MCQ_complete</t>
  </si>
  <si>
    <t>ATQ_total</t>
  </si>
  <si>
    <t>ATQ_PDMC</t>
  </si>
  <si>
    <t>ATQ_LSE</t>
  </si>
  <si>
    <t>ATQ_helpless</t>
  </si>
  <si>
    <t>ATQ_NSNE</t>
  </si>
  <si>
    <t>BIS_Attn1</t>
  </si>
  <si>
    <t>BIS_Attn2</t>
  </si>
  <si>
    <t>BIS_Motor1</t>
  </si>
  <si>
    <t>BIS_Motor2</t>
  </si>
  <si>
    <t>BIS_Planning1</t>
  </si>
  <si>
    <t>BIS_Planning2</t>
  </si>
  <si>
    <t>R_2780sdtIjZHz4Ea</t>
  </si>
  <si>
    <t>R_DUeRmOILVlv8XQJ</t>
  </si>
  <si>
    <t>Summary_lost data EST 8-19-21 - Final_April 28, 2023_07.24.xlsx</t>
  </si>
  <si>
    <t>R_D2HtNseVw1MoTVT</t>
  </si>
  <si>
    <t>R_1Ka8rRSePMWoG0k</t>
  </si>
  <si>
    <t>R_338PEOfZQgnBCUq</t>
  </si>
  <si>
    <t>R_2OYGihrLXvSH7cy</t>
  </si>
  <si>
    <t>R_sFNswi1TSqPbs1X</t>
  </si>
  <si>
    <t>R_3O0nPtWV8QVvdrv</t>
  </si>
  <si>
    <t>R_puvnIrwHgKWOutP</t>
  </si>
  <si>
    <t>R_3r0u5SywA9chplK</t>
  </si>
  <si>
    <t>R_1hG3380lDBb4Rvx</t>
  </si>
  <si>
    <t>R_29m07KVBZTvg1c8</t>
  </si>
  <si>
    <t>R_sHZygMFnD80YjZf</t>
  </si>
  <si>
    <t>R_XhpIwJR0dacPmRH</t>
  </si>
  <si>
    <t>R_1FR0l6FnImScRh5</t>
  </si>
  <si>
    <t>R_27sah2FFNzgGwIA</t>
  </si>
  <si>
    <t>R_cInZWoEKByG6ziF</t>
  </si>
  <si>
    <t>Summary_lost data IAT_11-1-21_Final_April 28, 2023_07.35.xlsx</t>
  </si>
  <si>
    <t>R_3kk73mLTixYUmNW</t>
  </si>
  <si>
    <t>R_1Gry0lHimrCDeoN</t>
  </si>
  <si>
    <t>R_2UW9rAAlaYzJLsc</t>
  </si>
  <si>
    <t>R_3oZSDIxBmBxONX3</t>
  </si>
  <si>
    <t>R_r0ydkTqIBKuqqmR</t>
  </si>
  <si>
    <t>R_bBGUXV5yglDC9YR</t>
  </si>
  <si>
    <t>R_1Nwaw5zNdV8fZTo</t>
  </si>
  <si>
    <t>R_1dsq3PFRqhC2pZj</t>
  </si>
  <si>
    <t>R_2YgPeB4Yos8YrGw</t>
  </si>
  <si>
    <t>R_3s6LjT5LFjUb5jT</t>
  </si>
  <si>
    <t>NaN</t>
  </si>
  <si>
    <t>R_3hzOOrGaciGhkcz</t>
  </si>
  <si>
    <t>R_ac4AC1DrhOb85ep</t>
  </si>
  <si>
    <t>R_RfRJuP24SJmN66Z</t>
  </si>
  <si>
    <t>R_22E4jvvhQHlRvWS</t>
  </si>
  <si>
    <t>R_WpbZy32h9OesuqZ</t>
  </si>
  <si>
    <t>R_0qTofN7pWnyHFZL</t>
  </si>
  <si>
    <t>R_32IPyoIMXBrDuQw</t>
  </si>
  <si>
    <t>R_2dgctHPUBKz8ZQL</t>
  </si>
  <si>
    <t>2</t>
  </si>
  <si>
    <t>21389</t>
  </si>
  <si>
    <t>21395</t>
  </si>
  <si>
    <t>21418</t>
  </si>
  <si>
    <t>21419</t>
  </si>
  <si>
    <t>21430</t>
  </si>
  <si>
    <t>21432</t>
  </si>
  <si>
    <t>21438</t>
  </si>
  <si>
    <t>21449</t>
  </si>
  <si>
    <t>21462</t>
  </si>
  <si>
    <t>21470</t>
  </si>
  <si>
    <t>21480</t>
  </si>
  <si>
    <t>21483</t>
  </si>
  <si>
    <t>21503</t>
  </si>
  <si>
    <t>21506</t>
  </si>
  <si>
    <t>21510</t>
  </si>
  <si>
    <t>21512</t>
  </si>
  <si>
    <t>21533</t>
  </si>
  <si>
    <t>21534</t>
  </si>
  <si>
    <t>21536</t>
  </si>
  <si>
    <t>21547</t>
  </si>
  <si>
    <t>21563</t>
  </si>
  <si>
    <t>21571</t>
  </si>
  <si>
    <t>21572</t>
  </si>
  <si>
    <t>21578</t>
  </si>
  <si>
    <t>30847</t>
  </si>
  <si>
    <t>60778</t>
  </si>
  <si>
    <t>R_BG6RvrFvZpuuDuh</t>
  </si>
  <si>
    <t>Summary_GNG_forwarded9May2023.xlsx</t>
  </si>
  <si>
    <t>R_2DSpxUXMg87zaoS</t>
  </si>
  <si>
    <t>EST_forwarded9May2023.xlsx</t>
  </si>
  <si>
    <t>R_2s1Jlykdss5iD20</t>
  </si>
  <si>
    <t>R_302HkaJcT2dkmPb</t>
  </si>
  <si>
    <t>R_2bVoOOe8lwPYrrc</t>
  </si>
  <si>
    <t>R_27ExKHUPjQltQYu</t>
  </si>
  <si>
    <t>R_122PVBJ5p1kSr4M</t>
  </si>
  <si>
    <t>R_3OoesK3fcQd7OA2</t>
  </si>
  <si>
    <t>R_2BrP3756vgcb3qD</t>
  </si>
  <si>
    <t>R_yrQ1UhGas72LVfP</t>
  </si>
  <si>
    <t>R_1P7XBk13huDOzD3</t>
  </si>
  <si>
    <t>R_1lzY2VIddjcq7lR</t>
  </si>
  <si>
    <t>R_22t3TMR7MdnU3Bc</t>
  </si>
  <si>
    <t>R_31hernpV38rnzHC</t>
  </si>
  <si>
    <t>R_1IyZQrR5ZZumiie</t>
  </si>
  <si>
    <t>R_T1uQAGUFFPNKBot</t>
  </si>
  <si>
    <t>R_3P7eg53GBYlyNJu</t>
  </si>
  <si>
    <t>R_3kiTUS6hcm53FDO</t>
  </si>
  <si>
    <t>R_6G03LM77mbaGf5v</t>
  </si>
  <si>
    <t>Summary_IAT_forwarded9May2024</t>
  </si>
  <si>
    <t>R_2A0R0JjYf6OOSkZ</t>
  </si>
  <si>
    <t>Summary_IAT_forwarded9May2023</t>
  </si>
  <si>
    <t>R_AcVDzBAyYKp74MV</t>
  </si>
  <si>
    <t>Summary_IAT_forwarded9May2025</t>
  </si>
  <si>
    <t>R_r3dIRl514szoiAh</t>
  </si>
  <si>
    <t>Summary_IAT_forwarded9May2026</t>
  </si>
  <si>
    <t>R_xFNIp2bL2ne10at</t>
  </si>
  <si>
    <t>Summary_IAT_forwarded9May2027</t>
  </si>
  <si>
    <t>R_2RVaUCIII1gdH2E</t>
  </si>
  <si>
    <t>Summary_IAT_forwarded9May2028</t>
  </si>
  <si>
    <t>R_1fiR1kfXrT15oyO</t>
  </si>
  <si>
    <t>Summary_IAT_forwarded9May2029</t>
  </si>
  <si>
    <t>R_1qgNODwFNWHGqjn</t>
  </si>
  <si>
    <t>Summary_IAT_forwarded9May2033</t>
  </si>
  <si>
    <t>R_1d4RscF8uVCo7oT</t>
  </si>
  <si>
    <t>Summary_IAT_forwarded9May2032</t>
  </si>
  <si>
    <t>R_pE2wgLHi9oLvn3P</t>
  </si>
  <si>
    <t>Summary_IAT_forwarded9May2031</t>
  </si>
  <si>
    <t>R_C1TOQXo04RRFIGZ</t>
  </si>
  <si>
    <t>Summary_IAT_forwarded9May2030</t>
  </si>
  <si>
    <t>R_3lVK3xiAmquyAhP</t>
  </si>
  <si>
    <t>Summary_IAT_forwarded9May2040</t>
  </si>
  <si>
    <t>R_2xPgX6J4Vf6FDQf</t>
  </si>
  <si>
    <t>Summary_IAT_forwarded9May2039</t>
  </si>
  <si>
    <t>R_6yCjcPX4nJO0FUd</t>
  </si>
  <si>
    <t>Summary_IAT_forwarded9May2038</t>
  </si>
  <si>
    <t>R_A1ybF9coZpYueXf</t>
  </si>
  <si>
    <t>Summary_IAT_forwarded9May2037</t>
  </si>
  <si>
    <t>R_27BWNZYiwM772ao</t>
  </si>
  <si>
    <t>R_1gwDVwbmfaeclNP</t>
  </si>
  <si>
    <t>Summary_IAT_forwarded9May2034</t>
  </si>
  <si>
    <t>R_2ylwoUP6N3CVJOB</t>
  </si>
  <si>
    <t>Summary_IAT_forwarded9May2035</t>
  </si>
  <si>
    <t>R_3lxZjecvSWQgHCx</t>
  </si>
  <si>
    <t>Summary_IAT_forwarded9May2036</t>
  </si>
  <si>
    <t>1</t>
  </si>
  <si>
    <t>3,5</t>
  </si>
  <si>
    <t xml:space="preserve">18 </t>
  </si>
  <si>
    <t>1,5</t>
  </si>
  <si>
    <t>2,4</t>
  </si>
  <si>
    <t>Man</t>
  </si>
  <si>
    <t>37</t>
  </si>
  <si>
    <t>trans-man</t>
  </si>
  <si>
    <t>38</t>
  </si>
  <si>
    <t>MALE</t>
  </si>
  <si>
    <t>girl</t>
  </si>
  <si>
    <t>25</t>
  </si>
  <si>
    <t>51</t>
  </si>
  <si>
    <t>29</t>
  </si>
  <si>
    <t>42</t>
  </si>
  <si>
    <t>40</t>
  </si>
  <si>
    <t>32</t>
  </si>
  <si>
    <t>45</t>
  </si>
  <si>
    <t>30</t>
  </si>
  <si>
    <t>28</t>
  </si>
  <si>
    <t>36</t>
  </si>
  <si>
    <t>GNG_YN</t>
  </si>
  <si>
    <t>RPLT_YN</t>
  </si>
  <si>
    <t>EST_YN</t>
  </si>
  <si>
    <t>IAT_YN</t>
  </si>
  <si>
    <t>demog_YN</t>
  </si>
  <si>
    <t>BDI_YN</t>
  </si>
  <si>
    <t>BISBAS_YN</t>
  </si>
  <si>
    <t>Barratt_YN</t>
  </si>
  <si>
    <t>AMBI_YN</t>
  </si>
  <si>
    <t>UPPS_YN</t>
  </si>
  <si>
    <t>ATQ_YN</t>
  </si>
  <si>
    <t>MCQ_YN</t>
  </si>
  <si>
    <t>test_only</t>
  </si>
  <si>
    <t>??</t>
  </si>
  <si>
    <t>no_ncog</t>
  </si>
  <si>
    <t>ok</t>
  </si>
  <si>
    <t>partial</t>
  </si>
  <si>
    <t>heterosexual</t>
  </si>
  <si>
    <t>gender_coded</t>
  </si>
  <si>
    <t>gender_as_typed</t>
  </si>
  <si>
    <t>id9999</t>
  </si>
  <si>
    <t>id3943</t>
  </si>
  <si>
    <t>id0073</t>
  </si>
  <si>
    <t>id6541</t>
  </si>
  <si>
    <t>id8892</t>
  </si>
  <si>
    <t>id7521</t>
  </si>
  <si>
    <t>id6505</t>
  </si>
  <si>
    <t>id0036</t>
  </si>
  <si>
    <t>id9286</t>
  </si>
  <si>
    <t>id6923</t>
  </si>
  <si>
    <t>id4472</t>
  </si>
  <si>
    <t>id7739</t>
  </si>
  <si>
    <t>id7207</t>
  </si>
  <si>
    <t>id5458</t>
  </si>
  <si>
    <t>id3612</t>
  </si>
  <si>
    <t>id8446</t>
  </si>
  <si>
    <t>id6649</t>
  </si>
  <si>
    <t>id9660</t>
  </si>
  <si>
    <t>id6984</t>
  </si>
  <si>
    <t>id801918138</t>
  </si>
  <si>
    <t>id5394</t>
  </si>
  <si>
    <t>id8303</t>
  </si>
  <si>
    <t>id5579</t>
  </si>
  <si>
    <t>id2812</t>
  </si>
  <si>
    <t>id3924</t>
  </si>
  <si>
    <t>id8273</t>
  </si>
  <si>
    <t>id8072</t>
  </si>
  <si>
    <t>id6436</t>
  </si>
  <si>
    <t>id1933</t>
  </si>
  <si>
    <t>id2385</t>
  </si>
  <si>
    <t>id6766</t>
  </si>
  <si>
    <t>id4229</t>
  </si>
  <si>
    <t>ok_to_use</t>
  </si>
  <si>
    <t>forGNG</t>
  </si>
  <si>
    <t>forRPLT</t>
  </si>
  <si>
    <t>forEST</t>
  </si>
  <si>
    <t>count</t>
  </si>
  <si>
    <t>geomean_k</t>
  </si>
  <si>
    <t>negLog_geomean_k</t>
  </si>
  <si>
    <t>Overall Consistency</t>
  </si>
  <si>
    <t>Overall_proportion_LDR</t>
  </si>
  <si>
    <t>MCQ_geomean_k</t>
  </si>
  <si>
    <t>MCQ_negLog_k</t>
  </si>
  <si>
    <t>ok_imputed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</si>
</sst>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color theme="9" tint="-0.249977111117893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color theme="9"/>
      <name val="Calibri"/>
      <family val="2"/>
      <scheme val="minor"/>
    </font>
    <font>
      <sz val="12"/>
      <color theme="9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30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/>
    <xf numFmtId="0" fontId="0" fillId="4" borderId="0" xfId="0" applyFill="1"/>
    <xf numFmtId="0" fontId="2" fillId="0" borderId="0" xfId="0" applyFont="1"/>
    <xf numFmtId="49" fontId="0" fillId="0" borderId="0" xfId="0" applyNumberFormat="1" applyAlignment="1">
      <alignment wrapText="1"/>
    </xf>
    <xf numFmtId="49" fontId="2" fillId="0" borderId="0" xfId="0" applyNumberFormat="1" applyFont="1"/>
    <xf numFmtId="0" fontId="2" fillId="3" borderId="0" xfId="0" applyFont="1" applyFill="1"/>
    <xf numFmtId="0" fontId="2" fillId="5" borderId="0" xfId="0" applyFont="1" applyFill="1"/>
    <xf numFmtId="0" fontId="0" fillId="5" borderId="0" xfId="0" applyFill="1"/>
    <xf numFmtId="0" fontId="3" fillId="0" borderId="0" xfId="1"/>
    <xf numFmtId="0" fontId="0" fillId="0" borderId="1" xfId="0" applyBorder="1" applyAlignment="1">
      <alignment horizontal="center"/>
    </xf>
    <xf numFmtId="49" fontId="0" fillId="0" borderId="1" xfId="0" applyNumberFormat="1" applyBorder="1" applyAlignment="1">
      <alignment horizontal="center" wrapText="1"/>
    </xf>
    <xf numFmtId="49" fontId="0" fillId="5" borderId="0" xfId="0" applyNumberFormat="1" applyFill="1" applyAlignment="1">
      <alignment wrapText="1"/>
    </xf>
    <xf numFmtId="49" fontId="0" fillId="0" borderId="0" xfId="0" applyNumberFormat="1" applyAlignment="1">
      <alignment horizontal="center" wrapText="1"/>
    </xf>
    <xf numFmtId="0" fontId="0" fillId="0" borderId="0" xfId="0" applyAlignment="1">
      <alignment horizontal="center"/>
    </xf>
    <xf numFmtId="49" fontId="0" fillId="0" borderId="0" xfId="0" applyNumberFormat="1" applyAlignment="1">
      <alignment horizontal="center"/>
    </xf>
    <xf numFmtId="49" fontId="0" fillId="6" borderId="0" xfId="0" applyNumberFormat="1" applyFill="1" applyAlignment="1">
      <alignment wrapText="1"/>
    </xf>
    <xf numFmtId="0" fontId="5" fillId="0" borderId="0" xfId="0" applyFont="1"/>
    <xf numFmtId="0" fontId="3" fillId="2" borderId="0" xfId="1" applyFill="1"/>
    <xf numFmtId="49" fontId="0" fillId="2" borderId="0" xfId="0" applyNumberFormat="1" applyFill="1" applyAlignment="1">
      <alignment horizontal="center" wrapText="1"/>
    </xf>
    <xf numFmtId="0" fontId="0" fillId="0" borderId="0" xfId="1" applyFont="1"/>
    <xf numFmtId="0" fontId="6" fillId="0" borderId="0" xfId="0" applyFont="1"/>
    <xf numFmtId="0" fontId="6" fillId="5" borderId="0" xfId="1" applyFont="1" applyFill="1"/>
    <xf numFmtId="0" fontId="6" fillId="0" borderId="0" xfId="1" applyFont="1"/>
    <xf numFmtId="0" fontId="0" fillId="2" borderId="0" xfId="1" applyFont="1" applyFill="1"/>
    <xf numFmtId="0" fontId="2" fillId="7" borderId="0" xfId="0" applyFont="1" applyFill="1"/>
    <xf numFmtId="0" fontId="0" fillId="7" borderId="0" xfId="0" applyFill="1"/>
    <xf numFmtId="49" fontId="6" fillId="5" borderId="0" xfId="0" applyNumberFormat="1" applyFont="1" applyFill="1" applyAlignment="1">
      <alignment wrapText="1"/>
    </xf>
  </cellXfs>
  <cellStyles count="2">
    <cellStyle name="Normal" xfId="0" builtinId="0"/>
    <cellStyle name="Normal 2" xfId="1" xr:uid="{C7BE726E-C522-4C75-8EE5-FA0AC48CC034}"/>
  </cellStyles>
  <dxfs count="13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theme="1"/>
      </font>
      <fill>
        <patternFill>
          <bgColor theme="5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6E6AE7-9A90-43D2-8882-522F018D8B2F}">
  <dimension ref="A1:Q157"/>
  <sheetViews>
    <sheetView workbookViewId="0">
      <pane xSplit="1" ySplit="1" topLeftCell="B2" activePane="bottomRight" state="frozen"/>
      <selection pane="topRight" activeCell="B1" sqref="B1"/>
      <selection pane="bottomLeft" activeCell="A2" sqref="A2"/>
      <selection pane="bottomRight" activeCell="E6" sqref="E6"/>
    </sheetView>
  </sheetViews>
  <sheetFormatPr defaultColWidth="8.875" defaultRowHeight="15.75" x14ac:dyDescent="0.25"/>
  <cols>
    <col min="1" max="1" width="11.5" customWidth="1"/>
    <col min="8" max="8" width="9" style="2"/>
    <col min="10" max="10" width="9" style="2"/>
    <col min="14" max="16" width="13" customWidth="1"/>
    <col min="17" max="17" width="10.375" customWidth="1"/>
  </cols>
  <sheetData>
    <row r="1" spans="1:17" x14ac:dyDescent="0.25">
      <c r="A1" s="11" t="s">
        <v>0</v>
      </c>
      <c r="B1" t="s">
        <v>956</v>
      </c>
      <c r="C1" t="s">
        <v>963</v>
      </c>
      <c r="D1" t="s">
        <v>952</v>
      </c>
      <c r="E1" t="s">
        <v>953</v>
      </c>
      <c r="F1" t="s">
        <v>954</v>
      </c>
      <c r="G1" t="s">
        <v>955</v>
      </c>
      <c r="H1" s="2" t="s">
        <v>957</v>
      </c>
      <c r="I1" t="s">
        <v>958</v>
      </c>
      <c r="J1" s="2" t="s">
        <v>959</v>
      </c>
      <c r="K1" t="s">
        <v>960</v>
      </c>
      <c r="L1" t="s">
        <v>961</v>
      </c>
      <c r="M1" t="s">
        <v>962</v>
      </c>
      <c r="N1" t="s">
        <v>1004</v>
      </c>
      <c r="O1" t="s">
        <v>1005</v>
      </c>
      <c r="P1" t="s">
        <v>1006</v>
      </c>
      <c r="Q1" t="s">
        <v>1007</v>
      </c>
    </row>
    <row r="2" spans="1:17" x14ac:dyDescent="0.25">
      <c r="A2" s="20">
        <v>4229</v>
      </c>
      <c r="B2" s="1" t="str">
        <f>IF(questionnaire_scoring!B2=".",".","ok")</f>
        <v>.</v>
      </c>
      <c r="C2" s="1" t="str">
        <f>IF(questionnaire_scoring!HC2="ok","ok",".")</f>
        <v>.</v>
      </c>
      <c r="D2" s="1" t="str">
        <f>IF(ncog_tasks!L2=".",".","ok")</f>
        <v>ok</v>
      </c>
      <c r="E2" s="1" t="str">
        <f>IF(ncog_tasks!U2=".",".","ok")</f>
        <v>.</v>
      </c>
      <c r="F2" s="1" t="str">
        <f>IF(ncog_tasks!BH2=".",".","ok")</f>
        <v>.</v>
      </c>
      <c r="G2" s="1" t="str">
        <f>IF(ncog_tasks!BV2=".",".","ok")</f>
        <v>.</v>
      </c>
      <c r="H2" s="1" t="s">
        <v>965</v>
      </c>
      <c r="I2" s="1" t="str">
        <f>IF(questionnaire_scoring!GQ2=".",".","ok")</f>
        <v>.</v>
      </c>
      <c r="J2" s="1" t="s">
        <v>965</v>
      </c>
      <c r="K2" s="1" t="str">
        <f>IF(questionnaire_scoring!HB2=".",".","ok")</f>
        <v>.</v>
      </c>
      <c r="L2" s="1" t="str">
        <f>IF(questionnaire_scoring!HM2=".",".","ok")</f>
        <v>.</v>
      </c>
      <c r="M2" s="1" t="str">
        <f>IF(questionnaire_scoring!HH2=".",".","ok")</f>
        <v>.</v>
      </c>
      <c r="N2" s="1" t="s">
        <v>964</v>
      </c>
      <c r="O2" s="1" t="str">
        <f>IF(B2="ok",IF(C2="ok",IF(D2="ok",IF(L2="ok","ok","."),"."),"."),".")</f>
        <v>.</v>
      </c>
      <c r="P2" s="1" t="str">
        <f>IF(B2="ok",IF(E2="ok",IF(K2="ok","ok","."),"."),".")</f>
        <v>.</v>
      </c>
      <c r="Q2" s="1" t="str">
        <f>IF(B2="ok",IF(M2="ok",IF(F2="ok",IF(G2="ok","ok","."),"."),"."),".")</f>
        <v>.</v>
      </c>
    </row>
    <row r="3" spans="1:17" x14ac:dyDescent="0.25">
      <c r="A3" s="20">
        <v>5172</v>
      </c>
      <c r="B3" s="1" t="str">
        <f>IF(questionnaire_scoring!B3=".",".","ok")</f>
        <v>.</v>
      </c>
      <c r="C3" s="1" t="str">
        <f>IF(questionnaire_scoring!HC3="ok","ok",".")</f>
        <v>.</v>
      </c>
      <c r="D3" s="1" t="str">
        <f>IF(ncog_tasks!L3=".",".","ok")</f>
        <v>ok</v>
      </c>
      <c r="E3" s="1" t="str">
        <f>IF(ncog_tasks!U3=".",".","ok")</f>
        <v>ok</v>
      </c>
      <c r="F3" s="1" t="str">
        <f>IF(ncog_tasks!BH3=".",".","ok")</f>
        <v>ok</v>
      </c>
      <c r="G3" s="1" t="str">
        <f>IF(ncog_tasks!BV3=".",".","ok")</f>
        <v>ok</v>
      </c>
      <c r="H3" s="1" t="s">
        <v>965</v>
      </c>
      <c r="I3" s="1" t="str">
        <f>IF(questionnaire_scoring!GQ3=".",".","ok")</f>
        <v>.</v>
      </c>
      <c r="J3" s="1" t="s">
        <v>965</v>
      </c>
      <c r="K3" s="1" t="str">
        <f>IF(questionnaire_scoring!HB3=".",".","ok")</f>
        <v>.</v>
      </c>
      <c r="L3" s="1" t="str">
        <f>IF(questionnaire_scoring!HM3=".",".","ok")</f>
        <v>.</v>
      </c>
      <c r="M3" s="1" t="str">
        <f>IF(questionnaire_scoring!HH3=".",".","ok")</f>
        <v>.</v>
      </c>
      <c r="N3" s="1" t="s">
        <v>964</v>
      </c>
      <c r="O3" s="1" t="str">
        <f t="shared" ref="O3:O66" si="0">IF(B3="ok",IF(C3="ok",IF(D3="ok",IF(L3="ok","ok","."),"."),"."),".")</f>
        <v>.</v>
      </c>
      <c r="P3" s="1" t="str">
        <f t="shared" ref="P3:P66" si="1">IF(B3="ok",IF(E3="ok",IF(K3="ok","ok","."),"."),".")</f>
        <v>.</v>
      </c>
      <c r="Q3" s="1" t="str">
        <f t="shared" ref="Q3:Q66" si="2">IF(B3="ok",IF(M3="ok",IF(F3="ok",IF(G3="ok","ok","."),"."),"."),".")</f>
        <v>.</v>
      </c>
    </row>
    <row r="4" spans="1:17" x14ac:dyDescent="0.25">
      <c r="A4" s="20">
        <v>8273</v>
      </c>
      <c r="B4" s="1" t="str">
        <f>IF(questionnaire_scoring!B4=".",".","ok")</f>
        <v>.</v>
      </c>
      <c r="C4" s="1" t="str">
        <f>IF(questionnaire_scoring!HC4="ok","ok",".")</f>
        <v>.</v>
      </c>
      <c r="D4" s="1" t="str">
        <f>IF(ncog_tasks!L4=".",".","ok")</f>
        <v>.</v>
      </c>
      <c r="E4" s="1" t="str">
        <f>IF(ncog_tasks!U4=".",".","ok")</f>
        <v>.</v>
      </c>
      <c r="F4" s="1" t="str">
        <f>IF(ncog_tasks!BH4=".",".","ok")</f>
        <v>.</v>
      </c>
      <c r="G4" s="1" t="str">
        <f>IF(ncog_tasks!BV4=".",".","ok")</f>
        <v>.</v>
      </c>
      <c r="H4" s="1" t="s">
        <v>965</v>
      </c>
      <c r="I4" s="1" t="str">
        <f>IF(questionnaire_scoring!GQ4=".",".","ok")</f>
        <v>.</v>
      </c>
      <c r="J4" s="1" t="s">
        <v>965</v>
      </c>
      <c r="K4" s="1" t="str">
        <f>IF(questionnaire_scoring!HB4=".",".","ok")</f>
        <v>.</v>
      </c>
      <c r="L4" s="1" t="str">
        <f>IF(questionnaire_scoring!HM4=".",".","ok")</f>
        <v>.</v>
      </c>
      <c r="M4" s="1" t="str">
        <f>IF(questionnaire_scoring!HH4=".",".","ok")</f>
        <v>.</v>
      </c>
      <c r="N4" s="1" t="s">
        <v>964</v>
      </c>
      <c r="O4" s="1" t="str">
        <f t="shared" si="0"/>
        <v>.</v>
      </c>
      <c r="P4" s="1" t="str">
        <f t="shared" si="1"/>
        <v>.</v>
      </c>
      <c r="Q4" s="1" t="str">
        <f t="shared" si="2"/>
        <v>.</v>
      </c>
    </row>
    <row r="5" spans="1:17" x14ac:dyDescent="0.25">
      <c r="A5" s="20">
        <v>9244</v>
      </c>
      <c r="B5" s="1" t="str">
        <f>IF(questionnaire_scoring!B5=".",".","ok")</f>
        <v>.</v>
      </c>
      <c r="C5" s="1" t="str">
        <f>IF(questionnaire_scoring!HC5="ok","ok",".")</f>
        <v>.</v>
      </c>
      <c r="D5" s="1" t="str">
        <f>IF(ncog_tasks!L5=".",".","ok")</f>
        <v>.</v>
      </c>
      <c r="E5" s="1" t="str">
        <f>IF(ncog_tasks!U5=".",".","ok")</f>
        <v>.</v>
      </c>
      <c r="F5" s="1" t="str">
        <f>IF(ncog_tasks!BH5=".",".","ok")</f>
        <v>.</v>
      </c>
      <c r="G5" s="1" t="str">
        <f>IF(ncog_tasks!BV5=".",".","ok")</f>
        <v>.</v>
      </c>
      <c r="H5" s="1" t="s">
        <v>965</v>
      </c>
      <c r="I5" s="1" t="str">
        <f>IF(questionnaire_scoring!GQ5=".",".","ok")</f>
        <v>.</v>
      </c>
      <c r="J5" s="1" t="s">
        <v>965</v>
      </c>
      <c r="K5" s="1" t="str">
        <f>IF(questionnaire_scoring!HB5=".",".","ok")</f>
        <v>.</v>
      </c>
      <c r="L5" s="1" t="str">
        <f>IF(questionnaire_scoring!HM5=".",".","ok")</f>
        <v>.</v>
      </c>
      <c r="M5" s="1" t="str">
        <f>IF(questionnaire_scoring!HH5=".",".","ok")</f>
        <v>.</v>
      </c>
      <c r="N5" s="1" t="s">
        <v>964</v>
      </c>
      <c r="O5" s="1" t="str">
        <f t="shared" si="0"/>
        <v>.</v>
      </c>
      <c r="P5" s="1" t="str">
        <f t="shared" si="1"/>
        <v>.</v>
      </c>
      <c r="Q5" s="1" t="str">
        <f t="shared" si="2"/>
        <v>.</v>
      </c>
    </row>
    <row r="6" spans="1:17" x14ac:dyDescent="0.25">
      <c r="A6" s="20">
        <v>9280</v>
      </c>
      <c r="B6" s="1" t="str">
        <f>IF(questionnaire_scoring!B6=".",".","ok")</f>
        <v>.</v>
      </c>
      <c r="C6" s="1" t="str">
        <f>IF(questionnaire_scoring!HC6="ok","ok",".")</f>
        <v>.</v>
      </c>
      <c r="D6" s="1" t="str">
        <f>IF(ncog_tasks!L6=".",".","ok")</f>
        <v>.</v>
      </c>
      <c r="E6" s="1" t="str">
        <f>IF(ncog_tasks!U6=".",".","ok")</f>
        <v>.</v>
      </c>
      <c r="F6" s="1" t="str">
        <f>IF(ncog_tasks!BH6=".",".","ok")</f>
        <v>.</v>
      </c>
      <c r="G6" s="1" t="str">
        <f>IF(ncog_tasks!BV6=".",".","ok")</f>
        <v>.</v>
      </c>
      <c r="H6" s="1" t="s">
        <v>965</v>
      </c>
      <c r="I6" s="1" t="str">
        <f>IF(questionnaire_scoring!GQ6=".",".","ok")</f>
        <v>.</v>
      </c>
      <c r="J6" s="1" t="s">
        <v>965</v>
      </c>
      <c r="K6" s="1" t="str">
        <f>IF(questionnaire_scoring!HB6=".",".","ok")</f>
        <v>.</v>
      </c>
      <c r="L6" s="1" t="str">
        <f>IF(questionnaire_scoring!HM6=".",".","ok")</f>
        <v>.</v>
      </c>
      <c r="M6" s="1" t="str">
        <f>IF(questionnaire_scoring!HH6=".",".","ok")</f>
        <v>.</v>
      </c>
      <c r="N6" s="1" t="s">
        <v>964</v>
      </c>
      <c r="O6" s="1" t="str">
        <f t="shared" si="0"/>
        <v>.</v>
      </c>
      <c r="P6" s="1" t="str">
        <f t="shared" si="1"/>
        <v>.</v>
      </c>
      <c r="Q6" s="1" t="str">
        <f t="shared" si="2"/>
        <v>.</v>
      </c>
    </row>
    <row r="7" spans="1:17" x14ac:dyDescent="0.25">
      <c r="A7" s="20">
        <v>9570</v>
      </c>
      <c r="B7" s="1" t="str">
        <f>IF(questionnaire_scoring!B7=".",".","ok")</f>
        <v>.</v>
      </c>
      <c r="C7" s="1" t="str">
        <f>IF(questionnaire_scoring!HC7="ok","ok",".")</f>
        <v>.</v>
      </c>
      <c r="D7" s="1" t="str">
        <f>IF(ncog_tasks!L7=".",".","ok")</f>
        <v>ok</v>
      </c>
      <c r="E7" s="1" t="str">
        <f>IF(ncog_tasks!U7=".",".","ok")</f>
        <v>.</v>
      </c>
      <c r="F7" s="1" t="str">
        <f>IF(ncog_tasks!BH7=".",".","ok")</f>
        <v>.</v>
      </c>
      <c r="G7" s="1" t="str">
        <f>IF(ncog_tasks!BV7=".",".","ok")</f>
        <v>ok</v>
      </c>
      <c r="H7" s="1" t="s">
        <v>965</v>
      </c>
      <c r="I7" s="1" t="str">
        <f>IF(questionnaire_scoring!GQ7=".",".","ok")</f>
        <v>.</v>
      </c>
      <c r="J7" s="1" t="s">
        <v>965</v>
      </c>
      <c r="K7" s="1" t="str">
        <f>IF(questionnaire_scoring!HB7=".",".","ok")</f>
        <v>.</v>
      </c>
      <c r="L7" s="1" t="str">
        <f>IF(questionnaire_scoring!HM7=".",".","ok")</f>
        <v>.</v>
      </c>
      <c r="M7" s="1" t="str">
        <f>IF(questionnaire_scoring!HH7=".",".","ok")</f>
        <v>.</v>
      </c>
      <c r="N7" s="1" t="s">
        <v>964</v>
      </c>
      <c r="O7" s="1" t="str">
        <f t="shared" si="0"/>
        <v>.</v>
      </c>
      <c r="P7" s="1" t="str">
        <f t="shared" si="1"/>
        <v>.</v>
      </c>
      <c r="Q7" s="1" t="str">
        <f t="shared" si="2"/>
        <v>.</v>
      </c>
    </row>
    <row r="8" spans="1:17" x14ac:dyDescent="0.25">
      <c r="A8" s="15" t="s">
        <v>848</v>
      </c>
      <c r="B8" t="str">
        <f>IF(questionnaire_scoring!B8=".",".","ok")</f>
        <v>ok</v>
      </c>
      <c r="C8" t="str">
        <f>IF(questionnaire_scoring!HC8="ok","ok",".")</f>
        <v>ok</v>
      </c>
      <c r="D8" s="10" t="str">
        <f>IF(ncog_tasks!L8=".",".","ok")</f>
        <v>.</v>
      </c>
      <c r="E8" s="10" t="str">
        <f>IF(ncog_tasks!U8=".",".","ok")</f>
        <v>.</v>
      </c>
      <c r="F8" s="10" t="str">
        <f>IF(ncog_tasks!BH8=".",".","ok")</f>
        <v>.</v>
      </c>
      <c r="G8" s="10" t="str">
        <f>IF(ncog_tasks!BV8=".",".","ok")</f>
        <v>.</v>
      </c>
      <c r="H8" s="2" t="s">
        <v>965</v>
      </c>
      <c r="I8" s="10" t="str">
        <f>IF(questionnaire_scoring!GQ8=".",".","ok")</f>
        <v>.</v>
      </c>
      <c r="J8" s="2" t="s">
        <v>965</v>
      </c>
      <c r="K8" t="str">
        <f>IF(questionnaire_scoring!HB8=".",".","ok")</f>
        <v>ok</v>
      </c>
      <c r="L8" t="str">
        <f>IF(questionnaire_scoring!HM8=".",".","ok")</f>
        <v>ok</v>
      </c>
      <c r="M8" s="10" t="str">
        <f>IF(questionnaire_scoring!HH8=".",".","ok")</f>
        <v>.</v>
      </c>
      <c r="N8" s="10" t="s">
        <v>966</v>
      </c>
      <c r="O8" t="str">
        <f t="shared" si="0"/>
        <v>.</v>
      </c>
      <c r="P8" t="str">
        <f t="shared" si="1"/>
        <v>.</v>
      </c>
      <c r="Q8" t="str">
        <f t="shared" si="2"/>
        <v>.</v>
      </c>
    </row>
    <row r="9" spans="1:17" x14ac:dyDescent="0.25">
      <c r="A9" s="11">
        <v>21393</v>
      </c>
      <c r="B9" t="str">
        <f>IF(questionnaire_scoring!B9=".",".","ok")</f>
        <v>ok</v>
      </c>
      <c r="C9" t="str">
        <f>IF(questionnaire_scoring!HC9="ok","ok",".")</f>
        <v>ok</v>
      </c>
      <c r="D9" t="str">
        <f>IF(ncog_tasks!L9=".",".","ok")</f>
        <v>ok</v>
      </c>
      <c r="E9" t="str">
        <f>IF(ncog_tasks!U9=".",".","ok")</f>
        <v>ok</v>
      </c>
      <c r="F9" t="str">
        <f>IF(ncog_tasks!BH9=".",".","ok")</f>
        <v>ok</v>
      </c>
      <c r="G9" t="str">
        <f>IF(ncog_tasks!BV9=".",".","ok")</f>
        <v>ok</v>
      </c>
      <c r="H9" s="2" t="s">
        <v>965</v>
      </c>
      <c r="I9" t="str">
        <f>IF(questionnaire_scoring!GQ9=".",".","ok")</f>
        <v>ok</v>
      </c>
      <c r="J9" s="2" t="s">
        <v>965</v>
      </c>
      <c r="K9" t="str">
        <f>IF(questionnaire_scoring!HB9=".",".","ok")</f>
        <v>ok</v>
      </c>
      <c r="L9" t="str">
        <f>IF(questionnaire_scoring!HM9=".",".","ok")</f>
        <v>ok</v>
      </c>
      <c r="M9" t="str">
        <f>IF(questionnaire_scoring!HH9=".",".","ok")</f>
        <v>ok</v>
      </c>
      <c r="N9" t="s">
        <v>967</v>
      </c>
      <c r="O9" t="str">
        <f t="shared" si="0"/>
        <v>ok</v>
      </c>
      <c r="P9" t="str">
        <f t="shared" si="1"/>
        <v>ok</v>
      </c>
      <c r="Q9" t="str">
        <f t="shared" si="2"/>
        <v>ok</v>
      </c>
    </row>
    <row r="10" spans="1:17" x14ac:dyDescent="0.25">
      <c r="A10" s="15" t="s">
        <v>849</v>
      </c>
      <c r="B10" t="str">
        <f>IF(questionnaire_scoring!B10=".",".","ok")</f>
        <v>ok</v>
      </c>
      <c r="C10" t="str">
        <f>IF(questionnaire_scoring!HC10="ok","ok",".")</f>
        <v>ok</v>
      </c>
      <c r="D10" s="10" t="str">
        <f>IF(ncog_tasks!L10=".",".","ok")</f>
        <v>.</v>
      </c>
      <c r="E10" s="10" t="str">
        <f>IF(ncog_tasks!U10=".",".","ok")</f>
        <v>.</v>
      </c>
      <c r="F10" s="10" t="str">
        <f>IF(ncog_tasks!BH10=".",".","ok")</f>
        <v>.</v>
      </c>
      <c r="G10" s="10" t="str">
        <f>IF(ncog_tasks!BV10=".",".","ok")</f>
        <v>.</v>
      </c>
      <c r="H10" s="2" t="s">
        <v>965</v>
      </c>
      <c r="I10" s="10" t="str">
        <f>IF(questionnaire_scoring!GQ10=".",".","ok")</f>
        <v>.</v>
      </c>
      <c r="J10" s="2" t="s">
        <v>965</v>
      </c>
      <c r="K10" t="str">
        <f>IF(questionnaire_scoring!HB10=".",".","ok")</f>
        <v>ok</v>
      </c>
      <c r="L10" t="str">
        <f>IF(questionnaire_scoring!HM10=".",".","ok")</f>
        <v>ok</v>
      </c>
      <c r="M10" s="10" t="str">
        <f>IF(questionnaire_scoring!HH10=".",".","ok")</f>
        <v>.</v>
      </c>
      <c r="N10" s="10" t="s">
        <v>966</v>
      </c>
      <c r="O10" t="str">
        <f t="shared" si="0"/>
        <v>.</v>
      </c>
      <c r="P10" t="str">
        <f t="shared" si="1"/>
        <v>.</v>
      </c>
      <c r="Q10" t="str">
        <f t="shared" si="2"/>
        <v>.</v>
      </c>
    </row>
    <row r="11" spans="1:17" x14ac:dyDescent="0.25">
      <c r="A11" s="11">
        <v>21398</v>
      </c>
      <c r="B11" t="str">
        <f>IF(questionnaire_scoring!B11=".",".","ok")</f>
        <v>ok</v>
      </c>
      <c r="C11" s="10" t="str">
        <f>IF(questionnaire_scoring!HC11="ok","ok",".")</f>
        <v>.</v>
      </c>
      <c r="D11" t="str">
        <f>IF(ncog_tasks!L11=".",".","ok")</f>
        <v>ok</v>
      </c>
      <c r="E11" t="str">
        <f>IF(ncog_tasks!U11=".",".","ok")</f>
        <v>ok</v>
      </c>
      <c r="F11" t="str">
        <f>IF(ncog_tasks!BH11=".",".","ok")</f>
        <v>ok</v>
      </c>
      <c r="G11" t="str">
        <f>IF(ncog_tasks!BV11=".",".","ok")</f>
        <v>ok</v>
      </c>
      <c r="H11" s="2" t="s">
        <v>965</v>
      </c>
      <c r="I11" s="10" t="str">
        <f>IF(questionnaire_scoring!GQ11=".",".","ok")</f>
        <v>.</v>
      </c>
      <c r="J11" s="2" t="s">
        <v>965</v>
      </c>
      <c r="K11" t="str">
        <f>IF(questionnaire_scoring!HB11=".",".","ok")</f>
        <v>ok</v>
      </c>
      <c r="L11" t="str">
        <f>IF(questionnaire_scoring!HM11=".",".","ok")</f>
        <v>ok</v>
      </c>
      <c r="M11" s="10" t="str">
        <f>IF(questionnaire_scoring!HH11=".",".","ok")</f>
        <v>.</v>
      </c>
      <c r="N11" t="s">
        <v>968</v>
      </c>
      <c r="O11" t="str">
        <f t="shared" si="0"/>
        <v>.</v>
      </c>
      <c r="P11" t="str">
        <f t="shared" si="1"/>
        <v>ok</v>
      </c>
      <c r="Q11" t="str">
        <f t="shared" si="2"/>
        <v>.</v>
      </c>
    </row>
    <row r="12" spans="1:17" x14ac:dyDescent="0.25">
      <c r="A12" s="11">
        <v>21406</v>
      </c>
      <c r="B12" t="str">
        <f>IF(questionnaire_scoring!B12=".",".","ok")</f>
        <v>ok</v>
      </c>
      <c r="C12" t="str">
        <f>IF(questionnaire_scoring!HC12="ok","ok",".")</f>
        <v>ok</v>
      </c>
      <c r="D12" t="str">
        <f>IF(ncog_tasks!L12=".",".","ok")</f>
        <v>ok</v>
      </c>
      <c r="E12" t="str">
        <f>IF(ncog_tasks!U12=".",".","ok")</f>
        <v>ok</v>
      </c>
      <c r="F12" t="str">
        <f>IF(ncog_tasks!BH12=".",".","ok")</f>
        <v>ok</v>
      </c>
      <c r="G12" t="str">
        <f>IF(ncog_tasks!BV12=".",".","ok")</f>
        <v>ok</v>
      </c>
      <c r="H12" s="2" t="s">
        <v>965</v>
      </c>
      <c r="I12" s="10" t="str">
        <f>IF(questionnaire_scoring!GQ12=".",".","ok")</f>
        <v>.</v>
      </c>
      <c r="J12" s="2" t="s">
        <v>965</v>
      </c>
      <c r="K12" t="str">
        <f>IF(questionnaire_scoring!HB12=".",".","ok")</f>
        <v>ok</v>
      </c>
      <c r="L12" t="str">
        <f>IF(questionnaire_scoring!HM12=".",".","ok")</f>
        <v>ok</v>
      </c>
      <c r="M12" s="10" t="str">
        <f>IF(questionnaire_scoring!HH12=".",".","ok")</f>
        <v>.</v>
      </c>
      <c r="N12" t="s">
        <v>967</v>
      </c>
      <c r="O12" t="str">
        <f t="shared" si="0"/>
        <v>ok</v>
      </c>
      <c r="P12" t="str">
        <f t="shared" si="1"/>
        <v>ok</v>
      </c>
      <c r="Q12" t="str">
        <f t="shared" si="2"/>
        <v>.</v>
      </c>
    </row>
    <row r="13" spans="1:17" x14ac:dyDescent="0.25">
      <c r="A13" s="11">
        <v>21414</v>
      </c>
      <c r="B13" t="str">
        <f>IF(questionnaire_scoring!B13=".",".","ok")</f>
        <v>ok</v>
      </c>
      <c r="C13" t="str">
        <f>IF(questionnaire_scoring!HC13="ok","ok",".")</f>
        <v>ok</v>
      </c>
      <c r="D13" t="str">
        <f>IF(ncog_tasks!L13=".",".","ok")</f>
        <v>ok</v>
      </c>
      <c r="E13" t="str">
        <f>IF(ncog_tasks!U13=".",".","ok")</f>
        <v>ok</v>
      </c>
      <c r="F13" t="str">
        <f>IF(ncog_tasks!BH13=".",".","ok")</f>
        <v>ok</v>
      </c>
      <c r="G13" t="str">
        <f>IF(ncog_tasks!BV13=".",".","ok")</f>
        <v>ok</v>
      </c>
      <c r="H13" s="2" t="s">
        <v>965</v>
      </c>
      <c r="I13" s="10" t="str">
        <f>IF(questionnaire_scoring!GQ13=".",".","ok")</f>
        <v>.</v>
      </c>
      <c r="J13" s="2" t="s">
        <v>965</v>
      </c>
      <c r="K13" t="str">
        <f>IF(questionnaire_scoring!HB13=".",".","ok")</f>
        <v>ok</v>
      </c>
      <c r="L13" t="str">
        <f>IF(questionnaire_scoring!HM13=".",".","ok")</f>
        <v>ok</v>
      </c>
      <c r="M13" s="10" t="str">
        <f>IF(questionnaire_scoring!HH13=".",".","ok")</f>
        <v>.</v>
      </c>
      <c r="N13" t="s">
        <v>967</v>
      </c>
      <c r="O13" t="str">
        <f t="shared" si="0"/>
        <v>ok</v>
      </c>
      <c r="P13" t="str">
        <f t="shared" si="1"/>
        <v>ok</v>
      </c>
      <c r="Q13" t="str">
        <f t="shared" si="2"/>
        <v>.</v>
      </c>
    </row>
    <row r="14" spans="1:17" x14ac:dyDescent="0.25">
      <c r="A14" s="11">
        <v>21415</v>
      </c>
      <c r="B14" t="str">
        <f>IF(questionnaire_scoring!B14=".",".","ok")</f>
        <v>ok</v>
      </c>
      <c r="C14" t="str">
        <f>IF(questionnaire_scoring!HC14="ok","ok",".")</f>
        <v>ok</v>
      </c>
      <c r="D14" t="str">
        <f>IF(ncog_tasks!L14=".",".","ok")</f>
        <v>ok</v>
      </c>
      <c r="E14" t="str">
        <f>IF(ncog_tasks!U14=".",".","ok")</f>
        <v>ok</v>
      </c>
      <c r="F14" t="str">
        <f>IF(ncog_tasks!BH14=".",".","ok")</f>
        <v>ok</v>
      </c>
      <c r="G14" t="str">
        <f>IF(ncog_tasks!BV14=".",".","ok")</f>
        <v>ok</v>
      </c>
      <c r="H14" s="2" t="s">
        <v>965</v>
      </c>
      <c r="I14" t="str">
        <f>IF(questionnaire_scoring!GQ14=".",".","ok")</f>
        <v>ok</v>
      </c>
      <c r="J14" s="2" t="s">
        <v>965</v>
      </c>
      <c r="K14" t="str">
        <f>IF(questionnaire_scoring!HB14=".",".","ok")</f>
        <v>ok</v>
      </c>
      <c r="L14" t="str">
        <f>IF(questionnaire_scoring!HM14=".",".","ok")</f>
        <v>ok</v>
      </c>
      <c r="M14" t="str">
        <f>IF(questionnaire_scoring!HH14=".",".","ok")</f>
        <v>ok</v>
      </c>
      <c r="N14" t="s">
        <v>967</v>
      </c>
      <c r="O14" t="str">
        <f t="shared" si="0"/>
        <v>ok</v>
      </c>
      <c r="P14" t="str">
        <f t="shared" si="1"/>
        <v>ok</v>
      </c>
      <c r="Q14" t="str">
        <f t="shared" si="2"/>
        <v>ok</v>
      </c>
    </row>
    <row r="15" spans="1:17" x14ac:dyDescent="0.25">
      <c r="A15" s="11">
        <v>21416</v>
      </c>
      <c r="B15" t="str">
        <f>IF(questionnaire_scoring!B15=".",".","ok")</f>
        <v>ok</v>
      </c>
      <c r="C15" t="str">
        <f>IF(questionnaire_scoring!HC15="ok","ok",".")</f>
        <v>ok</v>
      </c>
      <c r="D15" t="str">
        <f>IF(ncog_tasks!L15=".",".","ok")</f>
        <v>ok</v>
      </c>
      <c r="E15" t="str">
        <f>IF(ncog_tasks!U15=".",".","ok")</f>
        <v>ok</v>
      </c>
      <c r="F15" t="str">
        <f>IF(ncog_tasks!BH15=".",".","ok")</f>
        <v>ok</v>
      </c>
      <c r="G15" t="str">
        <f>IF(ncog_tasks!BV15=".",".","ok")</f>
        <v>ok</v>
      </c>
      <c r="H15" s="2" t="s">
        <v>965</v>
      </c>
      <c r="I15" s="10" t="str">
        <f>IF(questionnaire_scoring!GQ15=".",".","ok")</f>
        <v>.</v>
      </c>
      <c r="J15" s="2" t="s">
        <v>965</v>
      </c>
      <c r="K15" t="str">
        <f>IF(questionnaire_scoring!HB15=".",".","ok")</f>
        <v>ok</v>
      </c>
      <c r="L15" t="str">
        <f>IF(questionnaire_scoring!HM15=".",".","ok")</f>
        <v>ok</v>
      </c>
      <c r="M15" s="10" t="str">
        <f>IF(questionnaire_scoring!HH15=".",".","ok")</f>
        <v>.</v>
      </c>
      <c r="N15" t="s">
        <v>967</v>
      </c>
      <c r="O15" t="str">
        <f t="shared" si="0"/>
        <v>ok</v>
      </c>
      <c r="P15" t="str">
        <f t="shared" si="1"/>
        <v>ok</v>
      </c>
      <c r="Q15" t="str">
        <f t="shared" si="2"/>
        <v>.</v>
      </c>
    </row>
    <row r="16" spans="1:17" x14ac:dyDescent="0.25">
      <c r="A16" s="15" t="s">
        <v>850</v>
      </c>
      <c r="B16" t="str">
        <f>IF(questionnaire_scoring!B16=".",".","ok")</f>
        <v>ok</v>
      </c>
      <c r="C16" t="str">
        <f>IF(questionnaire_scoring!HC16="ok","ok",".")</f>
        <v>ok</v>
      </c>
      <c r="D16" s="10" t="str">
        <f>IF(ncog_tasks!L16=".",".","ok")</f>
        <v>.</v>
      </c>
      <c r="E16" s="10" t="str">
        <f>IF(ncog_tasks!U16=".",".","ok")</f>
        <v>.</v>
      </c>
      <c r="F16" s="10" t="str">
        <f>IF(ncog_tasks!BH16=".",".","ok")</f>
        <v>.</v>
      </c>
      <c r="G16" s="10" t="str">
        <f>IF(ncog_tasks!BV16=".",".","ok")</f>
        <v>.</v>
      </c>
      <c r="H16" s="2" t="s">
        <v>965</v>
      </c>
      <c r="I16" s="10" t="str">
        <f>IF(questionnaire_scoring!GQ16=".",".","ok")</f>
        <v>.</v>
      </c>
      <c r="J16" s="2" t="s">
        <v>965</v>
      </c>
      <c r="K16" t="str">
        <f>IF(questionnaire_scoring!HB16=".",".","ok")</f>
        <v>ok</v>
      </c>
      <c r="L16" t="str">
        <f>IF(questionnaire_scoring!HM16=".",".","ok")</f>
        <v>ok</v>
      </c>
      <c r="M16" s="10" t="str">
        <f>IF(questionnaire_scoring!HH16=".",".","ok")</f>
        <v>.</v>
      </c>
      <c r="N16" s="10" t="s">
        <v>966</v>
      </c>
      <c r="O16" t="str">
        <f t="shared" si="0"/>
        <v>.</v>
      </c>
      <c r="P16" t="str">
        <f t="shared" si="1"/>
        <v>.</v>
      </c>
      <c r="Q16" t="str">
        <f t="shared" si="2"/>
        <v>.</v>
      </c>
    </row>
    <row r="17" spans="1:17" x14ac:dyDescent="0.25">
      <c r="A17" s="15" t="s">
        <v>851</v>
      </c>
      <c r="B17" t="str">
        <f>IF(questionnaire_scoring!B17=".",".","ok")</f>
        <v>ok</v>
      </c>
      <c r="C17" t="str">
        <f>IF(questionnaire_scoring!HC17="ok","ok",".")</f>
        <v>ok</v>
      </c>
      <c r="D17" s="10" t="str">
        <f>IF(ncog_tasks!L17=".",".","ok")</f>
        <v>.</v>
      </c>
      <c r="E17" s="10" t="str">
        <f>IF(ncog_tasks!U17=".",".","ok")</f>
        <v>.</v>
      </c>
      <c r="F17" s="10" t="str">
        <f>IF(ncog_tasks!BH17=".",".","ok")</f>
        <v>.</v>
      </c>
      <c r="G17" s="10" t="str">
        <f>IF(ncog_tasks!BV17=".",".","ok")</f>
        <v>.</v>
      </c>
      <c r="H17" s="2" t="s">
        <v>965</v>
      </c>
      <c r="I17" s="10" t="str">
        <f>IF(questionnaire_scoring!GQ17=".",".","ok")</f>
        <v>.</v>
      </c>
      <c r="J17" s="2" t="s">
        <v>965</v>
      </c>
      <c r="K17" t="str">
        <f>IF(questionnaire_scoring!HB17=".",".","ok")</f>
        <v>ok</v>
      </c>
      <c r="L17" t="str">
        <f>IF(questionnaire_scoring!HM17=".",".","ok")</f>
        <v>ok</v>
      </c>
      <c r="M17" s="10" t="str">
        <f>IF(questionnaire_scoring!HH17=".",".","ok")</f>
        <v>.</v>
      </c>
      <c r="N17" s="10" t="s">
        <v>966</v>
      </c>
      <c r="O17" t="str">
        <f t="shared" si="0"/>
        <v>.</v>
      </c>
      <c r="P17" t="str">
        <f t="shared" si="1"/>
        <v>.</v>
      </c>
      <c r="Q17" t="str">
        <f t="shared" si="2"/>
        <v>.</v>
      </c>
    </row>
    <row r="18" spans="1:17" x14ac:dyDescent="0.25">
      <c r="A18" s="11">
        <v>21428</v>
      </c>
      <c r="B18" t="str">
        <f>IF(questionnaire_scoring!B18=".",".","ok")</f>
        <v>ok</v>
      </c>
      <c r="C18" t="str">
        <f>IF(questionnaire_scoring!HC18="ok","ok",".")</f>
        <v>ok</v>
      </c>
      <c r="D18" t="str">
        <f>IF(ncog_tasks!L18=".",".","ok")</f>
        <v>ok</v>
      </c>
      <c r="E18" t="str">
        <f>IF(ncog_tasks!U18=".",".","ok")</f>
        <v>ok</v>
      </c>
      <c r="F18" t="str">
        <f>IF(ncog_tasks!BH18=".",".","ok")</f>
        <v>ok</v>
      </c>
      <c r="G18" t="str">
        <f>IF(ncog_tasks!BV18=".",".","ok")</f>
        <v>ok</v>
      </c>
      <c r="H18" s="2" t="s">
        <v>965</v>
      </c>
      <c r="I18" t="str">
        <f>IF(questionnaire_scoring!GQ18=".",".","ok")</f>
        <v>ok</v>
      </c>
      <c r="J18" s="2" t="s">
        <v>965</v>
      </c>
      <c r="K18" t="str">
        <f>IF(questionnaire_scoring!HB18=".",".","ok")</f>
        <v>ok</v>
      </c>
      <c r="L18" t="str">
        <f>IF(questionnaire_scoring!HM18=".",".","ok")</f>
        <v>ok</v>
      </c>
      <c r="M18" t="str">
        <f>IF(questionnaire_scoring!HH18=".",".","ok")</f>
        <v>ok</v>
      </c>
      <c r="N18" t="s">
        <v>967</v>
      </c>
      <c r="O18" t="str">
        <f t="shared" si="0"/>
        <v>ok</v>
      </c>
      <c r="P18" t="str">
        <f t="shared" si="1"/>
        <v>ok</v>
      </c>
      <c r="Q18" t="str">
        <f t="shared" si="2"/>
        <v>ok</v>
      </c>
    </row>
    <row r="19" spans="1:17" x14ac:dyDescent="0.25">
      <c r="A19" s="15" t="s">
        <v>852</v>
      </c>
      <c r="B19" t="str">
        <f>IF(questionnaire_scoring!B19=".",".","ok")</f>
        <v>ok</v>
      </c>
      <c r="C19" t="str">
        <f>IF(questionnaire_scoring!HC19="ok","ok",".")</f>
        <v>ok</v>
      </c>
      <c r="D19" s="10" t="str">
        <f>IF(ncog_tasks!L19=".",".","ok")</f>
        <v>.</v>
      </c>
      <c r="E19" s="10" t="str">
        <f>IF(ncog_tasks!U19=".",".","ok")</f>
        <v>.</v>
      </c>
      <c r="F19" s="10" t="str">
        <f>IF(ncog_tasks!BH19=".",".","ok")</f>
        <v>.</v>
      </c>
      <c r="G19" s="10" t="str">
        <f>IF(ncog_tasks!BV19=".",".","ok")</f>
        <v>.</v>
      </c>
      <c r="H19" s="2" t="s">
        <v>965</v>
      </c>
      <c r="I19" s="10" t="str">
        <f>IF(questionnaire_scoring!GQ19=".",".","ok")</f>
        <v>.</v>
      </c>
      <c r="J19" s="2" t="s">
        <v>965</v>
      </c>
      <c r="K19" t="str">
        <f>IF(questionnaire_scoring!HB19=".",".","ok")</f>
        <v>ok</v>
      </c>
      <c r="L19" t="str">
        <f>IF(questionnaire_scoring!HM19=".",".","ok")</f>
        <v>ok</v>
      </c>
      <c r="M19" s="10" t="str">
        <f>IF(questionnaire_scoring!HH19=".",".","ok")</f>
        <v>.</v>
      </c>
      <c r="N19" s="10" t="s">
        <v>966</v>
      </c>
      <c r="O19" t="str">
        <f t="shared" si="0"/>
        <v>.</v>
      </c>
      <c r="P19" t="str">
        <f t="shared" si="1"/>
        <v>.</v>
      </c>
      <c r="Q19" t="str">
        <f t="shared" si="2"/>
        <v>.</v>
      </c>
    </row>
    <row r="20" spans="1:17" x14ac:dyDescent="0.25">
      <c r="A20" s="11">
        <v>21431</v>
      </c>
      <c r="B20" t="str">
        <f>IF(questionnaire_scoring!B20=".",".","ok")</f>
        <v>ok</v>
      </c>
      <c r="C20" t="str">
        <f>IF(questionnaire_scoring!HC20="ok","ok",".")</f>
        <v>ok</v>
      </c>
      <c r="D20" t="str">
        <f>IF(ncog_tasks!L20=".",".","ok")</f>
        <v>ok</v>
      </c>
      <c r="E20" t="str">
        <f>IF(ncog_tasks!U20=".",".","ok")</f>
        <v>ok</v>
      </c>
      <c r="F20" t="str">
        <f>IF(ncog_tasks!BH20=".",".","ok")</f>
        <v>ok</v>
      </c>
      <c r="G20" t="str">
        <f>IF(ncog_tasks!BV20=".",".","ok")</f>
        <v>ok</v>
      </c>
      <c r="H20" s="2" t="s">
        <v>965</v>
      </c>
      <c r="I20" s="10" t="str">
        <f>IF(questionnaire_scoring!GQ20=".",".","ok")</f>
        <v>.</v>
      </c>
      <c r="J20" s="2" t="s">
        <v>965</v>
      </c>
      <c r="K20" t="str">
        <f>IF(questionnaire_scoring!HB20=".",".","ok")</f>
        <v>ok</v>
      </c>
      <c r="L20" t="str">
        <f>IF(questionnaire_scoring!HM20=".",".","ok")</f>
        <v>ok</v>
      </c>
      <c r="M20" s="10" t="str">
        <f>IF(questionnaire_scoring!HH20=".",".","ok")</f>
        <v>.</v>
      </c>
      <c r="N20" t="s">
        <v>967</v>
      </c>
      <c r="O20" t="str">
        <f t="shared" si="0"/>
        <v>ok</v>
      </c>
      <c r="P20" t="str">
        <f t="shared" si="1"/>
        <v>ok</v>
      </c>
      <c r="Q20" t="str">
        <f t="shared" si="2"/>
        <v>.</v>
      </c>
    </row>
    <row r="21" spans="1:17" x14ac:dyDescent="0.25">
      <c r="A21" s="15" t="s">
        <v>853</v>
      </c>
      <c r="B21" t="str">
        <f>IF(questionnaire_scoring!B21=".",".","ok")</f>
        <v>ok</v>
      </c>
      <c r="C21" t="str">
        <f>IF(questionnaire_scoring!HC21="ok","ok",".")</f>
        <v>ok</v>
      </c>
      <c r="D21" s="10" t="str">
        <f>IF(ncog_tasks!L21=".",".","ok")</f>
        <v>.</v>
      </c>
      <c r="E21" s="10" t="str">
        <f>IF(ncog_tasks!U21=".",".","ok")</f>
        <v>.</v>
      </c>
      <c r="F21" s="10" t="str">
        <f>IF(ncog_tasks!BH21=".",".","ok")</f>
        <v>.</v>
      </c>
      <c r="G21" s="10" t="str">
        <f>IF(ncog_tasks!BV21=".",".","ok")</f>
        <v>.</v>
      </c>
      <c r="H21" s="2" t="s">
        <v>965</v>
      </c>
      <c r="I21" s="10" t="str">
        <f>IF(questionnaire_scoring!GQ21=".",".","ok")</f>
        <v>.</v>
      </c>
      <c r="J21" s="2" t="s">
        <v>965</v>
      </c>
      <c r="K21" t="str">
        <f>IF(questionnaire_scoring!HB21=".",".","ok")</f>
        <v>ok</v>
      </c>
      <c r="L21" t="str">
        <f>IF(questionnaire_scoring!HM21=".",".","ok")</f>
        <v>ok</v>
      </c>
      <c r="M21" s="10" t="str">
        <f>IF(questionnaire_scoring!HH21=".",".","ok")</f>
        <v>.</v>
      </c>
      <c r="N21" s="10" t="s">
        <v>966</v>
      </c>
      <c r="O21" t="str">
        <f t="shared" si="0"/>
        <v>.</v>
      </c>
      <c r="P21" t="str">
        <f t="shared" si="1"/>
        <v>.</v>
      </c>
      <c r="Q21" t="str">
        <f t="shared" si="2"/>
        <v>.</v>
      </c>
    </row>
    <row r="22" spans="1:17" s="1" customFormat="1" x14ac:dyDescent="0.25">
      <c r="A22" s="20">
        <v>21433</v>
      </c>
      <c r="B22" s="1" t="str">
        <f>IF(questionnaire_scoring!HB22="ok","ok",".")</f>
        <v>.</v>
      </c>
      <c r="C22" s="1" t="str">
        <f>IF(questionnaire_scoring!HC22="ok","ok",".")</f>
        <v>.</v>
      </c>
      <c r="D22" s="1" t="str">
        <f>IF(ncog_tasks!L22=".",".","ok")</f>
        <v>.</v>
      </c>
      <c r="E22" s="1" t="str">
        <f>IF(ncog_tasks!U22=".",".","ok")</f>
        <v>ok</v>
      </c>
      <c r="F22" s="1" t="str">
        <f>IF(ncog_tasks!BH22=".",".","ok")</f>
        <v>.</v>
      </c>
      <c r="G22" s="1" t="str">
        <f>IF(ncog_tasks!BV22=".",".","ok")</f>
        <v>.</v>
      </c>
      <c r="H22" s="1" t="s">
        <v>965</v>
      </c>
      <c r="I22" s="1" t="str">
        <f>IF(questionnaire_scoring!GQ22=".",".","ok")</f>
        <v>.</v>
      </c>
      <c r="J22" s="1" t="s">
        <v>965</v>
      </c>
      <c r="K22" s="1" t="str">
        <f>IF(questionnaire_scoring!HB22=".",".","ok")</f>
        <v>.</v>
      </c>
      <c r="L22" s="1" t="str">
        <f>IF(questionnaire_scoring!HM22=".",".","ok")</f>
        <v>.</v>
      </c>
      <c r="M22" s="1" t="str">
        <f>IF(questionnaire_scoring!HH22=".",".","ok")</f>
        <v>.</v>
      </c>
      <c r="N22" s="1" t="s">
        <v>964</v>
      </c>
      <c r="O22" s="1" t="str">
        <f t="shared" si="0"/>
        <v>.</v>
      </c>
      <c r="P22" s="1" t="str">
        <f t="shared" si="1"/>
        <v>.</v>
      </c>
      <c r="Q22" s="1" t="str">
        <f t="shared" si="2"/>
        <v>.</v>
      </c>
    </row>
    <row r="23" spans="1:17" x14ac:dyDescent="0.25">
      <c r="A23" s="11">
        <v>21437</v>
      </c>
      <c r="B23" t="str">
        <f>IF(questionnaire_scoring!B23=".",".","ok")</f>
        <v>ok</v>
      </c>
      <c r="C23" t="str">
        <f>IF(questionnaire_scoring!HC23="ok","ok",".")</f>
        <v>ok</v>
      </c>
      <c r="D23" t="str">
        <f>IF(ncog_tasks!L23=".",".","ok")</f>
        <v>ok</v>
      </c>
      <c r="E23" t="str">
        <f>IF(ncog_tasks!U23=".",".","ok")</f>
        <v>ok</v>
      </c>
      <c r="F23" t="str">
        <f>IF(ncog_tasks!BH23=".",".","ok")</f>
        <v>ok</v>
      </c>
      <c r="G23" t="str">
        <f>IF(ncog_tasks!BV23=".",".","ok")</f>
        <v>ok</v>
      </c>
      <c r="H23" s="2" t="s">
        <v>965</v>
      </c>
      <c r="I23" s="10" t="str">
        <f>IF(questionnaire_scoring!GQ23=".",".","ok")</f>
        <v>.</v>
      </c>
      <c r="J23" s="2" t="s">
        <v>965</v>
      </c>
      <c r="K23" t="str">
        <f>IF(questionnaire_scoring!HB23=".",".","ok")</f>
        <v>ok</v>
      </c>
      <c r="L23" t="str">
        <f>IF(questionnaire_scoring!HM23=".",".","ok")</f>
        <v>ok</v>
      </c>
      <c r="M23" s="10" t="str">
        <f>IF(questionnaire_scoring!HH23=".",".","ok")</f>
        <v>.</v>
      </c>
      <c r="N23" t="s">
        <v>967</v>
      </c>
      <c r="O23" t="str">
        <f t="shared" si="0"/>
        <v>ok</v>
      </c>
      <c r="P23" t="str">
        <f t="shared" si="1"/>
        <v>ok</v>
      </c>
      <c r="Q23" t="str">
        <f t="shared" si="2"/>
        <v>.</v>
      </c>
    </row>
    <row r="24" spans="1:17" x14ac:dyDescent="0.25">
      <c r="A24" s="15" t="s">
        <v>854</v>
      </c>
      <c r="B24" t="str">
        <f>IF(questionnaire_scoring!B24=".",".","ok")</f>
        <v>ok</v>
      </c>
      <c r="C24" t="str">
        <f>IF(questionnaire_scoring!HC24="ok","ok",".")</f>
        <v>ok</v>
      </c>
      <c r="D24" s="10" t="str">
        <f>IF(ncog_tasks!L24=".",".","ok")</f>
        <v>.</v>
      </c>
      <c r="E24" s="10" t="str">
        <f>IF(ncog_tasks!U24=".",".","ok")</f>
        <v>.</v>
      </c>
      <c r="F24" s="10" t="str">
        <f>IF(ncog_tasks!BH24=".",".","ok")</f>
        <v>.</v>
      </c>
      <c r="G24" s="10" t="str">
        <f>IF(ncog_tasks!BV24=".",".","ok")</f>
        <v>.</v>
      </c>
      <c r="H24" s="2" t="s">
        <v>965</v>
      </c>
      <c r="I24" s="10" t="str">
        <f>IF(questionnaire_scoring!GQ24=".",".","ok")</f>
        <v>.</v>
      </c>
      <c r="J24" s="2" t="s">
        <v>965</v>
      </c>
      <c r="K24" t="str">
        <f>IF(questionnaire_scoring!HB24=".",".","ok")</f>
        <v>ok</v>
      </c>
      <c r="L24" t="str">
        <f>IF(questionnaire_scoring!HM24=".",".","ok")</f>
        <v>ok</v>
      </c>
      <c r="M24" s="10" t="str">
        <f>IF(questionnaire_scoring!HH24=".",".","ok")</f>
        <v>.</v>
      </c>
      <c r="N24" s="10" t="s">
        <v>966</v>
      </c>
      <c r="O24" t="str">
        <f t="shared" si="0"/>
        <v>.</v>
      </c>
      <c r="P24" t="str">
        <f t="shared" si="1"/>
        <v>.</v>
      </c>
      <c r="Q24" t="str">
        <f t="shared" si="2"/>
        <v>.</v>
      </c>
    </row>
    <row r="25" spans="1:17" x14ac:dyDescent="0.25">
      <c r="A25" s="11">
        <v>21439</v>
      </c>
      <c r="B25" t="str">
        <f>IF(questionnaire_scoring!B25=".",".","ok")</f>
        <v>ok</v>
      </c>
      <c r="C25" t="str">
        <f>IF(questionnaire_scoring!HC25="ok","ok",".")</f>
        <v>ok</v>
      </c>
      <c r="D25" t="str">
        <f>IF(ncog_tasks!L25=".",".","ok")</f>
        <v>ok</v>
      </c>
      <c r="E25" t="str">
        <f>IF(ncog_tasks!U25=".",".","ok")</f>
        <v>ok</v>
      </c>
      <c r="F25" t="str">
        <f>IF(ncog_tasks!BH25=".",".","ok")</f>
        <v>ok</v>
      </c>
      <c r="G25" t="str">
        <f>IF(ncog_tasks!BV25=".",".","ok")</f>
        <v>ok</v>
      </c>
      <c r="H25" s="2" t="s">
        <v>965</v>
      </c>
      <c r="I25" s="10" t="str">
        <f>IF(questionnaire_scoring!GQ25=".",".","ok")</f>
        <v>.</v>
      </c>
      <c r="J25" s="2" t="s">
        <v>965</v>
      </c>
      <c r="K25" t="str">
        <f>IF(questionnaire_scoring!HB25=".",".","ok")</f>
        <v>ok</v>
      </c>
      <c r="L25" t="str">
        <f>IF(questionnaire_scoring!HM25=".",".","ok")</f>
        <v>ok</v>
      </c>
      <c r="M25" s="10" t="str">
        <f>IF(questionnaire_scoring!HH25=".",".","ok")</f>
        <v>.</v>
      </c>
      <c r="N25" t="s">
        <v>967</v>
      </c>
      <c r="O25" t="str">
        <f t="shared" si="0"/>
        <v>ok</v>
      </c>
      <c r="P25" t="str">
        <f t="shared" si="1"/>
        <v>ok</v>
      </c>
      <c r="Q25" t="str">
        <f t="shared" si="2"/>
        <v>.</v>
      </c>
    </row>
    <row r="26" spans="1:17" x14ac:dyDescent="0.25">
      <c r="A26" s="11">
        <v>21442</v>
      </c>
      <c r="B26" t="str">
        <f>IF(questionnaire_scoring!B26=".",".","ok")</f>
        <v>ok</v>
      </c>
      <c r="C26" t="str">
        <f>IF(questionnaire_scoring!HC26="ok","ok",".")</f>
        <v>ok</v>
      </c>
      <c r="D26" t="str">
        <f>IF(ncog_tasks!L26=".",".","ok")</f>
        <v>ok</v>
      </c>
      <c r="E26" s="10" t="str">
        <f>IF(ncog_tasks!U26=".",".","ok")</f>
        <v>.</v>
      </c>
      <c r="F26" t="str">
        <f>IF(ncog_tasks!BH26=".",".","ok")</f>
        <v>ok</v>
      </c>
      <c r="G26" t="str">
        <f>IF(ncog_tasks!BV26=".",".","ok")</f>
        <v>ok</v>
      </c>
      <c r="H26" s="2" t="s">
        <v>965</v>
      </c>
      <c r="I26" s="10" t="str">
        <f>IF(questionnaire_scoring!GQ26=".",".","ok")</f>
        <v>.</v>
      </c>
      <c r="J26" s="2" t="s">
        <v>965</v>
      </c>
      <c r="K26" t="str">
        <f>IF(questionnaire_scoring!HB26=".",".","ok")</f>
        <v>ok</v>
      </c>
      <c r="L26" t="str">
        <f>IF(questionnaire_scoring!HM26=".",".","ok")</f>
        <v>ok</v>
      </c>
      <c r="M26" s="10" t="str">
        <f>IF(questionnaire_scoring!HH26=".",".","ok")</f>
        <v>.</v>
      </c>
      <c r="N26" t="s">
        <v>967</v>
      </c>
      <c r="O26" t="str">
        <f t="shared" si="0"/>
        <v>ok</v>
      </c>
      <c r="P26" t="str">
        <f t="shared" si="1"/>
        <v>.</v>
      </c>
      <c r="Q26" t="str">
        <f t="shared" si="2"/>
        <v>.</v>
      </c>
    </row>
    <row r="27" spans="1:17" x14ac:dyDescent="0.25">
      <c r="A27" s="11">
        <v>21443</v>
      </c>
      <c r="B27" t="str">
        <f>IF(questionnaire_scoring!B27=".",".","ok")</f>
        <v>ok</v>
      </c>
      <c r="C27" t="str">
        <f>IF(questionnaire_scoring!HC27="ok","ok",".")</f>
        <v>ok</v>
      </c>
      <c r="D27" t="str">
        <f>IF(ncog_tasks!L27=".",".","ok")</f>
        <v>ok</v>
      </c>
      <c r="E27" s="10" t="str">
        <f>IF(ncog_tasks!U27=".",".","ok")</f>
        <v>.</v>
      </c>
      <c r="F27" t="str">
        <f>IF(ncog_tasks!BH27=".",".","ok")</f>
        <v>ok</v>
      </c>
      <c r="G27" t="str">
        <f>IF(ncog_tasks!BV27=".",".","ok")</f>
        <v>ok</v>
      </c>
      <c r="H27" s="2" t="s">
        <v>965</v>
      </c>
      <c r="I27" t="str">
        <f>IF(questionnaire_scoring!GQ27=".",".","ok")</f>
        <v>ok</v>
      </c>
      <c r="J27" s="2" t="s">
        <v>965</v>
      </c>
      <c r="K27" t="str">
        <f>IF(questionnaire_scoring!HB27=".",".","ok")</f>
        <v>ok</v>
      </c>
      <c r="L27" t="str">
        <f>IF(questionnaire_scoring!HM27=".",".","ok")</f>
        <v>ok</v>
      </c>
      <c r="M27" t="str">
        <f>IF(questionnaire_scoring!HH27=".",".","ok")</f>
        <v>ok</v>
      </c>
      <c r="N27" t="s">
        <v>967</v>
      </c>
      <c r="O27" t="str">
        <f t="shared" si="0"/>
        <v>ok</v>
      </c>
      <c r="P27" t="str">
        <f t="shared" si="1"/>
        <v>.</v>
      </c>
      <c r="Q27" t="str">
        <f t="shared" si="2"/>
        <v>ok</v>
      </c>
    </row>
    <row r="28" spans="1:17" x14ac:dyDescent="0.25">
      <c r="A28" s="11">
        <v>21444</v>
      </c>
      <c r="B28" t="str">
        <f>IF(questionnaire_scoring!B28=".",".","ok")</f>
        <v>ok</v>
      </c>
      <c r="C28" s="10" t="str">
        <f>IF(questionnaire_scoring!HC28="ok","ok",".")</f>
        <v>.</v>
      </c>
      <c r="D28" t="str">
        <f>IF(ncog_tasks!L28=".",".","ok")</f>
        <v>ok</v>
      </c>
      <c r="E28" t="str">
        <f>IF(ncog_tasks!U28=".",".","ok")</f>
        <v>ok</v>
      </c>
      <c r="F28" t="str">
        <f>IF(ncog_tasks!BH28=".",".","ok")</f>
        <v>ok</v>
      </c>
      <c r="G28" t="str">
        <f>IF(ncog_tasks!BV28=".",".","ok")</f>
        <v>ok</v>
      </c>
      <c r="H28" s="2" t="s">
        <v>965</v>
      </c>
      <c r="I28" t="str">
        <f>IF(questionnaire_scoring!GQ28=".",".","ok")</f>
        <v>ok</v>
      </c>
      <c r="J28" s="2" t="s">
        <v>965</v>
      </c>
      <c r="K28" t="str">
        <f>IF(questionnaire_scoring!HB28=".",".","ok")</f>
        <v>ok</v>
      </c>
      <c r="L28" t="str">
        <f>IF(questionnaire_scoring!HM28=".",".","ok")</f>
        <v>ok</v>
      </c>
      <c r="M28" t="str">
        <f>IF(questionnaire_scoring!HH28=".",".","ok")</f>
        <v>ok</v>
      </c>
      <c r="N28" t="s">
        <v>968</v>
      </c>
      <c r="O28" t="str">
        <f t="shared" si="0"/>
        <v>.</v>
      </c>
      <c r="P28" t="str">
        <f t="shared" si="1"/>
        <v>ok</v>
      </c>
      <c r="Q28" t="str">
        <f t="shared" si="2"/>
        <v>ok</v>
      </c>
    </row>
    <row r="29" spans="1:17" x14ac:dyDescent="0.25">
      <c r="A29" s="11">
        <v>21446</v>
      </c>
      <c r="B29" t="str">
        <f>IF(questionnaire_scoring!B29=".",".","ok")</f>
        <v>ok</v>
      </c>
      <c r="C29" t="str">
        <f>IF(questionnaire_scoring!HC29="ok","ok",".")</f>
        <v>ok</v>
      </c>
      <c r="D29" t="str">
        <f>IF(ncog_tasks!L29=".",".","ok")</f>
        <v>ok</v>
      </c>
      <c r="E29" t="str">
        <f>IF(ncog_tasks!U29=".",".","ok")</f>
        <v>ok</v>
      </c>
      <c r="F29" t="str">
        <f>IF(ncog_tasks!BH29=".",".","ok")</f>
        <v>ok</v>
      </c>
      <c r="G29" t="str">
        <f>IF(ncog_tasks!BV29=".",".","ok")</f>
        <v>ok</v>
      </c>
      <c r="H29" s="2" t="s">
        <v>965</v>
      </c>
      <c r="I29" s="10" t="str">
        <f>IF(questionnaire_scoring!GQ29=".",".","ok")</f>
        <v>.</v>
      </c>
      <c r="J29" s="2" t="s">
        <v>965</v>
      </c>
      <c r="K29" t="str">
        <f>IF(questionnaire_scoring!HB29=".",".","ok")</f>
        <v>ok</v>
      </c>
      <c r="L29" t="str">
        <f>IF(questionnaire_scoring!HM29=".",".","ok")</f>
        <v>ok</v>
      </c>
      <c r="M29" s="10" t="str">
        <f>IF(questionnaire_scoring!HH29=".",".","ok")</f>
        <v>.</v>
      </c>
      <c r="N29" t="s">
        <v>967</v>
      </c>
      <c r="O29" t="str">
        <f t="shared" si="0"/>
        <v>ok</v>
      </c>
      <c r="P29" t="str">
        <f t="shared" si="1"/>
        <v>ok</v>
      </c>
      <c r="Q29" t="str">
        <f t="shared" si="2"/>
        <v>.</v>
      </c>
    </row>
    <row r="30" spans="1:17" x14ac:dyDescent="0.25">
      <c r="A30" s="11">
        <v>21447</v>
      </c>
      <c r="B30" t="str">
        <f>IF(questionnaire_scoring!B30=".",".","ok")</f>
        <v>ok</v>
      </c>
      <c r="C30" t="str">
        <f>IF(questionnaire_scoring!HC30="ok","ok",".")</f>
        <v>ok</v>
      </c>
      <c r="D30" t="str">
        <f>IF(ncog_tasks!L30=".",".","ok")</f>
        <v>ok</v>
      </c>
      <c r="E30" t="str">
        <f>IF(ncog_tasks!U30=".",".","ok")</f>
        <v>ok</v>
      </c>
      <c r="F30" t="str">
        <f>IF(ncog_tasks!BH30=".",".","ok")</f>
        <v>ok</v>
      </c>
      <c r="G30" t="str">
        <f>IF(ncog_tasks!BV30=".",".","ok")</f>
        <v>ok</v>
      </c>
      <c r="H30" s="2" t="s">
        <v>965</v>
      </c>
      <c r="I30" s="10" t="str">
        <f>IF(questionnaire_scoring!GQ30=".",".","ok")</f>
        <v>.</v>
      </c>
      <c r="J30" s="2" t="s">
        <v>965</v>
      </c>
      <c r="K30" t="str">
        <f>IF(questionnaire_scoring!HB30=".",".","ok")</f>
        <v>ok</v>
      </c>
      <c r="L30" t="str">
        <f>IF(questionnaire_scoring!HM30=".",".","ok")</f>
        <v>ok</v>
      </c>
      <c r="M30" s="10" t="str">
        <f>IF(questionnaire_scoring!HH30=".",".","ok")</f>
        <v>.</v>
      </c>
      <c r="N30" t="s">
        <v>967</v>
      </c>
      <c r="O30" t="str">
        <f t="shared" si="0"/>
        <v>ok</v>
      </c>
      <c r="P30" t="str">
        <f t="shared" si="1"/>
        <v>ok</v>
      </c>
      <c r="Q30" t="str">
        <f t="shared" si="2"/>
        <v>.</v>
      </c>
    </row>
    <row r="31" spans="1:17" x14ac:dyDescent="0.25">
      <c r="A31" s="11">
        <v>21448</v>
      </c>
      <c r="B31" t="str">
        <f>IF(questionnaire_scoring!B31=".",".","ok")</f>
        <v>ok</v>
      </c>
      <c r="C31" t="str">
        <f>IF(questionnaire_scoring!HC31="ok","ok",".")</f>
        <v>ok</v>
      </c>
      <c r="D31" t="str">
        <f>IF(ncog_tasks!L31=".",".","ok")</f>
        <v>ok</v>
      </c>
      <c r="E31" t="str">
        <f>IF(ncog_tasks!U31=".",".","ok")</f>
        <v>ok</v>
      </c>
      <c r="F31" t="str">
        <f>IF(ncog_tasks!BH31=".",".","ok")</f>
        <v>ok</v>
      </c>
      <c r="G31" t="str">
        <f>IF(ncog_tasks!BV31=".",".","ok")</f>
        <v>ok</v>
      </c>
      <c r="H31" s="2" t="s">
        <v>965</v>
      </c>
      <c r="I31" s="10" t="str">
        <f>IF(questionnaire_scoring!GQ31=".",".","ok")</f>
        <v>.</v>
      </c>
      <c r="J31" s="2" t="s">
        <v>965</v>
      </c>
      <c r="K31" t="str">
        <f>IF(questionnaire_scoring!HB31=".",".","ok")</f>
        <v>ok</v>
      </c>
      <c r="L31" t="str">
        <f>IF(questionnaire_scoring!HM31=".",".","ok")</f>
        <v>ok</v>
      </c>
      <c r="M31" s="10" t="str">
        <f>IF(questionnaire_scoring!HH31=".",".","ok")</f>
        <v>.</v>
      </c>
      <c r="N31" t="s">
        <v>967</v>
      </c>
      <c r="O31" t="str">
        <f t="shared" si="0"/>
        <v>ok</v>
      </c>
      <c r="P31" t="str">
        <f t="shared" si="1"/>
        <v>ok</v>
      </c>
      <c r="Q31" t="str">
        <f t="shared" si="2"/>
        <v>.</v>
      </c>
    </row>
    <row r="32" spans="1:17" x14ac:dyDescent="0.25">
      <c r="A32" s="15" t="s">
        <v>855</v>
      </c>
      <c r="B32" t="str">
        <f>IF(questionnaire_scoring!B32=".",".","ok")</f>
        <v>ok</v>
      </c>
      <c r="C32" t="str">
        <f>IF(questionnaire_scoring!HC32="ok","ok",".")</f>
        <v>ok</v>
      </c>
      <c r="D32" s="10" t="str">
        <f>IF(ncog_tasks!L32=".",".","ok")</f>
        <v>.</v>
      </c>
      <c r="E32" s="10" t="str">
        <f>IF(ncog_tasks!U32=".",".","ok")</f>
        <v>.</v>
      </c>
      <c r="F32" s="10" t="str">
        <f>IF(ncog_tasks!BH32=".",".","ok")</f>
        <v>.</v>
      </c>
      <c r="G32" s="10" t="str">
        <f>IF(ncog_tasks!BV32=".",".","ok")</f>
        <v>.</v>
      </c>
      <c r="H32" s="2" t="s">
        <v>965</v>
      </c>
      <c r="I32" s="10" t="str">
        <f>IF(questionnaire_scoring!GQ32=".",".","ok")</f>
        <v>.</v>
      </c>
      <c r="J32" s="2" t="s">
        <v>965</v>
      </c>
      <c r="K32" t="str">
        <f>IF(questionnaire_scoring!HB32=".",".","ok")</f>
        <v>ok</v>
      </c>
      <c r="L32" t="str">
        <f>IF(questionnaire_scoring!HM32=".",".","ok")</f>
        <v>ok</v>
      </c>
      <c r="M32" s="10" t="str">
        <f>IF(questionnaire_scoring!HH32=".",".","ok")</f>
        <v>.</v>
      </c>
      <c r="N32" s="10" t="s">
        <v>966</v>
      </c>
      <c r="O32" t="str">
        <f t="shared" si="0"/>
        <v>.</v>
      </c>
      <c r="P32" t="str">
        <f t="shared" si="1"/>
        <v>.</v>
      </c>
      <c r="Q32" t="str">
        <f t="shared" si="2"/>
        <v>.</v>
      </c>
    </row>
    <row r="33" spans="1:17" x14ac:dyDescent="0.25">
      <c r="A33" s="11">
        <v>21450</v>
      </c>
      <c r="B33" t="str">
        <f>IF(questionnaire_scoring!B33=".",".","ok")</f>
        <v>ok</v>
      </c>
      <c r="C33" t="str">
        <f>IF(questionnaire_scoring!HC33="ok","ok",".")</f>
        <v>ok</v>
      </c>
      <c r="D33" t="str">
        <f>IF(ncog_tasks!L33=".",".","ok")</f>
        <v>ok</v>
      </c>
      <c r="E33" t="str">
        <f>IF(ncog_tasks!U33=".",".","ok")</f>
        <v>ok</v>
      </c>
      <c r="F33" t="str">
        <f>IF(ncog_tasks!BH33=".",".","ok")</f>
        <v>ok</v>
      </c>
      <c r="G33" t="str">
        <f>IF(ncog_tasks!BV33=".",".","ok")</f>
        <v>ok</v>
      </c>
      <c r="H33" s="2" t="s">
        <v>965</v>
      </c>
      <c r="I33" s="10" t="str">
        <f>IF(questionnaire_scoring!GQ33=".",".","ok")</f>
        <v>.</v>
      </c>
      <c r="J33" s="2" t="s">
        <v>965</v>
      </c>
      <c r="K33" t="str">
        <f>IF(questionnaire_scoring!HB33=".",".","ok")</f>
        <v>ok</v>
      </c>
      <c r="L33" t="str">
        <f>IF(questionnaire_scoring!HM33=".",".","ok")</f>
        <v>ok</v>
      </c>
      <c r="M33" s="10" t="str">
        <f>IF(questionnaire_scoring!HH33=".",".","ok")</f>
        <v>.</v>
      </c>
      <c r="N33" t="s">
        <v>967</v>
      </c>
      <c r="O33" t="str">
        <f t="shared" si="0"/>
        <v>ok</v>
      </c>
      <c r="P33" t="str">
        <f t="shared" si="1"/>
        <v>ok</v>
      </c>
      <c r="Q33" t="str">
        <f t="shared" si="2"/>
        <v>.</v>
      </c>
    </row>
    <row r="34" spans="1:17" x14ac:dyDescent="0.25">
      <c r="A34" s="11">
        <v>21452</v>
      </c>
      <c r="B34" t="str">
        <f>IF(questionnaire_scoring!B34=".",".","ok")</f>
        <v>ok</v>
      </c>
      <c r="C34" t="str">
        <f>IF(questionnaire_scoring!HC34="ok","ok",".")</f>
        <v>ok</v>
      </c>
      <c r="D34" t="str">
        <f>IF(ncog_tasks!L34=".",".","ok")</f>
        <v>ok</v>
      </c>
      <c r="E34" t="str">
        <f>IF(ncog_tasks!U34=".",".","ok")</f>
        <v>ok</v>
      </c>
      <c r="F34" t="str">
        <f>IF(ncog_tasks!BH34=".",".","ok")</f>
        <v>ok</v>
      </c>
      <c r="G34" t="str">
        <f>IF(ncog_tasks!BV34=".",".","ok")</f>
        <v>ok</v>
      </c>
      <c r="H34" s="2" t="s">
        <v>965</v>
      </c>
      <c r="I34" s="10" t="str">
        <f>IF(questionnaire_scoring!GQ34=".",".","ok")</f>
        <v>.</v>
      </c>
      <c r="J34" s="2" t="s">
        <v>965</v>
      </c>
      <c r="K34" t="str">
        <f>IF(questionnaire_scoring!HB34=".",".","ok")</f>
        <v>ok</v>
      </c>
      <c r="L34" t="str">
        <f>IF(questionnaire_scoring!HM34=".",".","ok")</f>
        <v>ok</v>
      </c>
      <c r="M34" s="10" t="str">
        <f>IF(questionnaire_scoring!HH34=".",".","ok")</f>
        <v>.</v>
      </c>
      <c r="N34" t="s">
        <v>967</v>
      </c>
      <c r="O34" t="str">
        <f t="shared" si="0"/>
        <v>ok</v>
      </c>
      <c r="P34" t="str">
        <f t="shared" si="1"/>
        <v>ok</v>
      </c>
      <c r="Q34" t="str">
        <f t="shared" si="2"/>
        <v>.</v>
      </c>
    </row>
    <row r="35" spans="1:17" x14ac:dyDescent="0.25">
      <c r="A35" s="11">
        <v>21459</v>
      </c>
      <c r="B35" t="str">
        <f>IF(questionnaire_scoring!B35=".",".","ok")</f>
        <v>ok</v>
      </c>
      <c r="C35" t="str">
        <f>IF(questionnaire_scoring!HC35="ok","ok",".")</f>
        <v>ok</v>
      </c>
      <c r="D35" t="str">
        <f>IF(ncog_tasks!L35=".",".","ok")</f>
        <v>ok</v>
      </c>
      <c r="E35" t="str">
        <f>IF(ncog_tasks!U35=".",".","ok")</f>
        <v>ok</v>
      </c>
      <c r="F35" t="str">
        <f>IF(ncog_tasks!BH35=".",".","ok")</f>
        <v>ok</v>
      </c>
      <c r="G35" t="str">
        <f>IF(ncog_tasks!BV35=".",".","ok")</f>
        <v>ok</v>
      </c>
      <c r="H35" s="2" t="s">
        <v>965</v>
      </c>
      <c r="I35" s="10" t="str">
        <f>IF(questionnaire_scoring!GQ35=".",".","ok")</f>
        <v>.</v>
      </c>
      <c r="J35" s="2" t="s">
        <v>965</v>
      </c>
      <c r="K35" t="str">
        <f>IF(questionnaire_scoring!HB35=".",".","ok")</f>
        <v>ok</v>
      </c>
      <c r="L35" t="str">
        <f>IF(questionnaire_scoring!HM35=".",".","ok")</f>
        <v>ok</v>
      </c>
      <c r="M35" s="10" t="str">
        <f>IF(questionnaire_scoring!HH35=".",".","ok")</f>
        <v>.</v>
      </c>
      <c r="N35" t="s">
        <v>967</v>
      </c>
      <c r="O35" t="str">
        <f t="shared" si="0"/>
        <v>ok</v>
      </c>
      <c r="P35" t="str">
        <f t="shared" si="1"/>
        <v>ok</v>
      </c>
      <c r="Q35" t="str">
        <f t="shared" si="2"/>
        <v>.</v>
      </c>
    </row>
    <row r="36" spans="1:17" x14ac:dyDescent="0.25">
      <c r="A36" s="11">
        <v>21461</v>
      </c>
      <c r="B36" t="str">
        <f>IF(questionnaire_scoring!B36=".",".","ok")</f>
        <v>ok</v>
      </c>
      <c r="C36" t="str">
        <f>IF(questionnaire_scoring!HC36="ok","ok",".")</f>
        <v>ok</v>
      </c>
      <c r="D36" t="str">
        <f>IF(ncog_tasks!L36=".",".","ok")</f>
        <v>ok</v>
      </c>
      <c r="E36" t="str">
        <f>IF(ncog_tasks!U36=".",".","ok")</f>
        <v>ok</v>
      </c>
      <c r="F36" t="str">
        <f>IF(ncog_tasks!BH36=".",".","ok")</f>
        <v>ok</v>
      </c>
      <c r="G36" t="str">
        <f>IF(ncog_tasks!BV36=".",".","ok")</f>
        <v>ok</v>
      </c>
      <c r="H36" s="2" t="s">
        <v>965</v>
      </c>
      <c r="I36" t="str">
        <f>IF(questionnaire_scoring!GQ36=".",".","ok")</f>
        <v>ok</v>
      </c>
      <c r="J36" s="2" t="s">
        <v>965</v>
      </c>
      <c r="K36" t="str">
        <f>IF(questionnaire_scoring!HB36=".",".","ok")</f>
        <v>ok</v>
      </c>
      <c r="L36" t="str">
        <f>IF(questionnaire_scoring!HM36=".",".","ok")</f>
        <v>ok</v>
      </c>
      <c r="M36" t="str">
        <f>IF(questionnaire_scoring!HH36=".",".","ok")</f>
        <v>ok</v>
      </c>
      <c r="N36" t="s">
        <v>967</v>
      </c>
      <c r="O36" t="str">
        <f t="shared" si="0"/>
        <v>ok</v>
      </c>
      <c r="P36" t="str">
        <f t="shared" si="1"/>
        <v>ok</v>
      </c>
      <c r="Q36" t="str">
        <f t="shared" si="2"/>
        <v>ok</v>
      </c>
    </row>
    <row r="37" spans="1:17" x14ac:dyDescent="0.25">
      <c r="A37" s="15" t="s">
        <v>856</v>
      </c>
      <c r="B37" t="str">
        <f>IF(questionnaire_scoring!B37=".",".","ok")</f>
        <v>ok</v>
      </c>
      <c r="C37" t="str">
        <f>IF(questionnaire_scoring!HC37="ok","ok",".")</f>
        <v>ok</v>
      </c>
      <c r="D37" s="10" t="str">
        <f>IF(ncog_tasks!L37=".",".","ok")</f>
        <v>.</v>
      </c>
      <c r="E37" s="10" t="str">
        <f>IF(ncog_tasks!U37=".",".","ok")</f>
        <v>.</v>
      </c>
      <c r="F37" s="10" t="str">
        <f>IF(ncog_tasks!BH37=".",".","ok")</f>
        <v>.</v>
      </c>
      <c r="G37" s="10" t="str">
        <f>IF(ncog_tasks!BV37=".",".","ok")</f>
        <v>.</v>
      </c>
      <c r="H37" s="2" t="s">
        <v>965</v>
      </c>
      <c r="I37" s="10" t="str">
        <f>IF(questionnaire_scoring!GQ37=".",".","ok")</f>
        <v>.</v>
      </c>
      <c r="J37" s="2" t="s">
        <v>965</v>
      </c>
      <c r="K37" t="str">
        <f>IF(questionnaire_scoring!HB37=".",".","ok")</f>
        <v>ok</v>
      </c>
      <c r="L37" t="str">
        <f>IF(questionnaire_scoring!HM37=".",".","ok")</f>
        <v>ok</v>
      </c>
      <c r="M37" s="10" t="str">
        <f>IF(questionnaire_scoring!HH37=".",".","ok")</f>
        <v>.</v>
      </c>
      <c r="N37" s="10" t="s">
        <v>966</v>
      </c>
      <c r="O37" t="str">
        <f t="shared" si="0"/>
        <v>.</v>
      </c>
      <c r="P37" t="str">
        <f t="shared" si="1"/>
        <v>.</v>
      </c>
      <c r="Q37" t="str">
        <f t="shared" si="2"/>
        <v>.</v>
      </c>
    </row>
    <row r="38" spans="1:17" x14ac:dyDescent="0.25">
      <c r="A38" s="11">
        <v>21463</v>
      </c>
      <c r="B38" t="str">
        <f>IF(questionnaire_scoring!B38=".",".","ok")</f>
        <v>ok</v>
      </c>
      <c r="C38" t="str">
        <f>IF(questionnaire_scoring!HC38="ok","ok",".")</f>
        <v>ok</v>
      </c>
      <c r="D38" t="str">
        <f>IF(ncog_tasks!L38=".",".","ok")</f>
        <v>ok</v>
      </c>
      <c r="E38" t="str">
        <f>IF(ncog_tasks!U38=".",".","ok")</f>
        <v>ok</v>
      </c>
      <c r="F38" t="str">
        <f>IF(ncog_tasks!BH38=".",".","ok")</f>
        <v>ok</v>
      </c>
      <c r="G38" t="str">
        <f>IF(ncog_tasks!BV38=".",".","ok")</f>
        <v>ok</v>
      </c>
      <c r="H38" s="2" t="s">
        <v>965</v>
      </c>
      <c r="I38" s="10" t="str">
        <f>IF(questionnaire_scoring!GQ38=".",".","ok")</f>
        <v>.</v>
      </c>
      <c r="J38" s="2" t="s">
        <v>965</v>
      </c>
      <c r="K38" t="str">
        <f>IF(questionnaire_scoring!HB38=".",".","ok")</f>
        <v>ok</v>
      </c>
      <c r="L38" t="str">
        <f>IF(questionnaire_scoring!HM38=".",".","ok")</f>
        <v>ok</v>
      </c>
      <c r="M38" s="10" t="str">
        <f>IF(questionnaire_scoring!HH38=".",".","ok")</f>
        <v>.</v>
      </c>
      <c r="N38" t="s">
        <v>967</v>
      </c>
      <c r="O38" t="str">
        <f t="shared" si="0"/>
        <v>ok</v>
      </c>
      <c r="P38" t="str">
        <f t="shared" si="1"/>
        <v>ok</v>
      </c>
      <c r="Q38" t="str">
        <f t="shared" si="2"/>
        <v>.</v>
      </c>
    </row>
    <row r="39" spans="1:17" x14ac:dyDescent="0.25">
      <c r="A39" s="11">
        <v>21464</v>
      </c>
      <c r="B39" t="str">
        <f>IF(questionnaire_scoring!B39=".",".","ok")</f>
        <v>ok</v>
      </c>
      <c r="C39" t="str">
        <f>IF(questionnaire_scoring!HC39="ok","ok",".")</f>
        <v>ok</v>
      </c>
      <c r="D39" t="str">
        <f>IF(ncog_tasks!L39=".",".","ok")</f>
        <v>ok</v>
      </c>
      <c r="E39" s="10" t="str">
        <f>IF(ncog_tasks!U39=".",".","ok")</f>
        <v>.</v>
      </c>
      <c r="F39" s="10" t="str">
        <f>IF(ncog_tasks!BH39=".",".","ok")</f>
        <v>.</v>
      </c>
      <c r="G39" s="10" t="str">
        <f>IF(ncog_tasks!BV39=".",".","ok")</f>
        <v>.</v>
      </c>
      <c r="H39" s="2" t="s">
        <v>965</v>
      </c>
      <c r="I39" s="10" t="str">
        <f>IF(questionnaire_scoring!GQ39=".",".","ok")</f>
        <v>.</v>
      </c>
      <c r="J39" s="2" t="s">
        <v>965</v>
      </c>
      <c r="K39" t="str">
        <f>IF(questionnaire_scoring!HB39=".",".","ok")</f>
        <v>ok</v>
      </c>
      <c r="L39" t="str">
        <f>IF(questionnaire_scoring!HM39=".",".","ok")</f>
        <v>ok</v>
      </c>
      <c r="M39" s="10" t="str">
        <f>IF(questionnaire_scoring!HH39=".",".","ok")</f>
        <v>.</v>
      </c>
      <c r="N39" t="s">
        <v>968</v>
      </c>
      <c r="O39" t="str">
        <f t="shared" si="0"/>
        <v>ok</v>
      </c>
      <c r="P39" t="str">
        <f t="shared" si="1"/>
        <v>.</v>
      </c>
      <c r="Q39" t="str">
        <f t="shared" si="2"/>
        <v>.</v>
      </c>
    </row>
    <row r="40" spans="1:17" x14ac:dyDescent="0.25">
      <c r="A40" s="11">
        <v>21466</v>
      </c>
      <c r="B40" t="str">
        <f>IF(questionnaire_scoring!B40=".",".","ok")</f>
        <v>ok</v>
      </c>
      <c r="C40" t="str">
        <f>IF(questionnaire_scoring!HC40="ok","ok",".")</f>
        <v>ok</v>
      </c>
      <c r="D40" t="str">
        <f>IF(ncog_tasks!L40=".",".","ok")</f>
        <v>ok</v>
      </c>
      <c r="E40" t="str">
        <f>IF(ncog_tasks!U40=".",".","ok")</f>
        <v>ok</v>
      </c>
      <c r="F40" s="10" t="str">
        <f>IF(ncog_tasks!BH40=".",".","ok")</f>
        <v>.</v>
      </c>
      <c r="G40" s="10" t="str">
        <f>IF(ncog_tasks!BV40=".",".","ok")</f>
        <v>.</v>
      </c>
      <c r="H40" s="2" t="s">
        <v>965</v>
      </c>
      <c r="I40" s="10" t="str">
        <f>IF(questionnaire_scoring!GQ40=".",".","ok")</f>
        <v>.</v>
      </c>
      <c r="J40" s="2" t="s">
        <v>965</v>
      </c>
      <c r="K40" t="str">
        <f>IF(questionnaire_scoring!HB40=".",".","ok")</f>
        <v>ok</v>
      </c>
      <c r="L40" t="str">
        <f>IF(questionnaire_scoring!HM40=".",".","ok")</f>
        <v>ok</v>
      </c>
      <c r="M40" s="10" t="str">
        <f>IF(questionnaire_scoring!HH40=".",".","ok")</f>
        <v>.</v>
      </c>
      <c r="N40" t="s">
        <v>968</v>
      </c>
      <c r="O40" t="str">
        <f t="shared" si="0"/>
        <v>ok</v>
      </c>
      <c r="P40" t="str">
        <f t="shared" si="1"/>
        <v>ok</v>
      </c>
      <c r="Q40" t="str">
        <f t="shared" si="2"/>
        <v>.</v>
      </c>
    </row>
    <row r="41" spans="1:17" x14ac:dyDescent="0.25">
      <c r="A41" s="11">
        <v>21467</v>
      </c>
      <c r="B41" t="str">
        <f>IF(questionnaire_scoring!B41=".",".","ok")</f>
        <v>ok</v>
      </c>
      <c r="C41" t="str">
        <f>IF(questionnaire_scoring!HC41="ok","ok",".")</f>
        <v>ok</v>
      </c>
      <c r="D41" t="str">
        <f>IF(ncog_tasks!L41=".",".","ok")</f>
        <v>ok</v>
      </c>
      <c r="E41" t="str">
        <f>IF(ncog_tasks!U41=".",".","ok")</f>
        <v>ok</v>
      </c>
      <c r="F41" t="str">
        <f>IF(ncog_tasks!BH41=".",".","ok")</f>
        <v>ok</v>
      </c>
      <c r="G41" t="str">
        <f>IF(ncog_tasks!BV41=".",".","ok")</f>
        <v>ok</v>
      </c>
      <c r="H41" s="2" t="s">
        <v>965</v>
      </c>
      <c r="I41" t="str">
        <f>IF(questionnaire_scoring!GQ41=".",".","ok")</f>
        <v>ok</v>
      </c>
      <c r="J41" s="2" t="s">
        <v>965</v>
      </c>
      <c r="K41" t="str">
        <f>IF(questionnaire_scoring!HB41=".",".","ok")</f>
        <v>ok</v>
      </c>
      <c r="L41" t="str">
        <f>IF(questionnaire_scoring!HM41=".",".","ok")</f>
        <v>ok</v>
      </c>
      <c r="M41" t="str">
        <f>IF(questionnaire_scoring!HH41=".",".","ok")</f>
        <v>ok</v>
      </c>
      <c r="N41" t="s">
        <v>967</v>
      </c>
      <c r="O41" t="str">
        <f t="shared" si="0"/>
        <v>ok</v>
      </c>
      <c r="P41" t="str">
        <f t="shared" si="1"/>
        <v>ok</v>
      </c>
      <c r="Q41" t="str">
        <f t="shared" si="2"/>
        <v>ok</v>
      </c>
    </row>
    <row r="42" spans="1:17" x14ac:dyDescent="0.25">
      <c r="A42" s="11">
        <v>21468</v>
      </c>
      <c r="B42" t="str">
        <f>IF(questionnaire_scoring!B42=".",".","ok")</f>
        <v>ok</v>
      </c>
      <c r="C42" t="str">
        <f>IF(questionnaire_scoring!HC42="ok","ok",".")</f>
        <v>ok</v>
      </c>
      <c r="D42" t="str">
        <f>IF(ncog_tasks!L42=".",".","ok")</f>
        <v>ok</v>
      </c>
      <c r="E42" t="str">
        <f>IF(ncog_tasks!U42=".",".","ok")</f>
        <v>ok</v>
      </c>
      <c r="F42" t="str">
        <f>IF(ncog_tasks!BH42=".",".","ok")</f>
        <v>ok</v>
      </c>
      <c r="G42" t="str">
        <f>IF(ncog_tasks!BV42=".",".","ok")</f>
        <v>ok</v>
      </c>
      <c r="H42" s="2" t="s">
        <v>965</v>
      </c>
      <c r="I42" t="str">
        <f>IF(questionnaire_scoring!GQ42=".",".","ok")</f>
        <v>ok</v>
      </c>
      <c r="J42" s="2" t="s">
        <v>965</v>
      </c>
      <c r="K42" t="str">
        <f>IF(questionnaire_scoring!HB42=".",".","ok")</f>
        <v>ok</v>
      </c>
      <c r="L42" t="str">
        <f>IF(questionnaire_scoring!HM42=".",".","ok")</f>
        <v>ok</v>
      </c>
      <c r="M42" t="str">
        <f>IF(questionnaire_scoring!HH42=".",".","ok")</f>
        <v>ok</v>
      </c>
      <c r="N42" t="s">
        <v>967</v>
      </c>
      <c r="O42" t="str">
        <f t="shared" si="0"/>
        <v>ok</v>
      </c>
      <c r="P42" t="str">
        <f t="shared" si="1"/>
        <v>ok</v>
      </c>
      <c r="Q42" t="str">
        <f t="shared" si="2"/>
        <v>ok</v>
      </c>
    </row>
    <row r="43" spans="1:17" x14ac:dyDescent="0.25">
      <c r="A43" s="15" t="s">
        <v>857</v>
      </c>
      <c r="B43" t="str">
        <f>IF(questionnaire_scoring!B43=".",".","ok")</f>
        <v>ok</v>
      </c>
      <c r="C43" t="str">
        <f>IF(questionnaire_scoring!HC43="ok","ok",".")</f>
        <v>ok</v>
      </c>
      <c r="D43" s="10" t="str">
        <f>IF(ncog_tasks!L43=".",".","ok")</f>
        <v>.</v>
      </c>
      <c r="E43" s="10" t="str">
        <f>IF(ncog_tasks!U43=".",".","ok")</f>
        <v>.</v>
      </c>
      <c r="F43" s="10" t="str">
        <f>IF(ncog_tasks!BH43=".",".","ok")</f>
        <v>.</v>
      </c>
      <c r="G43" s="10" t="str">
        <f>IF(ncog_tasks!BV43=".",".","ok")</f>
        <v>.</v>
      </c>
      <c r="H43" s="2" t="s">
        <v>965</v>
      </c>
      <c r="I43" s="10" t="str">
        <f>IF(questionnaire_scoring!GQ43=".",".","ok")</f>
        <v>.</v>
      </c>
      <c r="J43" s="2" t="s">
        <v>965</v>
      </c>
      <c r="K43" t="str">
        <f>IF(questionnaire_scoring!HB43=".",".","ok")</f>
        <v>ok</v>
      </c>
      <c r="L43" t="str">
        <f>IF(questionnaire_scoring!HM43=".",".","ok")</f>
        <v>ok</v>
      </c>
      <c r="M43" s="10" t="str">
        <f>IF(questionnaire_scoring!HH43=".",".","ok")</f>
        <v>.</v>
      </c>
      <c r="N43" s="10" t="s">
        <v>966</v>
      </c>
      <c r="O43" t="str">
        <f t="shared" si="0"/>
        <v>.</v>
      </c>
      <c r="P43" t="str">
        <f t="shared" si="1"/>
        <v>.</v>
      </c>
      <c r="Q43" t="str">
        <f t="shared" si="2"/>
        <v>.</v>
      </c>
    </row>
    <row r="44" spans="1:17" x14ac:dyDescent="0.25">
      <c r="A44" s="11">
        <v>21471</v>
      </c>
      <c r="B44" t="str">
        <f>IF(questionnaire_scoring!B44=".",".","ok")</f>
        <v>ok</v>
      </c>
      <c r="C44" t="str">
        <f>IF(questionnaire_scoring!HC44="ok","ok",".")</f>
        <v>ok</v>
      </c>
      <c r="D44" t="str">
        <f>IF(ncog_tasks!L44=".",".","ok")</f>
        <v>ok</v>
      </c>
      <c r="E44" t="str">
        <f>IF(ncog_tasks!U44=".",".","ok")</f>
        <v>ok</v>
      </c>
      <c r="F44" t="str">
        <f>IF(ncog_tasks!BH44=".",".","ok")</f>
        <v>ok</v>
      </c>
      <c r="G44" t="str">
        <f>IF(ncog_tasks!BV44=".",".","ok")</f>
        <v>ok</v>
      </c>
      <c r="H44" s="2" t="s">
        <v>965</v>
      </c>
      <c r="I44" s="10" t="str">
        <f>IF(questionnaire_scoring!GQ44=".",".","ok")</f>
        <v>.</v>
      </c>
      <c r="J44" s="2" t="s">
        <v>965</v>
      </c>
      <c r="K44" t="str">
        <f>IF(questionnaire_scoring!HB44=".",".","ok")</f>
        <v>ok</v>
      </c>
      <c r="L44" t="str">
        <f>IF(questionnaire_scoring!HM44=".",".","ok")</f>
        <v>ok</v>
      </c>
      <c r="M44" s="10" t="str">
        <f>IF(questionnaire_scoring!HH44=".",".","ok")</f>
        <v>.</v>
      </c>
      <c r="N44" t="s">
        <v>967</v>
      </c>
      <c r="O44" t="str">
        <f t="shared" si="0"/>
        <v>ok</v>
      </c>
      <c r="P44" t="str">
        <f t="shared" si="1"/>
        <v>ok</v>
      </c>
      <c r="Q44" t="str">
        <f t="shared" si="2"/>
        <v>.</v>
      </c>
    </row>
    <row r="45" spans="1:17" x14ac:dyDescent="0.25">
      <c r="A45" s="11">
        <v>21472</v>
      </c>
      <c r="B45" t="str">
        <f>IF(questionnaire_scoring!B45=".",".","ok")</f>
        <v>ok</v>
      </c>
      <c r="C45" t="str">
        <f>IF(questionnaire_scoring!HC45="ok","ok",".")</f>
        <v>ok</v>
      </c>
      <c r="D45" t="str">
        <f>IF(ncog_tasks!L45=".",".","ok")</f>
        <v>ok</v>
      </c>
      <c r="E45" t="str">
        <f>IF(ncog_tasks!U45=".",".","ok")</f>
        <v>ok</v>
      </c>
      <c r="F45" t="str">
        <f>IF(ncog_tasks!BH45=".",".","ok")</f>
        <v>ok</v>
      </c>
      <c r="G45" t="str">
        <f>IF(ncog_tasks!BV45=".",".","ok")</f>
        <v>ok</v>
      </c>
      <c r="H45" s="2" t="s">
        <v>965</v>
      </c>
      <c r="I45" s="10" t="str">
        <f>IF(questionnaire_scoring!GQ45=".",".","ok")</f>
        <v>.</v>
      </c>
      <c r="J45" s="2" t="s">
        <v>965</v>
      </c>
      <c r="K45" t="str">
        <f>IF(questionnaire_scoring!HB45=".",".","ok")</f>
        <v>ok</v>
      </c>
      <c r="L45" t="str">
        <f>IF(questionnaire_scoring!HM45=".",".","ok")</f>
        <v>ok</v>
      </c>
      <c r="M45" s="10" t="str">
        <f>IF(questionnaire_scoring!HH45=".",".","ok")</f>
        <v>.</v>
      </c>
      <c r="N45" t="s">
        <v>967</v>
      </c>
      <c r="O45" t="str">
        <f t="shared" si="0"/>
        <v>ok</v>
      </c>
      <c r="P45" t="str">
        <f t="shared" si="1"/>
        <v>ok</v>
      </c>
      <c r="Q45" t="str">
        <f t="shared" si="2"/>
        <v>.</v>
      </c>
    </row>
    <row r="46" spans="1:17" x14ac:dyDescent="0.25">
      <c r="A46" s="11">
        <v>21475</v>
      </c>
      <c r="B46" t="str">
        <f>IF(questionnaire_scoring!B46=".",".","ok")</f>
        <v>ok</v>
      </c>
      <c r="C46" t="str">
        <f>IF(questionnaire_scoring!HC46="ok","ok",".")</f>
        <v>ok</v>
      </c>
      <c r="D46" t="str">
        <f>IF(ncog_tasks!L46=".",".","ok")</f>
        <v>ok</v>
      </c>
      <c r="E46" t="str">
        <f>IF(ncog_tasks!U46=".",".","ok")</f>
        <v>ok</v>
      </c>
      <c r="F46" t="str">
        <f>IF(ncog_tasks!BH46=".",".","ok")</f>
        <v>ok</v>
      </c>
      <c r="G46" t="str">
        <f>IF(ncog_tasks!BV46=".",".","ok")</f>
        <v>ok</v>
      </c>
      <c r="H46" s="2" t="s">
        <v>965</v>
      </c>
      <c r="I46" t="str">
        <f>IF(questionnaire_scoring!GQ46=".",".","ok")</f>
        <v>ok</v>
      </c>
      <c r="J46" s="2" t="s">
        <v>965</v>
      </c>
      <c r="K46" t="str">
        <f>IF(questionnaire_scoring!HB46=".",".","ok")</f>
        <v>ok</v>
      </c>
      <c r="L46" t="str">
        <f>IF(questionnaire_scoring!HM46=".",".","ok")</f>
        <v>ok</v>
      </c>
      <c r="M46" t="str">
        <f>IF(questionnaire_scoring!HH46=".",".","ok")</f>
        <v>ok</v>
      </c>
      <c r="N46" t="s">
        <v>967</v>
      </c>
      <c r="O46" t="str">
        <f t="shared" si="0"/>
        <v>ok</v>
      </c>
      <c r="P46" t="str">
        <f t="shared" si="1"/>
        <v>ok</v>
      </c>
      <c r="Q46" t="str">
        <f t="shared" si="2"/>
        <v>ok</v>
      </c>
    </row>
    <row r="47" spans="1:17" x14ac:dyDescent="0.25">
      <c r="A47" s="11">
        <v>21476</v>
      </c>
      <c r="B47" t="str">
        <f>IF(questionnaire_scoring!B47=".",".","ok")</f>
        <v>ok</v>
      </c>
      <c r="C47" t="str">
        <f>IF(questionnaire_scoring!HC47="ok","ok",".")</f>
        <v>ok</v>
      </c>
      <c r="D47" t="str">
        <f>IF(ncog_tasks!L47=".",".","ok")</f>
        <v>ok</v>
      </c>
      <c r="E47" s="10" t="str">
        <f>IF(ncog_tasks!U47=".",".","ok")</f>
        <v>.</v>
      </c>
      <c r="F47" s="10" t="str">
        <f>IF(ncog_tasks!BH47=".",".","ok")</f>
        <v>.</v>
      </c>
      <c r="G47" s="10" t="str">
        <f>IF(ncog_tasks!BV47=".",".","ok")</f>
        <v>.</v>
      </c>
      <c r="H47" s="2" t="s">
        <v>965</v>
      </c>
      <c r="I47" s="10" t="str">
        <f>IF(questionnaire_scoring!GQ47=".",".","ok")</f>
        <v>.</v>
      </c>
      <c r="J47" s="2" t="s">
        <v>965</v>
      </c>
      <c r="K47" t="str">
        <f>IF(questionnaire_scoring!HB47=".",".","ok")</f>
        <v>ok</v>
      </c>
      <c r="L47" t="str">
        <f>IF(questionnaire_scoring!HM47=".",".","ok")</f>
        <v>ok</v>
      </c>
      <c r="M47" s="10" t="str">
        <f>IF(questionnaire_scoring!HH47=".",".","ok")</f>
        <v>.</v>
      </c>
      <c r="N47" t="s">
        <v>968</v>
      </c>
      <c r="O47" t="str">
        <f t="shared" si="0"/>
        <v>ok</v>
      </c>
      <c r="P47" t="str">
        <f t="shared" si="1"/>
        <v>.</v>
      </c>
      <c r="Q47" t="str">
        <f t="shared" si="2"/>
        <v>.</v>
      </c>
    </row>
    <row r="48" spans="1:17" x14ac:dyDescent="0.25">
      <c r="A48" s="11">
        <v>21477</v>
      </c>
      <c r="B48" t="str">
        <f>IF(questionnaire_scoring!B48=".",".","ok")</f>
        <v>ok</v>
      </c>
      <c r="C48" t="str">
        <f>IF(questionnaire_scoring!HC48="ok","ok",".")</f>
        <v>ok</v>
      </c>
      <c r="D48" t="str">
        <f>IF(ncog_tasks!L48=".",".","ok")</f>
        <v>ok</v>
      </c>
      <c r="E48" t="str">
        <f>IF(ncog_tasks!U48=".",".","ok")</f>
        <v>ok</v>
      </c>
      <c r="F48" t="str">
        <f>IF(ncog_tasks!BH48=".",".","ok")</f>
        <v>ok</v>
      </c>
      <c r="G48" t="str">
        <f>IF(ncog_tasks!BV48=".",".","ok")</f>
        <v>ok</v>
      </c>
      <c r="H48" s="2" t="s">
        <v>965</v>
      </c>
      <c r="I48" t="str">
        <f>IF(questionnaire_scoring!GQ48=".",".","ok")</f>
        <v>ok</v>
      </c>
      <c r="J48" s="2" t="s">
        <v>965</v>
      </c>
      <c r="K48" t="str">
        <f>IF(questionnaire_scoring!HB48=".",".","ok")</f>
        <v>ok</v>
      </c>
      <c r="L48" t="str">
        <f>IF(questionnaire_scoring!HM48=".",".","ok")</f>
        <v>ok</v>
      </c>
      <c r="M48" t="str">
        <f>IF(questionnaire_scoring!HH48=".",".","ok")</f>
        <v>ok</v>
      </c>
      <c r="N48" t="s">
        <v>967</v>
      </c>
      <c r="O48" t="str">
        <f t="shared" si="0"/>
        <v>ok</v>
      </c>
      <c r="P48" t="str">
        <f t="shared" si="1"/>
        <v>ok</v>
      </c>
      <c r="Q48" t="str">
        <f t="shared" si="2"/>
        <v>ok</v>
      </c>
    </row>
    <row r="49" spans="1:17" x14ac:dyDescent="0.25">
      <c r="A49" s="11">
        <v>21478</v>
      </c>
      <c r="B49" t="str">
        <f>IF(questionnaire_scoring!B49=".",".","ok")</f>
        <v>ok</v>
      </c>
      <c r="C49" t="str">
        <f>IF(questionnaire_scoring!HC49="ok","ok",".")</f>
        <v>ok</v>
      </c>
      <c r="D49" t="str">
        <f>IF(ncog_tasks!L49=".",".","ok")</f>
        <v>ok</v>
      </c>
      <c r="E49" t="str">
        <f>IF(ncog_tasks!U49=".",".","ok")</f>
        <v>ok</v>
      </c>
      <c r="F49" t="str">
        <f>IF(ncog_tasks!BH49=".",".","ok")</f>
        <v>ok</v>
      </c>
      <c r="G49" t="str">
        <f>IF(ncog_tasks!BV49=".",".","ok")</f>
        <v>ok</v>
      </c>
      <c r="H49" s="2" t="s">
        <v>965</v>
      </c>
      <c r="I49" t="str">
        <f>IF(questionnaire_scoring!GQ49=".",".","ok")</f>
        <v>ok</v>
      </c>
      <c r="J49" s="2" t="s">
        <v>965</v>
      </c>
      <c r="K49" t="str">
        <f>IF(questionnaire_scoring!HB49=".",".","ok")</f>
        <v>ok</v>
      </c>
      <c r="L49" t="str">
        <f>IF(questionnaire_scoring!HM49=".",".","ok")</f>
        <v>ok</v>
      </c>
      <c r="M49" t="str">
        <f>IF(questionnaire_scoring!HH49=".",".","ok")</f>
        <v>ok</v>
      </c>
      <c r="N49" t="s">
        <v>967</v>
      </c>
      <c r="O49" t="str">
        <f t="shared" si="0"/>
        <v>ok</v>
      </c>
      <c r="P49" t="str">
        <f t="shared" si="1"/>
        <v>ok</v>
      </c>
      <c r="Q49" t="str">
        <f t="shared" si="2"/>
        <v>ok</v>
      </c>
    </row>
    <row r="50" spans="1:17" x14ac:dyDescent="0.25">
      <c r="A50" s="11">
        <v>21479</v>
      </c>
      <c r="B50" t="str">
        <f>IF(questionnaire_scoring!B50=".",".","ok")</f>
        <v>ok</v>
      </c>
      <c r="C50" t="str">
        <f>IF(questionnaire_scoring!HC50="ok","ok",".")</f>
        <v>ok</v>
      </c>
      <c r="D50" t="str">
        <f>IF(ncog_tasks!L50=".",".","ok")</f>
        <v>ok</v>
      </c>
      <c r="E50" t="str">
        <f>IF(ncog_tasks!U50=".",".","ok")</f>
        <v>ok</v>
      </c>
      <c r="F50" t="str">
        <f>IF(ncog_tasks!BH50=".",".","ok")</f>
        <v>ok</v>
      </c>
      <c r="G50" t="str">
        <f>IF(ncog_tasks!BV50=".",".","ok")</f>
        <v>ok</v>
      </c>
      <c r="H50" s="2" t="s">
        <v>965</v>
      </c>
      <c r="I50" t="str">
        <f>IF(questionnaire_scoring!GQ50=".",".","ok")</f>
        <v>ok</v>
      </c>
      <c r="J50" s="2" t="s">
        <v>965</v>
      </c>
      <c r="K50" t="str">
        <f>IF(questionnaire_scoring!HB50=".",".","ok")</f>
        <v>ok</v>
      </c>
      <c r="L50" t="str">
        <f>IF(questionnaire_scoring!HM50=".",".","ok")</f>
        <v>ok</v>
      </c>
      <c r="M50" t="str">
        <f>IF(questionnaire_scoring!HH50=".",".","ok")</f>
        <v>ok</v>
      </c>
      <c r="N50" t="s">
        <v>967</v>
      </c>
      <c r="O50" t="str">
        <f t="shared" si="0"/>
        <v>ok</v>
      </c>
      <c r="P50" t="str">
        <f t="shared" si="1"/>
        <v>ok</v>
      </c>
      <c r="Q50" t="str">
        <f t="shared" si="2"/>
        <v>ok</v>
      </c>
    </row>
    <row r="51" spans="1:17" x14ac:dyDescent="0.25">
      <c r="A51" s="15" t="s">
        <v>858</v>
      </c>
      <c r="B51" t="str">
        <f>IF(questionnaire_scoring!B51=".",".","ok")</f>
        <v>ok</v>
      </c>
      <c r="C51" t="str">
        <f>IF(questionnaire_scoring!HC51="ok","ok",".")</f>
        <v>ok</v>
      </c>
      <c r="D51" s="10" t="str">
        <f>IF(ncog_tasks!L51=".",".","ok")</f>
        <v>.</v>
      </c>
      <c r="E51" s="10" t="str">
        <f>IF(ncog_tasks!U51=".",".","ok")</f>
        <v>.</v>
      </c>
      <c r="F51" s="10" t="str">
        <f>IF(ncog_tasks!BH51=".",".","ok")</f>
        <v>.</v>
      </c>
      <c r="G51" s="10" t="str">
        <f>IF(ncog_tasks!BV51=".",".","ok")</f>
        <v>.</v>
      </c>
      <c r="H51" s="2" t="s">
        <v>965</v>
      </c>
      <c r="I51" s="10" t="str">
        <f>IF(questionnaire_scoring!GQ51=".",".","ok")</f>
        <v>.</v>
      </c>
      <c r="J51" s="2" t="s">
        <v>965</v>
      </c>
      <c r="K51" t="str">
        <f>IF(questionnaire_scoring!HB51=".",".","ok")</f>
        <v>ok</v>
      </c>
      <c r="L51" t="str">
        <f>IF(questionnaire_scoring!HM51=".",".","ok")</f>
        <v>ok</v>
      </c>
      <c r="M51" t="str">
        <f>IF(questionnaire_scoring!HH51=".",".","ok")</f>
        <v>ok</v>
      </c>
      <c r="N51" s="10" t="s">
        <v>966</v>
      </c>
      <c r="O51" t="str">
        <f t="shared" si="0"/>
        <v>.</v>
      </c>
      <c r="P51" t="str">
        <f t="shared" si="1"/>
        <v>.</v>
      </c>
      <c r="Q51" t="str">
        <f t="shared" si="2"/>
        <v>.</v>
      </c>
    </row>
    <row r="52" spans="1:17" x14ac:dyDescent="0.25">
      <c r="A52" s="15" t="s">
        <v>859</v>
      </c>
      <c r="B52" t="str">
        <f>IF(questionnaire_scoring!B52=".",".","ok")</f>
        <v>ok</v>
      </c>
      <c r="C52" t="str">
        <f>IF(questionnaire_scoring!HC52="ok","ok",".")</f>
        <v>ok</v>
      </c>
      <c r="D52" s="10" t="str">
        <f>IF(ncog_tasks!L52=".",".","ok")</f>
        <v>.</v>
      </c>
      <c r="E52" s="10" t="str">
        <f>IF(ncog_tasks!U52=".",".","ok")</f>
        <v>.</v>
      </c>
      <c r="F52" s="10" t="str">
        <f>IF(ncog_tasks!BH52=".",".","ok")</f>
        <v>.</v>
      </c>
      <c r="G52" s="10" t="str">
        <f>IF(ncog_tasks!BV52=".",".","ok")</f>
        <v>.</v>
      </c>
      <c r="H52" s="2" t="s">
        <v>965</v>
      </c>
      <c r="I52" s="10" t="str">
        <f>IF(questionnaire_scoring!GQ52=".",".","ok")</f>
        <v>.</v>
      </c>
      <c r="J52" s="2" t="s">
        <v>965</v>
      </c>
      <c r="K52" t="str">
        <f>IF(questionnaire_scoring!HB52=".",".","ok")</f>
        <v>ok</v>
      </c>
      <c r="L52" t="str">
        <f>IF(questionnaire_scoring!HM52=".",".","ok")</f>
        <v>ok</v>
      </c>
      <c r="M52" s="10" t="str">
        <f>IF(questionnaire_scoring!HH52=".",".","ok")</f>
        <v>.</v>
      </c>
      <c r="N52" s="10" t="s">
        <v>966</v>
      </c>
      <c r="O52" t="str">
        <f t="shared" si="0"/>
        <v>.</v>
      </c>
      <c r="P52" t="str">
        <f t="shared" si="1"/>
        <v>.</v>
      </c>
      <c r="Q52" t="str">
        <f t="shared" si="2"/>
        <v>.</v>
      </c>
    </row>
    <row r="53" spans="1:17" x14ac:dyDescent="0.25">
      <c r="A53" s="15" t="s">
        <v>779</v>
      </c>
      <c r="B53" t="str">
        <f>IF(questionnaire_scoring!B53=".",".","ok")</f>
        <v>ok</v>
      </c>
      <c r="C53" t="str">
        <f>IF(questionnaire_scoring!HC53="ok","ok",".")</f>
        <v>ok</v>
      </c>
      <c r="D53" t="str">
        <f>IF(ncog_tasks!L53=".",".","ok")</f>
        <v>ok</v>
      </c>
      <c r="E53" t="str">
        <f>IF(ncog_tasks!U53=".",".","ok")</f>
        <v>ok</v>
      </c>
      <c r="F53" t="str">
        <f>IF(ncog_tasks!BH53=".",".","ok")</f>
        <v>ok</v>
      </c>
      <c r="G53" t="str">
        <f>IF(ncog_tasks!BV53=".",".","ok")</f>
        <v>ok</v>
      </c>
      <c r="H53" s="2" t="s">
        <v>965</v>
      </c>
      <c r="I53" t="str">
        <f>IF(questionnaire_scoring!GQ53=".",".","ok")</f>
        <v>ok</v>
      </c>
      <c r="J53" s="2" t="s">
        <v>965</v>
      </c>
      <c r="K53" t="str">
        <f>IF(questionnaire_scoring!HB53=".",".","ok")</f>
        <v>ok</v>
      </c>
      <c r="L53" t="str">
        <f>IF(questionnaire_scoring!HM53=".",".","ok")</f>
        <v>ok</v>
      </c>
      <c r="M53" t="str">
        <f>IF(questionnaire_scoring!HH53=".",".","ok")</f>
        <v>ok</v>
      </c>
      <c r="N53" t="s">
        <v>967</v>
      </c>
      <c r="O53" t="str">
        <f t="shared" si="0"/>
        <v>ok</v>
      </c>
      <c r="P53" t="str">
        <f t="shared" si="1"/>
        <v>ok</v>
      </c>
      <c r="Q53" t="str">
        <f t="shared" si="2"/>
        <v>ok</v>
      </c>
    </row>
    <row r="54" spans="1:17" x14ac:dyDescent="0.25">
      <c r="A54" s="11">
        <v>21485</v>
      </c>
      <c r="B54" t="str">
        <f>IF(questionnaire_scoring!B54=".",".","ok")</f>
        <v>ok</v>
      </c>
      <c r="C54" t="str">
        <f>IF(questionnaire_scoring!HC54="ok","ok",".")</f>
        <v>ok</v>
      </c>
      <c r="D54" t="str">
        <f>IF(ncog_tasks!L54=".",".","ok")</f>
        <v>ok</v>
      </c>
      <c r="E54" t="str">
        <f>IF(ncog_tasks!U54=".",".","ok")</f>
        <v>ok</v>
      </c>
      <c r="F54" t="str">
        <f>IF(ncog_tasks!BH54=".",".","ok")</f>
        <v>ok</v>
      </c>
      <c r="G54" t="str">
        <f>IF(ncog_tasks!BV54=".",".","ok")</f>
        <v>ok</v>
      </c>
      <c r="H54" s="2" t="s">
        <v>965</v>
      </c>
      <c r="I54" t="str">
        <f>IF(questionnaire_scoring!GQ54=".",".","ok")</f>
        <v>ok</v>
      </c>
      <c r="J54" s="2" t="s">
        <v>965</v>
      </c>
      <c r="K54" t="str">
        <f>IF(questionnaire_scoring!HB54=".",".","ok")</f>
        <v>ok</v>
      </c>
      <c r="L54" t="str">
        <f>IF(questionnaire_scoring!HM54=".",".","ok")</f>
        <v>ok</v>
      </c>
      <c r="M54" t="str">
        <f>IF(questionnaire_scoring!HH54=".",".","ok")</f>
        <v>ok</v>
      </c>
      <c r="N54" t="s">
        <v>967</v>
      </c>
      <c r="O54" t="str">
        <f t="shared" si="0"/>
        <v>ok</v>
      </c>
      <c r="P54" t="str">
        <f t="shared" si="1"/>
        <v>ok</v>
      </c>
      <c r="Q54" t="str">
        <f t="shared" si="2"/>
        <v>ok</v>
      </c>
    </row>
    <row r="55" spans="1:17" x14ac:dyDescent="0.25">
      <c r="A55" s="11">
        <v>21488</v>
      </c>
      <c r="B55" t="str">
        <f>IF(questionnaire_scoring!B55=".",".","ok")</f>
        <v>ok</v>
      </c>
      <c r="C55" t="str">
        <f>IF(questionnaire_scoring!HC55="ok","ok",".")</f>
        <v>ok</v>
      </c>
      <c r="D55" t="str">
        <f>IF(ncog_tasks!L55=".",".","ok")</f>
        <v>ok</v>
      </c>
      <c r="E55" t="str">
        <f>IF(ncog_tasks!U55=".",".","ok")</f>
        <v>ok</v>
      </c>
      <c r="F55" t="str">
        <f>IF(ncog_tasks!BH55=".",".","ok")</f>
        <v>ok</v>
      </c>
      <c r="G55" t="str">
        <f>IF(ncog_tasks!BV55=".",".","ok")</f>
        <v>ok</v>
      </c>
      <c r="H55" s="2" t="s">
        <v>965</v>
      </c>
      <c r="I55" t="str">
        <f>IF(questionnaire_scoring!GQ55=".",".","ok")</f>
        <v>ok</v>
      </c>
      <c r="J55" s="2" t="s">
        <v>965</v>
      </c>
      <c r="K55" t="str">
        <f>IF(questionnaire_scoring!HB55=".",".","ok")</f>
        <v>ok</v>
      </c>
      <c r="L55" t="str">
        <f>IF(questionnaire_scoring!HM55=".",".","ok")</f>
        <v>ok</v>
      </c>
      <c r="M55" t="str">
        <f>IF(questionnaire_scoring!HH55=".",".","ok")</f>
        <v>ok</v>
      </c>
      <c r="N55" t="s">
        <v>967</v>
      </c>
      <c r="O55" t="str">
        <f t="shared" si="0"/>
        <v>ok</v>
      </c>
      <c r="P55" t="str">
        <f t="shared" si="1"/>
        <v>ok</v>
      </c>
      <c r="Q55" t="str">
        <f t="shared" si="2"/>
        <v>ok</v>
      </c>
    </row>
    <row r="56" spans="1:17" x14ac:dyDescent="0.25">
      <c r="A56" s="11">
        <v>21492</v>
      </c>
      <c r="B56" t="str">
        <f>IF(questionnaire_scoring!B56=".",".","ok")</f>
        <v>ok</v>
      </c>
      <c r="C56" t="str">
        <f>IF(questionnaire_scoring!HC56="ok","ok",".")</f>
        <v>ok</v>
      </c>
      <c r="D56" t="str">
        <f>IF(ncog_tasks!L56=".",".","ok")</f>
        <v>ok</v>
      </c>
      <c r="E56" t="str">
        <f>IF(ncog_tasks!U56=".",".","ok")</f>
        <v>ok</v>
      </c>
      <c r="F56" t="str">
        <f>IF(ncog_tasks!BH56=".",".","ok")</f>
        <v>ok</v>
      </c>
      <c r="G56" t="str">
        <f>IF(ncog_tasks!BV56=".",".","ok")</f>
        <v>ok</v>
      </c>
      <c r="H56" s="2" t="s">
        <v>965</v>
      </c>
      <c r="I56" t="str">
        <f>IF(questionnaire_scoring!GQ56=".",".","ok")</f>
        <v>ok</v>
      </c>
      <c r="J56" s="2" t="s">
        <v>965</v>
      </c>
      <c r="K56" t="str">
        <f>IF(questionnaire_scoring!HB56=".",".","ok")</f>
        <v>ok</v>
      </c>
      <c r="L56" t="str">
        <f>IF(questionnaire_scoring!HM56=".",".","ok")</f>
        <v>ok</v>
      </c>
      <c r="M56" t="str">
        <f>IF(questionnaire_scoring!HH56=".",".","ok")</f>
        <v>ok</v>
      </c>
      <c r="N56" t="s">
        <v>967</v>
      </c>
      <c r="O56" t="str">
        <f t="shared" si="0"/>
        <v>ok</v>
      </c>
      <c r="P56" t="str">
        <f t="shared" si="1"/>
        <v>ok</v>
      </c>
      <c r="Q56" t="str">
        <f t="shared" si="2"/>
        <v>ok</v>
      </c>
    </row>
    <row r="57" spans="1:17" x14ac:dyDescent="0.25">
      <c r="A57" s="11">
        <v>21495</v>
      </c>
      <c r="B57" t="str">
        <f>IF(questionnaire_scoring!B57=".",".","ok")</f>
        <v>ok</v>
      </c>
      <c r="C57" t="str">
        <f>IF(questionnaire_scoring!HC57="ok","ok",".")</f>
        <v>ok</v>
      </c>
      <c r="D57" t="str">
        <f>IF(ncog_tasks!L57=".",".","ok")</f>
        <v>ok</v>
      </c>
      <c r="E57" t="str">
        <f>IF(ncog_tasks!U57=".",".","ok")</f>
        <v>ok</v>
      </c>
      <c r="F57" t="str">
        <f>IF(ncog_tasks!BH57=".",".","ok")</f>
        <v>ok</v>
      </c>
      <c r="G57" t="str">
        <f>IF(ncog_tasks!BV57=".",".","ok")</f>
        <v>ok</v>
      </c>
      <c r="H57" s="2" t="s">
        <v>965</v>
      </c>
      <c r="I57" t="str">
        <f>IF(questionnaire_scoring!GQ57=".",".","ok")</f>
        <v>ok</v>
      </c>
      <c r="J57" s="2" t="s">
        <v>965</v>
      </c>
      <c r="K57" t="str">
        <f>IF(questionnaire_scoring!HB57=".",".","ok")</f>
        <v>ok</v>
      </c>
      <c r="L57" t="str">
        <f>IF(questionnaire_scoring!HM57=".",".","ok")</f>
        <v>ok</v>
      </c>
      <c r="M57" t="str">
        <f>IF(questionnaire_scoring!HH57=".",".","ok")</f>
        <v>ok</v>
      </c>
      <c r="N57" t="s">
        <v>967</v>
      </c>
      <c r="O57" t="str">
        <f t="shared" si="0"/>
        <v>ok</v>
      </c>
      <c r="P57" t="str">
        <f t="shared" si="1"/>
        <v>ok</v>
      </c>
      <c r="Q57" t="str">
        <f t="shared" si="2"/>
        <v>ok</v>
      </c>
    </row>
    <row r="58" spans="1:17" x14ac:dyDescent="0.25">
      <c r="A58" s="11">
        <v>21496</v>
      </c>
      <c r="B58" t="str">
        <f>IF(questionnaire_scoring!B58=".",".","ok")</f>
        <v>ok</v>
      </c>
      <c r="C58" t="str">
        <f>IF(questionnaire_scoring!HC58="ok","ok",".")</f>
        <v>ok</v>
      </c>
      <c r="D58" t="str">
        <f>IF(ncog_tasks!L58=".",".","ok")</f>
        <v>ok</v>
      </c>
      <c r="E58" t="str">
        <f>IF(ncog_tasks!U58=".",".","ok")</f>
        <v>ok</v>
      </c>
      <c r="F58" t="str">
        <f>IF(ncog_tasks!BH58=".",".","ok")</f>
        <v>ok</v>
      </c>
      <c r="G58" t="str">
        <f>IF(ncog_tasks!BV58=".",".","ok")</f>
        <v>ok</v>
      </c>
      <c r="H58" s="2" t="s">
        <v>965</v>
      </c>
      <c r="I58" t="str">
        <f>IF(questionnaire_scoring!GQ58=".",".","ok")</f>
        <v>ok</v>
      </c>
      <c r="J58" s="2" t="s">
        <v>965</v>
      </c>
      <c r="K58" t="str">
        <f>IF(questionnaire_scoring!HB58=".",".","ok")</f>
        <v>ok</v>
      </c>
      <c r="L58" t="str">
        <f>IF(questionnaire_scoring!HM58=".",".","ok")</f>
        <v>ok</v>
      </c>
      <c r="M58" t="str">
        <f>IF(questionnaire_scoring!HH58=".",".","ok")</f>
        <v>ok</v>
      </c>
      <c r="N58" t="s">
        <v>967</v>
      </c>
      <c r="O58" t="str">
        <f t="shared" si="0"/>
        <v>ok</v>
      </c>
      <c r="P58" t="str">
        <f t="shared" si="1"/>
        <v>ok</v>
      </c>
      <c r="Q58" t="str">
        <f t="shared" si="2"/>
        <v>ok</v>
      </c>
    </row>
    <row r="59" spans="1:17" x14ac:dyDescent="0.25">
      <c r="A59" s="11">
        <v>21501</v>
      </c>
      <c r="B59" t="str">
        <f>IF(questionnaire_scoring!B59=".",".","ok")</f>
        <v>ok</v>
      </c>
      <c r="C59" t="str">
        <f>IF(questionnaire_scoring!HC59="ok","ok",".")</f>
        <v>ok</v>
      </c>
      <c r="D59" t="str">
        <f>IF(ncog_tasks!L59=".",".","ok")</f>
        <v>ok</v>
      </c>
      <c r="E59" t="str">
        <f>IF(ncog_tasks!U59=".",".","ok")</f>
        <v>ok</v>
      </c>
      <c r="F59" t="str">
        <f>IF(ncog_tasks!BH59=".",".","ok")</f>
        <v>ok</v>
      </c>
      <c r="G59" t="str">
        <f>IF(ncog_tasks!BV59=".",".","ok")</f>
        <v>ok</v>
      </c>
      <c r="H59" s="2" t="s">
        <v>965</v>
      </c>
      <c r="I59" s="10" t="str">
        <f>IF(questionnaire_scoring!GQ59=".",".","ok")</f>
        <v>.</v>
      </c>
      <c r="J59" s="2" t="s">
        <v>965</v>
      </c>
      <c r="K59" t="str">
        <f>IF(questionnaire_scoring!HB59=".",".","ok")</f>
        <v>ok</v>
      </c>
      <c r="L59" t="str">
        <f>IF(questionnaire_scoring!HM59=".",".","ok")</f>
        <v>ok</v>
      </c>
      <c r="M59" s="10" t="str">
        <f>IF(questionnaire_scoring!HH59=".",".","ok")</f>
        <v>.</v>
      </c>
      <c r="N59" t="s">
        <v>967</v>
      </c>
      <c r="O59" t="str">
        <f t="shared" si="0"/>
        <v>ok</v>
      </c>
      <c r="P59" t="str">
        <f t="shared" si="1"/>
        <v>ok</v>
      </c>
      <c r="Q59" t="str">
        <f t="shared" si="2"/>
        <v>.</v>
      </c>
    </row>
    <row r="60" spans="1:17" x14ac:dyDescent="0.25">
      <c r="A60" s="15" t="s">
        <v>860</v>
      </c>
      <c r="B60" t="str">
        <f>IF(questionnaire_scoring!B60=".",".","ok")</f>
        <v>ok</v>
      </c>
      <c r="C60" t="str">
        <f>IF(questionnaire_scoring!HC60="ok","ok",".")</f>
        <v>ok</v>
      </c>
      <c r="D60" t="str">
        <f>IF(ncog_tasks!L60=".",".","ok")</f>
        <v>ok</v>
      </c>
      <c r="E60" s="10" t="str">
        <f>IF(ncog_tasks!U60=".",".","ok")</f>
        <v>.</v>
      </c>
      <c r="F60" s="10" t="str">
        <f>IF(ncog_tasks!BH60=".",".","ok")</f>
        <v>.</v>
      </c>
      <c r="G60" s="10" t="str">
        <f>IF(ncog_tasks!BV60=".",".","ok")</f>
        <v>.</v>
      </c>
      <c r="H60" s="2" t="s">
        <v>965</v>
      </c>
      <c r="I60" s="10" t="str">
        <f>IF(questionnaire_scoring!GQ60=".",".","ok")</f>
        <v>.</v>
      </c>
      <c r="J60" s="2" t="s">
        <v>965</v>
      </c>
      <c r="K60" t="str">
        <f>IF(questionnaire_scoring!HB60=".",".","ok")</f>
        <v>ok</v>
      </c>
      <c r="L60" t="str">
        <f>IF(questionnaire_scoring!HM60=".",".","ok")</f>
        <v>ok</v>
      </c>
      <c r="M60" s="10" t="str">
        <f>IF(questionnaire_scoring!HH60=".",".","ok")</f>
        <v>.</v>
      </c>
      <c r="N60" t="s">
        <v>968</v>
      </c>
      <c r="O60" t="str">
        <f t="shared" si="0"/>
        <v>ok</v>
      </c>
      <c r="P60" t="str">
        <f t="shared" si="1"/>
        <v>.</v>
      </c>
      <c r="Q60" t="str">
        <f t="shared" si="2"/>
        <v>.</v>
      </c>
    </row>
    <row r="61" spans="1:17" x14ac:dyDescent="0.25">
      <c r="A61" s="11">
        <v>21504</v>
      </c>
      <c r="B61" t="str">
        <f>IF(questionnaire_scoring!B61=".",".","ok")</f>
        <v>ok</v>
      </c>
      <c r="C61" t="str">
        <f>IF(questionnaire_scoring!HC61="ok","ok",".")</f>
        <v>ok</v>
      </c>
      <c r="D61" t="str">
        <f>IF(ncog_tasks!L61=".",".","ok")</f>
        <v>ok</v>
      </c>
      <c r="E61" t="str">
        <f>IF(ncog_tasks!U61=".",".","ok")</f>
        <v>ok</v>
      </c>
      <c r="F61" t="str">
        <f>IF(ncog_tasks!BH61=".",".","ok")</f>
        <v>ok</v>
      </c>
      <c r="G61" t="str">
        <f>IF(ncog_tasks!BV61=".",".","ok")</f>
        <v>ok</v>
      </c>
      <c r="H61" s="2" t="s">
        <v>965</v>
      </c>
      <c r="I61" t="str">
        <f>IF(questionnaire_scoring!GQ61=".",".","ok")</f>
        <v>ok</v>
      </c>
      <c r="J61" s="2" t="s">
        <v>965</v>
      </c>
      <c r="K61" t="str">
        <f>IF(questionnaire_scoring!HB61=".",".","ok")</f>
        <v>ok</v>
      </c>
      <c r="L61" t="str">
        <f>IF(questionnaire_scoring!HM61=".",".","ok")</f>
        <v>ok</v>
      </c>
      <c r="M61" t="str">
        <f>IF(questionnaire_scoring!HH61=".",".","ok")</f>
        <v>ok</v>
      </c>
      <c r="N61" t="s">
        <v>967</v>
      </c>
      <c r="O61" t="str">
        <f t="shared" si="0"/>
        <v>ok</v>
      </c>
      <c r="P61" t="str">
        <f t="shared" si="1"/>
        <v>ok</v>
      </c>
      <c r="Q61" t="str">
        <f t="shared" si="2"/>
        <v>ok</v>
      </c>
    </row>
    <row r="62" spans="1:17" x14ac:dyDescent="0.25">
      <c r="A62" s="15" t="s">
        <v>861</v>
      </c>
      <c r="B62" t="str">
        <f>IF(questionnaire_scoring!B62=".",".","ok")</f>
        <v>ok</v>
      </c>
      <c r="C62" t="str">
        <f>IF(questionnaire_scoring!HC62="ok","ok",".")</f>
        <v>ok</v>
      </c>
      <c r="D62" s="10" t="str">
        <f>IF(ncog_tasks!L62=".",".","ok")</f>
        <v>.</v>
      </c>
      <c r="E62" s="10" t="str">
        <f>IF(ncog_tasks!U62=".",".","ok")</f>
        <v>.</v>
      </c>
      <c r="F62" s="10" t="str">
        <f>IF(ncog_tasks!BH62=".",".","ok")</f>
        <v>.</v>
      </c>
      <c r="G62" s="10" t="str">
        <f>IF(ncog_tasks!BV62=".",".","ok")</f>
        <v>.</v>
      </c>
      <c r="H62" s="2" t="s">
        <v>965</v>
      </c>
      <c r="I62" s="10" t="str">
        <f>IF(questionnaire_scoring!GQ62=".",".","ok")</f>
        <v>.</v>
      </c>
      <c r="J62" s="2" t="s">
        <v>965</v>
      </c>
      <c r="K62" t="str">
        <f>IF(questionnaire_scoring!HB62=".",".","ok")</f>
        <v>ok</v>
      </c>
      <c r="L62" t="str">
        <f>IF(questionnaire_scoring!HM62=".",".","ok")</f>
        <v>ok</v>
      </c>
      <c r="M62" s="10" t="str">
        <f>IF(questionnaire_scoring!HH62=".",".","ok")</f>
        <v>.</v>
      </c>
      <c r="N62" s="10" t="s">
        <v>966</v>
      </c>
      <c r="O62" t="str">
        <f t="shared" si="0"/>
        <v>.</v>
      </c>
      <c r="P62" t="str">
        <f t="shared" si="1"/>
        <v>.</v>
      </c>
      <c r="Q62" t="str">
        <f t="shared" si="2"/>
        <v>.</v>
      </c>
    </row>
    <row r="63" spans="1:17" x14ac:dyDescent="0.25">
      <c r="A63" s="11">
        <v>21509</v>
      </c>
      <c r="B63" t="str">
        <f>IF(questionnaire_scoring!B63=".",".","ok")</f>
        <v>ok</v>
      </c>
      <c r="C63" t="str">
        <f>IF(questionnaire_scoring!HC63="ok","ok",".")</f>
        <v>ok</v>
      </c>
      <c r="D63" t="str">
        <f>IF(ncog_tasks!L63=".",".","ok")</f>
        <v>ok</v>
      </c>
      <c r="E63" t="str">
        <f>IF(ncog_tasks!U63=".",".","ok")</f>
        <v>ok</v>
      </c>
      <c r="F63" t="str">
        <f>IF(ncog_tasks!BH63=".",".","ok")</f>
        <v>ok</v>
      </c>
      <c r="G63" t="str">
        <f>IF(ncog_tasks!BV63=".",".","ok")</f>
        <v>ok</v>
      </c>
      <c r="H63" s="2" t="s">
        <v>965</v>
      </c>
      <c r="I63" s="10" t="str">
        <f>IF(questionnaire_scoring!GQ63=".",".","ok")</f>
        <v>.</v>
      </c>
      <c r="J63" s="2" t="s">
        <v>965</v>
      </c>
      <c r="K63" t="str">
        <f>IF(questionnaire_scoring!HB63=".",".","ok")</f>
        <v>ok</v>
      </c>
      <c r="L63" t="str">
        <f>IF(questionnaire_scoring!HM63=".",".","ok")</f>
        <v>ok</v>
      </c>
      <c r="M63" s="10" t="str">
        <f>IF(questionnaire_scoring!HH63=".",".","ok")</f>
        <v>.</v>
      </c>
      <c r="N63" t="s">
        <v>967</v>
      </c>
      <c r="O63" t="str">
        <f t="shared" si="0"/>
        <v>ok</v>
      </c>
      <c r="P63" t="str">
        <f t="shared" si="1"/>
        <v>ok</v>
      </c>
      <c r="Q63" t="str">
        <f t="shared" si="2"/>
        <v>.</v>
      </c>
    </row>
    <row r="64" spans="1:17" x14ac:dyDescent="0.25">
      <c r="A64" s="15" t="s">
        <v>862</v>
      </c>
      <c r="B64" t="str">
        <f>IF(questionnaire_scoring!B64=".",".","ok")</f>
        <v>ok</v>
      </c>
      <c r="C64" t="str">
        <f>IF(questionnaire_scoring!HC64="ok","ok",".")</f>
        <v>ok</v>
      </c>
      <c r="D64" s="10" t="str">
        <f>IF(ncog_tasks!L64=".",".","ok")</f>
        <v>.</v>
      </c>
      <c r="E64" s="10" t="str">
        <f>IF(ncog_tasks!U64=".",".","ok")</f>
        <v>.</v>
      </c>
      <c r="F64" s="10" t="str">
        <f>IF(ncog_tasks!BH64=".",".","ok")</f>
        <v>.</v>
      </c>
      <c r="G64" s="10" t="str">
        <f>IF(ncog_tasks!BV64=".",".","ok")</f>
        <v>.</v>
      </c>
      <c r="H64" s="2" t="s">
        <v>965</v>
      </c>
      <c r="I64" s="10" t="str">
        <f>IF(questionnaire_scoring!GQ64=".",".","ok")</f>
        <v>.</v>
      </c>
      <c r="J64" s="2" t="s">
        <v>965</v>
      </c>
      <c r="K64" t="str">
        <f>IF(questionnaire_scoring!HB64=".",".","ok")</f>
        <v>ok</v>
      </c>
      <c r="L64" t="str">
        <f>IF(questionnaire_scoring!HM64=".",".","ok")</f>
        <v>ok</v>
      </c>
      <c r="M64" s="10" t="str">
        <f>IF(questionnaire_scoring!HH64=".",".","ok")</f>
        <v>.</v>
      </c>
      <c r="N64" s="10" t="s">
        <v>966</v>
      </c>
      <c r="O64" t="str">
        <f t="shared" si="0"/>
        <v>.</v>
      </c>
      <c r="P64" t="str">
        <f t="shared" si="1"/>
        <v>.</v>
      </c>
      <c r="Q64" t="str">
        <f t="shared" si="2"/>
        <v>.</v>
      </c>
    </row>
    <row r="65" spans="1:17" x14ac:dyDescent="0.25">
      <c r="A65" s="15" t="s">
        <v>863</v>
      </c>
      <c r="B65" t="str">
        <f>IF(questionnaire_scoring!B65=".",".","ok")</f>
        <v>ok</v>
      </c>
      <c r="C65" t="str">
        <f>IF(questionnaire_scoring!HC65="ok","ok",".")</f>
        <v>ok</v>
      </c>
      <c r="D65" s="10" t="str">
        <f>IF(ncog_tasks!L65=".",".","ok")</f>
        <v>.</v>
      </c>
      <c r="E65" s="10" t="str">
        <f>IF(ncog_tasks!U65=".",".","ok")</f>
        <v>.</v>
      </c>
      <c r="F65" s="10" t="str">
        <f>IF(ncog_tasks!BH65=".",".","ok")</f>
        <v>.</v>
      </c>
      <c r="G65" s="10" t="str">
        <f>IF(ncog_tasks!BV65=".",".","ok")</f>
        <v>.</v>
      </c>
      <c r="H65" s="2" t="s">
        <v>965</v>
      </c>
      <c r="I65" s="10" t="str">
        <f>IF(questionnaire_scoring!GQ65=".",".","ok")</f>
        <v>.</v>
      </c>
      <c r="J65" s="2" t="s">
        <v>965</v>
      </c>
      <c r="K65" t="str">
        <f>IF(questionnaire_scoring!HB65=".",".","ok")</f>
        <v>ok</v>
      </c>
      <c r="L65" t="str">
        <f>IF(questionnaire_scoring!HM65=".",".","ok")</f>
        <v>ok</v>
      </c>
      <c r="M65" s="10" t="str">
        <f>IF(questionnaire_scoring!HH65=".",".","ok")</f>
        <v>.</v>
      </c>
      <c r="N65" s="10" t="s">
        <v>966</v>
      </c>
      <c r="O65" t="str">
        <f t="shared" si="0"/>
        <v>.</v>
      </c>
      <c r="P65" t="str">
        <f t="shared" si="1"/>
        <v>.</v>
      </c>
      <c r="Q65" t="str">
        <f t="shared" si="2"/>
        <v>.</v>
      </c>
    </row>
    <row r="66" spans="1:17" x14ac:dyDescent="0.25">
      <c r="A66" s="11">
        <v>21513</v>
      </c>
      <c r="B66" t="str">
        <f>IF(questionnaire_scoring!B66=".",".","ok")</f>
        <v>ok</v>
      </c>
      <c r="C66" t="str">
        <f>IF(questionnaire_scoring!HC66="ok","ok",".")</f>
        <v>ok</v>
      </c>
      <c r="D66" t="str">
        <f>IF(ncog_tasks!L66=".",".","ok")</f>
        <v>ok</v>
      </c>
      <c r="E66" t="str">
        <f>IF(ncog_tasks!U66=".",".","ok")</f>
        <v>ok</v>
      </c>
      <c r="F66" t="str">
        <f>IF(ncog_tasks!BH66=".",".","ok")</f>
        <v>ok</v>
      </c>
      <c r="G66" t="str">
        <f>IF(ncog_tasks!BV66=".",".","ok")</f>
        <v>ok</v>
      </c>
      <c r="H66" s="2" t="s">
        <v>965</v>
      </c>
      <c r="I66" s="10" t="str">
        <f>IF(questionnaire_scoring!GQ66=".",".","ok")</f>
        <v>.</v>
      </c>
      <c r="J66" s="2" t="s">
        <v>965</v>
      </c>
      <c r="K66" t="str">
        <f>IF(questionnaire_scoring!HB66=".",".","ok")</f>
        <v>ok</v>
      </c>
      <c r="L66" t="str">
        <f>IF(questionnaire_scoring!HM66=".",".","ok")</f>
        <v>ok</v>
      </c>
      <c r="M66" s="10" t="str">
        <f>IF(questionnaire_scoring!HH66=".",".","ok")</f>
        <v>.</v>
      </c>
      <c r="N66" t="s">
        <v>967</v>
      </c>
      <c r="O66" t="str">
        <f t="shared" si="0"/>
        <v>ok</v>
      </c>
      <c r="P66" t="str">
        <f t="shared" si="1"/>
        <v>ok</v>
      </c>
      <c r="Q66" t="str">
        <f t="shared" si="2"/>
        <v>.</v>
      </c>
    </row>
    <row r="67" spans="1:17" x14ac:dyDescent="0.25">
      <c r="A67" s="11">
        <v>21514</v>
      </c>
      <c r="B67" t="str">
        <f>IF(questionnaire_scoring!B67=".",".","ok")</f>
        <v>ok</v>
      </c>
      <c r="C67" t="str">
        <f>IF(questionnaire_scoring!HC67="ok","ok",".")</f>
        <v>ok</v>
      </c>
      <c r="D67" t="str">
        <f>IF(ncog_tasks!L67=".",".","ok")</f>
        <v>ok</v>
      </c>
      <c r="E67" t="str">
        <f>IF(ncog_tasks!U67=".",".","ok")</f>
        <v>ok</v>
      </c>
      <c r="F67" t="str">
        <f>IF(ncog_tasks!BH67=".",".","ok")</f>
        <v>ok</v>
      </c>
      <c r="G67" t="str">
        <f>IF(ncog_tasks!BV67=".",".","ok")</f>
        <v>ok</v>
      </c>
      <c r="H67" s="2" t="s">
        <v>965</v>
      </c>
      <c r="I67" t="str">
        <f>IF(questionnaire_scoring!GQ67=".",".","ok")</f>
        <v>ok</v>
      </c>
      <c r="J67" s="2" t="s">
        <v>965</v>
      </c>
      <c r="K67" t="str">
        <f>IF(questionnaire_scoring!HB67=".",".","ok")</f>
        <v>ok</v>
      </c>
      <c r="L67" t="str">
        <f>IF(questionnaire_scoring!HM67=".",".","ok")</f>
        <v>ok</v>
      </c>
      <c r="M67" t="str">
        <f>IF(questionnaire_scoring!HH67=".",".","ok")</f>
        <v>ok</v>
      </c>
      <c r="N67" t="s">
        <v>967</v>
      </c>
      <c r="O67" t="str">
        <f t="shared" ref="O67:O130" si="3">IF(B67="ok",IF(C67="ok",IF(D67="ok",IF(L67="ok","ok","."),"."),"."),".")</f>
        <v>ok</v>
      </c>
      <c r="P67" t="str">
        <f t="shared" ref="P67:P130" si="4">IF(B67="ok",IF(E67="ok",IF(K67="ok","ok","."),"."),".")</f>
        <v>ok</v>
      </c>
      <c r="Q67" t="str">
        <f t="shared" ref="Q67:Q130" si="5">IF(B67="ok",IF(M67="ok",IF(F67="ok",IF(G67="ok","ok","."),"."),"."),".")</f>
        <v>ok</v>
      </c>
    </row>
    <row r="68" spans="1:17" x14ac:dyDescent="0.25">
      <c r="A68" s="11">
        <v>21516</v>
      </c>
      <c r="B68" t="str">
        <f>IF(questionnaire_scoring!B68=".",".","ok")</f>
        <v>ok</v>
      </c>
      <c r="C68" t="str">
        <f>IF(questionnaire_scoring!HC68="ok","ok",".")</f>
        <v>ok</v>
      </c>
      <c r="D68" t="str">
        <f>IF(ncog_tasks!L68=".",".","ok")</f>
        <v>ok</v>
      </c>
      <c r="E68" t="str">
        <f>IF(ncog_tasks!U68=".",".","ok")</f>
        <v>ok</v>
      </c>
      <c r="F68" t="str">
        <f>IF(ncog_tasks!BH68=".",".","ok")</f>
        <v>ok</v>
      </c>
      <c r="G68" t="str">
        <f>IF(ncog_tasks!BV68=".",".","ok")</f>
        <v>ok</v>
      </c>
      <c r="H68" s="2" t="s">
        <v>965</v>
      </c>
      <c r="I68" s="10" t="str">
        <f>IF(questionnaire_scoring!GQ68=".",".","ok")</f>
        <v>.</v>
      </c>
      <c r="J68" s="2" t="s">
        <v>965</v>
      </c>
      <c r="K68" t="str">
        <f>IF(questionnaire_scoring!HB68=".",".","ok")</f>
        <v>ok</v>
      </c>
      <c r="L68" t="str">
        <f>IF(questionnaire_scoring!HM68=".",".","ok")</f>
        <v>ok</v>
      </c>
      <c r="M68" s="10" t="str">
        <f>IF(questionnaire_scoring!HH68=".",".","ok")</f>
        <v>.</v>
      </c>
      <c r="N68" t="s">
        <v>967</v>
      </c>
      <c r="O68" t="str">
        <f t="shared" si="3"/>
        <v>ok</v>
      </c>
      <c r="P68" t="str">
        <f t="shared" si="4"/>
        <v>ok</v>
      </c>
      <c r="Q68" t="str">
        <f t="shared" si="5"/>
        <v>.</v>
      </c>
    </row>
    <row r="69" spans="1:17" x14ac:dyDescent="0.25">
      <c r="A69" s="11">
        <v>21517</v>
      </c>
      <c r="B69" t="str">
        <f>IF(questionnaire_scoring!B69=".",".","ok")</f>
        <v>ok</v>
      </c>
      <c r="C69" t="str">
        <f>IF(questionnaire_scoring!HC69="ok","ok",".")</f>
        <v>ok</v>
      </c>
      <c r="D69" t="str">
        <f>IF(ncog_tasks!L69=".",".","ok")</f>
        <v>ok</v>
      </c>
      <c r="E69" t="str">
        <f>IF(ncog_tasks!U69=".",".","ok")</f>
        <v>.</v>
      </c>
      <c r="F69" t="str">
        <f>IF(ncog_tasks!BH69=".",".","ok")</f>
        <v>ok</v>
      </c>
      <c r="G69" t="str">
        <f>IF(ncog_tasks!BV69=".",".","ok")</f>
        <v>.</v>
      </c>
      <c r="H69" s="2" t="s">
        <v>965</v>
      </c>
      <c r="I69" s="10" t="str">
        <f>IF(questionnaire_scoring!GQ69=".",".","ok")</f>
        <v>.</v>
      </c>
      <c r="J69" s="2" t="s">
        <v>965</v>
      </c>
      <c r="K69" t="str">
        <f>IF(questionnaire_scoring!HB69=".",".","ok")</f>
        <v>ok</v>
      </c>
      <c r="L69" t="str">
        <f>IF(questionnaire_scoring!HM69=".",".","ok")</f>
        <v>ok</v>
      </c>
      <c r="M69" s="10" t="str">
        <f>IF(questionnaire_scoring!HH69=".",".","ok")</f>
        <v>.</v>
      </c>
      <c r="N69" t="s">
        <v>967</v>
      </c>
      <c r="O69" t="str">
        <f t="shared" si="3"/>
        <v>ok</v>
      </c>
      <c r="P69" t="str">
        <f t="shared" si="4"/>
        <v>.</v>
      </c>
      <c r="Q69" t="str">
        <f t="shared" si="5"/>
        <v>.</v>
      </c>
    </row>
    <row r="70" spans="1:17" x14ac:dyDescent="0.25">
      <c r="A70" s="11">
        <v>21520</v>
      </c>
      <c r="B70" t="str">
        <f>IF(questionnaire_scoring!B70=".",".","ok")</f>
        <v>ok</v>
      </c>
      <c r="C70" t="str">
        <f>IF(questionnaire_scoring!HC70="ok","ok",".")</f>
        <v>ok</v>
      </c>
      <c r="D70" t="str">
        <f>IF(ncog_tasks!L70=".",".","ok")</f>
        <v>ok</v>
      </c>
      <c r="E70" t="str">
        <f>IF(ncog_tasks!U70=".",".","ok")</f>
        <v>ok</v>
      </c>
      <c r="F70" t="str">
        <f>IF(ncog_tasks!BH70=".",".","ok")</f>
        <v>ok</v>
      </c>
      <c r="G70" t="str">
        <f>IF(ncog_tasks!BV70=".",".","ok")</f>
        <v>ok</v>
      </c>
      <c r="H70" s="2" t="s">
        <v>965</v>
      </c>
      <c r="I70" s="10" t="str">
        <f>IF(questionnaire_scoring!GQ70=".",".","ok")</f>
        <v>.</v>
      </c>
      <c r="J70" s="2" t="s">
        <v>965</v>
      </c>
      <c r="K70" t="str">
        <f>IF(questionnaire_scoring!HB70=".",".","ok")</f>
        <v>ok</v>
      </c>
      <c r="L70" t="str">
        <f>IF(questionnaire_scoring!HM70=".",".","ok")</f>
        <v>ok</v>
      </c>
      <c r="M70" s="10" t="str">
        <f>IF(questionnaire_scoring!HH70=".",".","ok")</f>
        <v>.</v>
      </c>
      <c r="N70" t="s">
        <v>967</v>
      </c>
      <c r="O70" t="str">
        <f t="shared" si="3"/>
        <v>ok</v>
      </c>
      <c r="P70" t="str">
        <f t="shared" si="4"/>
        <v>ok</v>
      </c>
      <c r="Q70" t="str">
        <f t="shared" si="5"/>
        <v>.</v>
      </c>
    </row>
    <row r="71" spans="1:17" x14ac:dyDescent="0.25">
      <c r="A71" s="11">
        <v>21531</v>
      </c>
      <c r="B71" t="str">
        <f>IF(questionnaire_scoring!B71=".",".","ok")</f>
        <v>ok</v>
      </c>
      <c r="C71" t="str">
        <f>IF(questionnaire_scoring!HC71="ok","ok",".")</f>
        <v>ok</v>
      </c>
      <c r="D71" t="str">
        <f>IF(ncog_tasks!L71=".",".","ok")</f>
        <v>ok</v>
      </c>
      <c r="E71" t="str">
        <f>IF(ncog_tasks!U71=".",".","ok")</f>
        <v>ok</v>
      </c>
      <c r="F71" t="str">
        <f>IF(ncog_tasks!BH71=".",".","ok")</f>
        <v>ok</v>
      </c>
      <c r="G71" t="str">
        <f>IF(ncog_tasks!BV71=".",".","ok")</f>
        <v>ok</v>
      </c>
      <c r="H71" s="2" t="s">
        <v>965</v>
      </c>
      <c r="I71" s="10" t="str">
        <f>IF(questionnaire_scoring!GQ71=".",".","ok")</f>
        <v>.</v>
      </c>
      <c r="J71" s="2" t="s">
        <v>965</v>
      </c>
      <c r="K71" t="str">
        <f>IF(questionnaire_scoring!HB71=".",".","ok")</f>
        <v>ok</v>
      </c>
      <c r="L71" t="str">
        <f>IF(questionnaire_scoring!HM71=".",".","ok")</f>
        <v>ok</v>
      </c>
      <c r="M71" s="10" t="str">
        <f>IF(questionnaire_scoring!HH71=".",".","ok")</f>
        <v>.</v>
      </c>
      <c r="N71" t="s">
        <v>967</v>
      </c>
      <c r="O71" t="str">
        <f t="shared" si="3"/>
        <v>ok</v>
      </c>
      <c r="P71" t="str">
        <f t="shared" si="4"/>
        <v>ok</v>
      </c>
      <c r="Q71" t="str">
        <f t="shared" si="5"/>
        <v>.</v>
      </c>
    </row>
    <row r="72" spans="1:17" x14ac:dyDescent="0.25">
      <c r="A72" s="11">
        <v>21532</v>
      </c>
      <c r="B72" t="str">
        <f>IF(questionnaire_scoring!B72=".",".","ok")</f>
        <v>ok</v>
      </c>
      <c r="C72" t="str">
        <f>IF(questionnaire_scoring!HC72="ok","ok",".")</f>
        <v>ok</v>
      </c>
      <c r="D72" t="str">
        <f>IF(ncog_tasks!L72=".",".","ok")</f>
        <v>ok</v>
      </c>
      <c r="E72" s="10" t="str">
        <f>IF(ncog_tasks!U72=".",".","ok")</f>
        <v>.</v>
      </c>
      <c r="F72" t="str">
        <f>IF(ncog_tasks!BH72=".",".","ok")</f>
        <v>ok</v>
      </c>
      <c r="G72" t="str">
        <f>IF(ncog_tasks!BV72=".",".","ok")</f>
        <v>ok</v>
      </c>
      <c r="H72" s="2" t="s">
        <v>965</v>
      </c>
      <c r="I72" s="10" t="str">
        <f>IF(questionnaire_scoring!GQ72=".",".","ok")</f>
        <v>.</v>
      </c>
      <c r="J72" s="2" t="s">
        <v>965</v>
      </c>
      <c r="K72" t="str">
        <f>IF(questionnaire_scoring!HB72=".",".","ok")</f>
        <v>ok</v>
      </c>
      <c r="L72" t="str">
        <f>IF(questionnaire_scoring!HM72=".",".","ok")</f>
        <v>ok</v>
      </c>
      <c r="M72" s="10" t="str">
        <f>IF(questionnaire_scoring!HH72=".",".","ok")</f>
        <v>.</v>
      </c>
      <c r="N72" t="s">
        <v>968</v>
      </c>
      <c r="O72" t="str">
        <f t="shared" si="3"/>
        <v>ok</v>
      </c>
      <c r="P72" t="str">
        <f t="shared" si="4"/>
        <v>.</v>
      </c>
      <c r="Q72" t="str">
        <f t="shared" si="5"/>
        <v>.</v>
      </c>
    </row>
    <row r="73" spans="1:17" x14ac:dyDescent="0.25">
      <c r="A73" s="15" t="s">
        <v>864</v>
      </c>
      <c r="B73" t="str">
        <f>IF(questionnaire_scoring!B73=".",".","ok")</f>
        <v>ok</v>
      </c>
      <c r="C73" t="str">
        <f>IF(questionnaire_scoring!HC73="ok","ok",".")</f>
        <v>ok</v>
      </c>
      <c r="D73" s="10" t="str">
        <f>IF(ncog_tasks!L73=".",".","ok")</f>
        <v>.</v>
      </c>
      <c r="E73" s="10" t="str">
        <f>IF(ncog_tasks!U73=".",".","ok")</f>
        <v>.</v>
      </c>
      <c r="F73" s="10" t="str">
        <f>IF(ncog_tasks!BH73=".",".","ok")</f>
        <v>.</v>
      </c>
      <c r="G73" s="10" t="str">
        <f>IF(ncog_tasks!BV73=".",".","ok")</f>
        <v>.</v>
      </c>
      <c r="H73" s="2" t="s">
        <v>965</v>
      </c>
      <c r="I73" s="10" t="str">
        <f>IF(questionnaire_scoring!GQ73=".",".","ok")</f>
        <v>.</v>
      </c>
      <c r="J73" s="2" t="s">
        <v>965</v>
      </c>
      <c r="K73" t="str">
        <f>IF(questionnaire_scoring!HB73=".",".","ok")</f>
        <v>ok</v>
      </c>
      <c r="L73" t="str">
        <f>IF(questionnaire_scoring!HM73=".",".","ok")</f>
        <v>ok</v>
      </c>
      <c r="M73" s="10" t="str">
        <f>IF(questionnaire_scoring!HH73=".",".","ok")</f>
        <v>.</v>
      </c>
      <c r="N73" s="10" t="s">
        <v>966</v>
      </c>
      <c r="O73" t="str">
        <f t="shared" si="3"/>
        <v>.</v>
      </c>
      <c r="P73" t="str">
        <f t="shared" si="4"/>
        <v>.</v>
      </c>
      <c r="Q73" t="str">
        <f t="shared" si="5"/>
        <v>.</v>
      </c>
    </row>
    <row r="74" spans="1:17" x14ac:dyDescent="0.25">
      <c r="A74" s="15" t="s">
        <v>865</v>
      </c>
      <c r="B74" t="str">
        <f>IF(questionnaire_scoring!B74=".",".","ok")</f>
        <v>ok</v>
      </c>
      <c r="C74" t="str">
        <f>IF(questionnaire_scoring!HC74="ok","ok",".")</f>
        <v>ok</v>
      </c>
      <c r="D74" s="10" t="str">
        <f>IF(ncog_tasks!L74=".",".","ok")</f>
        <v>.</v>
      </c>
      <c r="E74" s="10" t="str">
        <f>IF(ncog_tasks!U74=".",".","ok")</f>
        <v>.</v>
      </c>
      <c r="F74" s="10" t="str">
        <f>IF(ncog_tasks!BH74=".",".","ok")</f>
        <v>.</v>
      </c>
      <c r="G74" s="10" t="str">
        <f>IF(ncog_tasks!BV74=".",".","ok")</f>
        <v>.</v>
      </c>
      <c r="H74" s="2" t="s">
        <v>965</v>
      </c>
      <c r="I74" s="10" t="str">
        <f>IF(questionnaire_scoring!GQ74=".",".","ok")</f>
        <v>.</v>
      </c>
      <c r="J74" s="2" t="s">
        <v>965</v>
      </c>
      <c r="K74" t="str">
        <f>IF(questionnaire_scoring!HB74=".",".","ok")</f>
        <v>ok</v>
      </c>
      <c r="L74" t="str">
        <f>IF(questionnaire_scoring!HM74=".",".","ok")</f>
        <v>ok</v>
      </c>
      <c r="M74" s="10" t="str">
        <f>IF(questionnaire_scoring!HH74=".",".","ok")</f>
        <v>.</v>
      </c>
      <c r="N74" s="10" t="s">
        <v>966</v>
      </c>
      <c r="O74" t="str">
        <f t="shared" si="3"/>
        <v>.</v>
      </c>
      <c r="P74" t="str">
        <f t="shared" si="4"/>
        <v>.</v>
      </c>
      <c r="Q74" t="str">
        <f t="shared" si="5"/>
        <v>.</v>
      </c>
    </row>
    <row r="75" spans="1:17" x14ac:dyDescent="0.25">
      <c r="A75" s="15" t="s">
        <v>866</v>
      </c>
      <c r="B75" t="str">
        <f>IF(questionnaire_scoring!B75=".",".","ok")</f>
        <v>ok</v>
      </c>
      <c r="C75" t="str">
        <f>IF(questionnaire_scoring!HC75="ok","ok",".")</f>
        <v>ok</v>
      </c>
      <c r="D75" s="10" t="str">
        <f>IF(ncog_tasks!L75=".",".","ok")</f>
        <v>.</v>
      </c>
      <c r="E75" s="10" t="str">
        <f>IF(ncog_tasks!U75=".",".","ok")</f>
        <v>.</v>
      </c>
      <c r="F75" s="10" t="str">
        <f>IF(ncog_tasks!BH75=".",".","ok")</f>
        <v>.</v>
      </c>
      <c r="G75" s="10" t="str">
        <f>IF(ncog_tasks!BV75=".",".","ok")</f>
        <v>.</v>
      </c>
      <c r="H75" s="2" t="s">
        <v>965</v>
      </c>
      <c r="I75" s="10" t="str">
        <f>IF(questionnaire_scoring!GQ75=".",".","ok")</f>
        <v>.</v>
      </c>
      <c r="J75" s="2" t="s">
        <v>965</v>
      </c>
      <c r="K75" t="str">
        <f>IF(questionnaire_scoring!HB75=".",".","ok")</f>
        <v>ok</v>
      </c>
      <c r="L75" t="str">
        <f>IF(questionnaire_scoring!HM75=".",".","ok")</f>
        <v>ok</v>
      </c>
      <c r="M75" s="10" t="str">
        <f>IF(questionnaire_scoring!HH75=".",".","ok")</f>
        <v>.</v>
      </c>
      <c r="N75" s="10" t="s">
        <v>966</v>
      </c>
      <c r="O75" t="str">
        <f t="shared" si="3"/>
        <v>.</v>
      </c>
      <c r="P75" t="str">
        <f t="shared" si="4"/>
        <v>.</v>
      </c>
      <c r="Q75" t="str">
        <f t="shared" si="5"/>
        <v>.</v>
      </c>
    </row>
    <row r="76" spans="1:17" x14ac:dyDescent="0.25">
      <c r="A76" s="11">
        <v>21539</v>
      </c>
      <c r="B76" t="str">
        <f>IF(questionnaire_scoring!B76=".",".","ok")</f>
        <v>ok</v>
      </c>
      <c r="C76" t="str">
        <f>IF(questionnaire_scoring!HC76="ok","ok",".")</f>
        <v>ok</v>
      </c>
      <c r="D76" t="str">
        <f>IF(ncog_tasks!L76=".",".","ok")</f>
        <v>ok</v>
      </c>
      <c r="E76" t="str">
        <f>IF(ncog_tasks!U76=".",".","ok")</f>
        <v>ok</v>
      </c>
      <c r="F76" t="str">
        <f>IF(ncog_tasks!BH76=".",".","ok")</f>
        <v>ok</v>
      </c>
      <c r="G76" t="str">
        <f>IF(ncog_tasks!BV76=".",".","ok")</f>
        <v>ok</v>
      </c>
      <c r="H76" s="2" t="s">
        <v>965</v>
      </c>
      <c r="I76" s="10" t="str">
        <f>IF(questionnaire_scoring!GQ76=".",".","ok")</f>
        <v>.</v>
      </c>
      <c r="J76" s="2" t="s">
        <v>965</v>
      </c>
      <c r="K76" t="str">
        <f>IF(questionnaire_scoring!HB76=".",".","ok")</f>
        <v>ok</v>
      </c>
      <c r="L76" t="str">
        <f>IF(questionnaire_scoring!HM76=".",".","ok")</f>
        <v>ok</v>
      </c>
      <c r="M76" s="10" t="str">
        <f>IF(questionnaire_scoring!HH76=".",".","ok")</f>
        <v>.</v>
      </c>
      <c r="N76" t="s">
        <v>967</v>
      </c>
      <c r="O76" t="str">
        <f t="shared" si="3"/>
        <v>ok</v>
      </c>
      <c r="P76" t="str">
        <f t="shared" si="4"/>
        <v>ok</v>
      </c>
      <c r="Q76" t="str">
        <f t="shared" si="5"/>
        <v>.</v>
      </c>
    </row>
    <row r="77" spans="1:17" x14ac:dyDescent="0.25">
      <c r="A77" s="11">
        <v>21540</v>
      </c>
      <c r="B77" t="str">
        <f>IF(questionnaire_scoring!B77=".",".","ok")</f>
        <v>ok</v>
      </c>
      <c r="C77" t="str">
        <f>IF(questionnaire_scoring!HC77="ok","ok",".")</f>
        <v>ok</v>
      </c>
      <c r="D77" t="str">
        <f>IF(ncog_tasks!L77=".",".","ok")</f>
        <v>ok</v>
      </c>
      <c r="E77" t="str">
        <f>IF(ncog_tasks!U77=".",".","ok")</f>
        <v>ok</v>
      </c>
      <c r="F77" s="10" t="str">
        <f>IF(ncog_tasks!BH77=".",".","ok")</f>
        <v>.</v>
      </c>
      <c r="G77" t="str">
        <f>IF(ncog_tasks!BV77=".",".","ok")</f>
        <v>ok</v>
      </c>
      <c r="H77" s="2" t="s">
        <v>965</v>
      </c>
      <c r="I77" s="10" t="str">
        <f>IF(questionnaire_scoring!GQ77=".",".","ok")</f>
        <v>.</v>
      </c>
      <c r="J77" s="2" t="s">
        <v>965</v>
      </c>
      <c r="K77" t="str">
        <f>IF(questionnaire_scoring!HB77=".",".","ok")</f>
        <v>ok</v>
      </c>
      <c r="L77" t="str">
        <f>IF(questionnaire_scoring!HM77=".",".","ok")</f>
        <v>ok</v>
      </c>
      <c r="M77" s="10" t="str">
        <f>IF(questionnaire_scoring!HH77=".",".","ok")</f>
        <v>.</v>
      </c>
      <c r="N77" t="s">
        <v>968</v>
      </c>
      <c r="O77" t="str">
        <f t="shared" si="3"/>
        <v>ok</v>
      </c>
      <c r="P77" t="str">
        <f t="shared" si="4"/>
        <v>ok</v>
      </c>
      <c r="Q77" t="str">
        <f t="shared" si="5"/>
        <v>.</v>
      </c>
    </row>
    <row r="78" spans="1:17" x14ac:dyDescent="0.25">
      <c r="A78" s="11">
        <v>21544</v>
      </c>
      <c r="B78" t="str">
        <f>IF(questionnaire_scoring!B78=".",".","ok")</f>
        <v>ok</v>
      </c>
      <c r="C78" t="str">
        <f>IF(questionnaire_scoring!HC78="ok","ok",".")</f>
        <v>ok</v>
      </c>
      <c r="D78" t="str">
        <f>IF(ncog_tasks!L78=".",".","ok")</f>
        <v>ok</v>
      </c>
      <c r="E78" t="str">
        <f>IF(ncog_tasks!U78=".",".","ok")</f>
        <v>ok</v>
      </c>
      <c r="F78" t="str">
        <f>IF(ncog_tasks!BH78=".",".","ok")</f>
        <v>ok</v>
      </c>
      <c r="G78" t="str">
        <f>IF(ncog_tasks!BV78=".",".","ok")</f>
        <v>ok</v>
      </c>
      <c r="H78" s="2" t="s">
        <v>965</v>
      </c>
      <c r="I78" s="10" t="str">
        <f>IF(questionnaire_scoring!GQ78=".",".","ok")</f>
        <v>.</v>
      </c>
      <c r="J78" s="2" t="s">
        <v>965</v>
      </c>
      <c r="K78" t="str">
        <f>IF(questionnaire_scoring!HB78=".",".","ok")</f>
        <v>ok</v>
      </c>
      <c r="L78" t="str">
        <f>IF(questionnaire_scoring!HM78=".",".","ok")</f>
        <v>ok</v>
      </c>
      <c r="M78" s="10" t="str">
        <f>IF(questionnaire_scoring!HH78=".",".","ok")</f>
        <v>.</v>
      </c>
      <c r="N78" t="s">
        <v>967</v>
      </c>
      <c r="O78" t="str">
        <f t="shared" si="3"/>
        <v>ok</v>
      </c>
      <c r="P78" t="str">
        <f t="shared" si="4"/>
        <v>ok</v>
      </c>
      <c r="Q78" t="str">
        <f t="shared" si="5"/>
        <v>.</v>
      </c>
    </row>
    <row r="79" spans="1:17" x14ac:dyDescent="0.25">
      <c r="A79" s="13" t="s">
        <v>867</v>
      </c>
      <c r="B79" t="str">
        <f>IF(questionnaire_scoring!B79=".",".","ok")</f>
        <v>ok</v>
      </c>
      <c r="C79" t="str">
        <f>IF(questionnaire_scoring!HC79="ok","ok",".")</f>
        <v>ok</v>
      </c>
      <c r="D79" s="10" t="str">
        <f>IF(ncog_tasks!L79=".",".","ok")</f>
        <v>.</v>
      </c>
      <c r="E79" s="10" t="str">
        <f>IF(ncog_tasks!U79=".",".","ok")</f>
        <v>.</v>
      </c>
      <c r="F79" s="10" t="str">
        <f>IF(ncog_tasks!BH79=".",".","ok")</f>
        <v>.</v>
      </c>
      <c r="G79" s="10" t="str">
        <f>IF(ncog_tasks!BV79=".",".","ok")</f>
        <v>.</v>
      </c>
      <c r="H79" s="2" t="s">
        <v>965</v>
      </c>
      <c r="I79" s="10" t="str">
        <f>IF(questionnaire_scoring!GQ79=".",".","ok")</f>
        <v>.</v>
      </c>
      <c r="J79" s="2" t="s">
        <v>965</v>
      </c>
      <c r="K79" t="str">
        <f>IF(questionnaire_scoring!HB79=".",".","ok")</f>
        <v>ok</v>
      </c>
      <c r="L79" t="str">
        <f>IF(questionnaire_scoring!HM79=".",".","ok")</f>
        <v>ok</v>
      </c>
      <c r="M79" s="10" t="str">
        <f>IF(questionnaire_scoring!HH79=".",".","ok")</f>
        <v>.</v>
      </c>
      <c r="N79" s="10" t="s">
        <v>966</v>
      </c>
      <c r="O79" t="str">
        <f t="shared" si="3"/>
        <v>.</v>
      </c>
      <c r="P79" t="str">
        <f t="shared" si="4"/>
        <v>.</v>
      </c>
      <c r="Q79" t="str">
        <f t="shared" si="5"/>
        <v>.</v>
      </c>
    </row>
    <row r="80" spans="1:17" x14ac:dyDescent="0.25">
      <c r="A80" s="11">
        <v>21549</v>
      </c>
      <c r="B80" t="str">
        <f>IF(questionnaire_scoring!B80=".",".","ok")</f>
        <v>ok</v>
      </c>
      <c r="C80" t="str">
        <f>IF(questionnaire_scoring!HC80="ok","ok",".")</f>
        <v>ok</v>
      </c>
      <c r="D80" t="str">
        <f>IF(ncog_tasks!L80=".",".","ok")</f>
        <v>ok</v>
      </c>
      <c r="E80" t="str">
        <f>IF(ncog_tasks!U80=".",".","ok")</f>
        <v>ok</v>
      </c>
      <c r="F80" t="str">
        <f>IF(ncog_tasks!BH80=".",".","ok")</f>
        <v>ok</v>
      </c>
      <c r="G80" t="str">
        <f>IF(ncog_tasks!BV80=".",".","ok")</f>
        <v>ok</v>
      </c>
      <c r="H80" s="2" t="s">
        <v>965</v>
      </c>
      <c r="I80" s="10" t="str">
        <f>IF(questionnaire_scoring!GQ80=".",".","ok")</f>
        <v>.</v>
      </c>
      <c r="J80" s="2" t="s">
        <v>965</v>
      </c>
      <c r="K80" t="str">
        <f>IF(questionnaire_scoring!HB80=".",".","ok")</f>
        <v>ok</v>
      </c>
      <c r="L80" t="str">
        <f>IF(questionnaire_scoring!HM80=".",".","ok")</f>
        <v>ok</v>
      </c>
      <c r="M80" s="10" t="str">
        <f>IF(questionnaire_scoring!HH80=".",".","ok")</f>
        <v>.</v>
      </c>
      <c r="N80" t="s">
        <v>967</v>
      </c>
      <c r="O80" t="str">
        <f t="shared" si="3"/>
        <v>ok</v>
      </c>
      <c r="P80" t="str">
        <f t="shared" si="4"/>
        <v>ok</v>
      </c>
      <c r="Q80" t="str">
        <f t="shared" si="5"/>
        <v>.</v>
      </c>
    </row>
    <row r="81" spans="1:17" x14ac:dyDescent="0.25">
      <c r="A81" s="11">
        <v>21550</v>
      </c>
      <c r="B81" t="str">
        <f>IF(questionnaire_scoring!B81=".",".","ok")</f>
        <v>ok</v>
      </c>
      <c r="C81" t="str">
        <f>IF(questionnaire_scoring!HC81="ok","ok",".")</f>
        <v>ok</v>
      </c>
      <c r="D81" t="str">
        <f>IF(ncog_tasks!L81=".",".","ok")</f>
        <v>ok</v>
      </c>
      <c r="E81" s="10" t="str">
        <f>IF(ncog_tasks!U81=".",".","ok")</f>
        <v>.</v>
      </c>
      <c r="F81" t="str">
        <f>IF(ncog_tasks!BH81=".",".","ok")</f>
        <v>ok</v>
      </c>
      <c r="G81" t="str">
        <f>IF(ncog_tasks!BV81=".",".","ok")</f>
        <v>ok</v>
      </c>
      <c r="H81" s="2" t="s">
        <v>965</v>
      </c>
      <c r="I81" s="10" t="str">
        <f>IF(questionnaire_scoring!GQ81=".",".","ok")</f>
        <v>.</v>
      </c>
      <c r="J81" s="2" t="s">
        <v>965</v>
      </c>
      <c r="K81" t="str">
        <f>IF(questionnaire_scoring!HB81=".",".","ok")</f>
        <v>ok</v>
      </c>
      <c r="L81" t="str">
        <f>IF(questionnaire_scoring!HM81=".",".","ok")</f>
        <v>ok</v>
      </c>
      <c r="M81" s="10" t="str">
        <f>IF(questionnaire_scoring!HH81=".",".","ok")</f>
        <v>.</v>
      </c>
      <c r="N81" t="s">
        <v>968</v>
      </c>
      <c r="O81" t="str">
        <f t="shared" si="3"/>
        <v>ok</v>
      </c>
      <c r="P81" t="str">
        <f t="shared" si="4"/>
        <v>.</v>
      </c>
      <c r="Q81" t="str">
        <f t="shared" si="5"/>
        <v>.</v>
      </c>
    </row>
    <row r="82" spans="1:17" x14ac:dyDescent="0.25">
      <c r="A82" s="11">
        <v>21551</v>
      </c>
      <c r="B82" t="str">
        <f>IF(questionnaire_scoring!B82=".",".","ok")</f>
        <v>ok</v>
      </c>
      <c r="C82" t="str">
        <f>IF(questionnaire_scoring!HC82="ok","ok",".")</f>
        <v>ok</v>
      </c>
      <c r="D82" t="str">
        <f>IF(ncog_tasks!L82=".",".","ok")</f>
        <v>ok</v>
      </c>
      <c r="E82" s="10" t="str">
        <f>IF(ncog_tasks!U82=".",".","ok")</f>
        <v>.</v>
      </c>
      <c r="F82" t="str">
        <f>IF(ncog_tasks!BH82=".",".","ok")</f>
        <v>ok</v>
      </c>
      <c r="G82" t="str">
        <f>IF(ncog_tasks!BV82=".",".","ok")</f>
        <v>ok</v>
      </c>
      <c r="H82" s="2" t="s">
        <v>965</v>
      </c>
      <c r="I82" s="10" t="str">
        <f>IF(questionnaire_scoring!GQ82=".",".","ok")</f>
        <v>.</v>
      </c>
      <c r="J82" s="2" t="s">
        <v>965</v>
      </c>
      <c r="K82" t="str">
        <f>IF(questionnaire_scoring!HB82=".",".","ok")</f>
        <v>ok</v>
      </c>
      <c r="L82" t="str">
        <f>IF(questionnaire_scoring!HM82=".",".","ok")</f>
        <v>ok</v>
      </c>
      <c r="M82" s="10" t="str">
        <f>IF(questionnaire_scoring!HH82=".",".","ok")</f>
        <v>.</v>
      </c>
      <c r="N82" t="s">
        <v>968</v>
      </c>
      <c r="O82" t="str">
        <f t="shared" si="3"/>
        <v>ok</v>
      </c>
      <c r="P82" t="str">
        <f t="shared" si="4"/>
        <v>.</v>
      </c>
      <c r="Q82" t="str">
        <f t="shared" si="5"/>
        <v>.</v>
      </c>
    </row>
    <row r="83" spans="1:17" x14ac:dyDescent="0.25">
      <c r="A83" s="11">
        <v>21554</v>
      </c>
      <c r="B83" t="str">
        <f>IF(questionnaire_scoring!B83=".",".","ok")</f>
        <v>ok</v>
      </c>
      <c r="C83" t="str">
        <f>IF(questionnaire_scoring!HC83="ok","ok",".")</f>
        <v>ok</v>
      </c>
      <c r="D83" t="str">
        <f>IF(ncog_tasks!L83=".",".","ok")</f>
        <v>ok</v>
      </c>
      <c r="E83" t="str">
        <f>IF(ncog_tasks!U83=".",".","ok")</f>
        <v>ok</v>
      </c>
      <c r="F83" t="str">
        <f>IF(ncog_tasks!BH83=".",".","ok")</f>
        <v>ok</v>
      </c>
      <c r="G83" t="str">
        <f>IF(ncog_tasks!BV83=".",".","ok")</f>
        <v>ok</v>
      </c>
      <c r="H83" s="2" t="s">
        <v>965</v>
      </c>
      <c r="I83" s="10" t="str">
        <f>IF(questionnaire_scoring!GQ83=".",".","ok")</f>
        <v>.</v>
      </c>
      <c r="J83" s="2" t="s">
        <v>965</v>
      </c>
      <c r="K83" t="str">
        <f>IF(questionnaire_scoring!HB83=".",".","ok")</f>
        <v>ok</v>
      </c>
      <c r="L83" t="str">
        <f>IF(questionnaire_scoring!HM83=".",".","ok")</f>
        <v>ok</v>
      </c>
      <c r="M83" s="10" t="str">
        <f>IF(questionnaire_scoring!HH83=".",".","ok")</f>
        <v>.</v>
      </c>
      <c r="N83" t="s">
        <v>967</v>
      </c>
      <c r="O83" t="str">
        <f t="shared" si="3"/>
        <v>ok</v>
      </c>
      <c r="P83" t="str">
        <f t="shared" si="4"/>
        <v>ok</v>
      </c>
      <c r="Q83" t="str">
        <f t="shared" si="5"/>
        <v>.</v>
      </c>
    </row>
    <row r="84" spans="1:17" x14ac:dyDescent="0.25">
      <c r="A84" s="11">
        <v>21555</v>
      </c>
      <c r="B84" t="str">
        <f>IF(questionnaire_scoring!B84=".",".","ok")</f>
        <v>ok</v>
      </c>
      <c r="C84" t="str">
        <f>IF(questionnaire_scoring!HC84="ok","ok",".")</f>
        <v>ok</v>
      </c>
      <c r="D84" t="str">
        <f>IF(ncog_tasks!L84=".",".","ok")</f>
        <v>ok</v>
      </c>
      <c r="E84" t="str">
        <f>IF(ncog_tasks!U84=".",".","ok")</f>
        <v>ok</v>
      </c>
      <c r="F84" t="str">
        <f>IF(ncog_tasks!BH84=".",".","ok")</f>
        <v>ok</v>
      </c>
      <c r="G84" t="str">
        <f>IF(ncog_tasks!BV84=".",".","ok")</f>
        <v>ok</v>
      </c>
      <c r="H84" s="2" t="s">
        <v>965</v>
      </c>
      <c r="I84" s="10" t="str">
        <f>IF(questionnaire_scoring!GQ84=".",".","ok")</f>
        <v>.</v>
      </c>
      <c r="J84" s="2" t="s">
        <v>965</v>
      </c>
      <c r="K84" t="str">
        <f>IF(questionnaire_scoring!HB84=".",".","ok")</f>
        <v>ok</v>
      </c>
      <c r="L84" t="str">
        <f>IF(questionnaire_scoring!HM84=".",".","ok")</f>
        <v>ok</v>
      </c>
      <c r="M84" s="10" t="str">
        <f>IF(questionnaire_scoring!HH84=".",".","ok")</f>
        <v>.</v>
      </c>
      <c r="N84" t="s">
        <v>967</v>
      </c>
      <c r="O84" t="str">
        <f t="shared" si="3"/>
        <v>ok</v>
      </c>
      <c r="P84" t="str">
        <f t="shared" si="4"/>
        <v>ok</v>
      </c>
      <c r="Q84" t="str">
        <f t="shared" si="5"/>
        <v>.</v>
      </c>
    </row>
    <row r="85" spans="1:17" x14ac:dyDescent="0.25">
      <c r="A85" s="11">
        <v>21556</v>
      </c>
      <c r="B85" t="str">
        <f>IF(questionnaire_scoring!B85=".",".","ok")</f>
        <v>ok</v>
      </c>
      <c r="C85" t="str">
        <f>IF(questionnaire_scoring!HC85="ok","ok",".")</f>
        <v>ok</v>
      </c>
      <c r="D85" t="str">
        <f>IF(ncog_tasks!L85=".",".","ok")</f>
        <v>ok</v>
      </c>
      <c r="E85" t="str">
        <f>IF(ncog_tasks!U85=".",".","ok")</f>
        <v>ok</v>
      </c>
      <c r="F85" t="str">
        <f>IF(ncog_tasks!BH85=".",".","ok")</f>
        <v>ok</v>
      </c>
      <c r="G85" t="str">
        <f>IF(ncog_tasks!BV85=".",".","ok")</f>
        <v>ok</v>
      </c>
      <c r="H85" s="2" t="s">
        <v>965</v>
      </c>
      <c r="I85" s="10" t="str">
        <f>IF(questionnaire_scoring!GQ85=".",".","ok")</f>
        <v>.</v>
      </c>
      <c r="J85" s="2" t="s">
        <v>965</v>
      </c>
      <c r="K85" t="str">
        <f>IF(questionnaire_scoring!HB85=".",".","ok")</f>
        <v>ok</v>
      </c>
      <c r="L85" t="str">
        <f>IF(questionnaire_scoring!HM85=".",".","ok")</f>
        <v>ok</v>
      </c>
      <c r="M85" s="10" t="str">
        <f>IF(questionnaire_scoring!HH85=".",".","ok")</f>
        <v>.</v>
      </c>
      <c r="N85" t="s">
        <v>967</v>
      </c>
      <c r="O85" t="str">
        <f t="shared" si="3"/>
        <v>ok</v>
      </c>
      <c r="P85" t="str">
        <f t="shared" si="4"/>
        <v>ok</v>
      </c>
      <c r="Q85" t="str">
        <f t="shared" si="5"/>
        <v>.</v>
      </c>
    </row>
    <row r="86" spans="1:17" x14ac:dyDescent="0.25">
      <c r="A86" s="11">
        <v>21557</v>
      </c>
      <c r="B86" t="str">
        <f>IF(questionnaire_scoring!B86=".",".","ok")</f>
        <v>ok</v>
      </c>
      <c r="C86" t="str">
        <f>IF(questionnaire_scoring!HC86="ok","ok",".")</f>
        <v>ok</v>
      </c>
      <c r="D86" t="str">
        <f>IF(ncog_tasks!L86=".",".","ok")</f>
        <v>ok</v>
      </c>
      <c r="E86" s="10" t="str">
        <f>IF(ncog_tasks!U86=".",".","ok")</f>
        <v>.</v>
      </c>
      <c r="F86" t="str">
        <f>IF(ncog_tasks!BH86=".",".","ok")</f>
        <v>ok</v>
      </c>
      <c r="G86" t="str">
        <f>IF(ncog_tasks!BV86=".",".","ok")</f>
        <v>ok</v>
      </c>
      <c r="H86" s="2" t="s">
        <v>965</v>
      </c>
      <c r="I86" s="10" t="str">
        <f>IF(questionnaire_scoring!GQ86=".",".","ok")</f>
        <v>.</v>
      </c>
      <c r="J86" s="2" t="s">
        <v>965</v>
      </c>
      <c r="K86" t="str">
        <f>IF(questionnaire_scoring!HB86=".",".","ok")</f>
        <v>ok</v>
      </c>
      <c r="L86" t="str">
        <f>IF(questionnaire_scoring!HM86=".",".","ok")</f>
        <v>ok</v>
      </c>
      <c r="M86" s="10" t="str">
        <f>IF(questionnaire_scoring!HH86=".",".","ok")</f>
        <v>.</v>
      </c>
      <c r="N86" t="s">
        <v>968</v>
      </c>
      <c r="O86" t="str">
        <f t="shared" si="3"/>
        <v>ok</v>
      </c>
      <c r="P86" t="str">
        <f t="shared" si="4"/>
        <v>.</v>
      </c>
      <c r="Q86" t="str">
        <f t="shared" si="5"/>
        <v>.</v>
      </c>
    </row>
    <row r="87" spans="1:17" x14ac:dyDescent="0.25">
      <c r="A87" s="11">
        <v>21559</v>
      </c>
      <c r="B87" t="str">
        <f>IF(questionnaire_scoring!B87=".",".","ok")</f>
        <v>ok</v>
      </c>
      <c r="C87" t="str">
        <f>IF(questionnaire_scoring!HC87="ok","ok",".")</f>
        <v>ok</v>
      </c>
      <c r="D87" t="str">
        <f>IF(ncog_tasks!L87=".",".","ok")</f>
        <v>ok</v>
      </c>
      <c r="E87" t="str">
        <f>IF(ncog_tasks!U87=".",".","ok")</f>
        <v>ok</v>
      </c>
      <c r="F87" t="str">
        <f>IF(ncog_tasks!BH87=".",".","ok")</f>
        <v>ok</v>
      </c>
      <c r="G87" t="str">
        <f>IF(ncog_tasks!BV87=".",".","ok")</f>
        <v>ok</v>
      </c>
      <c r="H87" s="2" t="s">
        <v>965</v>
      </c>
      <c r="I87" s="10" t="str">
        <f>IF(questionnaire_scoring!GQ87=".",".","ok")</f>
        <v>.</v>
      </c>
      <c r="J87" s="2" t="s">
        <v>965</v>
      </c>
      <c r="K87" t="str">
        <f>IF(questionnaire_scoring!HB87=".",".","ok")</f>
        <v>ok</v>
      </c>
      <c r="L87" t="str">
        <f>IF(questionnaire_scoring!HM87=".",".","ok")</f>
        <v>ok</v>
      </c>
      <c r="M87" s="10" t="str">
        <f>IF(questionnaire_scoring!HH87=".",".","ok")</f>
        <v>.</v>
      </c>
      <c r="N87" t="s">
        <v>967</v>
      </c>
      <c r="O87" t="str">
        <f t="shared" si="3"/>
        <v>ok</v>
      </c>
      <c r="P87" t="str">
        <f t="shared" si="4"/>
        <v>ok</v>
      </c>
      <c r="Q87" t="str">
        <f t="shared" si="5"/>
        <v>.</v>
      </c>
    </row>
    <row r="88" spans="1:17" x14ac:dyDescent="0.25">
      <c r="A88" s="11">
        <v>21560</v>
      </c>
      <c r="B88" t="str">
        <f>IF(questionnaire_scoring!B88=".",".","ok")</f>
        <v>ok</v>
      </c>
      <c r="C88" t="str">
        <f>IF(questionnaire_scoring!HC88="ok","ok",".")</f>
        <v>ok</v>
      </c>
      <c r="D88" t="str">
        <f>IF(ncog_tasks!L88=".",".","ok")</f>
        <v>ok</v>
      </c>
      <c r="E88" t="str">
        <f>IF(ncog_tasks!U88=".",".","ok")</f>
        <v>ok</v>
      </c>
      <c r="F88" t="str">
        <f>IF(ncog_tasks!BH88=".",".","ok")</f>
        <v>ok</v>
      </c>
      <c r="G88" t="str">
        <f>IF(ncog_tasks!BV88=".",".","ok")</f>
        <v>ok</v>
      </c>
      <c r="H88" s="2" t="s">
        <v>965</v>
      </c>
      <c r="I88" s="10" t="str">
        <f>IF(questionnaire_scoring!GQ88=".",".","ok")</f>
        <v>.</v>
      </c>
      <c r="J88" s="2" t="s">
        <v>965</v>
      </c>
      <c r="K88" t="str">
        <f>IF(questionnaire_scoring!HB88=".",".","ok")</f>
        <v>ok</v>
      </c>
      <c r="L88" t="str">
        <f>IF(questionnaire_scoring!HM88=".",".","ok")</f>
        <v>ok</v>
      </c>
      <c r="M88" s="10" t="str">
        <f>IF(questionnaire_scoring!HH88=".",".","ok")</f>
        <v>.</v>
      </c>
      <c r="N88" t="s">
        <v>967</v>
      </c>
      <c r="O88" t="str">
        <f t="shared" si="3"/>
        <v>ok</v>
      </c>
      <c r="P88" t="str">
        <f t="shared" si="4"/>
        <v>ok</v>
      </c>
      <c r="Q88" t="str">
        <f t="shared" si="5"/>
        <v>.</v>
      </c>
    </row>
    <row r="89" spans="1:17" x14ac:dyDescent="0.25">
      <c r="A89" s="13" t="s">
        <v>868</v>
      </c>
      <c r="B89" t="str">
        <f>IF(questionnaire_scoring!B89=".",".","ok")</f>
        <v>ok</v>
      </c>
      <c r="C89" t="str">
        <f>IF(questionnaire_scoring!HC89="ok","ok",".")</f>
        <v>ok</v>
      </c>
      <c r="D89" s="10" t="str">
        <f>IF(ncog_tasks!L89=".",".","ok")</f>
        <v>.</v>
      </c>
      <c r="E89" s="10" t="str">
        <f>IF(ncog_tasks!U89=".",".","ok")</f>
        <v>.</v>
      </c>
      <c r="F89" s="10" t="str">
        <f>IF(ncog_tasks!BH89=".",".","ok")</f>
        <v>.</v>
      </c>
      <c r="G89" s="10" t="str">
        <f>IF(ncog_tasks!BV89=".",".","ok")</f>
        <v>.</v>
      </c>
      <c r="H89" s="2" t="s">
        <v>965</v>
      </c>
      <c r="I89" s="10" t="str">
        <f>IF(questionnaire_scoring!GQ89=".",".","ok")</f>
        <v>.</v>
      </c>
      <c r="J89" s="2" t="s">
        <v>965</v>
      </c>
      <c r="K89" t="str">
        <f>IF(questionnaire_scoring!HB89=".",".","ok")</f>
        <v>ok</v>
      </c>
      <c r="L89" t="str">
        <f>IF(questionnaire_scoring!HM89=".",".","ok")</f>
        <v>ok</v>
      </c>
      <c r="M89" s="10" t="str">
        <f>IF(questionnaire_scoring!HH89=".",".","ok")</f>
        <v>.</v>
      </c>
      <c r="N89" s="10" t="s">
        <v>966</v>
      </c>
      <c r="O89" t="str">
        <f t="shared" si="3"/>
        <v>.</v>
      </c>
      <c r="P89" t="str">
        <f t="shared" si="4"/>
        <v>.</v>
      </c>
      <c r="Q89" t="str">
        <f t="shared" si="5"/>
        <v>.</v>
      </c>
    </row>
    <row r="90" spans="1:17" x14ac:dyDescent="0.25">
      <c r="A90" s="11">
        <v>21564</v>
      </c>
      <c r="B90" t="str">
        <f>IF(questionnaire_scoring!B90=".",".","ok")</f>
        <v>ok</v>
      </c>
      <c r="C90" t="str">
        <f>IF(questionnaire_scoring!HC90="ok","ok",".")</f>
        <v>ok</v>
      </c>
      <c r="D90" t="str">
        <f>IF(ncog_tasks!L90=".",".","ok")</f>
        <v>ok</v>
      </c>
      <c r="E90" t="str">
        <f>IF(ncog_tasks!U90=".",".","ok")</f>
        <v>ok</v>
      </c>
      <c r="F90" t="str">
        <f>IF(ncog_tasks!BH90=".",".","ok")</f>
        <v>ok</v>
      </c>
      <c r="G90" t="str">
        <f>IF(ncog_tasks!BV90=".",".","ok")</f>
        <v>ok</v>
      </c>
      <c r="H90" s="2" t="s">
        <v>965</v>
      </c>
      <c r="I90" s="10" t="str">
        <f>IF(questionnaire_scoring!GQ90=".",".","ok")</f>
        <v>.</v>
      </c>
      <c r="J90" s="2" t="s">
        <v>965</v>
      </c>
      <c r="K90" t="str">
        <f>IF(questionnaire_scoring!HB90=".",".","ok")</f>
        <v>ok</v>
      </c>
      <c r="L90" t="str">
        <f>IF(questionnaire_scoring!HM90=".",".","ok")</f>
        <v>ok</v>
      </c>
      <c r="M90" s="10" t="str">
        <f>IF(questionnaire_scoring!HH90=".",".","ok")</f>
        <v>.</v>
      </c>
      <c r="N90" t="s">
        <v>967</v>
      </c>
      <c r="O90" t="str">
        <f t="shared" si="3"/>
        <v>ok</v>
      </c>
      <c r="P90" t="str">
        <f t="shared" si="4"/>
        <v>ok</v>
      </c>
      <c r="Q90" t="str">
        <f t="shared" si="5"/>
        <v>.</v>
      </c>
    </row>
    <row r="91" spans="1:17" x14ac:dyDescent="0.25">
      <c r="A91" s="11">
        <v>21565</v>
      </c>
      <c r="B91" t="str">
        <f>IF(questionnaire_scoring!B91=".",".","ok")</f>
        <v>ok</v>
      </c>
      <c r="C91" t="str">
        <f>IF(questionnaire_scoring!HC91="ok","ok",".")</f>
        <v>ok</v>
      </c>
      <c r="D91" t="str">
        <f>IF(ncog_tasks!L91=".",".","ok")</f>
        <v>ok</v>
      </c>
      <c r="E91" t="str">
        <f>IF(ncog_tasks!U91=".",".","ok")</f>
        <v>ok</v>
      </c>
      <c r="F91" t="str">
        <f>IF(ncog_tasks!BH91=".",".","ok")</f>
        <v>ok</v>
      </c>
      <c r="G91" t="str">
        <f>IF(ncog_tasks!BV91=".",".","ok")</f>
        <v>ok</v>
      </c>
      <c r="H91" s="2" t="s">
        <v>965</v>
      </c>
      <c r="I91" s="10" t="str">
        <f>IF(questionnaire_scoring!GQ91=".",".","ok")</f>
        <v>.</v>
      </c>
      <c r="J91" s="2" t="s">
        <v>965</v>
      </c>
      <c r="K91" t="str">
        <f>IF(questionnaire_scoring!HB91=".",".","ok")</f>
        <v>ok</v>
      </c>
      <c r="L91" t="str">
        <f>IF(questionnaire_scoring!HM91=".",".","ok")</f>
        <v>ok</v>
      </c>
      <c r="M91" s="10" t="str">
        <f>IF(questionnaire_scoring!HH91=".",".","ok")</f>
        <v>.</v>
      </c>
      <c r="N91" t="s">
        <v>967</v>
      </c>
      <c r="O91" t="str">
        <f t="shared" si="3"/>
        <v>ok</v>
      </c>
      <c r="P91" t="str">
        <f t="shared" si="4"/>
        <v>ok</v>
      </c>
      <c r="Q91" t="str">
        <f t="shared" si="5"/>
        <v>.</v>
      </c>
    </row>
    <row r="92" spans="1:17" x14ac:dyDescent="0.25">
      <c r="A92" s="11">
        <v>21566</v>
      </c>
      <c r="B92" t="str">
        <f>IF(questionnaire_scoring!B92=".",".","ok")</f>
        <v>ok</v>
      </c>
      <c r="C92" t="str">
        <f>IF(questionnaire_scoring!HC92="ok","ok",".")</f>
        <v>ok</v>
      </c>
      <c r="D92" t="str">
        <f>IF(ncog_tasks!L92=".",".","ok")</f>
        <v>ok</v>
      </c>
      <c r="E92" t="str">
        <f>IF(ncog_tasks!U92=".",".","ok")</f>
        <v>ok</v>
      </c>
      <c r="F92" t="str">
        <f>IF(ncog_tasks!BH92=".",".","ok")</f>
        <v>ok</v>
      </c>
      <c r="G92" t="str">
        <f>IF(ncog_tasks!BV92=".",".","ok")</f>
        <v>ok</v>
      </c>
      <c r="H92" s="2" t="s">
        <v>965</v>
      </c>
      <c r="I92" s="10" t="str">
        <f>IF(questionnaire_scoring!GQ92=".",".","ok")</f>
        <v>.</v>
      </c>
      <c r="J92" s="2" t="s">
        <v>965</v>
      </c>
      <c r="K92" t="str">
        <f>IF(questionnaire_scoring!HB92=".",".","ok")</f>
        <v>ok</v>
      </c>
      <c r="L92" t="str">
        <f>IF(questionnaire_scoring!HM92=".",".","ok")</f>
        <v>ok</v>
      </c>
      <c r="M92" s="10" t="str">
        <f>IF(questionnaire_scoring!HH92=".",".","ok")</f>
        <v>.</v>
      </c>
      <c r="N92" t="s">
        <v>967</v>
      </c>
      <c r="O92" t="str">
        <f t="shared" si="3"/>
        <v>ok</v>
      </c>
      <c r="P92" t="str">
        <f t="shared" si="4"/>
        <v>ok</v>
      </c>
      <c r="Q92" t="str">
        <f t="shared" si="5"/>
        <v>.</v>
      </c>
    </row>
    <row r="93" spans="1:17" x14ac:dyDescent="0.25">
      <c r="A93" s="11">
        <v>21568</v>
      </c>
      <c r="B93" t="str">
        <f>IF(questionnaire_scoring!B93=".",".","ok")</f>
        <v>ok</v>
      </c>
      <c r="C93" t="str">
        <f>IF(questionnaire_scoring!HC93="ok","ok",".")</f>
        <v>ok</v>
      </c>
      <c r="D93" t="str">
        <f>IF(ncog_tasks!L93=".",".","ok")</f>
        <v>ok</v>
      </c>
      <c r="E93" t="str">
        <f>IF(ncog_tasks!U93=".",".","ok")</f>
        <v>ok</v>
      </c>
      <c r="F93" t="str">
        <f>IF(ncog_tasks!BH93=".",".","ok")</f>
        <v>ok</v>
      </c>
      <c r="G93" t="str">
        <f>IF(ncog_tasks!BV93=".",".","ok")</f>
        <v>ok</v>
      </c>
      <c r="H93" s="2" t="s">
        <v>965</v>
      </c>
      <c r="I93" s="10" t="str">
        <f>IF(questionnaire_scoring!GQ93=".",".","ok")</f>
        <v>.</v>
      </c>
      <c r="J93" s="2" t="s">
        <v>965</v>
      </c>
      <c r="K93" t="str">
        <f>IF(questionnaire_scoring!HB93=".",".","ok")</f>
        <v>ok</v>
      </c>
      <c r="L93" t="str">
        <f>IF(questionnaire_scoring!HM93=".",".","ok")</f>
        <v>ok</v>
      </c>
      <c r="M93" s="10" t="str">
        <f>IF(questionnaire_scoring!HH93=".",".","ok")</f>
        <v>.</v>
      </c>
      <c r="N93" t="s">
        <v>967</v>
      </c>
      <c r="O93" t="str">
        <f t="shared" si="3"/>
        <v>ok</v>
      </c>
      <c r="P93" t="str">
        <f t="shared" si="4"/>
        <v>ok</v>
      </c>
      <c r="Q93" t="str">
        <f t="shared" si="5"/>
        <v>.</v>
      </c>
    </row>
    <row r="94" spans="1:17" x14ac:dyDescent="0.25">
      <c r="A94" s="11">
        <v>21570</v>
      </c>
      <c r="B94" t="str">
        <f>IF(questionnaire_scoring!B94=".",".","ok")</f>
        <v>ok</v>
      </c>
      <c r="C94" t="str">
        <f>IF(questionnaire_scoring!HC94="ok","ok",".")</f>
        <v>ok</v>
      </c>
      <c r="D94" t="str">
        <f>IF(ncog_tasks!L94=".",".","ok")</f>
        <v>ok</v>
      </c>
      <c r="E94" t="str">
        <f>IF(ncog_tasks!U94=".",".","ok")</f>
        <v>ok</v>
      </c>
      <c r="F94" t="str">
        <f>IF(ncog_tasks!BH94=".",".","ok")</f>
        <v>ok</v>
      </c>
      <c r="G94" t="str">
        <f>IF(ncog_tasks!BV94=".",".","ok")</f>
        <v>ok</v>
      </c>
      <c r="H94" s="2" t="s">
        <v>965</v>
      </c>
      <c r="I94" s="10" t="str">
        <f>IF(questionnaire_scoring!GQ94=".",".","ok")</f>
        <v>.</v>
      </c>
      <c r="J94" s="2" t="s">
        <v>965</v>
      </c>
      <c r="K94" t="str">
        <f>IF(questionnaire_scoring!HB94=".",".","ok")</f>
        <v>ok</v>
      </c>
      <c r="L94" t="str">
        <f>IF(questionnaire_scoring!HM94=".",".","ok")</f>
        <v>ok</v>
      </c>
      <c r="M94" s="10" t="str">
        <f>IF(questionnaire_scoring!HH94=".",".","ok")</f>
        <v>.</v>
      </c>
      <c r="N94" t="s">
        <v>967</v>
      </c>
      <c r="O94" t="str">
        <f t="shared" si="3"/>
        <v>ok</v>
      </c>
      <c r="P94" t="str">
        <f t="shared" si="4"/>
        <v>ok</v>
      </c>
      <c r="Q94" t="str">
        <f t="shared" si="5"/>
        <v>.</v>
      </c>
    </row>
    <row r="95" spans="1:17" x14ac:dyDescent="0.25">
      <c r="A95" s="13" t="s">
        <v>869</v>
      </c>
      <c r="B95" t="str">
        <f>IF(questionnaire_scoring!B95=".",".","ok")</f>
        <v>ok</v>
      </c>
      <c r="C95" t="str">
        <f>IF(questionnaire_scoring!HC95="ok","ok",".")</f>
        <v>ok</v>
      </c>
      <c r="D95" s="10" t="str">
        <f>IF(ncog_tasks!L95=".",".","ok")</f>
        <v>.</v>
      </c>
      <c r="E95" s="10" t="str">
        <f>IF(ncog_tasks!U95=".",".","ok")</f>
        <v>.</v>
      </c>
      <c r="F95" s="10" t="str">
        <f>IF(ncog_tasks!BH95=".",".","ok")</f>
        <v>.</v>
      </c>
      <c r="G95" s="10" t="str">
        <f>IF(ncog_tasks!BV95=".",".","ok")</f>
        <v>.</v>
      </c>
      <c r="H95" s="2" t="s">
        <v>965</v>
      </c>
      <c r="I95" s="10" t="str">
        <f>IF(questionnaire_scoring!GQ95=".",".","ok")</f>
        <v>.</v>
      </c>
      <c r="J95" s="2" t="s">
        <v>965</v>
      </c>
      <c r="K95" t="str">
        <f>IF(questionnaire_scoring!HB95=".",".","ok")</f>
        <v>ok</v>
      </c>
      <c r="L95" t="str">
        <f>IF(questionnaire_scoring!HM95=".",".","ok")</f>
        <v>ok</v>
      </c>
      <c r="M95" s="10" t="str">
        <f>IF(questionnaire_scoring!HH95=".",".","ok")</f>
        <v>.</v>
      </c>
      <c r="N95" s="10" t="s">
        <v>966</v>
      </c>
      <c r="O95" t="str">
        <f t="shared" si="3"/>
        <v>.</v>
      </c>
      <c r="P95" t="str">
        <f t="shared" si="4"/>
        <v>.</v>
      </c>
      <c r="Q95" t="str">
        <f t="shared" si="5"/>
        <v>.</v>
      </c>
    </row>
    <row r="96" spans="1:17" x14ac:dyDescent="0.25">
      <c r="A96" s="13" t="s">
        <v>870</v>
      </c>
      <c r="B96" t="str">
        <f>IF(questionnaire_scoring!B96=".",".","ok")</f>
        <v>ok</v>
      </c>
      <c r="C96" t="str">
        <f>IF(questionnaire_scoring!HC96="ok","ok",".")</f>
        <v>ok</v>
      </c>
      <c r="D96" s="10" t="str">
        <f>IF(ncog_tasks!L96=".",".","ok")</f>
        <v>.</v>
      </c>
      <c r="E96" s="10" t="str">
        <f>IF(ncog_tasks!U96=".",".","ok")</f>
        <v>.</v>
      </c>
      <c r="F96" s="10" t="str">
        <f>IF(ncog_tasks!BH96=".",".","ok")</f>
        <v>.</v>
      </c>
      <c r="G96" s="10" t="str">
        <f>IF(ncog_tasks!BV96=".",".","ok")</f>
        <v>.</v>
      </c>
      <c r="H96" s="2" t="s">
        <v>965</v>
      </c>
      <c r="I96" s="10" t="str">
        <f>IF(questionnaire_scoring!GQ96=".",".","ok")</f>
        <v>.</v>
      </c>
      <c r="J96" s="2" t="s">
        <v>965</v>
      </c>
      <c r="K96" t="str">
        <f>IF(questionnaire_scoring!HB96=".",".","ok")</f>
        <v>ok</v>
      </c>
      <c r="L96" t="str">
        <f>IF(questionnaire_scoring!HM96=".",".","ok")</f>
        <v>ok</v>
      </c>
      <c r="M96" s="10" t="str">
        <f>IF(questionnaire_scoring!HH96=".",".","ok")</f>
        <v>.</v>
      </c>
      <c r="N96" s="10" t="s">
        <v>966</v>
      </c>
      <c r="O96" t="str">
        <f t="shared" si="3"/>
        <v>.</v>
      </c>
      <c r="P96" t="str">
        <f t="shared" si="4"/>
        <v>.</v>
      </c>
      <c r="Q96" t="str">
        <f t="shared" si="5"/>
        <v>.</v>
      </c>
    </row>
    <row r="97" spans="1:17" x14ac:dyDescent="0.25">
      <c r="A97" s="11">
        <v>21574</v>
      </c>
      <c r="B97" t="str">
        <f>IF(questionnaire_scoring!B97=".",".","ok")</f>
        <v>ok</v>
      </c>
      <c r="C97" t="str">
        <f>IF(questionnaire_scoring!HC97="ok","ok",".")</f>
        <v>ok</v>
      </c>
      <c r="D97" t="str">
        <f>IF(ncog_tasks!L97=".",".","ok")</f>
        <v>ok</v>
      </c>
      <c r="E97" s="10" t="str">
        <f>IF(ncog_tasks!U97=".",".","ok")</f>
        <v>.</v>
      </c>
      <c r="F97" t="str">
        <f>IF(ncog_tasks!BH97=".",".","ok")</f>
        <v>ok</v>
      </c>
      <c r="G97" t="str">
        <f>IF(ncog_tasks!BV97=".",".","ok")</f>
        <v>ok</v>
      </c>
      <c r="H97" s="2" t="s">
        <v>965</v>
      </c>
      <c r="I97" s="10" t="str">
        <f>IF(questionnaire_scoring!GQ97=".",".","ok")</f>
        <v>.</v>
      </c>
      <c r="J97" s="2" t="s">
        <v>965</v>
      </c>
      <c r="K97" t="str">
        <f>IF(questionnaire_scoring!HB97=".",".","ok")</f>
        <v>ok</v>
      </c>
      <c r="L97" t="str">
        <f>IF(questionnaire_scoring!HM97=".",".","ok")</f>
        <v>ok</v>
      </c>
      <c r="M97" s="10" t="str">
        <f>IF(questionnaire_scoring!HH97=".",".","ok")</f>
        <v>.</v>
      </c>
      <c r="N97" t="s">
        <v>967</v>
      </c>
      <c r="O97" t="str">
        <f t="shared" si="3"/>
        <v>ok</v>
      </c>
      <c r="P97" t="str">
        <f t="shared" si="4"/>
        <v>.</v>
      </c>
      <c r="Q97" t="str">
        <f t="shared" si="5"/>
        <v>.</v>
      </c>
    </row>
    <row r="98" spans="1:17" x14ac:dyDescent="0.25">
      <c r="A98" s="11">
        <v>21577</v>
      </c>
      <c r="B98" t="str">
        <f>IF(questionnaire_scoring!B98=".",".","ok")</f>
        <v>ok</v>
      </c>
      <c r="C98" t="str">
        <f>IF(questionnaire_scoring!HC98="ok","ok",".")</f>
        <v>ok</v>
      </c>
      <c r="D98" t="str">
        <f>IF(ncog_tasks!L98=".",".","ok")</f>
        <v>ok</v>
      </c>
      <c r="E98" s="10" t="str">
        <f>IF(ncog_tasks!U98=".",".","ok")</f>
        <v>.</v>
      </c>
      <c r="F98" t="str">
        <f>IF(ncog_tasks!BH98=".",".","ok")</f>
        <v>ok</v>
      </c>
      <c r="G98" t="str">
        <f>IF(ncog_tasks!BV98=".",".","ok")</f>
        <v>ok</v>
      </c>
      <c r="H98" s="2" t="s">
        <v>965</v>
      </c>
      <c r="I98" s="10" t="str">
        <f>IF(questionnaire_scoring!GQ98=".",".","ok")</f>
        <v>.</v>
      </c>
      <c r="J98" s="2" t="s">
        <v>965</v>
      </c>
      <c r="K98" t="str">
        <f>IF(questionnaire_scoring!HB98=".",".","ok")</f>
        <v>ok</v>
      </c>
      <c r="L98" t="str">
        <f>IF(questionnaire_scoring!HM98=".",".","ok")</f>
        <v>ok</v>
      </c>
      <c r="M98" s="10" t="str">
        <f>IF(questionnaire_scoring!HH98=".",".","ok")</f>
        <v>.</v>
      </c>
      <c r="N98" t="s">
        <v>967</v>
      </c>
      <c r="O98" t="str">
        <f t="shared" si="3"/>
        <v>ok</v>
      </c>
      <c r="P98" t="str">
        <f t="shared" si="4"/>
        <v>.</v>
      </c>
      <c r="Q98" t="str">
        <f t="shared" si="5"/>
        <v>.</v>
      </c>
    </row>
    <row r="99" spans="1:17" x14ac:dyDescent="0.25">
      <c r="A99" s="13" t="s">
        <v>871</v>
      </c>
      <c r="B99" t="str">
        <f>IF(questionnaire_scoring!B99=".",".","ok")</f>
        <v>ok</v>
      </c>
      <c r="C99" s="10" t="str">
        <f>IF(questionnaire_scoring!HC99="ok","ok",".")</f>
        <v>.</v>
      </c>
      <c r="D99" s="10" t="str">
        <f>IF(ncog_tasks!L99=".",".","ok")</f>
        <v>.</v>
      </c>
      <c r="E99" s="10" t="str">
        <f>IF(ncog_tasks!U99=".",".","ok")</f>
        <v>.</v>
      </c>
      <c r="F99" s="10" t="str">
        <f>IF(ncog_tasks!BH99=".",".","ok")</f>
        <v>.</v>
      </c>
      <c r="G99" s="10" t="str">
        <f>IF(ncog_tasks!BV99=".",".","ok")</f>
        <v>.</v>
      </c>
      <c r="H99" s="2" t="s">
        <v>965</v>
      </c>
      <c r="I99" s="10" t="str">
        <f>IF(questionnaire_scoring!GQ99=".",".","ok")</f>
        <v>.</v>
      </c>
      <c r="J99" s="2" t="s">
        <v>965</v>
      </c>
      <c r="K99" t="str">
        <f>IF(questionnaire_scoring!HB99=".",".","ok")</f>
        <v>ok</v>
      </c>
      <c r="L99" t="str">
        <f>IF(questionnaire_scoring!HM99=".",".","ok")</f>
        <v>ok</v>
      </c>
      <c r="M99" s="10" t="str">
        <f>IF(questionnaire_scoring!HH99=".",".","ok")</f>
        <v>.</v>
      </c>
      <c r="N99" s="10" t="s">
        <v>966</v>
      </c>
      <c r="O99" t="str">
        <f t="shared" si="3"/>
        <v>.</v>
      </c>
      <c r="P99" t="str">
        <f t="shared" si="4"/>
        <v>.</v>
      </c>
      <c r="Q99" t="str">
        <f t="shared" si="5"/>
        <v>.</v>
      </c>
    </row>
    <row r="100" spans="1:17" x14ac:dyDescent="0.25">
      <c r="A100" s="11">
        <v>21579</v>
      </c>
      <c r="B100" t="str">
        <f>IF(questionnaire_scoring!B100=".",".","ok")</f>
        <v>ok</v>
      </c>
      <c r="C100" t="str">
        <f>IF(questionnaire_scoring!HC100="ok","ok",".")</f>
        <v>ok</v>
      </c>
      <c r="D100" t="str">
        <f>IF(ncog_tasks!L100=".",".","ok")</f>
        <v>ok</v>
      </c>
      <c r="E100" t="str">
        <f>IF(ncog_tasks!U100=".",".","ok")</f>
        <v>ok</v>
      </c>
      <c r="F100" t="str">
        <f>IF(ncog_tasks!BH100=".",".","ok")</f>
        <v>ok</v>
      </c>
      <c r="G100" t="str">
        <f>IF(ncog_tasks!BV100=".",".","ok")</f>
        <v>ok</v>
      </c>
      <c r="H100" s="2" t="s">
        <v>965</v>
      </c>
      <c r="I100" s="10" t="str">
        <f>IF(questionnaire_scoring!GQ100=".",".","ok")</f>
        <v>.</v>
      </c>
      <c r="J100" s="2" t="s">
        <v>965</v>
      </c>
      <c r="K100" t="str">
        <f>IF(questionnaire_scoring!HB100=".",".","ok")</f>
        <v>ok</v>
      </c>
      <c r="L100" t="str">
        <f>IF(questionnaire_scoring!HM100=".",".","ok")</f>
        <v>ok</v>
      </c>
      <c r="M100" s="10" t="str">
        <f>IF(questionnaire_scoring!HH100=".",".","ok")</f>
        <v>.</v>
      </c>
      <c r="N100" t="s">
        <v>967</v>
      </c>
      <c r="O100" t="str">
        <f t="shared" si="3"/>
        <v>ok</v>
      </c>
      <c r="P100" t="str">
        <f t="shared" si="4"/>
        <v>ok</v>
      </c>
      <c r="Q100" t="str">
        <f t="shared" si="5"/>
        <v>.</v>
      </c>
    </row>
    <row r="101" spans="1:17" x14ac:dyDescent="0.25">
      <c r="A101" s="11">
        <v>21583</v>
      </c>
      <c r="B101" t="str">
        <f>IF(questionnaire_scoring!B101=".",".","ok")</f>
        <v>ok</v>
      </c>
      <c r="C101" t="str">
        <f>IF(questionnaire_scoring!HC101="ok","ok",".")</f>
        <v>ok</v>
      </c>
      <c r="D101" t="str">
        <f>IF(ncog_tasks!L101=".",".","ok")</f>
        <v>ok</v>
      </c>
      <c r="E101" t="str">
        <f>IF(ncog_tasks!U101=".",".","ok")</f>
        <v>ok</v>
      </c>
      <c r="F101" s="10" t="str">
        <f>IF(ncog_tasks!BH101=".",".","ok")</f>
        <v>.</v>
      </c>
      <c r="G101" t="str">
        <f>IF(ncog_tasks!BV101=".",".","ok")</f>
        <v>ok</v>
      </c>
      <c r="H101" s="2" t="s">
        <v>965</v>
      </c>
      <c r="I101" s="10" t="str">
        <f>IF(questionnaire_scoring!GQ101=".",".","ok")</f>
        <v>.</v>
      </c>
      <c r="J101" s="2" t="s">
        <v>965</v>
      </c>
      <c r="K101" t="str">
        <f>IF(questionnaire_scoring!HB101=".",".","ok")</f>
        <v>ok</v>
      </c>
      <c r="L101" t="str">
        <f>IF(questionnaire_scoring!HM101=".",".","ok")</f>
        <v>ok</v>
      </c>
      <c r="M101" s="10" t="str">
        <f>IF(questionnaire_scoring!HH101=".",".","ok")</f>
        <v>.</v>
      </c>
      <c r="N101" t="s">
        <v>968</v>
      </c>
      <c r="O101" t="str">
        <f t="shared" si="3"/>
        <v>ok</v>
      </c>
      <c r="P101" t="str">
        <f t="shared" si="4"/>
        <v>ok</v>
      </c>
      <c r="Q101" t="str">
        <f t="shared" si="5"/>
        <v>.</v>
      </c>
    </row>
    <row r="102" spans="1:17" x14ac:dyDescent="0.25">
      <c r="A102" s="11">
        <v>21592</v>
      </c>
      <c r="B102" t="str">
        <f>IF(questionnaire_scoring!B102=".",".","ok")</f>
        <v>ok</v>
      </c>
      <c r="C102" t="str">
        <f>IF(questionnaire_scoring!HC102="ok","ok",".")</f>
        <v>ok</v>
      </c>
      <c r="D102" t="str">
        <f>IF(ncog_tasks!L102=".",".","ok")</f>
        <v>ok</v>
      </c>
      <c r="E102" s="10" t="str">
        <f>IF(ncog_tasks!U102=".",".","ok")</f>
        <v>.</v>
      </c>
      <c r="F102" t="str">
        <f>IF(ncog_tasks!BH102=".",".","ok")</f>
        <v>ok</v>
      </c>
      <c r="G102" t="str">
        <f>IF(ncog_tasks!BV102=".",".","ok")</f>
        <v>ok</v>
      </c>
      <c r="H102" s="2" t="s">
        <v>965</v>
      </c>
      <c r="I102" s="10" t="str">
        <f>IF(questionnaire_scoring!GQ102=".",".","ok")</f>
        <v>.</v>
      </c>
      <c r="J102" s="2" t="s">
        <v>965</v>
      </c>
      <c r="K102" t="str">
        <f>IF(questionnaire_scoring!HB102=".",".","ok")</f>
        <v>ok</v>
      </c>
      <c r="L102" t="str">
        <f>IF(questionnaire_scoring!HM102=".",".","ok")</f>
        <v>ok</v>
      </c>
      <c r="M102" s="10" t="str">
        <f>IF(questionnaire_scoring!HH102=".",".","ok")</f>
        <v>.</v>
      </c>
      <c r="N102" t="s">
        <v>967</v>
      </c>
      <c r="O102" t="str">
        <f t="shared" si="3"/>
        <v>ok</v>
      </c>
      <c r="P102" t="str">
        <f t="shared" si="4"/>
        <v>.</v>
      </c>
      <c r="Q102" t="str">
        <f t="shared" si="5"/>
        <v>.</v>
      </c>
    </row>
    <row r="103" spans="1:17" x14ac:dyDescent="0.25">
      <c r="A103" s="21" t="s">
        <v>872</v>
      </c>
      <c r="B103" s="1" t="str">
        <f>IF(questionnaire_scoring!B103=".",".","ok")</f>
        <v>.</v>
      </c>
      <c r="C103" s="1" t="str">
        <f>IF(questionnaire_scoring!HC103="ok","ok",".")</f>
        <v>.</v>
      </c>
      <c r="D103" s="1" t="str">
        <f>IF(ncog_tasks!L103=".",".","ok")</f>
        <v>.</v>
      </c>
      <c r="E103" s="1" t="str">
        <f>IF(ncog_tasks!U103=".",".","ok")</f>
        <v>.</v>
      </c>
      <c r="F103" s="1" t="str">
        <f>IF(ncog_tasks!BH103=".",".","ok")</f>
        <v>.</v>
      </c>
      <c r="G103" s="1" t="str">
        <f>IF(ncog_tasks!BV103=".",".","ok")</f>
        <v>.</v>
      </c>
      <c r="H103" s="1" t="s">
        <v>965</v>
      </c>
      <c r="I103" s="1" t="str">
        <f>IF(questionnaire_scoring!GQ103=".",".","ok")</f>
        <v>.</v>
      </c>
      <c r="J103" s="1" t="s">
        <v>965</v>
      </c>
      <c r="K103" s="1" t="str">
        <f>IF(questionnaire_scoring!HB103=".",".","ok")</f>
        <v>.</v>
      </c>
      <c r="L103" s="1" t="str">
        <f>IF(questionnaire_scoring!HM103=".",".","ok")</f>
        <v>.</v>
      </c>
      <c r="M103" s="1" t="str">
        <f>IF(questionnaire_scoring!HH103=".",".","ok")</f>
        <v>.</v>
      </c>
      <c r="N103" s="1" t="s">
        <v>964</v>
      </c>
      <c r="O103" s="1" t="str">
        <f t="shared" si="3"/>
        <v>.</v>
      </c>
      <c r="P103" s="1" t="str">
        <f t="shared" si="4"/>
        <v>.</v>
      </c>
      <c r="Q103" s="1" t="str">
        <f t="shared" si="5"/>
        <v>.</v>
      </c>
    </row>
    <row r="104" spans="1:17" x14ac:dyDescent="0.25">
      <c r="A104" s="21" t="s">
        <v>873</v>
      </c>
      <c r="B104" s="1" t="str">
        <f>IF(questionnaire_scoring!B104=".",".","ok")</f>
        <v>.</v>
      </c>
      <c r="C104" s="1" t="str">
        <f>IF(questionnaire_scoring!HC104="ok","ok",".")</f>
        <v>.</v>
      </c>
      <c r="D104" s="1" t="str">
        <f>IF(ncog_tasks!L104=".",".","ok")</f>
        <v>.</v>
      </c>
      <c r="E104" s="1" t="str">
        <f>IF(ncog_tasks!U104=".",".","ok")</f>
        <v>.</v>
      </c>
      <c r="F104" s="1" t="str">
        <f>IF(ncog_tasks!BH104=".",".","ok")</f>
        <v>.</v>
      </c>
      <c r="G104" s="1" t="str">
        <f>IF(ncog_tasks!BV104=".",".","ok")</f>
        <v>.</v>
      </c>
      <c r="H104" s="1" t="s">
        <v>965</v>
      </c>
      <c r="I104" s="1" t="str">
        <f>IF(questionnaire_scoring!GQ104=".",".","ok")</f>
        <v>.</v>
      </c>
      <c r="J104" s="1" t="s">
        <v>965</v>
      </c>
      <c r="K104" s="1" t="str">
        <f>IF(questionnaire_scoring!HB104=".",".","ok")</f>
        <v>.</v>
      </c>
      <c r="L104" s="1" t="str">
        <f>IF(questionnaire_scoring!HM104=".",".","ok")</f>
        <v>.</v>
      </c>
      <c r="M104" s="1" t="str">
        <f>IF(questionnaire_scoring!HH104=".",".","ok")</f>
        <v>.</v>
      </c>
      <c r="N104" s="1" t="s">
        <v>964</v>
      </c>
      <c r="O104" s="1" t="str">
        <f t="shared" si="3"/>
        <v>.</v>
      </c>
      <c r="P104" s="1" t="str">
        <f t="shared" si="4"/>
        <v>.</v>
      </c>
      <c r="Q104" s="1" t="str">
        <f t="shared" si="5"/>
        <v>.</v>
      </c>
    </row>
    <row r="105" spans="1:17" x14ac:dyDescent="0.25">
      <c r="A105" s="11" t="s">
        <v>100</v>
      </c>
      <c r="B105" t="str">
        <f>IF(questionnaire_scoring!B105=".",".","ok")</f>
        <v>ok</v>
      </c>
      <c r="C105" t="str">
        <f>IF(questionnaire_scoring!HC105="ok","ok",".")</f>
        <v>ok</v>
      </c>
      <c r="D105" t="str">
        <f>IF(ncog_tasks!L105=".",".","ok")</f>
        <v>ok</v>
      </c>
      <c r="E105" t="str">
        <f>IF(ncog_tasks!U105=".",".","ok")</f>
        <v>ok</v>
      </c>
      <c r="F105" t="str">
        <f>IF(ncog_tasks!BH105=".",".","ok")</f>
        <v>ok</v>
      </c>
      <c r="G105" t="str">
        <f>IF(ncog_tasks!BV105=".",".","ok")</f>
        <v>ok</v>
      </c>
      <c r="H105" s="2" t="s">
        <v>965</v>
      </c>
      <c r="I105" t="str">
        <f>IF(questionnaire_scoring!GQ105=".",".","ok")</f>
        <v>ok</v>
      </c>
      <c r="J105" s="2" t="s">
        <v>965</v>
      </c>
      <c r="K105" t="str">
        <f>IF(questionnaire_scoring!HB105=".",".","ok")</f>
        <v>ok</v>
      </c>
      <c r="L105" t="str">
        <f>IF(questionnaire_scoring!HM105=".",".","ok")</f>
        <v>ok</v>
      </c>
      <c r="M105" t="str">
        <f>IF(questionnaire_scoring!HH105=".",".","ok")</f>
        <v>ok</v>
      </c>
      <c r="N105" t="s">
        <v>967</v>
      </c>
      <c r="O105" t="str">
        <f t="shared" si="3"/>
        <v>ok</v>
      </c>
      <c r="P105" t="str">
        <f t="shared" si="4"/>
        <v>ok</v>
      </c>
      <c r="Q105" t="str">
        <f t="shared" si="5"/>
        <v>ok</v>
      </c>
    </row>
    <row r="106" spans="1:17" x14ac:dyDescent="0.25">
      <c r="A106" s="11" t="s">
        <v>79</v>
      </c>
      <c r="B106" t="str">
        <f>IF(questionnaire_scoring!B106=".",".","ok")</f>
        <v>ok</v>
      </c>
      <c r="C106" t="str">
        <f>IF(questionnaire_scoring!HC106="ok","ok",".")</f>
        <v>ok</v>
      </c>
      <c r="D106" t="str">
        <f>IF(ncog_tasks!L106=".",".","ok")</f>
        <v>ok</v>
      </c>
      <c r="E106" t="str">
        <f>IF(ncog_tasks!U106=".",".","ok")</f>
        <v>ok</v>
      </c>
      <c r="F106" t="str">
        <f>IF(ncog_tasks!BH106=".",".","ok")</f>
        <v>ok</v>
      </c>
      <c r="G106" t="str">
        <f>IF(ncog_tasks!BV106=".",".","ok")</f>
        <v>ok</v>
      </c>
      <c r="H106" s="2" t="s">
        <v>965</v>
      </c>
      <c r="I106" t="str">
        <f>IF(questionnaire_scoring!GQ106=".",".","ok")</f>
        <v>ok</v>
      </c>
      <c r="J106" s="2" t="s">
        <v>965</v>
      </c>
      <c r="K106" t="str">
        <f>IF(questionnaire_scoring!HB106=".",".","ok")</f>
        <v>ok</v>
      </c>
      <c r="L106" t="str">
        <f>IF(questionnaire_scoring!HM106=".",".","ok")</f>
        <v>ok</v>
      </c>
      <c r="M106" t="str">
        <f>IF(questionnaire_scoring!HH106=".",".","ok")</f>
        <v>ok</v>
      </c>
      <c r="N106" t="s">
        <v>967</v>
      </c>
      <c r="O106" t="str">
        <f t="shared" si="3"/>
        <v>ok</v>
      </c>
      <c r="P106" t="str">
        <f t="shared" si="4"/>
        <v>ok</v>
      </c>
      <c r="Q106" t="str">
        <f t="shared" si="5"/>
        <v>ok</v>
      </c>
    </row>
    <row r="107" spans="1:17" x14ac:dyDescent="0.25">
      <c r="A107" s="11" t="s">
        <v>237</v>
      </c>
      <c r="B107" t="str">
        <f>IF(questionnaire_scoring!B107=".",".","ok")</f>
        <v>ok</v>
      </c>
      <c r="C107" t="str">
        <f>IF(questionnaire_scoring!HC107="ok","ok",".")</f>
        <v>ok</v>
      </c>
      <c r="D107" s="10" t="str">
        <f>IF(ncog_tasks!L107=".",".","ok")</f>
        <v>.</v>
      </c>
      <c r="E107" t="str">
        <f>IF(ncog_tasks!U107=".",".","ok")</f>
        <v>ok</v>
      </c>
      <c r="F107" s="10" t="str">
        <f>IF(ncog_tasks!BH107=".",".","ok")</f>
        <v>.</v>
      </c>
      <c r="G107" t="str">
        <f>IF(ncog_tasks!BV107=".",".","ok")</f>
        <v>ok</v>
      </c>
      <c r="H107" s="2" t="s">
        <v>965</v>
      </c>
      <c r="I107" t="str">
        <f>IF(questionnaire_scoring!GQ107=".",".","ok")</f>
        <v>ok</v>
      </c>
      <c r="J107" s="2" t="s">
        <v>965</v>
      </c>
      <c r="K107" t="str">
        <f>IF(questionnaire_scoring!HB107=".",".","ok")</f>
        <v>ok</v>
      </c>
      <c r="L107" t="str">
        <f>IF(questionnaire_scoring!HM107=".",".","ok")</f>
        <v>ok</v>
      </c>
      <c r="M107" t="str">
        <f>IF(questionnaire_scoring!HH107=".",".","ok")</f>
        <v>ok</v>
      </c>
      <c r="N107" t="s">
        <v>968</v>
      </c>
      <c r="O107" t="str">
        <f t="shared" si="3"/>
        <v>.</v>
      </c>
      <c r="P107" t="str">
        <f t="shared" si="4"/>
        <v>ok</v>
      </c>
      <c r="Q107" t="str">
        <f t="shared" si="5"/>
        <v>.</v>
      </c>
    </row>
    <row r="108" spans="1:17" x14ac:dyDescent="0.25">
      <c r="A108" s="11" t="s">
        <v>82</v>
      </c>
      <c r="B108" t="str">
        <f>IF(questionnaire_scoring!B108=".",".","ok")</f>
        <v>ok</v>
      </c>
      <c r="C108" t="str">
        <f>IF(questionnaire_scoring!HC108="ok","ok",".")</f>
        <v>ok</v>
      </c>
      <c r="D108" t="str">
        <f>IF(ncog_tasks!L108=".",".","ok")</f>
        <v>ok</v>
      </c>
      <c r="E108" t="str">
        <f>IF(ncog_tasks!U108=".",".","ok")</f>
        <v>ok</v>
      </c>
      <c r="F108" t="str">
        <f>IF(ncog_tasks!BH108=".",".","ok")</f>
        <v>ok</v>
      </c>
      <c r="G108" t="str">
        <f>IF(ncog_tasks!BV108=".",".","ok")</f>
        <v>ok</v>
      </c>
      <c r="H108" s="2" t="s">
        <v>965</v>
      </c>
      <c r="I108" t="str">
        <f>IF(questionnaire_scoring!GQ108=".",".","ok")</f>
        <v>ok</v>
      </c>
      <c r="J108" s="2" t="s">
        <v>965</v>
      </c>
      <c r="K108" t="str">
        <f>IF(questionnaire_scoring!HB108=".",".","ok")</f>
        <v>ok</v>
      </c>
      <c r="L108" t="str">
        <f>IF(questionnaire_scoring!HM108=".",".","ok")</f>
        <v>ok</v>
      </c>
      <c r="M108" t="str">
        <f>IF(questionnaire_scoring!HH108=".",".","ok")</f>
        <v>ok</v>
      </c>
      <c r="N108" t="s">
        <v>967</v>
      </c>
      <c r="O108" t="str">
        <f t="shared" si="3"/>
        <v>ok</v>
      </c>
      <c r="P108" t="str">
        <f t="shared" si="4"/>
        <v>ok</v>
      </c>
      <c r="Q108" t="str">
        <f t="shared" si="5"/>
        <v>ok</v>
      </c>
    </row>
    <row r="109" spans="1:17" x14ac:dyDescent="0.25">
      <c r="A109" s="11" t="s">
        <v>84</v>
      </c>
      <c r="B109" t="str">
        <f>IF(questionnaire_scoring!B109=".",".","ok")</f>
        <v>ok</v>
      </c>
      <c r="C109" t="str">
        <f>IF(questionnaire_scoring!HC109="ok","ok",".")</f>
        <v>ok</v>
      </c>
      <c r="D109" t="str">
        <f>IF(ncog_tasks!L109=".",".","ok")</f>
        <v>ok</v>
      </c>
      <c r="E109" t="str">
        <f>IF(ncog_tasks!U109=".",".","ok")</f>
        <v>ok</v>
      </c>
      <c r="F109" t="str">
        <f>IF(ncog_tasks!BH109=".",".","ok")</f>
        <v>ok</v>
      </c>
      <c r="G109" t="str">
        <f>IF(ncog_tasks!BV109=".",".","ok")</f>
        <v>ok</v>
      </c>
      <c r="H109" s="2" t="s">
        <v>965</v>
      </c>
      <c r="I109" t="str">
        <f>IF(questionnaire_scoring!GQ109=".",".","ok")</f>
        <v>ok</v>
      </c>
      <c r="J109" s="2" t="s">
        <v>965</v>
      </c>
      <c r="K109" t="str">
        <f>IF(questionnaire_scoring!HB109=".",".","ok")</f>
        <v>ok</v>
      </c>
      <c r="L109" t="str">
        <f>IF(questionnaire_scoring!HM109=".",".","ok")</f>
        <v>ok</v>
      </c>
      <c r="M109" t="str">
        <f>IF(questionnaire_scoring!HH109=".",".","ok")</f>
        <v>ok</v>
      </c>
      <c r="N109" t="s">
        <v>967</v>
      </c>
      <c r="O109" t="str">
        <f t="shared" si="3"/>
        <v>ok</v>
      </c>
      <c r="P109" t="str">
        <f t="shared" si="4"/>
        <v>ok</v>
      </c>
      <c r="Q109" t="str">
        <f t="shared" si="5"/>
        <v>ok</v>
      </c>
    </row>
    <row r="110" spans="1:17" x14ac:dyDescent="0.25">
      <c r="A110" s="11" t="s">
        <v>86</v>
      </c>
      <c r="B110" t="str">
        <f>IF(questionnaire_scoring!B110=".",".","ok")</f>
        <v>ok</v>
      </c>
      <c r="C110" t="str">
        <f>IF(questionnaire_scoring!HC110="ok","ok",".")</f>
        <v>ok</v>
      </c>
      <c r="D110" t="str">
        <f>IF(ncog_tasks!L110=".",".","ok")</f>
        <v>ok</v>
      </c>
      <c r="E110" t="str">
        <f>IF(ncog_tasks!U110=".",".","ok")</f>
        <v>ok</v>
      </c>
      <c r="F110" t="str">
        <f>IF(ncog_tasks!BH110=".",".","ok")</f>
        <v>ok</v>
      </c>
      <c r="G110" t="str">
        <f>IF(ncog_tasks!BV110=".",".","ok")</f>
        <v>ok</v>
      </c>
      <c r="H110" s="2" t="s">
        <v>965</v>
      </c>
      <c r="I110" t="str">
        <f>IF(questionnaire_scoring!GQ110=".",".","ok")</f>
        <v>ok</v>
      </c>
      <c r="J110" s="2" t="s">
        <v>965</v>
      </c>
      <c r="K110" t="str">
        <f>IF(questionnaire_scoring!HB110=".",".","ok")</f>
        <v>ok</v>
      </c>
      <c r="L110" t="str">
        <f>IF(questionnaire_scoring!HM110=".",".","ok")</f>
        <v>ok</v>
      </c>
      <c r="M110" t="str">
        <f>IF(questionnaire_scoring!HH110=".",".","ok")</f>
        <v>ok</v>
      </c>
      <c r="N110" t="s">
        <v>967</v>
      </c>
      <c r="O110" t="str">
        <f t="shared" si="3"/>
        <v>ok</v>
      </c>
      <c r="P110" t="str">
        <f t="shared" si="4"/>
        <v>ok</v>
      </c>
      <c r="Q110" t="str">
        <f t="shared" si="5"/>
        <v>ok</v>
      </c>
    </row>
    <row r="111" spans="1:17" x14ac:dyDescent="0.25">
      <c r="A111" s="11" t="s">
        <v>88</v>
      </c>
      <c r="B111" t="str">
        <f>IF(questionnaire_scoring!B111=".",".","ok")</f>
        <v>ok</v>
      </c>
      <c r="C111" t="str">
        <f>IF(questionnaire_scoring!HC111="ok","ok",".")</f>
        <v>ok</v>
      </c>
      <c r="D111" t="str">
        <f>IF(ncog_tasks!L111=".",".","ok")</f>
        <v>ok</v>
      </c>
      <c r="E111" t="str">
        <f>IF(ncog_tasks!U111=".",".","ok")</f>
        <v>ok</v>
      </c>
      <c r="F111" t="str">
        <f>IF(ncog_tasks!BH111=".",".","ok")</f>
        <v>ok</v>
      </c>
      <c r="G111" t="str">
        <f>IF(ncog_tasks!BV111=".",".","ok")</f>
        <v>ok</v>
      </c>
      <c r="H111" s="2" t="s">
        <v>965</v>
      </c>
      <c r="I111" t="str">
        <f>IF(questionnaire_scoring!GQ111=".",".","ok")</f>
        <v>ok</v>
      </c>
      <c r="J111" s="2" t="s">
        <v>965</v>
      </c>
      <c r="K111" t="str">
        <f>IF(questionnaire_scoring!HB111=".",".","ok")</f>
        <v>ok</v>
      </c>
      <c r="L111" t="str">
        <f>IF(questionnaire_scoring!HM111=".",".","ok")</f>
        <v>ok</v>
      </c>
      <c r="M111" t="str">
        <f>IF(questionnaire_scoring!HH111=".",".","ok")</f>
        <v>ok</v>
      </c>
      <c r="N111" t="s">
        <v>967</v>
      </c>
      <c r="O111" t="str">
        <f t="shared" si="3"/>
        <v>ok</v>
      </c>
      <c r="P111" t="str">
        <f t="shared" si="4"/>
        <v>ok</v>
      </c>
      <c r="Q111" t="str">
        <f t="shared" si="5"/>
        <v>ok</v>
      </c>
    </row>
    <row r="112" spans="1:17" x14ac:dyDescent="0.25">
      <c r="A112" s="11" t="s">
        <v>90</v>
      </c>
      <c r="B112" t="str">
        <f>IF(questionnaire_scoring!B112=".",".","ok")</f>
        <v>ok</v>
      </c>
      <c r="C112" t="str">
        <f>IF(questionnaire_scoring!HC112="ok","ok",".")</f>
        <v>ok</v>
      </c>
      <c r="D112" t="str">
        <f>IF(ncog_tasks!L112=".",".","ok")</f>
        <v>ok</v>
      </c>
      <c r="E112" t="str">
        <f>IF(ncog_tasks!U112=".",".","ok")</f>
        <v>ok</v>
      </c>
      <c r="F112" t="str">
        <f>IF(ncog_tasks!BH112=".",".","ok")</f>
        <v>ok</v>
      </c>
      <c r="G112" t="str">
        <f>IF(ncog_tasks!BV112=".",".","ok")</f>
        <v>ok</v>
      </c>
      <c r="H112" s="2" t="s">
        <v>965</v>
      </c>
      <c r="I112" t="str">
        <f>IF(questionnaire_scoring!GQ112=".",".","ok")</f>
        <v>ok</v>
      </c>
      <c r="J112" s="2" t="s">
        <v>965</v>
      </c>
      <c r="K112" t="str">
        <f>IF(questionnaire_scoring!HB112=".",".","ok")</f>
        <v>ok</v>
      </c>
      <c r="L112" t="str">
        <f>IF(questionnaire_scoring!HM112=".",".","ok")</f>
        <v>ok</v>
      </c>
      <c r="M112" t="str">
        <f>IF(questionnaire_scoring!HH112=".",".","ok")</f>
        <v>ok</v>
      </c>
      <c r="N112" t="s">
        <v>967</v>
      </c>
      <c r="O112" t="str">
        <f t="shared" si="3"/>
        <v>ok</v>
      </c>
      <c r="P112" t="str">
        <f t="shared" si="4"/>
        <v>ok</v>
      </c>
      <c r="Q112" t="str">
        <f t="shared" si="5"/>
        <v>ok</v>
      </c>
    </row>
    <row r="113" spans="1:17" x14ac:dyDescent="0.25">
      <c r="A113" s="11" t="s">
        <v>92</v>
      </c>
      <c r="B113" t="str">
        <f>IF(questionnaire_scoring!B113=".",".","ok")</f>
        <v>ok</v>
      </c>
      <c r="C113" t="str">
        <f>IF(questionnaire_scoring!HC113="ok","ok",".")</f>
        <v>ok</v>
      </c>
      <c r="D113" t="str">
        <f>IF(ncog_tasks!L113=".",".","ok")</f>
        <v>ok</v>
      </c>
      <c r="E113" t="str">
        <f>IF(ncog_tasks!U113=".",".","ok")</f>
        <v>ok</v>
      </c>
      <c r="F113" t="str">
        <f>IF(ncog_tasks!BH113=".",".","ok")</f>
        <v>ok</v>
      </c>
      <c r="G113" t="str">
        <f>IF(ncog_tasks!BV113=".",".","ok")</f>
        <v>ok</v>
      </c>
      <c r="H113" s="2" t="s">
        <v>965</v>
      </c>
      <c r="I113" t="str">
        <f>IF(questionnaire_scoring!GQ113=".",".","ok")</f>
        <v>ok</v>
      </c>
      <c r="J113" s="2" t="s">
        <v>965</v>
      </c>
      <c r="K113" t="str">
        <f>IF(questionnaire_scoring!HB113=".",".","ok")</f>
        <v>ok</v>
      </c>
      <c r="L113" t="str">
        <f>IF(questionnaire_scoring!HM113=".",".","ok")</f>
        <v>ok</v>
      </c>
      <c r="M113" t="str">
        <f>IF(questionnaire_scoring!HH113=".",".","ok")</f>
        <v>ok</v>
      </c>
      <c r="N113" t="s">
        <v>967</v>
      </c>
      <c r="O113" t="str">
        <f t="shared" si="3"/>
        <v>ok</v>
      </c>
      <c r="P113" t="str">
        <f t="shared" si="4"/>
        <v>ok</v>
      </c>
      <c r="Q113" t="str">
        <f t="shared" si="5"/>
        <v>ok</v>
      </c>
    </row>
    <row r="114" spans="1:17" x14ac:dyDescent="0.25">
      <c r="A114" s="11" t="s">
        <v>94</v>
      </c>
      <c r="B114" t="str">
        <f>IF(questionnaire_scoring!B114=".",".","ok")</f>
        <v>ok</v>
      </c>
      <c r="C114" t="str">
        <f>IF(questionnaire_scoring!HC114="ok","ok",".")</f>
        <v>ok</v>
      </c>
      <c r="D114" t="str">
        <f>IF(ncog_tasks!L114=".",".","ok")</f>
        <v>ok</v>
      </c>
      <c r="E114" t="str">
        <f>IF(ncog_tasks!U114=".",".","ok")</f>
        <v>ok</v>
      </c>
      <c r="F114" t="str">
        <f>IF(ncog_tasks!BH114=".",".","ok")</f>
        <v>ok</v>
      </c>
      <c r="G114" t="str">
        <f>IF(ncog_tasks!BV114=".",".","ok")</f>
        <v>ok</v>
      </c>
      <c r="H114" s="2" t="s">
        <v>965</v>
      </c>
      <c r="I114" t="str">
        <f>IF(questionnaire_scoring!GQ114=".",".","ok")</f>
        <v>ok</v>
      </c>
      <c r="J114" s="2" t="s">
        <v>965</v>
      </c>
      <c r="K114" t="str">
        <f>IF(questionnaire_scoring!HB114=".",".","ok")</f>
        <v>ok</v>
      </c>
      <c r="L114" t="str">
        <f>IF(questionnaire_scoring!HM114=".",".","ok")</f>
        <v>ok</v>
      </c>
      <c r="M114" t="str">
        <f>IF(questionnaire_scoring!HH114=".",".","ok")</f>
        <v>ok</v>
      </c>
      <c r="N114" t="s">
        <v>967</v>
      </c>
      <c r="O114" t="str">
        <f t="shared" si="3"/>
        <v>ok</v>
      </c>
      <c r="P114" t="str">
        <f t="shared" si="4"/>
        <v>ok</v>
      </c>
      <c r="Q114" t="str">
        <f t="shared" si="5"/>
        <v>ok</v>
      </c>
    </row>
    <row r="115" spans="1:17" x14ac:dyDescent="0.25">
      <c r="A115" s="11" t="s">
        <v>96</v>
      </c>
      <c r="B115" t="str">
        <f>IF(questionnaire_scoring!B115=".",".","ok")</f>
        <v>ok</v>
      </c>
      <c r="C115" t="str">
        <f>IF(questionnaire_scoring!HC115="ok","ok",".")</f>
        <v>ok</v>
      </c>
      <c r="D115" t="str">
        <f>IF(ncog_tasks!L115=".",".","ok")</f>
        <v>ok</v>
      </c>
      <c r="E115" t="str">
        <f>IF(ncog_tasks!U115=".",".","ok")</f>
        <v>ok</v>
      </c>
      <c r="F115" t="str">
        <f>IF(ncog_tasks!BH115=".",".","ok")</f>
        <v>ok</v>
      </c>
      <c r="G115" t="str">
        <f>IF(ncog_tasks!BV115=".",".","ok")</f>
        <v>ok</v>
      </c>
      <c r="H115" s="2" t="s">
        <v>965</v>
      </c>
      <c r="I115" t="str">
        <f>IF(questionnaire_scoring!GQ115=".",".","ok")</f>
        <v>ok</v>
      </c>
      <c r="J115" s="2" t="s">
        <v>965</v>
      </c>
      <c r="K115" t="str">
        <f>IF(questionnaire_scoring!HB115=".",".","ok")</f>
        <v>ok</v>
      </c>
      <c r="L115" t="str">
        <f>IF(questionnaire_scoring!HM115=".",".","ok")</f>
        <v>ok</v>
      </c>
      <c r="M115" t="str">
        <f>IF(questionnaire_scoring!HH115=".",".","ok")</f>
        <v>ok</v>
      </c>
      <c r="N115" t="s">
        <v>967</v>
      </c>
      <c r="O115" t="str">
        <f t="shared" si="3"/>
        <v>ok</v>
      </c>
      <c r="P115" t="str">
        <f t="shared" si="4"/>
        <v>ok</v>
      </c>
      <c r="Q115" t="str">
        <f t="shared" si="5"/>
        <v>ok</v>
      </c>
    </row>
    <row r="116" spans="1:17" x14ac:dyDescent="0.25">
      <c r="A116" s="11" t="s">
        <v>98</v>
      </c>
      <c r="B116" t="str">
        <f>IF(questionnaire_scoring!B116=".",".","ok")</f>
        <v>ok</v>
      </c>
      <c r="C116" t="str">
        <f>IF(questionnaire_scoring!HC116="ok","ok",".")</f>
        <v>ok</v>
      </c>
      <c r="D116" t="str">
        <f>IF(ncog_tasks!L116=".",".","ok")</f>
        <v>ok</v>
      </c>
      <c r="E116" t="str">
        <f>IF(ncog_tasks!U116=".",".","ok")</f>
        <v>ok</v>
      </c>
      <c r="F116" t="str">
        <f>IF(ncog_tasks!BH116=".",".","ok")</f>
        <v>ok</v>
      </c>
      <c r="G116" t="str">
        <f>IF(ncog_tasks!BV116=".",".","ok")</f>
        <v>ok</v>
      </c>
      <c r="H116" s="2" t="s">
        <v>965</v>
      </c>
      <c r="I116" t="str">
        <f>IF(questionnaire_scoring!GQ116=".",".","ok")</f>
        <v>ok</v>
      </c>
      <c r="J116" s="2" t="s">
        <v>965</v>
      </c>
      <c r="K116" t="str">
        <f>IF(questionnaire_scoring!HB116=".",".","ok")</f>
        <v>ok</v>
      </c>
      <c r="L116" t="str">
        <f>IF(questionnaire_scoring!HM116=".",".","ok")</f>
        <v>ok</v>
      </c>
      <c r="M116" t="str">
        <f>IF(questionnaire_scoring!HH116=".",".","ok")</f>
        <v>ok</v>
      </c>
      <c r="N116" t="s">
        <v>967</v>
      </c>
      <c r="O116" t="str">
        <f t="shared" si="3"/>
        <v>ok</v>
      </c>
      <c r="P116" t="str">
        <f t="shared" si="4"/>
        <v>ok</v>
      </c>
      <c r="Q116" t="str">
        <f t="shared" si="5"/>
        <v>ok</v>
      </c>
    </row>
    <row r="117" spans="1:17" x14ac:dyDescent="0.25">
      <c r="A117" s="11" t="s">
        <v>102</v>
      </c>
      <c r="B117" t="str">
        <f>IF(questionnaire_scoring!B117=".",".","ok")</f>
        <v>ok</v>
      </c>
      <c r="C117" t="str">
        <f>IF(questionnaire_scoring!HC117="ok","ok",".")</f>
        <v>ok</v>
      </c>
      <c r="D117" t="str">
        <f>IF(ncog_tasks!L117=".",".","ok")</f>
        <v>ok</v>
      </c>
      <c r="E117" t="str">
        <f>IF(ncog_tasks!U117=".",".","ok")</f>
        <v>ok</v>
      </c>
      <c r="F117" t="str">
        <f>IF(ncog_tasks!BH117=".",".","ok")</f>
        <v>ok</v>
      </c>
      <c r="G117" t="str">
        <f>IF(ncog_tasks!BV117=".",".","ok")</f>
        <v>ok</v>
      </c>
      <c r="H117" s="2" t="s">
        <v>965</v>
      </c>
      <c r="I117" t="str">
        <f>IF(questionnaire_scoring!GQ117=".",".","ok")</f>
        <v>ok</v>
      </c>
      <c r="J117" s="2" t="s">
        <v>965</v>
      </c>
      <c r="K117" t="str">
        <f>IF(questionnaire_scoring!HB117=".",".","ok")</f>
        <v>ok</v>
      </c>
      <c r="L117" t="str">
        <f>IF(questionnaire_scoring!HM117=".",".","ok")</f>
        <v>ok</v>
      </c>
      <c r="M117" t="str">
        <f>IF(questionnaire_scoring!HH117=".",".","ok")</f>
        <v>ok</v>
      </c>
      <c r="N117" t="s">
        <v>967</v>
      </c>
      <c r="O117" t="str">
        <f t="shared" si="3"/>
        <v>ok</v>
      </c>
      <c r="P117" t="str">
        <f t="shared" si="4"/>
        <v>ok</v>
      </c>
      <c r="Q117" t="str">
        <f t="shared" si="5"/>
        <v>ok</v>
      </c>
    </row>
    <row r="118" spans="1:17" x14ac:dyDescent="0.25">
      <c r="A118" s="11" t="s">
        <v>104</v>
      </c>
      <c r="B118" t="str">
        <f>IF(questionnaire_scoring!B118=".",".","ok")</f>
        <v>ok</v>
      </c>
      <c r="C118" t="str">
        <f>IF(questionnaire_scoring!HC118="ok","ok",".")</f>
        <v>ok</v>
      </c>
      <c r="D118" t="str">
        <f>IF(ncog_tasks!L118=".",".","ok")</f>
        <v>ok</v>
      </c>
      <c r="E118" t="str">
        <f>IF(ncog_tasks!U118=".",".","ok")</f>
        <v>ok</v>
      </c>
      <c r="F118" t="str">
        <f>IF(ncog_tasks!BH118=".",".","ok")</f>
        <v>ok</v>
      </c>
      <c r="G118" t="str">
        <f>IF(ncog_tasks!BV118=".",".","ok")</f>
        <v>ok</v>
      </c>
      <c r="H118" s="2" t="s">
        <v>965</v>
      </c>
      <c r="I118" t="str">
        <f>IF(questionnaire_scoring!GQ118=".",".","ok")</f>
        <v>ok</v>
      </c>
      <c r="J118" s="2" t="s">
        <v>965</v>
      </c>
      <c r="K118" t="str">
        <f>IF(questionnaire_scoring!HB118=".",".","ok")</f>
        <v>ok</v>
      </c>
      <c r="L118" t="str">
        <f>IF(questionnaire_scoring!HM118=".",".","ok")</f>
        <v>ok</v>
      </c>
      <c r="M118" t="str">
        <f>IF(questionnaire_scoring!HH118=".",".","ok")</f>
        <v>ok</v>
      </c>
      <c r="N118" t="s">
        <v>967</v>
      </c>
      <c r="O118" t="str">
        <f t="shared" si="3"/>
        <v>ok</v>
      </c>
      <c r="P118" t="str">
        <f t="shared" si="4"/>
        <v>ok</v>
      </c>
      <c r="Q118" t="str">
        <f t="shared" si="5"/>
        <v>ok</v>
      </c>
    </row>
    <row r="119" spans="1:17" x14ac:dyDescent="0.25">
      <c r="A119" s="11" t="s">
        <v>106</v>
      </c>
      <c r="B119" t="str">
        <f>IF(questionnaire_scoring!B119=".",".","ok")</f>
        <v>ok</v>
      </c>
      <c r="C119" t="str">
        <f>IF(questionnaire_scoring!HC119="ok","ok",".")</f>
        <v>ok</v>
      </c>
      <c r="D119" t="str">
        <f>IF(ncog_tasks!L119=".",".","ok")</f>
        <v>ok</v>
      </c>
      <c r="E119" t="str">
        <f>IF(ncog_tasks!U119=".",".","ok")</f>
        <v>ok</v>
      </c>
      <c r="F119" t="str">
        <f>IF(ncog_tasks!BH119=".",".","ok")</f>
        <v>ok</v>
      </c>
      <c r="G119" t="str">
        <f>IF(ncog_tasks!BV119=".",".","ok")</f>
        <v>ok</v>
      </c>
      <c r="H119" s="2" t="s">
        <v>965</v>
      </c>
      <c r="I119" t="str">
        <f>IF(questionnaire_scoring!GQ119=".",".","ok")</f>
        <v>ok</v>
      </c>
      <c r="J119" s="2" t="s">
        <v>965</v>
      </c>
      <c r="K119" t="str">
        <f>IF(questionnaire_scoring!HB119=".",".","ok")</f>
        <v>ok</v>
      </c>
      <c r="L119" t="str">
        <f>IF(questionnaire_scoring!HM119=".",".","ok")</f>
        <v>ok</v>
      </c>
      <c r="M119" s="10" t="str">
        <f>IF(questionnaire_scoring!HH119=".",".","ok")</f>
        <v>.</v>
      </c>
      <c r="N119" t="s">
        <v>967</v>
      </c>
      <c r="O119" t="str">
        <f t="shared" si="3"/>
        <v>ok</v>
      </c>
      <c r="P119" t="str">
        <f t="shared" si="4"/>
        <v>ok</v>
      </c>
      <c r="Q119" t="str">
        <f t="shared" si="5"/>
        <v>.</v>
      </c>
    </row>
    <row r="120" spans="1:17" x14ac:dyDescent="0.25">
      <c r="A120" s="11" t="s">
        <v>108</v>
      </c>
      <c r="B120" t="str">
        <f>IF(questionnaire_scoring!B120=".",".","ok")</f>
        <v>ok</v>
      </c>
      <c r="C120" t="str">
        <f>IF(questionnaire_scoring!HC120="ok","ok",".")</f>
        <v>ok</v>
      </c>
      <c r="D120" t="str">
        <f>IF(ncog_tasks!L120=".",".","ok")</f>
        <v>ok</v>
      </c>
      <c r="E120" t="str">
        <f>IF(ncog_tasks!U120=".",".","ok")</f>
        <v>ok</v>
      </c>
      <c r="F120" t="str">
        <f>IF(ncog_tasks!BH120=".",".","ok")</f>
        <v>ok</v>
      </c>
      <c r="G120" t="str">
        <f>IF(ncog_tasks!BV120=".",".","ok")</f>
        <v>ok</v>
      </c>
      <c r="H120" s="2" t="s">
        <v>965</v>
      </c>
      <c r="I120" t="str">
        <f>IF(questionnaire_scoring!GQ120=".",".","ok")</f>
        <v>ok</v>
      </c>
      <c r="J120" s="2" t="s">
        <v>965</v>
      </c>
      <c r="K120" t="str">
        <f>IF(questionnaire_scoring!HB120=".",".","ok")</f>
        <v>ok</v>
      </c>
      <c r="L120" t="str">
        <f>IF(questionnaire_scoring!HM120=".",".","ok")</f>
        <v>ok</v>
      </c>
      <c r="M120" t="str">
        <f>IF(questionnaire_scoring!HH120=".",".","ok")</f>
        <v>ok</v>
      </c>
      <c r="N120" t="s">
        <v>967</v>
      </c>
      <c r="O120" t="str">
        <f t="shared" si="3"/>
        <v>ok</v>
      </c>
      <c r="P120" t="str">
        <f t="shared" si="4"/>
        <v>ok</v>
      </c>
      <c r="Q120" t="str">
        <f t="shared" si="5"/>
        <v>ok</v>
      </c>
    </row>
    <row r="121" spans="1:17" x14ac:dyDescent="0.25">
      <c r="A121" s="11" t="s">
        <v>110</v>
      </c>
      <c r="B121" t="str">
        <f>IF(questionnaire_scoring!B121=".",".","ok")</f>
        <v>ok</v>
      </c>
      <c r="C121" t="str">
        <f>IF(questionnaire_scoring!HC121="ok","ok",".")</f>
        <v>ok</v>
      </c>
      <c r="D121" t="str">
        <f>IF(ncog_tasks!L121=".",".","ok")</f>
        <v>ok</v>
      </c>
      <c r="E121" t="str">
        <f>IF(ncog_tasks!U121=".",".","ok")</f>
        <v>ok</v>
      </c>
      <c r="F121" t="str">
        <f>IF(ncog_tasks!BH121=".",".","ok")</f>
        <v>ok</v>
      </c>
      <c r="G121" t="str">
        <f>IF(ncog_tasks!BV121=".",".","ok")</f>
        <v>ok</v>
      </c>
      <c r="H121" s="2" t="s">
        <v>965</v>
      </c>
      <c r="I121" t="str">
        <f>IF(questionnaire_scoring!GQ121=".",".","ok")</f>
        <v>ok</v>
      </c>
      <c r="J121" s="2" t="s">
        <v>965</v>
      </c>
      <c r="K121" t="str">
        <f>IF(questionnaire_scoring!HB121=".",".","ok")</f>
        <v>ok</v>
      </c>
      <c r="L121" t="str">
        <f>IF(questionnaire_scoring!HM121=".",".","ok")</f>
        <v>ok</v>
      </c>
      <c r="M121" t="str">
        <f>IF(questionnaire_scoring!HH121=".",".","ok")</f>
        <v>ok</v>
      </c>
      <c r="N121" t="s">
        <v>967</v>
      </c>
      <c r="O121" t="str">
        <f t="shared" si="3"/>
        <v>ok</v>
      </c>
      <c r="P121" t="str">
        <f t="shared" si="4"/>
        <v>ok</v>
      </c>
      <c r="Q121" t="str">
        <f t="shared" si="5"/>
        <v>ok</v>
      </c>
    </row>
    <row r="122" spans="1:17" x14ac:dyDescent="0.25">
      <c r="A122" s="11" t="s">
        <v>112</v>
      </c>
      <c r="B122" t="str">
        <f>IF(questionnaire_scoring!B122=".",".","ok")</f>
        <v>ok</v>
      </c>
      <c r="C122" t="str">
        <f>IF(questionnaire_scoring!HC122="ok","ok",".")</f>
        <v>ok</v>
      </c>
      <c r="D122" t="str">
        <f>IF(ncog_tasks!L122=".",".","ok")</f>
        <v>ok</v>
      </c>
      <c r="E122" t="str">
        <f>IF(ncog_tasks!U122=".",".","ok")</f>
        <v>ok</v>
      </c>
      <c r="F122" t="str">
        <f>IF(ncog_tasks!BH122=".",".","ok")</f>
        <v>ok</v>
      </c>
      <c r="G122" t="str">
        <f>IF(ncog_tasks!BV122=".",".","ok")</f>
        <v>ok</v>
      </c>
      <c r="H122" s="2" t="s">
        <v>965</v>
      </c>
      <c r="I122" t="str">
        <f>IF(questionnaire_scoring!GQ122=".",".","ok")</f>
        <v>ok</v>
      </c>
      <c r="J122" s="2" t="s">
        <v>965</v>
      </c>
      <c r="K122" t="str">
        <f>IF(questionnaire_scoring!HB122=".",".","ok")</f>
        <v>ok</v>
      </c>
      <c r="L122" t="str">
        <f>IF(questionnaire_scoring!HM122=".",".","ok")</f>
        <v>ok</v>
      </c>
      <c r="M122" t="str">
        <f>IF(questionnaire_scoring!HH122=".",".","ok")</f>
        <v>ok</v>
      </c>
      <c r="N122" t="s">
        <v>967</v>
      </c>
      <c r="O122" t="str">
        <f t="shared" si="3"/>
        <v>ok</v>
      </c>
      <c r="P122" t="str">
        <f t="shared" si="4"/>
        <v>ok</v>
      </c>
      <c r="Q122" t="str">
        <f t="shared" si="5"/>
        <v>ok</v>
      </c>
    </row>
    <row r="123" spans="1:17" x14ac:dyDescent="0.25">
      <c r="A123" s="11" t="s">
        <v>114</v>
      </c>
      <c r="B123" t="str">
        <f>IF(questionnaire_scoring!B123=".",".","ok")</f>
        <v>ok</v>
      </c>
      <c r="C123" t="str">
        <f>IF(questionnaire_scoring!HC123="ok","ok",".")</f>
        <v>ok</v>
      </c>
      <c r="D123" t="str">
        <f>IF(ncog_tasks!L123=".",".","ok")</f>
        <v>ok</v>
      </c>
      <c r="E123" t="str">
        <f>IF(ncog_tasks!U123=".",".","ok")</f>
        <v>ok</v>
      </c>
      <c r="F123" t="str">
        <f>IF(ncog_tasks!BH123=".",".","ok")</f>
        <v>ok</v>
      </c>
      <c r="G123" t="str">
        <f>IF(ncog_tasks!BV123=".",".","ok")</f>
        <v>ok</v>
      </c>
      <c r="H123" s="2" t="s">
        <v>965</v>
      </c>
      <c r="I123" t="str">
        <f>IF(questionnaire_scoring!GQ123=".",".","ok")</f>
        <v>ok</v>
      </c>
      <c r="J123" s="2" t="s">
        <v>965</v>
      </c>
      <c r="K123" t="str">
        <f>IF(questionnaire_scoring!HB123=".",".","ok")</f>
        <v>ok</v>
      </c>
      <c r="L123" t="str">
        <f>IF(questionnaire_scoring!HM123=".",".","ok")</f>
        <v>ok</v>
      </c>
      <c r="M123" t="str">
        <f>IF(questionnaire_scoring!HH123=".",".","ok")</f>
        <v>ok</v>
      </c>
      <c r="N123" t="s">
        <v>967</v>
      </c>
      <c r="O123" t="str">
        <f t="shared" si="3"/>
        <v>ok</v>
      </c>
      <c r="P123" t="str">
        <f t="shared" si="4"/>
        <v>ok</v>
      </c>
      <c r="Q123" t="str">
        <f t="shared" si="5"/>
        <v>ok</v>
      </c>
    </row>
    <row r="124" spans="1:17" x14ac:dyDescent="0.25">
      <c r="A124" s="11" t="s">
        <v>116</v>
      </c>
      <c r="B124" t="str">
        <f>IF(questionnaire_scoring!B124=".",".","ok")</f>
        <v>ok</v>
      </c>
      <c r="C124" t="str">
        <f>IF(questionnaire_scoring!HC124="ok","ok",".")</f>
        <v>ok</v>
      </c>
      <c r="D124" t="str">
        <f>IF(ncog_tasks!L124=".",".","ok")</f>
        <v>ok</v>
      </c>
      <c r="E124" t="str">
        <f>IF(ncog_tasks!U124=".",".","ok")</f>
        <v>ok</v>
      </c>
      <c r="F124" t="str">
        <f>IF(ncog_tasks!BH124=".",".","ok")</f>
        <v>ok</v>
      </c>
      <c r="G124" t="str">
        <f>IF(ncog_tasks!BV124=".",".","ok")</f>
        <v>ok</v>
      </c>
      <c r="H124" s="2" t="s">
        <v>965</v>
      </c>
      <c r="I124" t="str">
        <f>IF(questionnaire_scoring!GQ124=".",".","ok")</f>
        <v>ok</v>
      </c>
      <c r="J124" s="2" t="s">
        <v>965</v>
      </c>
      <c r="K124" t="str">
        <f>IF(questionnaire_scoring!HB124=".",".","ok")</f>
        <v>ok</v>
      </c>
      <c r="L124" t="str">
        <f>IF(questionnaire_scoring!HM124=".",".","ok")</f>
        <v>ok</v>
      </c>
      <c r="M124" t="str">
        <f>IF(questionnaire_scoring!HH124=".",".","ok")</f>
        <v>ok</v>
      </c>
      <c r="N124" t="s">
        <v>967</v>
      </c>
      <c r="O124" t="str">
        <f t="shared" si="3"/>
        <v>ok</v>
      </c>
      <c r="P124" t="str">
        <f t="shared" si="4"/>
        <v>ok</v>
      </c>
      <c r="Q124" t="str">
        <f t="shared" si="5"/>
        <v>ok</v>
      </c>
    </row>
    <row r="125" spans="1:17" x14ac:dyDescent="0.25">
      <c r="A125" s="11" t="s">
        <v>118</v>
      </c>
      <c r="B125" t="str">
        <f>IF(questionnaire_scoring!B125=".",".","ok")</f>
        <v>ok</v>
      </c>
      <c r="C125" t="str">
        <f>IF(questionnaire_scoring!HC125="ok","ok",".")</f>
        <v>ok</v>
      </c>
      <c r="D125" t="str">
        <f>IF(ncog_tasks!L125=".",".","ok")</f>
        <v>ok</v>
      </c>
      <c r="E125" t="str">
        <f>IF(ncog_tasks!U125=".",".","ok")</f>
        <v>ok</v>
      </c>
      <c r="F125" t="str">
        <f>IF(ncog_tasks!BH125=".",".","ok")</f>
        <v>ok</v>
      </c>
      <c r="G125" t="str">
        <f>IF(ncog_tasks!BV125=".",".","ok")</f>
        <v>ok</v>
      </c>
      <c r="H125" s="2" t="s">
        <v>965</v>
      </c>
      <c r="I125" t="str">
        <f>IF(questionnaire_scoring!GQ125=".",".","ok")</f>
        <v>ok</v>
      </c>
      <c r="J125" s="2" t="s">
        <v>965</v>
      </c>
      <c r="K125" t="str">
        <f>IF(questionnaire_scoring!HB125=".",".","ok")</f>
        <v>ok</v>
      </c>
      <c r="L125" t="str">
        <f>IF(questionnaire_scoring!HM125=".",".","ok")</f>
        <v>ok</v>
      </c>
      <c r="M125" t="str">
        <f>IF(questionnaire_scoring!HH125=".",".","ok")</f>
        <v>ok</v>
      </c>
      <c r="N125" t="s">
        <v>967</v>
      </c>
      <c r="O125" t="str">
        <f t="shared" si="3"/>
        <v>ok</v>
      </c>
      <c r="P125" t="str">
        <f t="shared" si="4"/>
        <v>ok</v>
      </c>
      <c r="Q125" t="str">
        <f t="shared" si="5"/>
        <v>ok</v>
      </c>
    </row>
    <row r="126" spans="1:17" x14ac:dyDescent="0.25">
      <c r="A126" s="22" t="s">
        <v>972</v>
      </c>
      <c r="B126" t="str">
        <f>IF(questionnaire_scoring!B126=".",".","ok")</f>
        <v>ok</v>
      </c>
      <c r="C126" t="str">
        <f>IF(questionnaire_scoring!HC126="ok","ok",".")</f>
        <v>ok</v>
      </c>
      <c r="D126" t="str">
        <f>IF(ncog_tasks!L126=".",".","ok")</f>
        <v>ok</v>
      </c>
      <c r="E126" t="str">
        <f>IF(ncog_tasks!U126=".",".","ok")</f>
        <v>ok</v>
      </c>
      <c r="F126" t="str">
        <f>IF(ncog_tasks!BH126=".",".","ok")</f>
        <v>ok</v>
      </c>
      <c r="G126" t="str">
        <f>IF(ncog_tasks!BV126=".",".","ok")</f>
        <v>ok</v>
      </c>
      <c r="H126" s="2" t="s">
        <v>965</v>
      </c>
      <c r="I126" t="str">
        <f>IF(questionnaire_scoring!GQ126=".",".","ok")</f>
        <v>ok</v>
      </c>
      <c r="J126" s="2" t="s">
        <v>965</v>
      </c>
      <c r="K126" t="str">
        <f>IF(questionnaire_scoring!HB126=".",".","ok")</f>
        <v>ok</v>
      </c>
      <c r="L126" t="str">
        <f>IF(questionnaire_scoring!HM126=".",".","ok")</f>
        <v>ok</v>
      </c>
      <c r="M126" t="str">
        <f>IF(questionnaire_scoring!HH126=".",".","ok")</f>
        <v>ok</v>
      </c>
      <c r="N126" t="s">
        <v>967</v>
      </c>
      <c r="O126" t="str">
        <f t="shared" si="3"/>
        <v>ok</v>
      </c>
      <c r="P126" t="str">
        <f t="shared" si="4"/>
        <v>ok</v>
      </c>
      <c r="Q126" t="str">
        <f t="shared" si="5"/>
        <v>ok</v>
      </c>
    </row>
    <row r="127" spans="1:17" x14ac:dyDescent="0.25">
      <c r="A127" s="15" t="s">
        <v>973</v>
      </c>
      <c r="B127" t="str">
        <f>IF(questionnaire_scoring!B127=".",".","ok")</f>
        <v>ok</v>
      </c>
      <c r="C127" t="str">
        <f>IF(questionnaire_scoring!HC127="ok","ok",".")</f>
        <v>ok</v>
      </c>
      <c r="D127" s="10" t="str">
        <f>IF(ncog_tasks!L127=".",".","ok")</f>
        <v>.</v>
      </c>
      <c r="E127" s="10" t="str">
        <f>IF(ncog_tasks!U127=".",".","ok")</f>
        <v>.</v>
      </c>
      <c r="F127" t="str">
        <f>IF(ncog_tasks!BH127=".",".","ok")</f>
        <v>ok</v>
      </c>
      <c r="G127" s="10" t="str">
        <f>IF(ncog_tasks!BV127=".",".","ok")</f>
        <v>.</v>
      </c>
      <c r="H127" s="2" t="s">
        <v>965</v>
      </c>
      <c r="I127" t="str">
        <f>IF(questionnaire_scoring!GQ127=".",".","ok")</f>
        <v>ok</v>
      </c>
      <c r="J127" s="2" t="s">
        <v>965</v>
      </c>
      <c r="K127" t="str">
        <f>IF(questionnaire_scoring!HB127=".",".","ok")</f>
        <v>ok</v>
      </c>
      <c r="L127" t="str">
        <f>IF(questionnaire_scoring!HM127=".",".","ok")</f>
        <v>ok</v>
      </c>
      <c r="M127" t="str">
        <f>IF(questionnaire_scoring!HH127=".",".","ok")</f>
        <v>ok</v>
      </c>
      <c r="N127" t="s">
        <v>968</v>
      </c>
      <c r="O127" t="str">
        <f t="shared" si="3"/>
        <v>.</v>
      </c>
      <c r="P127" t="str">
        <f t="shared" si="4"/>
        <v>.</v>
      </c>
      <c r="Q127" t="str">
        <f t="shared" si="5"/>
        <v>.</v>
      </c>
    </row>
    <row r="128" spans="1:17" x14ac:dyDescent="0.25">
      <c r="A128" s="22" t="s">
        <v>974</v>
      </c>
      <c r="B128" t="str">
        <f>IF(questionnaire_scoring!B128=".",".","ok")</f>
        <v>ok</v>
      </c>
      <c r="C128" t="str">
        <f>IF(questionnaire_scoring!HC128="ok","ok",".")</f>
        <v>ok</v>
      </c>
      <c r="D128" t="str">
        <f>IF(ncog_tasks!L128=".",".","ok")</f>
        <v>ok</v>
      </c>
      <c r="E128" s="10" t="str">
        <f>IF(ncog_tasks!U128=".",".","ok")</f>
        <v>.</v>
      </c>
      <c r="F128" t="str">
        <f>IF(ncog_tasks!BH128=".",".","ok")</f>
        <v>ok</v>
      </c>
      <c r="G128" t="str">
        <f>IF(ncog_tasks!BV128=".",".","ok")</f>
        <v>ok</v>
      </c>
      <c r="H128" s="2" t="s">
        <v>965</v>
      </c>
      <c r="I128" t="str">
        <f>IF(questionnaire_scoring!GQ128=".",".","ok")</f>
        <v>ok</v>
      </c>
      <c r="J128" s="2" t="s">
        <v>965</v>
      </c>
      <c r="K128" t="str">
        <f>IF(questionnaire_scoring!HB128=".",".","ok")</f>
        <v>ok</v>
      </c>
      <c r="L128" t="str">
        <f>IF(questionnaire_scoring!HM128=".",".","ok")</f>
        <v>ok</v>
      </c>
      <c r="M128" t="str">
        <f>IF(questionnaire_scoring!HH128=".",".","ok")</f>
        <v>ok</v>
      </c>
      <c r="N128" t="s">
        <v>967</v>
      </c>
      <c r="O128" t="str">
        <f t="shared" si="3"/>
        <v>ok</v>
      </c>
      <c r="P128" t="str">
        <f t="shared" si="4"/>
        <v>.</v>
      </c>
      <c r="Q128" t="str">
        <f t="shared" si="5"/>
        <v>ok</v>
      </c>
    </row>
    <row r="129" spans="1:17" x14ac:dyDescent="0.25">
      <c r="A129" s="22" t="s">
        <v>975</v>
      </c>
      <c r="B129" t="str">
        <f>IF(questionnaire_scoring!B129=".",".","ok")</f>
        <v>ok</v>
      </c>
      <c r="C129" t="str">
        <f>IF(questionnaire_scoring!HC129="ok","ok",".")</f>
        <v>ok</v>
      </c>
      <c r="D129" t="str">
        <f>IF(ncog_tasks!L129=".",".","ok")</f>
        <v>ok</v>
      </c>
      <c r="E129" s="10" t="str">
        <f>IF(ncog_tasks!U129=".",".","ok")</f>
        <v>.</v>
      </c>
      <c r="F129" t="str">
        <f>IF(ncog_tasks!BH129=".",".","ok")</f>
        <v>ok</v>
      </c>
      <c r="G129" t="str">
        <f>IF(ncog_tasks!BV129=".",".","ok")</f>
        <v>ok</v>
      </c>
      <c r="H129" s="2" t="s">
        <v>965</v>
      </c>
      <c r="I129" t="str">
        <f>IF(questionnaire_scoring!GQ129=".",".","ok")</f>
        <v>ok</v>
      </c>
      <c r="J129" s="2" t="s">
        <v>965</v>
      </c>
      <c r="K129" t="str">
        <f>IF(questionnaire_scoring!HB129=".",".","ok")</f>
        <v>ok</v>
      </c>
      <c r="L129" t="str">
        <f>IF(questionnaire_scoring!HM129=".",".","ok")</f>
        <v>ok</v>
      </c>
      <c r="M129" t="str">
        <f>IF(questionnaire_scoring!HH129=".",".","ok")</f>
        <v>ok</v>
      </c>
      <c r="N129" t="s">
        <v>967</v>
      </c>
      <c r="O129" t="str">
        <f t="shared" si="3"/>
        <v>ok</v>
      </c>
      <c r="P129" t="str">
        <f t="shared" si="4"/>
        <v>.</v>
      </c>
      <c r="Q129" t="str">
        <f t="shared" si="5"/>
        <v>ok</v>
      </c>
    </row>
    <row r="130" spans="1:17" x14ac:dyDescent="0.25">
      <c r="A130" s="22" t="s">
        <v>976</v>
      </c>
      <c r="B130" t="str">
        <f>IF(questionnaire_scoring!B130=".",".","ok")</f>
        <v>ok</v>
      </c>
      <c r="C130" t="str">
        <f>IF(questionnaire_scoring!HC130="ok","ok",".")</f>
        <v>ok</v>
      </c>
      <c r="D130" t="str">
        <f>IF(ncog_tasks!L130=".",".","ok")</f>
        <v>ok</v>
      </c>
      <c r="E130" s="10" t="str">
        <f>IF(ncog_tasks!U130=".",".","ok")</f>
        <v>.</v>
      </c>
      <c r="F130" t="str">
        <f>IF(ncog_tasks!BH130=".",".","ok")</f>
        <v>ok</v>
      </c>
      <c r="G130" t="str">
        <f>IF(ncog_tasks!BV130=".",".","ok")</f>
        <v>ok</v>
      </c>
      <c r="H130" s="2" t="s">
        <v>965</v>
      </c>
      <c r="I130" t="str">
        <f>IF(questionnaire_scoring!GQ130=".",".","ok")</f>
        <v>ok</v>
      </c>
      <c r="J130" s="2" t="s">
        <v>965</v>
      </c>
      <c r="K130" t="str">
        <f>IF(questionnaire_scoring!HB130=".",".","ok")</f>
        <v>ok</v>
      </c>
      <c r="L130" t="str">
        <f>IF(questionnaire_scoring!HM130=".",".","ok")</f>
        <v>ok</v>
      </c>
      <c r="M130" t="str">
        <f>IF(questionnaire_scoring!HH130=".",".","ok")</f>
        <v>ok</v>
      </c>
      <c r="N130" t="s">
        <v>967</v>
      </c>
      <c r="O130" t="str">
        <f t="shared" si="3"/>
        <v>ok</v>
      </c>
      <c r="P130" t="str">
        <f t="shared" si="4"/>
        <v>.</v>
      </c>
      <c r="Q130" t="str">
        <f t="shared" si="5"/>
        <v>ok</v>
      </c>
    </row>
    <row r="131" spans="1:17" x14ac:dyDescent="0.25">
      <c r="A131" s="22" t="s">
        <v>977</v>
      </c>
      <c r="B131" t="str">
        <f>IF(questionnaire_scoring!B131=".",".","ok")</f>
        <v>ok</v>
      </c>
      <c r="C131" t="str">
        <f>IF(questionnaire_scoring!HC131="ok","ok",".")</f>
        <v>ok</v>
      </c>
      <c r="D131" t="str">
        <f>IF(ncog_tasks!L131=".",".","ok")</f>
        <v>ok</v>
      </c>
      <c r="E131" t="str">
        <f>IF(ncog_tasks!U131=".",".","ok")</f>
        <v>ok</v>
      </c>
      <c r="F131" t="str">
        <f>IF(ncog_tasks!BH131=".",".","ok")</f>
        <v>ok</v>
      </c>
      <c r="G131" t="str">
        <f>IF(ncog_tasks!BV131=".",".","ok")</f>
        <v>ok</v>
      </c>
      <c r="H131" s="2" t="s">
        <v>965</v>
      </c>
      <c r="I131" t="str">
        <f>IF(questionnaire_scoring!GQ131=".",".","ok")</f>
        <v>ok</v>
      </c>
      <c r="J131" s="2" t="s">
        <v>965</v>
      </c>
      <c r="K131" t="str">
        <f>IF(questionnaire_scoring!HB131=".",".","ok")</f>
        <v>ok</v>
      </c>
      <c r="L131" t="str">
        <f>IF(questionnaire_scoring!HM131=".",".","ok")</f>
        <v>ok</v>
      </c>
      <c r="M131" t="str">
        <f>IF(questionnaire_scoring!HH131=".",".","ok")</f>
        <v>ok</v>
      </c>
      <c r="N131" t="s">
        <v>967</v>
      </c>
      <c r="O131" t="str">
        <f t="shared" ref="O131:O157" si="6">IF(B131="ok",IF(C131="ok",IF(D131="ok",IF(L131="ok","ok","."),"."),"."),".")</f>
        <v>ok</v>
      </c>
      <c r="P131" t="str">
        <f t="shared" ref="P131:P156" si="7">IF(B131="ok",IF(E131="ok",IF(K131="ok","ok","."),"."),".")</f>
        <v>ok</v>
      </c>
      <c r="Q131" t="str">
        <f t="shared" ref="Q131:Q157" si="8">IF(B131="ok",IF(M131="ok",IF(F131="ok",IF(G131="ok","ok","."),"."),"."),".")</f>
        <v>ok</v>
      </c>
    </row>
    <row r="132" spans="1:17" x14ac:dyDescent="0.25">
      <c r="A132" s="22" t="s">
        <v>978</v>
      </c>
      <c r="B132" t="str">
        <f>IF(questionnaire_scoring!B132=".",".","ok")</f>
        <v>ok</v>
      </c>
      <c r="C132" t="str">
        <f>IF(questionnaire_scoring!HC132="ok","ok",".")</f>
        <v>ok</v>
      </c>
      <c r="D132" t="str">
        <f>IF(ncog_tasks!L132=".",".","ok")</f>
        <v>ok</v>
      </c>
      <c r="E132" t="str">
        <f>IF(ncog_tasks!U132=".",".","ok")</f>
        <v>ok</v>
      </c>
      <c r="F132" t="str">
        <f>IF(ncog_tasks!BH132=".",".","ok")</f>
        <v>ok</v>
      </c>
      <c r="G132" t="str">
        <f>IF(ncog_tasks!BV132=".",".","ok")</f>
        <v>ok</v>
      </c>
      <c r="H132" s="2" t="s">
        <v>965</v>
      </c>
      <c r="I132" t="str">
        <f>IF(questionnaire_scoring!GQ132=".",".","ok")</f>
        <v>ok</v>
      </c>
      <c r="J132" s="2" t="s">
        <v>965</v>
      </c>
      <c r="K132" t="str">
        <f>IF(questionnaire_scoring!HB132=".",".","ok")</f>
        <v>ok</v>
      </c>
      <c r="L132" t="str">
        <f>IF(questionnaire_scoring!HM132=".",".","ok")</f>
        <v>ok</v>
      </c>
      <c r="M132" t="str">
        <f>IF(questionnaire_scoring!HH132=".",".","ok")</f>
        <v>ok</v>
      </c>
      <c r="N132" t="s">
        <v>967</v>
      </c>
      <c r="O132" t="str">
        <f t="shared" si="6"/>
        <v>ok</v>
      </c>
      <c r="P132" t="str">
        <f t="shared" si="7"/>
        <v>ok</v>
      </c>
      <c r="Q132" t="str">
        <f t="shared" si="8"/>
        <v>ok</v>
      </c>
    </row>
    <row r="133" spans="1:17" x14ac:dyDescent="0.25">
      <c r="A133" s="22" t="s">
        <v>979</v>
      </c>
      <c r="B133" t="str">
        <f>IF(questionnaire_scoring!B133=".",".","ok")</f>
        <v>ok</v>
      </c>
      <c r="C133" t="str">
        <f>IF(questionnaire_scoring!HC133="ok","ok",".")</f>
        <v>ok</v>
      </c>
      <c r="D133" s="10" t="str">
        <f>IF(ncog_tasks!L133=".",".","ok")</f>
        <v>.</v>
      </c>
      <c r="E133" s="10" t="str">
        <f>IF(ncog_tasks!U133=".",".","ok")</f>
        <v>.</v>
      </c>
      <c r="F133" s="10" t="str">
        <f>IF(ncog_tasks!BH133=".",".","ok")</f>
        <v>.</v>
      </c>
      <c r="G133" s="10" t="str">
        <f>IF(ncog_tasks!BV133=".",".","ok")</f>
        <v>.</v>
      </c>
      <c r="H133" s="2" t="s">
        <v>965</v>
      </c>
      <c r="I133" t="str">
        <f>IF(questionnaire_scoring!GQ133=".",".","ok")</f>
        <v>ok</v>
      </c>
      <c r="J133" s="2" t="s">
        <v>965</v>
      </c>
      <c r="K133" t="str">
        <f>IF(questionnaire_scoring!HB133=".",".","ok")</f>
        <v>ok</v>
      </c>
      <c r="L133" t="str">
        <f>IF(questionnaire_scoring!HM133=".",".","ok")</f>
        <v>ok</v>
      </c>
      <c r="M133" t="str">
        <f>IF(questionnaire_scoring!HH133=".",".","ok")</f>
        <v>ok</v>
      </c>
      <c r="N133" s="10" t="s">
        <v>966</v>
      </c>
      <c r="O133" t="str">
        <f t="shared" si="6"/>
        <v>.</v>
      </c>
      <c r="P133" t="str">
        <f t="shared" si="7"/>
        <v>.</v>
      </c>
      <c r="Q133" t="str">
        <f t="shared" si="8"/>
        <v>.</v>
      </c>
    </row>
    <row r="134" spans="1:17" x14ac:dyDescent="0.25">
      <c r="A134" s="22" t="s">
        <v>980</v>
      </c>
      <c r="B134" t="str">
        <f>IF(questionnaire_scoring!B134=".",".","ok")</f>
        <v>ok</v>
      </c>
      <c r="C134" t="str">
        <f>IF(questionnaire_scoring!HC134="ok","ok",".")</f>
        <v>ok</v>
      </c>
      <c r="D134" t="str">
        <f>IF(ncog_tasks!L134=".",".","ok")</f>
        <v>ok</v>
      </c>
      <c r="E134" s="10" t="str">
        <f>IF(ncog_tasks!U134=".",".","ok")</f>
        <v>.</v>
      </c>
      <c r="F134" t="str">
        <f>IF(ncog_tasks!BH134=".",".","ok")</f>
        <v>ok</v>
      </c>
      <c r="G134" t="str">
        <f>IF(ncog_tasks!BV134=".",".","ok")</f>
        <v>ok</v>
      </c>
      <c r="H134" s="2" t="s">
        <v>965</v>
      </c>
      <c r="I134" t="str">
        <f>IF(questionnaire_scoring!GQ134=".",".","ok")</f>
        <v>ok</v>
      </c>
      <c r="J134" s="2" t="s">
        <v>965</v>
      </c>
      <c r="K134" t="str">
        <f>IF(questionnaire_scoring!HB134=".",".","ok")</f>
        <v>ok</v>
      </c>
      <c r="L134" t="str">
        <f>IF(questionnaire_scoring!HM134=".",".","ok")</f>
        <v>ok</v>
      </c>
      <c r="M134" t="str">
        <f>IF(questionnaire_scoring!HH134=".",".","ok")</f>
        <v>ok</v>
      </c>
      <c r="N134" t="s">
        <v>968</v>
      </c>
      <c r="O134" t="str">
        <f t="shared" si="6"/>
        <v>ok</v>
      </c>
      <c r="P134" t="str">
        <f t="shared" si="7"/>
        <v>.</v>
      </c>
      <c r="Q134" t="str">
        <f t="shared" si="8"/>
        <v>ok</v>
      </c>
    </row>
    <row r="135" spans="1:17" x14ac:dyDescent="0.25">
      <c r="A135" s="22" t="s">
        <v>981</v>
      </c>
      <c r="B135" t="str">
        <f>IF(questionnaire_scoring!B135=".",".","ok")</f>
        <v>ok</v>
      </c>
      <c r="C135" t="str">
        <f>IF(questionnaire_scoring!HC135="ok","ok",".")</f>
        <v>ok</v>
      </c>
      <c r="D135" t="str">
        <f>IF(ncog_tasks!L135=".",".","ok")</f>
        <v>ok</v>
      </c>
      <c r="E135" s="10" t="str">
        <f>IF(ncog_tasks!U135=".",".","ok")</f>
        <v>.</v>
      </c>
      <c r="F135" t="str">
        <f>IF(ncog_tasks!BH135=".",".","ok")</f>
        <v>ok</v>
      </c>
      <c r="G135" t="str">
        <f>IF(ncog_tasks!BV135=".",".","ok")</f>
        <v>ok</v>
      </c>
      <c r="H135" s="2" t="s">
        <v>965</v>
      </c>
      <c r="I135" t="str">
        <f>IF(questionnaire_scoring!GQ135=".",".","ok")</f>
        <v>ok</v>
      </c>
      <c r="J135" s="2" t="s">
        <v>965</v>
      </c>
      <c r="K135" t="str">
        <f>IF(questionnaire_scoring!HB135=".",".","ok")</f>
        <v>ok</v>
      </c>
      <c r="L135" t="str">
        <f>IF(questionnaire_scoring!HM135=".",".","ok")</f>
        <v>ok</v>
      </c>
      <c r="M135" t="str">
        <f>IF(questionnaire_scoring!HH135=".",".","ok")</f>
        <v>ok</v>
      </c>
      <c r="N135" t="s">
        <v>968</v>
      </c>
      <c r="O135" t="str">
        <f t="shared" si="6"/>
        <v>ok</v>
      </c>
      <c r="P135" t="str">
        <f t="shared" si="7"/>
        <v>.</v>
      </c>
      <c r="Q135" t="str">
        <f t="shared" si="8"/>
        <v>ok</v>
      </c>
    </row>
    <row r="136" spans="1:17" x14ac:dyDescent="0.25">
      <c r="A136" s="22" t="s">
        <v>982</v>
      </c>
      <c r="B136" t="str">
        <f>IF(questionnaire_scoring!B136=".",".","ok")</f>
        <v>ok</v>
      </c>
      <c r="C136" t="str">
        <f>IF(questionnaire_scoring!HC136="ok","ok",".")</f>
        <v>ok</v>
      </c>
      <c r="D136" t="str">
        <f>IF(ncog_tasks!L136=".",".","ok")</f>
        <v>ok</v>
      </c>
      <c r="E136" t="str">
        <f>IF(ncog_tasks!U136=".",".","ok")</f>
        <v>ok</v>
      </c>
      <c r="F136" t="str">
        <f>IF(ncog_tasks!BH136=".",".","ok")</f>
        <v>ok</v>
      </c>
      <c r="G136" t="str">
        <f>IF(ncog_tasks!BV136=".",".","ok")</f>
        <v>ok</v>
      </c>
      <c r="H136" s="2" t="s">
        <v>965</v>
      </c>
      <c r="I136" t="str">
        <f>IF(questionnaire_scoring!GQ136=".",".","ok")</f>
        <v>ok</v>
      </c>
      <c r="J136" s="2" t="s">
        <v>965</v>
      </c>
      <c r="K136" t="str">
        <f>IF(questionnaire_scoring!HB136=".",".","ok")</f>
        <v>ok</v>
      </c>
      <c r="L136" t="str">
        <f>IF(questionnaire_scoring!HM136=".",".","ok")</f>
        <v>ok</v>
      </c>
      <c r="M136" t="str">
        <f>IF(questionnaire_scoring!HH136=".",".","ok")</f>
        <v>ok</v>
      </c>
      <c r="N136" t="s">
        <v>968</v>
      </c>
      <c r="O136" t="str">
        <f t="shared" si="6"/>
        <v>ok</v>
      </c>
      <c r="P136" t="str">
        <f t="shared" si="7"/>
        <v>ok</v>
      </c>
      <c r="Q136" t="str">
        <f t="shared" si="8"/>
        <v>ok</v>
      </c>
    </row>
    <row r="137" spans="1:17" s="1" customFormat="1" x14ac:dyDescent="0.25">
      <c r="A137" s="26" t="s">
        <v>983</v>
      </c>
      <c r="B137" s="1" t="str">
        <f>IF(questionnaire_scoring!B137=".",".","ok")</f>
        <v>.</v>
      </c>
      <c r="C137" s="1" t="str">
        <f>IF(questionnaire_scoring!HC137="ok","ok",".")</f>
        <v>.</v>
      </c>
      <c r="D137" s="1" t="str">
        <f>IF(ncog_tasks!L137=".",".","ok")</f>
        <v>.</v>
      </c>
      <c r="E137" s="1" t="str">
        <f>IF(ncog_tasks!U137=".",".","ok")</f>
        <v>ok</v>
      </c>
      <c r="F137" s="1" t="str">
        <f>IF(ncog_tasks!BH137=".",".","ok")</f>
        <v>.</v>
      </c>
      <c r="G137" s="1" t="str">
        <f>IF(ncog_tasks!BV137=".",".","ok")</f>
        <v>.</v>
      </c>
      <c r="H137" s="1" t="s">
        <v>965</v>
      </c>
      <c r="I137" s="1" t="str">
        <f>IF(questionnaire_scoring!GQ137=".",".","ok")</f>
        <v>.</v>
      </c>
      <c r="J137" s="1" t="s">
        <v>965</v>
      </c>
      <c r="K137" s="1" t="str">
        <f>IF(questionnaire_scoring!HB137=".",".","ok")</f>
        <v>.</v>
      </c>
      <c r="L137" s="1" t="str">
        <f>IF(questionnaire_scoring!HM137=".",".","ok")</f>
        <v>.</v>
      </c>
      <c r="M137" s="1" t="str">
        <f>IF(questionnaire_scoring!HH137=".",".","ok")</f>
        <v>.</v>
      </c>
      <c r="N137" s="1" t="s">
        <v>964</v>
      </c>
      <c r="O137" s="1" t="str">
        <f t="shared" si="6"/>
        <v>.</v>
      </c>
      <c r="P137" s="1" t="str">
        <f t="shared" si="7"/>
        <v>.</v>
      </c>
      <c r="Q137" s="1" t="str">
        <f t="shared" si="8"/>
        <v>.</v>
      </c>
    </row>
    <row r="138" spans="1:17" x14ac:dyDescent="0.25">
      <c r="A138" s="22" t="s">
        <v>984</v>
      </c>
      <c r="B138" t="str">
        <f>IF(questionnaire_scoring!B138=".",".","ok")</f>
        <v>ok</v>
      </c>
      <c r="C138" t="str">
        <f>IF(questionnaire_scoring!HC138="ok","ok",".")</f>
        <v>ok</v>
      </c>
      <c r="D138" t="str">
        <f>IF(ncog_tasks!L138=".",".","ok")</f>
        <v>ok</v>
      </c>
      <c r="E138" t="str">
        <f>IF(ncog_tasks!U138=".",".","ok")</f>
        <v>ok</v>
      </c>
      <c r="F138" t="str">
        <f>IF(ncog_tasks!BH138=".",".","ok")</f>
        <v>ok</v>
      </c>
      <c r="G138" t="str">
        <f>IF(ncog_tasks!BV138=".",".","ok")</f>
        <v>ok</v>
      </c>
      <c r="H138" s="2" t="s">
        <v>965</v>
      </c>
      <c r="I138" t="str">
        <f>IF(questionnaire_scoring!GQ138=".",".","ok")</f>
        <v>ok</v>
      </c>
      <c r="J138" s="2" t="s">
        <v>965</v>
      </c>
      <c r="K138" t="str">
        <f>IF(questionnaire_scoring!HB138=".",".","ok")</f>
        <v>ok</v>
      </c>
      <c r="L138" t="str">
        <f>IF(questionnaire_scoring!HM138=".",".","ok")</f>
        <v>ok</v>
      </c>
      <c r="M138" t="str">
        <f>IF(questionnaire_scoring!HH138=".",".","ok")</f>
        <v>ok</v>
      </c>
      <c r="N138" t="s">
        <v>967</v>
      </c>
      <c r="O138" t="str">
        <f t="shared" si="6"/>
        <v>ok</v>
      </c>
      <c r="P138" t="str">
        <f t="shared" si="7"/>
        <v>ok</v>
      </c>
      <c r="Q138" t="str">
        <f t="shared" si="8"/>
        <v>ok</v>
      </c>
    </row>
    <row r="139" spans="1:17" x14ac:dyDescent="0.25">
      <c r="A139" s="22" t="s">
        <v>985</v>
      </c>
      <c r="B139" t="str">
        <f>IF(questionnaire_scoring!B139=".",".","ok")</f>
        <v>ok</v>
      </c>
      <c r="C139" t="str">
        <f>IF(questionnaire_scoring!HC139="ok","ok",".")</f>
        <v>ok</v>
      </c>
      <c r="D139" t="str">
        <f>IF(ncog_tasks!L139=".",".","ok")</f>
        <v>ok</v>
      </c>
      <c r="E139" t="str">
        <f>IF(ncog_tasks!U139=".",".","ok")</f>
        <v>ok</v>
      </c>
      <c r="F139" t="str">
        <f>IF(ncog_tasks!BH139=".",".","ok")</f>
        <v>ok</v>
      </c>
      <c r="G139" t="str">
        <f>IF(ncog_tasks!BV139=".",".","ok")</f>
        <v>ok</v>
      </c>
      <c r="H139" s="2" t="s">
        <v>965</v>
      </c>
      <c r="I139" t="str">
        <f>IF(questionnaire_scoring!GQ139=".",".","ok")</f>
        <v>ok</v>
      </c>
      <c r="J139" s="2" t="s">
        <v>965</v>
      </c>
      <c r="K139" t="str">
        <f>IF(questionnaire_scoring!HB139=".",".","ok")</f>
        <v>ok</v>
      </c>
      <c r="L139" t="str">
        <f>IF(questionnaire_scoring!HM139=".",".","ok")</f>
        <v>ok</v>
      </c>
      <c r="M139" t="str">
        <f>IF(questionnaire_scoring!HH139=".",".","ok")</f>
        <v>ok</v>
      </c>
      <c r="N139" t="s">
        <v>967</v>
      </c>
      <c r="O139" t="str">
        <f t="shared" si="6"/>
        <v>ok</v>
      </c>
      <c r="P139" t="str">
        <f t="shared" si="7"/>
        <v>ok</v>
      </c>
      <c r="Q139" t="str">
        <f t="shared" si="8"/>
        <v>ok</v>
      </c>
    </row>
    <row r="140" spans="1:17" x14ac:dyDescent="0.25">
      <c r="A140" s="22" t="s">
        <v>986</v>
      </c>
      <c r="B140" t="str">
        <f>IF(questionnaire_scoring!B140=".",".","ok")</f>
        <v>ok</v>
      </c>
      <c r="C140" s="10" t="str">
        <f>IF(questionnaire_scoring!HC140="ok","ok",".")</f>
        <v>.</v>
      </c>
      <c r="D140" t="str">
        <f>IF(ncog_tasks!L140=".",".","ok")</f>
        <v>ok</v>
      </c>
      <c r="E140" t="str">
        <f>IF(ncog_tasks!U140=".",".","ok")</f>
        <v>ok</v>
      </c>
      <c r="F140" t="str">
        <f>IF(ncog_tasks!BH140=".",".","ok")</f>
        <v>ok</v>
      </c>
      <c r="G140" t="str">
        <f>IF(ncog_tasks!BV140=".",".","ok")</f>
        <v>ok</v>
      </c>
      <c r="H140" s="2" t="s">
        <v>965</v>
      </c>
      <c r="I140" t="str">
        <f>IF(questionnaire_scoring!GQ140=".",".","ok")</f>
        <v>ok</v>
      </c>
      <c r="J140" s="2" t="s">
        <v>965</v>
      </c>
      <c r="K140" t="str">
        <f>IF(questionnaire_scoring!HB140=".",".","ok")</f>
        <v>ok</v>
      </c>
      <c r="L140" t="str">
        <f>IF(questionnaire_scoring!HM140=".",".","ok")</f>
        <v>ok</v>
      </c>
      <c r="M140" t="str">
        <f>IF(questionnaire_scoring!HH140=".",".","ok")</f>
        <v>ok</v>
      </c>
      <c r="N140" t="s">
        <v>968</v>
      </c>
      <c r="O140" t="str">
        <f t="shared" si="6"/>
        <v>.</v>
      </c>
      <c r="P140" t="str">
        <f t="shared" si="7"/>
        <v>ok</v>
      </c>
      <c r="Q140" t="str">
        <f t="shared" si="8"/>
        <v>ok</v>
      </c>
    </row>
    <row r="141" spans="1:17" x14ac:dyDescent="0.25">
      <c r="A141" s="26" t="s">
        <v>987</v>
      </c>
      <c r="B141" s="1" t="str">
        <f>IF(questionnaire_scoring!B141=".",".","ok")</f>
        <v>.</v>
      </c>
      <c r="C141" s="1" t="str">
        <f>IF(questionnaire_scoring!HC141="ok","ok",".")</f>
        <v>.</v>
      </c>
      <c r="D141" s="1" t="str">
        <f>IF(ncog_tasks!L141=".",".","ok")</f>
        <v>.</v>
      </c>
      <c r="E141" s="1" t="str">
        <f>IF(ncog_tasks!U141=".",".","ok")</f>
        <v>ok</v>
      </c>
      <c r="F141" s="1" t="str">
        <f>IF(ncog_tasks!BH141=".",".","ok")</f>
        <v>.</v>
      </c>
      <c r="G141" s="1" t="str">
        <f>IF(ncog_tasks!BV141=".",".","ok")</f>
        <v>.</v>
      </c>
      <c r="H141" s="1" t="s">
        <v>965</v>
      </c>
      <c r="I141" s="1" t="str">
        <f>IF(questionnaire_scoring!GQ141=".",".","ok")</f>
        <v>.</v>
      </c>
      <c r="J141" s="1" t="s">
        <v>965</v>
      </c>
      <c r="K141" s="1" t="str">
        <f>IF(questionnaire_scoring!HB141=".",".","ok")</f>
        <v>.</v>
      </c>
      <c r="L141" s="1" t="str">
        <f>IF(questionnaire_scoring!HM141=".",".","ok")</f>
        <v>.</v>
      </c>
      <c r="M141" s="1" t="str">
        <f>IF(questionnaire_scoring!HH141=".",".","ok")</f>
        <v>.</v>
      </c>
      <c r="N141" s="1" t="s">
        <v>964</v>
      </c>
      <c r="O141" s="1" t="str">
        <f t="shared" si="6"/>
        <v>.</v>
      </c>
      <c r="P141" s="1" t="str">
        <f t="shared" si="7"/>
        <v>.</v>
      </c>
      <c r="Q141" s="1" t="str">
        <f t="shared" si="8"/>
        <v>.</v>
      </c>
    </row>
    <row r="142" spans="1:17" x14ac:dyDescent="0.25">
      <c r="A142" s="22" t="s">
        <v>988</v>
      </c>
      <c r="B142" t="str">
        <f>IF(questionnaire_scoring!B142=".",".","ok")</f>
        <v>ok</v>
      </c>
      <c r="C142" t="str">
        <f>IF(questionnaire_scoring!HC142="ok","ok",".")</f>
        <v>ok</v>
      </c>
      <c r="D142" t="str">
        <f>IF(ncog_tasks!L142=".",".","ok")</f>
        <v>ok</v>
      </c>
      <c r="E142" t="str">
        <f>IF(ncog_tasks!U142=".",".","ok")</f>
        <v>ok</v>
      </c>
      <c r="F142" t="str">
        <f>IF(ncog_tasks!BH142=".",".","ok")</f>
        <v>ok</v>
      </c>
      <c r="G142" t="str">
        <f>IF(ncog_tasks!BV142=".",".","ok")</f>
        <v>ok</v>
      </c>
      <c r="H142" s="2" t="s">
        <v>965</v>
      </c>
      <c r="I142" t="str">
        <f>IF(questionnaire_scoring!GQ142=".",".","ok")</f>
        <v>ok</v>
      </c>
      <c r="J142" s="2" t="s">
        <v>965</v>
      </c>
      <c r="K142" t="str">
        <f>IF(questionnaire_scoring!HB142=".",".","ok")</f>
        <v>ok</v>
      </c>
      <c r="L142" t="str">
        <f>IF(questionnaire_scoring!HM142=".",".","ok")</f>
        <v>ok</v>
      </c>
      <c r="M142" t="str">
        <f>IF(questionnaire_scoring!HH142=".",".","ok")</f>
        <v>ok</v>
      </c>
      <c r="N142" t="s">
        <v>967</v>
      </c>
      <c r="O142" t="str">
        <f t="shared" si="6"/>
        <v>ok</v>
      </c>
      <c r="P142" t="str">
        <f t="shared" si="7"/>
        <v>ok</v>
      </c>
      <c r="Q142" t="str">
        <f t="shared" si="8"/>
        <v>ok</v>
      </c>
    </row>
    <row r="143" spans="1:17" x14ac:dyDescent="0.25">
      <c r="A143" s="22" t="s">
        <v>989</v>
      </c>
      <c r="B143" t="str">
        <f>IF(questionnaire_scoring!B143=".",".","ok")</f>
        <v>ok</v>
      </c>
      <c r="C143" t="str">
        <f>IF(questionnaire_scoring!HC143="ok","ok",".")</f>
        <v>ok</v>
      </c>
      <c r="D143" t="str">
        <f>IF(ncog_tasks!L143=".",".","ok")</f>
        <v>ok</v>
      </c>
      <c r="E143" t="str">
        <f>IF(ncog_tasks!U143=".",".","ok")</f>
        <v>ok</v>
      </c>
      <c r="F143" t="str">
        <f>IF(ncog_tasks!BH143=".",".","ok")</f>
        <v>ok</v>
      </c>
      <c r="G143" t="str">
        <f>IF(ncog_tasks!BV143=".",".","ok")</f>
        <v>ok</v>
      </c>
      <c r="H143" s="2" t="s">
        <v>965</v>
      </c>
      <c r="I143" t="str">
        <f>IF(questionnaire_scoring!GQ143=".",".","ok")</f>
        <v>ok</v>
      </c>
      <c r="J143" s="2" t="s">
        <v>965</v>
      </c>
      <c r="K143" t="str">
        <f>IF(questionnaire_scoring!HB143=".",".","ok")</f>
        <v>ok</v>
      </c>
      <c r="L143" t="str">
        <f>IF(questionnaire_scoring!HM143=".",".","ok")</f>
        <v>ok</v>
      </c>
      <c r="M143" t="str">
        <f>IF(questionnaire_scoring!HH143=".",".","ok")</f>
        <v>ok</v>
      </c>
      <c r="N143" t="s">
        <v>967</v>
      </c>
      <c r="O143" t="str">
        <f t="shared" si="6"/>
        <v>ok</v>
      </c>
      <c r="P143" t="str">
        <f t="shared" si="7"/>
        <v>ok</v>
      </c>
      <c r="Q143" t="str">
        <f t="shared" si="8"/>
        <v>ok</v>
      </c>
    </row>
    <row r="144" spans="1:17" x14ac:dyDescent="0.25">
      <c r="A144" s="22" t="s">
        <v>990</v>
      </c>
      <c r="B144" t="str">
        <f>IF(questionnaire_scoring!B144=".",".","ok")</f>
        <v>ok</v>
      </c>
      <c r="C144" t="str">
        <f>IF(questionnaire_scoring!HC144="ok","ok",".")</f>
        <v>ok</v>
      </c>
      <c r="D144" t="str">
        <f>IF(ncog_tasks!L144=".",".","ok")</f>
        <v>ok</v>
      </c>
      <c r="E144" t="str">
        <f>IF(ncog_tasks!U144=".",".","ok")</f>
        <v>ok</v>
      </c>
      <c r="F144" t="str">
        <f>IF(ncog_tasks!BH144=".",".","ok")</f>
        <v>ok</v>
      </c>
      <c r="G144" t="str">
        <f>IF(ncog_tasks!BV144=".",".","ok")</f>
        <v>ok</v>
      </c>
      <c r="H144" s="2" t="s">
        <v>965</v>
      </c>
      <c r="I144" t="str">
        <f>IF(questionnaire_scoring!GQ144=".",".","ok")</f>
        <v>ok</v>
      </c>
      <c r="J144" s="2" t="s">
        <v>965</v>
      </c>
      <c r="K144" t="str">
        <f>IF(questionnaire_scoring!HB144=".",".","ok")</f>
        <v>ok</v>
      </c>
      <c r="L144" t="str">
        <f>IF(questionnaire_scoring!HM144=".",".","ok")</f>
        <v>ok</v>
      </c>
      <c r="M144" t="str">
        <f>IF(questionnaire_scoring!HH144=".",".","ok")</f>
        <v>ok</v>
      </c>
      <c r="N144" t="s">
        <v>967</v>
      </c>
      <c r="O144" t="str">
        <f t="shared" si="6"/>
        <v>ok</v>
      </c>
      <c r="P144" t="str">
        <f t="shared" si="7"/>
        <v>ok</v>
      </c>
      <c r="Q144" t="str">
        <f t="shared" si="8"/>
        <v>ok</v>
      </c>
    </row>
    <row r="145" spans="1:17" x14ac:dyDescent="0.25">
      <c r="A145" s="22" t="s">
        <v>991</v>
      </c>
      <c r="B145" t="str">
        <f>IF(questionnaire_scoring!B145=".",".","ok")</f>
        <v>ok</v>
      </c>
      <c r="C145" t="str">
        <f>IF(questionnaire_scoring!HC145="ok","ok",".")</f>
        <v>ok</v>
      </c>
      <c r="D145" t="str">
        <f>IF(ncog_tasks!L145=".",".","ok")</f>
        <v>ok</v>
      </c>
      <c r="E145" t="str">
        <f>IF(ncog_tasks!U145=".",".","ok")</f>
        <v>ok</v>
      </c>
      <c r="F145" t="str">
        <f>IF(ncog_tasks!BH145=".",".","ok")</f>
        <v>ok</v>
      </c>
      <c r="G145" t="str">
        <f>IF(ncog_tasks!BV145=".",".","ok")</f>
        <v>ok</v>
      </c>
      <c r="H145" s="2" t="s">
        <v>965</v>
      </c>
      <c r="I145" t="str">
        <f>IF(questionnaire_scoring!GQ145=".",".","ok")</f>
        <v>ok</v>
      </c>
      <c r="J145" s="2" t="s">
        <v>965</v>
      </c>
      <c r="K145" t="str">
        <f>IF(questionnaire_scoring!HB145=".",".","ok")</f>
        <v>ok</v>
      </c>
      <c r="L145" t="str">
        <f>IF(questionnaire_scoring!HM145=".",".","ok")</f>
        <v>ok</v>
      </c>
      <c r="M145" t="str">
        <f>IF(questionnaire_scoring!HH145=".",".","ok")</f>
        <v>ok</v>
      </c>
      <c r="N145" t="s">
        <v>967</v>
      </c>
      <c r="O145" t="str">
        <f t="shared" si="6"/>
        <v>ok</v>
      </c>
      <c r="P145" t="str">
        <f t="shared" si="7"/>
        <v>ok</v>
      </c>
      <c r="Q145" t="str">
        <f t="shared" si="8"/>
        <v>ok</v>
      </c>
    </row>
    <row r="146" spans="1:17" x14ac:dyDescent="0.25">
      <c r="A146" s="22" t="s">
        <v>992</v>
      </c>
      <c r="B146" t="str">
        <f>IF(questionnaire_scoring!B146=".",".","ok")</f>
        <v>ok</v>
      </c>
      <c r="C146" t="str">
        <f>IF(questionnaire_scoring!HC146="ok","ok",".")</f>
        <v>ok</v>
      </c>
      <c r="D146" t="str">
        <f>IF(ncog_tasks!L146=".",".","ok")</f>
        <v>ok</v>
      </c>
      <c r="E146" s="10" t="str">
        <f>IF(ncog_tasks!U146=".",".","ok")</f>
        <v>.</v>
      </c>
      <c r="F146" s="10" t="str">
        <f>IF(ncog_tasks!BH146=".",".","ok")</f>
        <v>.</v>
      </c>
      <c r="G146" t="str">
        <f>IF(ncog_tasks!BV146=".",".","ok")</f>
        <v>ok</v>
      </c>
      <c r="H146" s="2" t="s">
        <v>965</v>
      </c>
      <c r="I146" t="str">
        <f>IF(questionnaire_scoring!GQ146=".",".","ok")</f>
        <v>ok</v>
      </c>
      <c r="J146" s="2" t="s">
        <v>965</v>
      </c>
      <c r="K146" t="str">
        <f>IF(questionnaire_scoring!HB146=".",".","ok")</f>
        <v>ok</v>
      </c>
      <c r="L146" t="str">
        <f>IF(questionnaire_scoring!HM146=".",".","ok")</f>
        <v>ok</v>
      </c>
      <c r="M146" t="str">
        <f>IF(questionnaire_scoring!HH146=".",".","ok")</f>
        <v>ok</v>
      </c>
      <c r="N146" t="s">
        <v>968</v>
      </c>
      <c r="O146" t="str">
        <f t="shared" si="6"/>
        <v>ok</v>
      </c>
      <c r="P146" t="str">
        <f t="shared" si="7"/>
        <v>.</v>
      </c>
      <c r="Q146" t="str">
        <f t="shared" si="8"/>
        <v>.</v>
      </c>
    </row>
    <row r="147" spans="1:17" x14ac:dyDescent="0.25">
      <c r="A147" s="22" t="s">
        <v>993</v>
      </c>
      <c r="B147" t="str">
        <f>IF(questionnaire_scoring!B147=".",".","ok")</f>
        <v>ok</v>
      </c>
      <c r="C147" t="str">
        <f>IF(questionnaire_scoring!HC147="ok","ok",".")</f>
        <v>ok</v>
      </c>
      <c r="D147" t="str">
        <f>IF(ncog_tasks!L147=".",".","ok")</f>
        <v>ok</v>
      </c>
      <c r="E147" t="str">
        <f>IF(ncog_tasks!U147=".",".","ok")</f>
        <v>ok</v>
      </c>
      <c r="F147" t="str">
        <f>IF(ncog_tasks!BH147=".",".","ok")</f>
        <v>ok</v>
      </c>
      <c r="G147" t="str">
        <f>IF(ncog_tasks!BV147=".",".","ok")</f>
        <v>ok</v>
      </c>
      <c r="H147" s="2" t="s">
        <v>965</v>
      </c>
      <c r="I147" t="str">
        <f>IF(questionnaire_scoring!GQ147=".",".","ok")</f>
        <v>ok</v>
      </c>
      <c r="J147" s="2" t="s">
        <v>965</v>
      </c>
      <c r="K147" t="str">
        <f>IF(questionnaire_scoring!HB147=".",".","ok")</f>
        <v>ok</v>
      </c>
      <c r="L147" t="str">
        <f>IF(questionnaire_scoring!HM147=".",".","ok")</f>
        <v>ok</v>
      </c>
      <c r="M147" t="str">
        <f>IF(questionnaire_scoring!HH147=".",".","ok")</f>
        <v>ok</v>
      </c>
      <c r="N147" t="s">
        <v>967</v>
      </c>
      <c r="O147" t="str">
        <f t="shared" si="6"/>
        <v>ok</v>
      </c>
      <c r="P147" t="str">
        <f t="shared" si="7"/>
        <v>ok</v>
      </c>
      <c r="Q147" t="str">
        <f t="shared" si="8"/>
        <v>ok</v>
      </c>
    </row>
    <row r="148" spans="1:17" x14ac:dyDescent="0.25">
      <c r="A148" s="22" t="s">
        <v>994</v>
      </c>
      <c r="B148" t="str">
        <f>IF(questionnaire_scoring!B148=".",".","ok")</f>
        <v>ok</v>
      </c>
      <c r="C148" t="str">
        <f>IF(questionnaire_scoring!HC148="ok","ok",".")</f>
        <v>ok</v>
      </c>
      <c r="D148" t="str">
        <f>IF(ncog_tasks!L148=".",".","ok")</f>
        <v>ok</v>
      </c>
      <c r="E148" t="str">
        <f>IF(ncog_tasks!U148=".",".","ok")</f>
        <v>ok</v>
      </c>
      <c r="F148" t="str">
        <f>IF(ncog_tasks!BH148=".",".","ok")</f>
        <v>ok</v>
      </c>
      <c r="G148" t="str">
        <f>IF(ncog_tasks!BV148=".",".","ok")</f>
        <v>ok</v>
      </c>
      <c r="H148" s="2" t="s">
        <v>965</v>
      </c>
      <c r="I148" t="str">
        <f>IF(questionnaire_scoring!GQ148=".",".","ok")</f>
        <v>ok</v>
      </c>
      <c r="J148" s="2" t="s">
        <v>965</v>
      </c>
      <c r="K148" t="str">
        <f>IF(questionnaire_scoring!HB148=".",".","ok")</f>
        <v>ok</v>
      </c>
      <c r="L148" t="str">
        <f>IF(questionnaire_scoring!HM148=".",".","ok")</f>
        <v>ok</v>
      </c>
      <c r="M148" t="str">
        <f>IF(questionnaire_scoring!HH148=".",".","ok")</f>
        <v>ok</v>
      </c>
      <c r="N148" t="s">
        <v>967</v>
      </c>
      <c r="O148" t="str">
        <f t="shared" si="6"/>
        <v>ok</v>
      </c>
      <c r="P148" t="str">
        <f t="shared" si="7"/>
        <v>ok</v>
      </c>
      <c r="Q148" t="str">
        <f t="shared" si="8"/>
        <v>ok</v>
      </c>
    </row>
    <row r="149" spans="1:17" x14ac:dyDescent="0.25">
      <c r="A149" s="22" t="s">
        <v>995</v>
      </c>
      <c r="B149" t="str">
        <f>IF(questionnaire_scoring!B149=".",".","ok")</f>
        <v>ok</v>
      </c>
      <c r="C149" t="str">
        <f>IF(questionnaire_scoring!HC149="ok","ok",".")</f>
        <v>ok</v>
      </c>
      <c r="D149" t="str">
        <f>IF(ncog_tasks!L149=".",".","ok")</f>
        <v>ok</v>
      </c>
      <c r="E149" t="str">
        <f>IF(ncog_tasks!U149=".",".","ok")</f>
        <v>ok</v>
      </c>
      <c r="F149" t="str">
        <f>IF(ncog_tasks!BH149=".",".","ok")</f>
        <v>ok</v>
      </c>
      <c r="G149" t="str">
        <f>IF(ncog_tasks!BV149=".",".","ok")</f>
        <v>ok</v>
      </c>
      <c r="H149" s="2" t="s">
        <v>965</v>
      </c>
      <c r="I149" t="str">
        <f>IF(questionnaire_scoring!GQ149=".",".","ok")</f>
        <v>ok</v>
      </c>
      <c r="J149" s="2" t="s">
        <v>965</v>
      </c>
      <c r="K149" t="str">
        <f>IF(questionnaire_scoring!HB149=".",".","ok")</f>
        <v>ok</v>
      </c>
      <c r="L149" t="str">
        <f>IF(questionnaire_scoring!HM149=".",".","ok")</f>
        <v>ok</v>
      </c>
      <c r="M149" t="str">
        <f>IF(questionnaire_scoring!HH149=".",".","ok")</f>
        <v>ok</v>
      </c>
      <c r="N149" t="s">
        <v>967</v>
      </c>
      <c r="O149" t="str">
        <f t="shared" si="6"/>
        <v>ok</v>
      </c>
      <c r="P149" t="str">
        <f t="shared" si="7"/>
        <v>ok</v>
      </c>
      <c r="Q149" t="str">
        <f t="shared" si="8"/>
        <v>ok</v>
      </c>
    </row>
    <row r="150" spans="1:17" x14ac:dyDescent="0.25">
      <c r="A150" s="22" t="s">
        <v>996</v>
      </c>
      <c r="B150" t="str">
        <f>IF(questionnaire_scoring!B150=".",".","ok")</f>
        <v>ok</v>
      </c>
      <c r="C150" t="str">
        <f>IF(questionnaire_scoring!HC150="ok","ok",".")</f>
        <v>ok</v>
      </c>
      <c r="D150" t="str">
        <f>IF(ncog_tasks!L150=".",".","ok")</f>
        <v>ok</v>
      </c>
      <c r="E150" t="str">
        <f>IF(ncog_tasks!U150=".",".","ok")</f>
        <v>ok</v>
      </c>
      <c r="F150" t="str">
        <f>IF(ncog_tasks!BH150=".",".","ok")</f>
        <v>ok</v>
      </c>
      <c r="G150" t="str">
        <f>IF(ncog_tasks!BV150=".",".","ok")</f>
        <v>ok</v>
      </c>
      <c r="H150" s="2" t="s">
        <v>965</v>
      </c>
      <c r="I150" t="str">
        <f>IF(questionnaire_scoring!GQ150=".",".","ok")</f>
        <v>ok</v>
      </c>
      <c r="J150" s="2" t="s">
        <v>965</v>
      </c>
      <c r="K150" t="str">
        <f>IF(questionnaire_scoring!HB150=".",".","ok")</f>
        <v>ok</v>
      </c>
      <c r="L150" t="str">
        <f>IF(questionnaire_scoring!HM150=".",".","ok")</f>
        <v>ok</v>
      </c>
      <c r="M150" t="str">
        <f>IF(questionnaire_scoring!HH150=".",".","ok")</f>
        <v>ok</v>
      </c>
      <c r="N150" t="s">
        <v>967</v>
      </c>
      <c r="O150" t="str">
        <f t="shared" si="6"/>
        <v>ok</v>
      </c>
      <c r="P150" t="str">
        <f t="shared" si="7"/>
        <v>ok</v>
      </c>
      <c r="Q150" t="str">
        <f t="shared" si="8"/>
        <v>ok</v>
      </c>
    </row>
    <row r="151" spans="1:17" x14ac:dyDescent="0.25">
      <c r="A151" s="22" t="s">
        <v>997</v>
      </c>
      <c r="B151" t="str">
        <f>IF(questionnaire_scoring!B151=".",".","ok")</f>
        <v>ok</v>
      </c>
      <c r="C151" t="str">
        <f>IF(questionnaire_scoring!HC151="ok","ok",".")</f>
        <v>ok</v>
      </c>
      <c r="D151" t="str">
        <f>IF(ncog_tasks!L151=".",".","ok")</f>
        <v>ok</v>
      </c>
      <c r="E151" t="str">
        <f>IF(ncog_tasks!U151=".",".","ok")</f>
        <v>ok</v>
      </c>
      <c r="F151" t="str">
        <f>IF(ncog_tasks!BH151=".",".","ok")</f>
        <v>ok</v>
      </c>
      <c r="G151" t="str">
        <f>IF(ncog_tasks!BV151=".",".","ok")</f>
        <v>ok</v>
      </c>
      <c r="H151" s="2" t="s">
        <v>965</v>
      </c>
      <c r="I151" t="str">
        <f>IF(questionnaire_scoring!GQ151=".",".","ok")</f>
        <v>ok</v>
      </c>
      <c r="J151" s="2" t="s">
        <v>965</v>
      </c>
      <c r="K151" t="str">
        <f>IF(questionnaire_scoring!HB151=".",".","ok")</f>
        <v>ok</v>
      </c>
      <c r="L151" t="str">
        <f>IF(questionnaire_scoring!HM151=".",".","ok")</f>
        <v>ok</v>
      </c>
      <c r="M151" t="str">
        <f>IF(questionnaire_scoring!HH151=".",".","ok")</f>
        <v>ok</v>
      </c>
      <c r="N151" t="s">
        <v>967</v>
      </c>
      <c r="O151" t="str">
        <f t="shared" si="6"/>
        <v>ok</v>
      </c>
      <c r="P151" t="str">
        <f t="shared" si="7"/>
        <v>ok</v>
      </c>
      <c r="Q151" t="str">
        <f t="shared" si="8"/>
        <v>ok</v>
      </c>
    </row>
    <row r="152" spans="1:17" x14ac:dyDescent="0.25">
      <c r="A152" s="22" t="s">
        <v>998</v>
      </c>
      <c r="B152" t="str">
        <f>IF(questionnaire_scoring!B152=".",".","ok")</f>
        <v>ok</v>
      </c>
      <c r="C152" t="str">
        <f>IF(questionnaire_scoring!HC152="ok","ok",".")</f>
        <v>ok</v>
      </c>
      <c r="D152" t="str">
        <f>IF(ncog_tasks!L152=".",".","ok")</f>
        <v>ok</v>
      </c>
      <c r="E152" t="str">
        <f>IF(ncog_tasks!U152=".",".","ok")</f>
        <v>ok</v>
      </c>
      <c r="F152" t="str">
        <f>IF(ncog_tasks!BH152=".",".","ok")</f>
        <v>ok</v>
      </c>
      <c r="G152" t="str">
        <f>IF(ncog_tasks!BV152=".",".","ok")</f>
        <v>ok</v>
      </c>
      <c r="H152" s="2" t="s">
        <v>965</v>
      </c>
      <c r="I152" t="str">
        <f>IF(questionnaire_scoring!GQ152=".",".","ok")</f>
        <v>ok</v>
      </c>
      <c r="J152" s="2" t="s">
        <v>965</v>
      </c>
      <c r="K152" t="str">
        <f>IF(questionnaire_scoring!HB152=".",".","ok")</f>
        <v>ok</v>
      </c>
      <c r="L152" t="str">
        <f>IF(questionnaire_scoring!HM152=".",".","ok")</f>
        <v>ok</v>
      </c>
      <c r="M152" t="str">
        <f>IF(questionnaire_scoring!HH152=".",".","ok")</f>
        <v>ok</v>
      </c>
      <c r="N152" t="s">
        <v>967</v>
      </c>
      <c r="O152" t="str">
        <f t="shared" si="6"/>
        <v>ok</v>
      </c>
      <c r="P152" t="str">
        <f t="shared" si="7"/>
        <v>ok</v>
      </c>
      <c r="Q152" t="str">
        <f t="shared" si="8"/>
        <v>ok</v>
      </c>
    </row>
    <row r="153" spans="1:17" x14ac:dyDescent="0.25">
      <c r="A153" s="22" t="s">
        <v>999</v>
      </c>
      <c r="B153" t="str">
        <f>IF(questionnaire_scoring!B153=".",".","ok")</f>
        <v>ok</v>
      </c>
      <c r="C153" t="str">
        <f>IF(questionnaire_scoring!HC153="ok","ok",".")</f>
        <v>ok</v>
      </c>
      <c r="D153" t="str">
        <f>IF(ncog_tasks!L153=".",".","ok")</f>
        <v>ok</v>
      </c>
      <c r="E153" t="str">
        <f>IF(ncog_tasks!U153=".",".","ok")</f>
        <v>ok</v>
      </c>
      <c r="F153" t="str">
        <f>IF(ncog_tasks!BH153=".",".","ok")</f>
        <v>ok</v>
      </c>
      <c r="G153" t="str">
        <f>IF(ncog_tasks!BV153=".",".","ok")</f>
        <v>ok</v>
      </c>
      <c r="H153" s="2" t="s">
        <v>965</v>
      </c>
      <c r="I153" t="str">
        <f>IF(questionnaire_scoring!GQ153=".",".","ok")</f>
        <v>ok</v>
      </c>
      <c r="J153" s="2" t="s">
        <v>965</v>
      </c>
      <c r="K153" t="str">
        <f>IF(questionnaire_scoring!HB153=".",".","ok")</f>
        <v>ok</v>
      </c>
      <c r="L153" t="str">
        <f>IF(questionnaire_scoring!HM153=".",".","ok")</f>
        <v>ok</v>
      </c>
      <c r="M153" t="str">
        <f>IF(questionnaire_scoring!HH153=".",".","ok")</f>
        <v>ok</v>
      </c>
      <c r="N153" t="s">
        <v>967</v>
      </c>
      <c r="O153" t="str">
        <f t="shared" si="6"/>
        <v>ok</v>
      </c>
      <c r="P153" t="str">
        <f t="shared" si="7"/>
        <v>ok</v>
      </c>
      <c r="Q153" t="str">
        <f t="shared" si="8"/>
        <v>ok</v>
      </c>
    </row>
    <row r="154" spans="1:17" x14ac:dyDescent="0.25">
      <c r="A154" s="22" t="s">
        <v>1000</v>
      </c>
      <c r="B154" t="str">
        <f>IF(questionnaire_scoring!B154=".",".","ok")</f>
        <v>ok</v>
      </c>
      <c r="C154" t="str">
        <f>IF(questionnaire_scoring!HC154="ok","ok",".")</f>
        <v>ok</v>
      </c>
      <c r="D154" t="str">
        <f>IF(ncog_tasks!L154=".",".","ok")</f>
        <v>ok</v>
      </c>
      <c r="E154" t="str">
        <f>IF(ncog_tasks!U154=".",".","ok")</f>
        <v>ok</v>
      </c>
      <c r="F154" t="str">
        <f>IF(ncog_tasks!BH154=".",".","ok")</f>
        <v>ok</v>
      </c>
      <c r="G154" t="str">
        <f>IF(ncog_tasks!BV154=".",".","ok")</f>
        <v>ok</v>
      </c>
      <c r="H154" s="2" t="s">
        <v>965</v>
      </c>
      <c r="I154" t="str">
        <f>IF(questionnaire_scoring!GQ154=".",".","ok")</f>
        <v>ok</v>
      </c>
      <c r="J154" s="2" t="s">
        <v>965</v>
      </c>
      <c r="K154" t="str">
        <f>IF(questionnaire_scoring!HB154=".",".","ok")</f>
        <v>ok</v>
      </c>
      <c r="L154" t="str">
        <f>IF(questionnaire_scoring!HM154=".",".","ok")</f>
        <v>ok</v>
      </c>
      <c r="M154" t="str">
        <f>IF(questionnaire_scoring!HH154=".",".","ok")</f>
        <v>ok</v>
      </c>
      <c r="N154" t="s">
        <v>967</v>
      </c>
      <c r="O154" t="str">
        <f t="shared" si="6"/>
        <v>ok</v>
      </c>
      <c r="P154" t="str">
        <f t="shared" si="7"/>
        <v>ok</v>
      </c>
      <c r="Q154" t="str">
        <f t="shared" si="8"/>
        <v>ok</v>
      </c>
    </row>
    <row r="155" spans="1:17" x14ac:dyDescent="0.25">
      <c r="A155" s="22" t="s">
        <v>1001</v>
      </c>
      <c r="B155" t="str">
        <f>IF(questionnaire_scoring!B155=".",".","ok")</f>
        <v>ok</v>
      </c>
      <c r="C155" t="str">
        <f>IF(questionnaire_scoring!HC155="ok","ok",".")</f>
        <v>ok</v>
      </c>
      <c r="D155" t="str">
        <f>IF(ncog_tasks!L155=".",".","ok")</f>
        <v>ok</v>
      </c>
      <c r="E155" t="str">
        <f>IF(ncog_tasks!U155=".",".","ok")</f>
        <v>ok</v>
      </c>
      <c r="F155" t="str">
        <f>IF(ncog_tasks!BH155=".",".","ok")</f>
        <v>ok</v>
      </c>
      <c r="G155" t="str">
        <f>IF(ncog_tasks!BV155=".",".","ok")</f>
        <v>ok</v>
      </c>
      <c r="H155" s="2" t="s">
        <v>965</v>
      </c>
      <c r="I155" t="str">
        <f>IF(questionnaire_scoring!GQ155=".",".","ok")</f>
        <v>ok</v>
      </c>
      <c r="J155" s="2" t="s">
        <v>965</v>
      </c>
      <c r="K155" t="str">
        <f>IF(questionnaire_scoring!HB155=".",".","ok")</f>
        <v>ok</v>
      </c>
      <c r="L155" t="str">
        <f>IF(questionnaire_scoring!HM155=".",".","ok")</f>
        <v>ok</v>
      </c>
      <c r="M155" t="str">
        <f>IF(questionnaire_scoring!HH155=".",".","ok")</f>
        <v>ok</v>
      </c>
      <c r="N155" t="s">
        <v>967</v>
      </c>
      <c r="O155" t="str">
        <f t="shared" si="6"/>
        <v>ok</v>
      </c>
      <c r="P155" t="str">
        <f t="shared" si="7"/>
        <v>ok</v>
      </c>
      <c r="Q155" t="str">
        <f t="shared" si="8"/>
        <v>ok</v>
      </c>
    </row>
    <row r="156" spans="1:17" x14ac:dyDescent="0.25">
      <c r="A156" s="22" t="s">
        <v>1002</v>
      </c>
      <c r="B156" t="str">
        <f>IF(questionnaire_scoring!B156=".",".","ok")</f>
        <v>ok</v>
      </c>
      <c r="C156" t="str">
        <f>IF(questionnaire_scoring!HC156="ok","ok",".")</f>
        <v>ok</v>
      </c>
      <c r="D156" t="str">
        <f>IF(ncog_tasks!L156=".",".","ok")</f>
        <v>ok</v>
      </c>
      <c r="E156" t="str">
        <f>IF(ncog_tasks!U156=".",".","ok")</f>
        <v>ok</v>
      </c>
      <c r="F156" t="str">
        <f>IF(ncog_tasks!BH156=".",".","ok")</f>
        <v>ok</v>
      </c>
      <c r="G156" t="str">
        <f>IF(ncog_tasks!BV156=".",".","ok")</f>
        <v>ok</v>
      </c>
      <c r="H156" s="2" t="s">
        <v>965</v>
      </c>
      <c r="I156" t="str">
        <f>IF(questionnaire_scoring!GQ156=".",".","ok")</f>
        <v>ok</v>
      </c>
      <c r="J156" s="2" t="s">
        <v>965</v>
      </c>
      <c r="K156" t="str">
        <f>IF(questionnaire_scoring!HB156=".",".","ok")</f>
        <v>ok</v>
      </c>
      <c r="L156" t="str">
        <f>IF(questionnaire_scoring!HM156=".",".","ok")</f>
        <v>ok</v>
      </c>
      <c r="M156" t="str">
        <f>IF(questionnaire_scoring!HH156=".",".","ok")</f>
        <v>ok</v>
      </c>
      <c r="N156" t="s">
        <v>967</v>
      </c>
      <c r="O156" t="str">
        <f t="shared" si="6"/>
        <v>ok</v>
      </c>
      <c r="P156" t="str">
        <f t="shared" si="7"/>
        <v>ok</v>
      </c>
      <c r="Q156" t="str">
        <f t="shared" si="8"/>
        <v>ok</v>
      </c>
    </row>
    <row r="157" spans="1:17" x14ac:dyDescent="0.25">
      <c r="A157" s="22" t="s">
        <v>1003</v>
      </c>
      <c r="B157" t="str">
        <f>IF(questionnaire_scoring!B157=".",".","ok")</f>
        <v>ok</v>
      </c>
      <c r="C157" t="str">
        <f>IF(questionnaire_scoring!HC157="ok","ok",".")</f>
        <v>ok</v>
      </c>
      <c r="D157" t="str">
        <f>IF(ncog_tasks!L157=".",".","ok")</f>
        <v>ok</v>
      </c>
      <c r="E157" t="str">
        <f>IF(ncog_tasks!U157=".",".","ok")</f>
        <v>ok</v>
      </c>
      <c r="F157" t="str">
        <f>IF(ncog_tasks!BH157=".",".","ok")</f>
        <v>ok</v>
      </c>
      <c r="G157" t="str">
        <f>IF(ncog_tasks!BV157=".",".","ok")</f>
        <v>ok</v>
      </c>
      <c r="H157" s="2" t="s">
        <v>965</v>
      </c>
      <c r="I157" t="str">
        <f>IF(questionnaire_scoring!GQ157=".",".","ok")</f>
        <v>ok</v>
      </c>
      <c r="J157" s="2" t="s">
        <v>965</v>
      </c>
      <c r="K157" t="str">
        <f>IF(questionnaire_scoring!HB157=".",".","ok")</f>
        <v>ok</v>
      </c>
      <c r="L157" t="str">
        <f>IF(questionnaire_scoring!HM157=".",".","ok")</f>
        <v>ok</v>
      </c>
      <c r="M157" t="str">
        <f>IF(questionnaire_scoring!HH157=".",".","ok")</f>
        <v>ok</v>
      </c>
      <c r="N157" t="s">
        <v>967</v>
      </c>
      <c r="O157" t="str">
        <f t="shared" si="6"/>
        <v>ok</v>
      </c>
      <c r="P157" t="str">
        <f>IF(B157="ok",IF(E157="ok",IF(K157="ok","ok","."),"."),".")</f>
        <v>ok</v>
      </c>
      <c r="Q157" t="str">
        <f t="shared" si="8"/>
        <v>ok</v>
      </c>
    </row>
  </sheetData>
  <conditionalFormatting sqref="B1:M1 O1:Q1 B158:M1048576">
    <cfRule type="cellIs" dxfId="131" priority="2" operator="equal">
      <formula>"."</formula>
    </cfRule>
  </conditionalFormatting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5B53E5-3513-D04A-838B-8756A1AE3831}">
  <dimension ref="A1:DI157"/>
  <sheetViews>
    <sheetView tabSelected="1" workbookViewId="0">
      <pane xSplit="1" ySplit="1" topLeftCell="B2" activePane="bottomRight" state="frozen"/>
      <selection pane="topRight" activeCell="B1" sqref="B1"/>
      <selection pane="bottomLeft" activeCell="A2" sqref="A2"/>
      <selection pane="bottomRight" sqref="A1:A1048576"/>
    </sheetView>
  </sheetViews>
  <sheetFormatPr defaultColWidth="11" defaultRowHeight="15.75" x14ac:dyDescent="0.25"/>
  <cols>
    <col min="1" max="1" width="24.125" customWidth="1"/>
    <col min="23" max="24" width="11" style="1"/>
    <col min="60" max="62" width="11" style="1"/>
    <col min="74" max="74" width="11" style="1"/>
    <col min="77" max="77" width="11" style="1"/>
    <col min="81" max="81" width="11" style="1"/>
    <col min="84" max="85" width="11" style="1"/>
  </cols>
  <sheetData>
    <row r="1" spans="1:113" x14ac:dyDescent="0.25">
      <c r="A1" t="s">
        <v>147</v>
      </c>
      <c r="B1" t="s">
        <v>148</v>
      </c>
      <c r="C1" t="s">
        <v>149</v>
      </c>
      <c r="D1" t="s">
        <v>150</v>
      </c>
      <c r="E1" t="s">
        <v>151</v>
      </c>
      <c r="F1" t="s">
        <v>152</v>
      </c>
      <c r="G1" t="s">
        <v>153</v>
      </c>
      <c r="H1" t="s">
        <v>154</v>
      </c>
      <c r="I1" t="s">
        <v>155</v>
      </c>
      <c r="J1" t="s">
        <v>156</v>
      </c>
      <c r="K1" t="s">
        <v>157</v>
      </c>
      <c r="L1" s="1" t="s">
        <v>158</v>
      </c>
      <c r="M1" t="s">
        <v>159</v>
      </c>
      <c r="N1" s="1" t="s">
        <v>160</v>
      </c>
      <c r="O1" t="s">
        <v>161</v>
      </c>
      <c r="P1" t="s">
        <v>162</v>
      </c>
      <c r="Q1" t="s">
        <v>281</v>
      </c>
      <c r="R1" t="s">
        <v>282</v>
      </c>
      <c r="S1" t="s">
        <v>283</v>
      </c>
      <c r="T1" t="s">
        <v>284</v>
      </c>
      <c r="U1" t="s">
        <v>285</v>
      </c>
      <c r="V1" t="s">
        <v>286</v>
      </c>
      <c r="W1" s="1" t="s">
        <v>287</v>
      </c>
      <c r="X1" s="1" t="s">
        <v>288</v>
      </c>
      <c r="Y1" t="s">
        <v>289</v>
      </c>
      <c r="Z1" t="s">
        <v>290</v>
      </c>
      <c r="AA1" t="s">
        <v>291</v>
      </c>
      <c r="AB1" t="s">
        <v>292</v>
      </c>
      <c r="AC1" t="s">
        <v>293</v>
      </c>
      <c r="AD1" t="s">
        <v>294</v>
      </c>
      <c r="AE1" t="s">
        <v>295</v>
      </c>
      <c r="AF1" t="s">
        <v>296</v>
      </c>
      <c r="AG1" t="s">
        <v>297</v>
      </c>
      <c r="AH1" t="s">
        <v>298</v>
      </c>
      <c r="AI1" t="s">
        <v>299</v>
      </c>
      <c r="AJ1" t="s">
        <v>385</v>
      </c>
      <c r="AK1" t="s">
        <v>386</v>
      </c>
      <c r="AL1" t="s">
        <v>387</v>
      </c>
      <c r="AM1" t="s">
        <v>388</v>
      </c>
      <c r="AN1" t="s">
        <v>389</v>
      </c>
      <c r="AO1" t="s">
        <v>390</v>
      </c>
      <c r="AP1" t="s">
        <v>391</v>
      </c>
      <c r="AQ1" t="s">
        <v>392</v>
      </c>
      <c r="AR1" t="s">
        <v>393</v>
      </c>
      <c r="AS1" t="s">
        <v>394</v>
      </c>
      <c r="AT1" t="s">
        <v>395</v>
      </c>
      <c r="AU1" t="s">
        <v>396</v>
      </c>
      <c r="AV1" t="s">
        <v>397</v>
      </c>
      <c r="AW1" t="s">
        <v>398</v>
      </c>
      <c r="AX1" t="s">
        <v>399</v>
      </c>
      <c r="AY1" t="s">
        <v>400</v>
      </c>
      <c r="AZ1" t="s">
        <v>401</v>
      </c>
      <c r="BA1" t="s">
        <v>402</v>
      </c>
      <c r="BB1" t="s">
        <v>403</v>
      </c>
      <c r="BC1" t="s">
        <v>404</v>
      </c>
      <c r="BD1" t="s">
        <v>405</v>
      </c>
      <c r="BE1" t="s">
        <v>406</v>
      </c>
      <c r="BF1" t="s">
        <v>407</v>
      </c>
      <c r="BG1" t="s">
        <v>408</v>
      </c>
      <c r="BH1" s="1" t="s">
        <v>409</v>
      </c>
      <c r="BI1" s="1" t="s">
        <v>410</v>
      </c>
      <c r="BJ1" s="1" t="s">
        <v>411</v>
      </c>
      <c r="BK1" t="s">
        <v>518</v>
      </c>
      <c r="BL1" t="s">
        <v>519</v>
      </c>
      <c r="BM1" t="s">
        <v>520</v>
      </c>
      <c r="BN1" t="s">
        <v>521</v>
      </c>
      <c r="BO1" t="s">
        <v>522</v>
      </c>
      <c r="BP1" t="s">
        <v>523</v>
      </c>
      <c r="BQ1" t="s">
        <v>524</v>
      </c>
      <c r="BR1" t="s">
        <v>525</v>
      </c>
      <c r="BS1" t="s">
        <v>526</v>
      </c>
      <c r="BT1" t="s">
        <v>527</v>
      </c>
      <c r="BU1" t="s">
        <v>528</v>
      </c>
      <c r="BV1" s="1" t="s">
        <v>529</v>
      </c>
      <c r="BW1" t="s">
        <v>530</v>
      </c>
      <c r="BX1" t="s">
        <v>531</v>
      </c>
      <c r="BY1" s="1" t="s">
        <v>532</v>
      </c>
      <c r="BZ1" t="s">
        <v>533</v>
      </c>
      <c r="CA1" t="s">
        <v>534</v>
      </c>
      <c r="CB1" t="s">
        <v>535</v>
      </c>
      <c r="CC1" s="1" t="s">
        <v>536</v>
      </c>
      <c r="CD1" t="s">
        <v>537</v>
      </c>
      <c r="CE1" t="s">
        <v>538</v>
      </c>
      <c r="CF1" s="1" t="s">
        <v>539</v>
      </c>
      <c r="CG1" s="1" t="s">
        <v>540</v>
      </c>
      <c r="CH1" t="s">
        <v>541</v>
      </c>
      <c r="CI1" t="s">
        <v>542</v>
      </c>
      <c r="CJ1" t="s">
        <v>543</v>
      </c>
      <c r="CK1" t="s">
        <v>544</v>
      </c>
      <c r="CL1" t="s">
        <v>545</v>
      </c>
      <c r="CM1" t="s">
        <v>546</v>
      </c>
      <c r="CN1" t="s">
        <v>547</v>
      </c>
      <c r="CO1" t="s">
        <v>548</v>
      </c>
      <c r="CP1" t="s">
        <v>549</v>
      </c>
      <c r="CQ1" t="s">
        <v>550</v>
      </c>
      <c r="CR1" t="s">
        <v>551</v>
      </c>
      <c r="CS1" t="s">
        <v>552</v>
      </c>
      <c r="CT1" t="s">
        <v>553</v>
      </c>
      <c r="CU1" t="s">
        <v>554</v>
      </c>
      <c r="CV1" t="s">
        <v>555</v>
      </c>
      <c r="CW1" t="s">
        <v>556</v>
      </c>
      <c r="CX1" t="s">
        <v>557</v>
      </c>
      <c r="CY1" t="s">
        <v>558</v>
      </c>
      <c r="CZ1" t="s">
        <v>559</v>
      </c>
      <c r="DA1" t="s">
        <v>560</v>
      </c>
      <c r="DB1" t="s">
        <v>561</v>
      </c>
      <c r="DC1" t="s">
        <v>562</v>
      </c>
      <c r="DD1" t="s">
        <v>563</v>
      </c>
      <c r="DE1" t="s">
        <v>564</v>
      </c>
      <c r="DF1" t="s">
        <v>565</v>
      </c>
      <c r="DG1" t="s">
        <v>566</v>
      </c>
      <c r="DH1" t="s">
        <v>567</v>
      </c>
      <c r="DI1" t="s">
        <v>568</v>
      </c>
    </row>
    <row r="2" spans="1:113" x14ac:dyDescent="0.25">
      <c r="A2" t="s">
        <v>1</v>
      </c>
      <c r="B2">
        <v>1</v>
      </c>
      <c r="C2" t="s">
        <v>2</v>
      </c>
      <c r="D2">
        <v>150</v>
      </c>
      <c r="E2">
        <v>0</v>
      </c>
      <c r="F2">
        <v>123</v>
      </c>
      <c r="G2">
        <v>27</v>
      </c>
      <c r="H2">
        <v>99.1869918699187</v>
      </c>
      <c r="I2">
        <v>0.81300813008130102</v>
      </c>
      <c r="J2">
        <v>81.481481481481495</v>
      </c>
      <c r="K2">
        <v>18.518518518518501</v>
      </c>
      <c r="L2" s="1">
        <v>0.33776229508196698</v>
      </c>
      <c r="M2">
        <v>3.7234582094874902E-2</v>
      </c>
      <c r="N2" s="1">
        <v>0.29580000000000001</v>
      </c>
      <c r="O2">
        <v>1.3479614237803699E-2</v>
      </c>
      <c r="P2">
        <v>18.670309653916199</v>
      </c>
      <c r="Q2" s="10" t="s">
        <v>10</v>
      </c>
      <c r="R2" s="10" t="s">
        <v>10</v>
      </c>
      <c r="S2" s="10" t="s">
        <v>10</v>
      </c>
      <c r="T2" s="10" t="s">
        <v>10</v>
      </c>
      <c r="U2" s="10" t="s">
        <v>10</v>
      </c>
      <c r="V2" s="10" t="s">
        <v>10</v>
      </c>
      <c r="W2" s="10" t="s">
        <v>10</v>
      </c>
      <c r="X2" s="10" t="s">
        <v>10</v>
      </c>
      <c r="Y2" s="10" t="s">
        <v>10</v>
      </c>
      <c r="Z2" s="10" t="s">
        <v>10</v>
      </c>
      <c r="AA2" s="10" t="s">
        <v>10</v>
      </c>
      <c r="AB2" s="10" t="s">
        <v>10</v>
      </c>
      <c r="AC2" s="10" t="s">
        <v>10</v>
      </c>
      <c r="AD2" s="10" t="s">
        <v>10</v>
      </c>
      <c r="AE2" s="10" t="s">
        <v>10</v>
      </c>
      <c r="AF2" s="10" t="s">
        <v>10</v>
      </c>
      <c r="AG2" s="10" t="s">
        <v>10</v>
      </c>
      <c r="AH2" s="10" t="s">
        <v>10</v>
      </c>
      <c r="AI2" s="10" t="s">
        <v>10</v>
      </c>
      <c r="AJ2" s="10" t="s">
        <v>10</v>
      </c>
      <c r="AK2" s="10" t="s">
        <v>10</v>
      </c>
      <c r="AL2" s="10" t="s">
        <v>10</v>
      </c>
      <c r="AM2" s="10" t="s">
        <v>10</v>
      </c>
      <c r="AN2" s="10" t="s">
        <v>10</v>
      </c>
      <c r="AO2" s="10" t="s">
        <v>10</v>
      </c>
      <c r="AP2" s="10" t="s">
        <v>10</v>
      </c>
      <c r="AQ2" s="10" t="s">
        <v>10</v>
      </c>
      <c r="AR2" s="10" t="s">
        <v>10</v>
      </c>
      <c r="AS2" s="10" t="s">
        <v>10</v>
      </c>
      <c r="AT2" s="10" t="s">
        <v>10</v>
      </c>
      <c r="AU2" s="10" t="s">
        <v>10</v>
      </c>
      <c r="AV2" s="10" t="s">
        <v>10</v>
      </c>
      <c r="AW2" s="10" t="s">
        <v>10</v>
      </c>
      <c r="AX2" s="10" t="s">
        <v>10</v>
      </c>
      <c r="AY2" s="10" t="s">
        <v>10</v>
      </c>
      <c r="AZ2" s="10" t="s">
        <v>10</v>
      </c>
      <c r="BA2" s="10" t="s">
        <v>10</v>
      </c>
      <c r="BB2" s="10" t="s">
        <v>10</v>
      </c>
      <c r="BC2" s="10" t="s">
        <v>10</v>
      </c>
      <c r="BD2" s="10" t="s">
        <v>10</v>
      </c>
      <c r="BE2" s="10" t="s">
        <v>10</v>
      </c>
      <c r="BF2" s="10" t="s">
        <v>10</v>
      </c>
      <c r="BG2" s="10" t="s">
        <v>10</v>
      </c>
      <c r="BH2" s="10" t="s">
        <v>10</v>
      </c>
      <c r="BI2" s="10" t="s">
        <v>10</v>
      </c>
      <c r="BJ2" s="10" t="s">
        <v>10</v>
      </c>
      <c r="BK2" s="10" t="s">
        <v>10</v>
      </c>
      <c r="BL2" s="10" t="s">
        <v>10</v>
      </c>
      <c r="BM2" s="10" t="s">
        <v>10</v>
      </c>
      <c r="BN2" s="10" t="s">
        <v>10</v>
      </c>
      <c r="BO2" s="10" t="s">
        <v>10</v>
      </c>
      <c r="BP2" s="10" t="s">
        <v>10</v>
      </c>
      <c r="BQ2" s="10" t="s">
        <v>10</v>
      </c>
      <c r="BR2" s="10" t="s">
        <v>10</v>
      </c>
      <c r="BS2" s="10" t="s">
        <v>10</v>
      </c>
      <c r="BT2" s="10" t="s">
        <v>10</v>
      </c>
      <c r="BU2" s="10" t="s">
        <v>10</v>
      </c>
      <c r="BV2" s="10" t="s">
        <v>10</v>
      </c>
      <c r="BW2" s="10" t="s">
        <v>10</v>
      </c>
      <c r="BX2" s="10" t="s">
        <v>10</v>
      </c>
      <c r="BY2" s="10" t="s">
        <v>10</v>
      </c>
      <c r="BZ2" s="10" t="s">
        <v>10</v>
      </c>
      <c r="CA2" s="10" t="s">
        <v>10</v>
      </c>
      <c r="CB2" s="10" t="s">
        <v>10</v>
      </c>
      <c r="CC2" s="10" t="s">
        <v>10</v>
      </c>
      <c r="CD2" s="10" t="s">
        <v>10</v>
      </c>
      <c r="CE2" s="10" t="s">
        <v>10</v>
      </c>
      <c r="CF2" s="10" t="s">
        <v>10</v>
      </c>
      <c r="CG2" s="10" t="s">
        <v>10</v>
      </c>
      <c r="CH2" s="10" t="s">
        <v>10</v>
      </c>
      <c r="CI2" s="10" t="s">
        <v>10</v>
      </c>
      <c r="CJ2" s="10" t="s">
        <v>10</v>
      </c>
      <c r="CK2" s="10" t="s">
        <v>10</v>
      </c>
      <c r="CL2" s="10" t="s">
        <v>10</v>
      </c>
      <c r="CM2" s="10" t="s">
        <v>10</v>
      </c>
      <c r="CN2" s="10" t="s">
        <v>10</v>
      </c>
      <c r="CO2" s="10" t="s">
        <v>10</v>
      </c>
      <c r="CP2" s="10" t="s">
        <v>10</v>
      </c>
      <c r="CQ2" s="10" t="s">
        <v>10</v>
      </c>
      <c r="CR2" s="10" t="s">
        <v>10</v>
      </c>
      <c r="CS2" s="10" t="s">
        <v>10</v>
      </c>
      <c r="CT2" s="10" t="s">
        <v>10</v>
      </c>
      <c r="CU2" s="10" t="s">
        <v>10</v>
      </c>
      <c r="CV2" s="10" t="s">
        <v>10</v>
      </c>
      <c r="CW2" s="10" t="s">
        <v>10</v>
      </c>
      <c r="CX2" s="10" t="s">
        <v>10</v>
      </c>
      <c r="CY2" s="10" t="s">
        <v>10</v>
      </c>
      <c r="CZ2" s="10" t="s">
        <v>10</v>
      </c>
      <c r="DA2" s="10" t="s">
        <v>10</v>
      </c>
      <c r="DB2" s="10" t="s">
        <v>10</v>
      </c>
      <c r="DC2" s="10" t="s">
        <v>10</v>
      </c>
      <c r="DD2" s="10" t="s">
        <v>10</v>
      </c>
      <c r="DE2" s="10" t="s">
        <v>10</v>
      </c>
      <c r="DF2" s="10" t="s">
        <v>10</v>
      </c>
      <c r="DG2" s="10" t="s">
        <v>10</v>
      </c>
      <c r="DH2" s="10" t="s">
        <v>10</v>
      </c>
      <c r="DI2" s="10" t="s">
        <v>10</v>
      </c>
    </row>
    <row r="3" spans="1:113" x14ac:dyDescent="0.25">
      <c r="A3" t="s">
        <v>3</v>
      </c>
      <c r="B3">
        <v>1</v>
      </c>
      <c r="C3" t="s">
        <v>4</v>
      </c>
      <c r="D3">
        <v>150</v>
      </c>
      <c r="E3">
        <v>0</v>
      </c>
      <c r="F3">
        <v>123</v>
      </c>
      <c r="G3">
        <v>27</v>
      </c>
      <c r="H3">
        <v>100</v>
      </c>
      <c r="I3">
        <v>0</v>
      </c>
      <c r="J3">
        <v>85.185185189999999</v>
      </c>
      <c r="K3">
        <v>14.81481481</v>
      </c>
      <c r="L3" s="1">
        <v>0.32266666700000002</v>
      </c>
      <c r="M3">
        <v>3.9506518999999997E-2</v>
      </c>
      <c r="N3" s="1">
        <v>0.29449999999999998</v>
      </c>
      <c r="O3">
        <v>1.6542873999999999E-2</v>
      </c>
      <c r="P3">
        <v>14.81481481</v>
      </c>
      <c r="Q3" t="s">
        <v>163</v>
      </c>
      <c r="R3">
        <v>1</v>
      </c>
      <c r="S3" t="s">
        <v>164</v>
      </c>
      <c r="T3" t="s">
        <v>165</v>
      </c>
      <c r="U3">
        <v>73</v>
      </c>
      <c r="V3">
        <v>87</v>
      </c>
      <c r="W3" s="1">
        <v>45</v>
      </c>
      <c r="X3" s="1">
        <v>52.5</v>
      </c>
      <c r="Y3">
        <v>1.0091666666666701</v>
      </c>
      <c r="Z3">
        <v>0.90571428571428603</v>
      </c>
      <c r="AA3">
        <v>0.97163636363636396</v>
      </c>
      <c r="AB3">
        <v>1.1047368421052599</v>
      </c>
      <c r="AC3">
        <v>60</v>
      </c>
      <c r="AD3">
        <v>50</v>
      </c>
      <c r="AE3">
        <v>0.77100000000000002</v>
      </c>
      <c r="AF3">
        <v>0.94335000000000002</v>
      </c>
      <c r="AG3">
        <v>0.64475000000000005</v>
      </c>
      <c r="AH3">
        <v>0.83169999999999999</v>
      </c>
      <c r="AI3">
        <v>75</v>
      </c>
      <c r="AJ3" t="s">
        <v>300</v>
      </c>
      <c r="AK3">
        <v>1</v>
      </c>
      <c r="AL3" t="s">
        <v>301</v>
      </c>
      <c r="AM3">
        <v>72</v>
      </c>
      <c r="AN3">
        <v>0</v>
      </c>
      <c r="AO3">
        <v>0</v>
      </c>
      <c r="AP3">
        <v>36</v>
      </c>
      <c r="AQ3">
        <v>36</v>
      </c>
      <c r="AR3">
        <v>87.5</v>
      </c>
      <c r="AS3">
        <v>91.666666669999998</v>
      </c>
      <c r="AT3">
        <v>83.333333330000002</v>
      </c>
      <c r="AU3">
        <v>50</v>
      </c>
      <c r="AV3">
        <v>0.595541667</v>
      </c>
      <c r="AW3">
        <v>0.47470833299999998</v>
      </c>
      <c r="AX3">
        <v>0.55845833300000003</v>
      </c>
      <c r="AY3">
        <v>0.46562500000000001</v>
      </c>
      <c r="AZ3">
        <v>0.59375</v>
      </c>
      <c r="BA3">
        <v>0.43791666699999998</v>
      </c>
      <c r="BB3">
        <v>0.89400000000000002</v>
      </c>
      <c r="BC3">
        <v>0.40775</v>
      </c>
      <c r="BD3">
        <v>0.45750000000000002</v>
      </c>
      <c r="BE3">
        <v>0.44900000000000001</v>
      </c>
      <c r="BF3">
        <v>0.44900000000000001</v>
      </c>
      <c r="BG3">
        <v>0.8075</v>
      </c>
      <c r="BH3" s="1">
        <v>-6.2268243000000001E-2</v>
      </c>
      <c r="BI3" s="1">
        <v>-3.008466E-3</v>
      </c>
      <c r="BJ3" s="1">
        <v>0.50115441100000002</v>
      </c>
      <c r="BK3" t="s">
        <v>412</v>
      </c>
      <c r="BL3">
        <v>1</v>
      </c>
      <c r="BM3" t="s">
        <v>413</v>
      </c>
      <c r="BN3">
        <v>160</v>
      </c>
      <c r="BO3">
        <v>0</v>
      </c>
      <c r="BP3">
        <v>0</v>
      </c>
      <c r="BQ3">
        <v>143</v>
      </c>
      <c r="BR3">
        <v>17</v>
      </c>
      <c r="BS3">
        <v>80</v>
      </c>
      <c r="BT3">
        <v>70</v>
      </c>
      <c r="BU3">
        <v>10</v>
      </c>
      <c r="BV3" s="1">
        <v>87.5</v>
      </c>
      <c r="BW3">
        <v>0.61464285699999999</v>
      </c>
      <c r="BX3">
        <v>0.63200000000000001</v>
      </c>
      <c r="BY3" s="1">
        <v>0.67522499999999996</v>
      </c>
      <c r="BZ3">
        <v>80</v>
      </c>
      <c r="CA3">
        <v>73</v>
      </c>
      <c r="CB3">
        <v>7</v>
      </c>
      <c r="CC3" s="1">
        <v>91.25</v>
      </c>
      <c r="CD3">
        <v>0.61490411</v>
      </c>
      <c r="CE3">
        <v>0.48099999999999998</v>
      </c>
      <c r="CF3" s="1">
        <v>0.62827500000000003</v>
      </c>
      <c r="CG3" s="1">
        <v>7.4728423000000002E-2</v>
      </c>
      <c r="CH3">
        <v>40</v>
      </c>
      <c r="CI3">
        <v>37</v>
      </c>
      <c r="CJ3">
        <v>3</v>
      </c>
      <c r="CK3">
        <v>92.5</v>
      </c>
      <c r="CL3">
        <v>0.56029729699999997</v>
      </c>
      <c r="CM3">
        <v>0.71399999999999997</v>
      </c>
      <c r="CN3">
        <v>0.60177499999999995</v>
      </c>
      <c r="CO3">
        <v>40</v>
      </c>
      <c r="CP3">
        <v>33</v>
      </c>
      <c r="CQ3">
        <v>7</v>
      </c>
      <c r="CR3">
        <v>0.82499999999999996</v>
      </c>
      <c r="CS3">
        <v>0.67557575800000003</v>
      </c>
      <c r="CT3">
        <v>0.59685714300000003</v>
      </c>
      <c r="CU3">
        <v>0.74867499999999998</v>
      </c>
      <c r="CV3">
        <v>40</v>
      </c>
      <c r="CW3">
        <v>36</v>
      </c>
      <c r="CX3">
        <v>4</v>
      </c>
      <c r="CY3">
        <v>90</v>
      </c>
      <c r="CZ3">
        <v>0.62119444400000001</v>
      </c>
      <c r="DA3">
        <v>0.50475000000000003</v>
      </c>
      <c r="DB3">
        <v>0.63060000000000005</v>
      </c>
      <c r="DC3">
        <v>40</v>
      </c>
      <c r="DD3">
        <v>37</v>
      </c>
      <c r="DE3">
        <v>3</v>
      </c>
      <c r="DF3">
        <v>92.5</v>
      </c>
      <c r="DG3">
        <v>0.60878378399999999</v>
      </c>
      <c r="DH3">
        <v>0.449333333</v>
      </c>
      <c r="DI3">
        <v>0.62595000000000001</v>
      </c>
    </row>
    <row r="4" spans="1:113" x14ac:dyDescent="0.25">
      <c r="A4" s="10" t="s">
        <v>10</v>
      </c>
      <c r="B4" s="10" t="s">
        <v>10</v>
      </c>
      <c r="C4" s="10" t="s">
        <v>10</v>
      </c>
      <c r="D4" s="10" t="s">
        <v>10</v>
      </c>
      <c r="E4" s="10" t="s">
        <v>10</v>
      </c>
      <c r="F4" s="10" t="s">
        <v>10</v>
      </c>
      <c r="G4" s="10" t="s">
        <v>10</v>
      </c>
      <c r="H4" s="10" t="s">
        <v>10</v>
      </c>
      <c r="I4" s="10" t="s">
        <v>10</v>
      </c>
      <c r="J4" s="10" t="s">
        <v>10</v>
      </c>
      <c r="K4" s="10" t="s">
        <v>10</v>
      </c>
      <c r="L4" s="10" t="s">
        <v>10</v>
      </c>
      <c r="M4" s="10" t="s">
        <v>10</v>
      </c>
      <c r="N4" s="10" t="s">
        <v>10</v>
      </c>
      <c r="O4" s="10" t="s">
        <v>10</v>
      </c>
      <c r="P4" s="10" t="s">
        <v>10</v>
      </c>
      <c r="Q4" s="10" t="s">
        <v>10</v>
      </c>
      <c r="R4" s="10" t="s">
        <v>10</v>
      </c>
      <c r="S4" s="10" t="s">
        <v>10</v>
      </c>
      <c r="T4" s="10" t="s">
        <v>10</v>
      </c>
      <c r="U4" s="10" t="s">
        <v>10</v>
      </c>
      <c r="V4" s="10" t="s">
        <v>10</v>
      </c>
      <c r="W4" s="10" t="s">
        <v>10</v>
      </c>
      <c r="X4" s="10" t="s">
        <v>10</v>
      </c>
      <c r="Y4" s="10" t="s">
        <v>10</v>
      </c>
      <c r="Z4" s="10" t="s">
        <v>10</v>
      </c>
      <c r="AA4" s="10" t="s">
        <v>10</v>
      </c>
      <c r="AB4" s="10" t="s">
        <v>10</v>
      </c>
      <c r="AC4" s="10" t="s">
        <v>10</v>
      </c>
      <c r="AD4" s="10" t="s">
        <v>10</v>
      </c>
      <c r="AE4" s="10" t="s">
        <v>10</v>
      </c>
      <c r="AF4" s="10" t="s">
        <v>10</v>
      </c>
      <c r="AG4" s="10" t="s">
        <v>10</v>
      </c>
      <c r="AH4" s="10" t="s">
        <v>10</v>
      </c>
      <c r="AI4" s="10" t="s">
        <v>10</v>
      </c>
      <c r="AJ4" s="10" t="s">
        <v>10</v>
      </c>
      <c r="AK4" s="10" t="s">
        <v>10</v>
      </c>
      <c r="AL4" s="10" t="s">
        <v>10</v>
      </c>
      <c r="AM4" s="10" t="s">
        <v>10</v>
      </c>
      <c r="AN4" s="10" t="s">
        <v>10</v>
      </c>
      <c r="AO4" s="10" t="s">
        <v>10</v>
      </c>
      <c r="AP4" s="10" t="s">
        <v>10</v>
      </c>
      <c r="AQ4" s="10" t="s">
        <v>10</v>
      </c>
      <c r="AR4" s="10" t="s">
        <v>10</v>
      </c>
      <c r="AS4" s="10" t="s">
        <v>10</v>
      </c>
      <c r="AT4" s="10" t="s">
        <v>10</v>
      </c>
      <c r="AU4" s="10" t="s">
        <v>10</v>
      </c>
      <c r="AV4" s="10" t="s">
        <v>10</v>
      </c>
      <c r="AW4" s="10" t="s">
        <v>10</v>
      </c>
      <c r="AX4" s="10" t="s">
        <v>10</v>
      </c>
      <c r="AY4" s="10" t="s">
        <v>10</v>
      </c>
      <c r="AZ4" s="10" t="s">
        <v>10</v>
      </c>
      <c r="BA4" s="10" t="s">
        <v>10</v>
      </c>
      <c r="BB4" s="10" t="s">
        <v>10</v>
      </c>
      <c r="BC4" s="10" t="s">
        <v>10</v>
      </c>
      <c r="BD4" s="10" t="s">
        <v>10</v>
      </c>
      <c r="BE4" s="10" t="s">
        <v>10</v>
      </c>
      <c r="BF4" s="10" t="s">
        <v>10</v>
      </c>
      <c r="BG4" s="10" t="s">
        <v>10</v>
      </c>
      <c r="BH4" s="10" t="s">
        <v>10</v>
      </c>
      <c r="BI4" s="10" t="s">
        <v>10</v>
      </c>
      <c r="BJ4" s="10" t="s">
        <v>10</v>
      </c>
      <c r="BK4" s="10" t="s">
        <v>10</v>
      </c>
      <c r="BL4" s="10" t="s">
        <v>10</v>
      </c>
      <c r="BM4" s="10" t="s">
        <v>10</v>
      </c>
      <c r="BN4" s="10" t="s">
        <v>10</v>
      </c>
      <c r="BO4" s="10" t="s">
        <v>10</v>
      </c>
      <c r="BP4" s="10" t="s">
        <v>10</v>
      </c>
      <c r="BQ4" s="10" t="s">
        <v>10</v>
      </c>
      <c r="BR4" s="10" t="s">
        <v>10</v>
      </c>
      <c r="BS4" s="10" t="s">
        <v>10</v>
      </c>
      <c r="BT4" s="10" t="s">
        <v>10</v>
      </c>
      <c r="BU4" s="10" t="s">
        <v>10</v>
      </c>
      <c r="BV4" s="10" t="s">
        <v>10</v>
      </c>
      <c r="BW4" s="10" t="s">
        <v>10</v>
      </c>
      <c r="BX4" s="10" t="s">
        <v>10</v>
      </c>
      <c r="BY4" s="10" t="s">
        <v>10</v>
      </c>
      <c r="BZ4" s="10" t="s">
        <v>10</v>
      </c>
      <c r="CA4" s="10" t="s">
        <v>10</v>
      </c>
      <c r="CB4" s="10" t="s">
        <v>10</v>
      </c>
      <c r="CC4" s="10" t="s">
        <v>10</v>
      </c>
      <c r="CD4" s="10" t="s">
        <v>10</v>
      </c>
      <c r="CE4" s="10" t="s">
        <v>10</v>
      </c>
      <c r="CF4" s="10" t="s">
        <v>10</v>
      </c>
      <c r="CG4" s="10" t="s">
        <v>10</v>
      </c>
      <c r="CH4" s="10" t="s">
        <v>10</v>
      </c>
      <c r="CI4" s="10" t="s">
        <v>10</v>
      </c>
      <c r="CJ4" s="10" t="s">
        <v>10</v>
      </c>
      <c r="CK4" s="10" t="s">
        <v>10</v>
      </c>
      <c r="CL4" s="10" t="s">
        <v>10</v>
      </c>
      <c r="CM4" s="10" t="s">
        <v>10</v>
      </c>
      <c r="CN4" s="10" t="s">
        <v>10</v>
      </c>
      <c r="CO4" s="10" t="s">
        <v>10</v>
      </c>
      <c r="CP4" s="10" t="s">
        <v>10</v>
      </c>
      <c r="CQ4" s="10" t="s">
        <v>10</v>
      </c>
      <c r="CR4" s="10" t="s">
        <v>10</v>
      </c>
      <c r="CS4" s="10" t="s">
        <v>10</v>
      </c>
      <c r="CT4" s="10" t="s">
        <v>10</v>
      </c>
      <c r="CU4" s="10" t="s">
        <v>10</v>
      </c>
      <c r="CV4" s="10" t="s">
        <v>10</v>
      </c>
      <c r="CW4" s="10" t="s">
        <v>10</v>
      </c>
      <c r="CX4" s="10" t="s">
        <v>10</v>
      </c>
      <c r="CY4" s="10" t="s">
        <v>10</v>
      </c>
      <c r="CZ4" s="10" t="s">
        <v>10</v>
      </c>
      <c r="DA4" s="10" t="s">
        <v>10</v>
      </c>
      <c r="DB4" s="10" t="s">
        <v>10</v>
      </c>
      <c r="DC4" s="10" t="s">
        <v>10</v>
      </c>
      <c r="DD4" s="10" t="s">
        <v>10</v>
      </c>
      <c r="DE4" s="10" t="s">
        <v>10</v>
      </c>
      <c r="DF4" s="10" t="s">
        <v>10</v>
      </c>
      <c r="DG4" s="10" t="s">
        <v>10</v>
      </c>
      <c r="DH4" s="10" t="s">
        <v>10</v>
      </c>
      <c r="DI4" s="10" t="s">
        <v>10</v>
      </c>
    </row>
    <row r="5" spans="1:113" x14ac:dyDescent="0.25">
      <c r="A5" s="10" t="s">
        <v>10</v>
      </c>
      <c r="B5" s="10" t="s">
        <v>10</v>
      </c>
      <c r="C5" s="10" t="s">
        <v>10</v>
      </c>
      <c r="D5" s="10" t="s">
        <v>10</v>
      </c>
      <c r="E5" s="10" t="s">
        <v>10</v>
      </c>
      <c r="F5" s="10" t="s">
        <v>10</v>
      </c>
      <c r="G5" s="10" t="s">
        <v>10</v>
      </c>
      <c r="H5" s="10" t="s">
        <v>10</v>
      </c>
      <c r="I5" s="10" t="s">
        <v>10</v>
      </c>
      <c r="J5" s="10" t="s">
        <v>10</v>
      </c>
      <c r="K5" s="10" t="s">
        <v>10</v>
      </c>
      <c r="L5" s="10" t="s">
        <v>10</v>
      </c>
      <c r="M5" s="10" t="s">
        <v>10</v>
      </c>
      <c r="N5" s="10" t="s">
        <v>10</v>
      </c>
      <c r="O5" s="10" t="s">
        <v>10</v>
      </c>
      <c r="P5" s="10" t="s">
        <v>10</v>
      </c>
      <c r="Q5" s="10" t="s">
        <v>10</v>
      </c>
      <c r="R5" s="10" t="s">
        <v>10</v>
      </c>
      <c r="S5" s="10" t="s">
        <v>10</v>
      </c>
      <c r="T5" s="10" t="s">
        <v>10</v>
      </c>
      <c r="U5" s="10" t="s">
        <v>10</v>
      </c>
      <c r="V5" s="10" t="s">
        <v>10</v>
      </c>
      <c r="W5" s="10" t="s">
        <v>10</v>
      </c>
      <c r="X5" s="10" t="s">
        <v>10</v>
      </c>
      <c r="Y5" s="10" t="s">
        <v>10</v>
      </c>
      <c r="Z5" s="10" t="s">
        <v>10</v>
      </c>
      <c r="AA5" s="10" t="s">
        <v>10</v>
      </c>
      <c r="AB5" s="10" t="s">
        <v>10</v>
      </c>
      <c r="AC5" s="10" t="s">
        <v>10</v>
      </c>
      <c r="AD5" s="10" t="s">
        <v>10</v>
      </c>
      <c r="AE5" s="10" t="s">
        <v>10</v>
      </c>
      <c r="AF5" s="10" t="s">
        <v>10</v>
      </c>
      <c r="AG5" s="10" t="s">
        <v>10</v>
      </c>
      <c r="AH5" s="10" t="s">
        <v>10</v>
      </c>
      <c r="AI5" s="10" t="s">
        <v>10</v>
      </c>
      <c r="AJ5" s="10" t="s">
        <v>10</v>
      </c>
      <c r="AK5" s="10" t="s">
        <v>10</v>
      </c>
      <c r="AL5" s="10" t="s">
        <v>10</v>
      </c>
      <c r="AM5" s="10" t="s">
        <v>10</v>
      </c>
      <c r="AN5" s="10" t="s">
        <v>10</v>
      </c>
      <c r="AO5" s="10" t="s">
        <v>10</v>
      </c>
      <c r="AP5" s="10" t="s">
        <v>10</v>
      </c>
      <c r="AQ5" s="10" t="s">
        <v>10</v>
      </c>
      <c r="AR5" s="10" t="s">
        <v>10</v>
      </c>
      <c r="AS5" s="10" t="s">
        <v>10</v>
      </c>
      <c r="AT5" s="10" t="s">
        <v>10</v>
      </c>
      <c r="AU5" s="10" t="s">
        <v>10</v>
      </c>
      <c r="AV5" s="10" t="s">
        <v>10</v>
      </c>
      <c r="AW5" s="10" t="s">
        <v>10</v>
      </c>
      <c r="AX5" s="10" t="s">
        <v>10</v>
      </c>
      <c r="AY5" s="10" t="s">
        <v>10</v>
      </c>
      <c r="AZ5" s="10" t="s">
        <v>10</v>
      </c>
      <c r="BA5" s="10" t="s">
        <v>10</v>
      </c>
      <c r="BB5" s="10" t="s">
        <v>10</v>
      </c>
      <c r="BC5" s="10" t="s">
        <v>10</v>
      </c>
      <c r="BD5" s="10" t="s">
        <v>10</v>
      </c>
      <c r="BE5" s="10" t="s">
        <v>10</v>
      </c>
      <c r="BF5" s="10" t="s">
        <v>10</v>
      </c>
      <c r="BG5" s="10" t="s">
        <v>10</v>
      </c>
      <c r="BH5" s="10" t="s">
        <v>10</v>
      </c>
      <c r="BI5" s="10" t="s">
        <v>10</v>
      </c>
      <c r="BJ5" s="10" t="s">
        <v>10</v>
      </c>
      <c r="BK5" s="10" t="s">
        <v>10</v>
      </c>
      <c r="BL5" s="10" t="s">
        <v>10</v>
      </c>
      <c r="BM5" s="10" t="s">
        <v>10</v>
      </c>
      <c r="BN5" s="10" t="s">
        <v>10</v>
      </c>
      <c r="BO5" s="10" t="s">
        <v>10</v>
      </c>
      <c r="BP5" s="10" t="s">
        <v>10</v>
      </c>
      <c r="BQ5" s="10" t="s">
        <v>10</v>
      </c>
      <c r="BR5" s="10" t="s">
        <v>10</v>
      </c>
      <c r="BS5" s="10" t="s">
        <v>10</v>
      </c>
      <c r="BT5" s="10" t="s">
        <v>10</v>
      </c>
      <c r="BU5" s="10" t="s">
        <v>10</v>
      </c>
      <c r="BV5" s="10" t="s">
        <v>10</v>
      </c>
      <c r="BW5" s="10" t="s">
        <v>10</v>
      </c>
      <c r="BX5" s="10" t="s">
        <v>10</v>
      </c>
      <c r="BY5" s="10" t="s">
        <v>10</v>
      </c>
      <c r="BZ5" s="10" t="s">
        <v>10</v>
      </c>
      <c r="CA5" s="10" t="s">
        <v>10</v>
      </c>
      <c r="CB5" s="10" t="s">
        <v>10</v>
      </c>
      <c r="CC5" s="10" t="s">
        <v>10</v>
      </c>
      <c r="CD5" s="10" t="s">
        <v>10</v>
      </c>
      <c r="CE5" s="10" t="s">
        <v>10</v>
      </c>
      <c r="CF5" s="10" t="s">
        <v>10</v>
      </c>
      <c r="CG5" s="10" t="s">
        <v>10</v>
      </c>
      <c r="CH5" s="10" t="s">
        <v>10</v>
      </c>
      <c r="CI5" s="10" t="s">
        <v>10</v>
      </c>
      <c r="CJ5" s="10" t="s">
        <v>10</v>
      </c>
      <c r="CK5" s="10" t="s">
        <v>10</v>
      </c>
      <c r="CL5" s="10" t="s">
        <v>10</v>
      </c>
      <c r="CM5" s="10" t="s">
        <v>10</v>
      </c>
      <c r="CN5" s="10" t="s">
        <v>10</v>
      </c>
      <c r="CO5" s="10" t="s">
        <v>10</v>
      </c>
      <c r="CP5" s="10" t="s">
        <v>10</v>
      </c>
      <c r="CQ5" s="10" t="s">
        <v>10</v>
      </c>
      <c r="CR5" s="10" t="s">
        <v>10</v>
      </c>
      <c r="CS5" s="10" t="s">
        <v>10</v>
      </c>
      <c r="CT5" s="10" t="s">
        <v>10</v>
      </c>
      <c r="CU5" s="10" t="s">
        <v>10</v>
      </c>
      <c r="CV5" s="10" t="s">
        <v>10</v>
      </c>
      <c r="CW5" s="10" t="s">
        <v>10</v>
      </c>
      <c r="CX5" s="10" t="s">
        <v>10</v>
      </c>
      <c r="CY5" s="10" t="s">
        <v>10</v>
      </c>
      <c r="CZ5" s="10" t="s">
        <v>10</v>
      </c>
      <c r="DA5" s="10" t="s">
        <v>10</v>
      </c>
      <c r="DB5" s="10" t="s">
        <v>10</v>
      </c>
      <c r="DC5" s="10" t="s">
        <v>10</v>
      </c>
      <c r="DD5" s="10" t="s">
        <v>10</v>
      </c>
      <c r="DE5" s="10" t="s">
        <v>10</v>
      </c>
      <c r="DF5" s="10" t="s">
        <v>10</v>
      </c>
      <c r="DG5" s="10" t="s">
        <v>10</v>
      </c>
      <c r="DH5" s="10" t="s">
        <v>10</v>
      </c>
      <c r="DI5" s="10" t="s">
        <v>10</v>
      </c>
    </row>
    <row r="6" spans="1:113" x14ac:dyDescent="0.25">
      <c r="A6" s="10" t="s">
        <v>10</v>
      </c>
      <c r="B6" s="10" t="s">
        <v>10</v>
      </c>
      <c r="C6" s="10" t="s">
        <v>10</v>
      </c>
      <c r="D6" s="10" t="s">
        <v>10</v>
      </c>
      <c r="E6" s="10" t="s">
        <v>10</v>
      </c>
      <c r="F6" s="10" t="s">
        <v>10</v>
      </c>
      <c r="G6" s="10" t="s">
        <v>10</v>
      </c>
      <c r="H6" s="10" t="s">
        <v>10</v>
      </c>
      <c r="I6" s="10" t="s">
        <v>10</v>
      </c>
      <c r="J6" s="10" t="s">
        <v>10</v>
      </c>
      <c r="K6" s="10" t="s">
        <v>10</v>
      </c>
      <c r="L6" s="10" t="s">
        <v>10</v>
      </c>
      <c r="M6" s="10" t="s">
        <v>10</v>
      </c>
      <c r="N6" s="10" t="s">
        <v>10</v>
      </c>
      <c r="O6" s="10" t="s">
        <v>10</v>
      </c>
      <c r="P6" s="10" t="s">
        <v>10</v>
      </c>
      <c r="Q6" s="10" t="s">
        <v>10</v>
      </c>
      <c r="R6" s="10" t="s">
        <v>10</v>
      </c>
      <c r="S6" s="10" t="s">
        <v>10</v>
      </c>
      <c r="T6" s="10" t="s">
        <v>10</v>
      </c>
      <c r="U6" s="10" t="s">
        <v>10</v>
      </c>
      <c r="V6" s="10" t="s">
        <v>10</v>
      </c>
      <c r="W6" s="10" t="s">
        <v>10</v>
      </c>
      <c r="X6" s="10" t="s">
        <v>10</v>
      </c>
      <c r="Y6" s="10" t="s">
        <v>10</v>
      </c>
      <c r="Z6" s="10" t="s">
        <v>10</v>
      </c>
      <c r="AA6" s="10" t="s">
        <v>10</v>
      </c>
      <c r="AB6" s="10" t="s">
        <v>10</v>
      </c>
      <c r="AC6" s="10" t="s">
        <v>10</v>
      </c>
      <c r="AD6" s="10" t="s">
        <v>10</v>
      </c>
      <c r="AE6" s="10" t="s">
        <v>10</v>
      </c>
      <c r="AF6" s="10" t="s">
        <v>10</v>
      </c>
      <c r="AG6" s="10" t="s">
        <v>10</v>
      </c>
      <c r="AH6" s="10" t="s">
        <v>10</v>
      </c>
      <c r="AI6" s="10" t="s">
        <v>10</v>
      </c>
      <c r="AJ6" s="10" t="s">
        <v>10</v>
      </c>
      <c r="AK6" s="10" t="s">
        <v>10</v>
      </c>
      <c r="AL6" s="10" t="s">
        <v>10</v>
      </c>
      <c r="AM6" s="10" t="s">
        <v>10</v>
      </c>
      <c r="AN6" s="10" t="s">
        <v>10</v>
      </c>
      <c r="AO6" s="10" t="s">
        <v>10</v>
      </c>
      <c r="AP6" s="10" t="s">
        <v>10</v>
      </c>
      <c r="AQ6" s="10" t="s">
        <v>10</v>
      </c>
      <c r="AR6" s="10" t="s">
        <v>10</v>
      </c>
      <c r="AS6" s="10" t="s">
        <v>10</v>
      </c>
      <c r="AT6" s="10" t="s">
        <v>10</v>
      </c>
      <c r="AU6" s="10" t="s">
        <v>10</v>
      </c>
      <c r="AV6" s="10" t="s">
        <v>10</v>
      </c>
      <c r="AW6" s="10" t="s">
        <v>10</v>
      </c>
      <c r="AX6" s="10" t="s">
        <v>10</v>
      </c>
      <c r="AY6" s="10" t="s">
        <v>10</v>
      </c>
      <c r="AZ6" s="10" t="s">
        <v>10</v>
      </c>
      <c r="BA6" s="10" t="s">
        <v>10</v>
      </c>
      <c r="BB6" s="10" t="s">
        <v>10</v>
      </c>
      <c r="BC6" s="10" t="s">
        <v>10</v>
      </c>
      <c r="BD6" s="10" t="s">
        <v>10</v>
      </c>
      <c r="BE6" s="10" t="s">
        <v>10</v>
      </c>
      <c r="BF6" s="10" t="s">
        <v>10</v>
      </c>
      <c r="BG6" s="10" t="s">
        <v>10</v>
      </c>
      <c r="BH6" s="10" t="s">
        <v>10</v>
      </c>
      <c r="BI6" s="10" t="s">
        <v>10</v>
      </c>
      <c r="BJ6" s="10" t="s">
        <v>10</v>
      </c>
      <c r="BK6" s="10" t="s">
        <v>10</v>
      </c>
      <c r="BL6" s="10" t="s">
        <v>10</v>
      </c>
      <c r="BM6" s="10" t="s">
        <v>10</v>
      </c>
      <c r="BN6" s="10" t="s">
        <v>10</v>
      </c>
      <c r="BO6" s="10" t="s">
        <v>10</v>
      </c>
      <c r="BP6" s="10" t="s">
        <v>10</v>
      </c>
      <c r="BQ6" s="10" t="s">
        <v>10</v>
      </c>
      <c r="BR6" s="10" t="s">
        <v>10</v>
      </c>
      <c r="BS6" s="10" t="s">
        <v>10</v>
      </c>
      <c r="BT6" s="10" t="s">
        <v>10</v>
      </c>
      <c r="BU6" s="10" t="s">
        <v>10</v>
      </c>
      <c r="BV6" s="10" t="s">
        <v>10</v>
      </c>
      <c r="BW6" s="10" t="s">
        <v>10</v>
      </c>
      <c r="BX6" s="10" t="s">
        <v>10</v>
      </c>
      <c r="BY6" s="10" t="s">
        <v>10</v>
      </c>
      <c r="BZ6" s="10" t="s">
        <v>10</v>
      </c>
      <c r="CA6" s="10" t="s">
        <v>10</v>
      </c>
      <c r="CB6" s="10" t="s">
        <v>10</v>
      </c>
      <c r="CC6" s="10" t="s">
        <v>10</v>
      </c>
      <c r="CD6" s="10" t="s">
        <v>10</v>
      </c>
      <c r="CE6" s="10" t="s">
        <v>10</v>
      </c>
      <c r="CF6" s="10" t="s">
        <v>10</v>
      </c>
      <c r="CG6" s="10" t="s">
        <v>10</v>
      </c>
      <c r="CH6" s="10" t="s">
        <v>10</v>
      </c>
      <c r="CI6" s="10" t="s">
        <v>10</v>
      </c>
      <c r="CJ6" s="10" t="s">
        <v>10</v>
      </c>
      <c r="CK6" s="10" t="s">
        <v>10</v>
      </c>
      <c r="CL6" s="10" t="s">
        <v>10</v>
      </c>
      <c r="CM6" s="10" t="s">
        <v>10</v>
      </c>
      <c r="CN6" s="10" t="s">
        <v>10</v>
      </c>
      <c r="CO6" s="10" t="s">
        <v>10</v>
      </c>
      <c r="CP6" s="10" t="s">
        <v>10</v>
      </c>
      <c r="CQ6" s="10" t="s">
        <v>10</v>
      </c>
      <c r="CR6" s="10" t="s">
        <v>10</v>
      </c>
      <c r="CS6" s="10" t="s">
        <v>10</v>
      </c>
      <c r="CT6" s="10" t="s">
        <v>10</v>
      </c>
      <c r="CU6" s="10" t="s">
        <v>10</v>
      </c>
      <c r="CV6" s="10" t="s">
        <v>10</v>
      </c>
      <c r="CW6" s="10" t="s">
        <v>10</v>
      </c>
      <c r="CX6" s="10" t="s">
        <v>10</v>
      </c>
      <c r="CY6" s="10" t="s">
        <v>10</v>
      </c>
      <c r="CZ6" s="10" t="s">
        <v>10</v>
      </c>
      <c r="DA6" s="10" t="s">
        <v>10</v>
      </c>
      <c r="DB6" s="10" t="s">
        <v>10</v>
      </c>
      <c r="DC6" s="10" t="s">
        <v>10</v>
      </c>
      <c r="DD6" s="10" t="s">
        <v>10</v>
      </c>
      <c r="DE6" s="10" t="s">
        <v>10</v>
      </c>
      <c r="DF6" s="10" t="s">
        <v>10</v>
      </c>
      <c r="DG6" s="10" t="s">
        <v>10</v>
      </c>
      <c r="DH6" s="10" t="s">
        <v>10</v>
      </c>
      <c r="DI6" s="10" t="s">
        <v>10</v>
      </c>
    </row>
    <row r="7" spans="1:113" x14ac:dyDescent="0.25">
      <c r="A7" t="s">
        <v>5</v>
      </c>
      <c r="B7">
        <v>1</v>
      </c>
      <c r="C7" t="s">
        <v>2</v>
      </c>
      <c r="D7">
        <v>150</v>
      </c>
      <c r="E7">
        <v>0</v>
      </c>
      <c r="F7">
        <v>123</v>
      </c>
      <c r="G7">
        <v>27</v>
      </c>
      <c r="H7">
        <v>97.560975609756099</v>
      </c>
      <c r="I7">
        <v>2.4390243902439002</v>
      </c>
      <c r="J7">
        <v>66.6666666666667</v>
      </c>
      <c r="K7">
        <v>33.3333333333333</v>
      </c>
      <c r="L7" s="1">
        <v>0.336175</v>
      </c>
      <c r="M7">
        <v>4.8703296956713098E-2</v>
      </c>
      <c r="N7" s="1">
        <v>0.27977777777777801</v>
      </c>
      <c r="O7">
        <v>2.8283289137659401E-2</v>
      </c>
      <c r="P7">
        <v>34.1666666666667</v>
      </c>
      <c r="Q7" s="10" t="s">
        <v>10</v>
      </c>
      <c r="R7" s="10" t="s">
        <v>10</v>
      </c>
      <c r="S7" s="10" t="s">
        <v>10</v>
      </c>
      <c r="T7" s="10" t="s">
        <v>10</v>
      </c>
      <c r="U7" s="10" t="s">
        <v>10</v>
      </c>
      <c r="V7" s="10" t="s">
        <v>10</v>
      </c>
      <c r="W7" s="10" t="s">
        <v>10</v>
      </c>
      <c r="X7" s="10" t="s">
        <v>10</v>
      </c>
      <c r="Y7" s="10" t="s">
        <v>10</v>
      </c>
      <c r="Z7" s="10" t="s">
        <v>10</v>
      </c>
      <c r="AA7" s="10" t="s">
        <v>10</v>
      </c>
      <c r="AB7" s="10" t="s">
        <v>10</v>
      </c>
      <c r="AC7" s="10" t="s">
        <v>10</v>
      </c>
      <c r="AD7" s="10" t="s">
        <v>10</v>
      </c>
      <c r="AE7" s="10" t="s">
        <v>10</v>
      </c>
      <c r="AF7" s="10" t="s">
        <v>10</v>
      </c>
      <c r="AG7" s="10" t="s">
        <v>10</v>
      </c>
      <c r="AH7" s="10" t="s">
        <v>10</v>
      </c>
      <c r="AI7" s="10" t="s">
        <v>10</v>
      </c>
      <c r="AJ7" s="10" t="s">
        <v>10</v>
      </c>
      <c r="AK7" s="10" t="s">
        <v>10</v>
      </c>
      <c r="AL7" s="10" t="s">
        <v>10</v>
      </c>
      <c r="AM7" s="10" t="s">
        <v>10</v>
      </c>
      <c r="AN7" s="10" t="s">
        <v>10</v>
      </c>
      <c r="AO7" s="10" t="s">
        <v>10</v>
      </c>
      <c r="AP7" s="10" t="s">
        <v>10</v>
      </c>
      <c r="AQ7" s="10" t="s">
        <v>10</v>
      </c>
      <c r="AR7" s="10" t="s">
        <v>10</v>
      </c>
      <c r="AS7" s="10" t="s">
        <v>10</v>
      </c>
      <c r="AT7" s="10" t="s">
        <v>10</v>
      </c>
      <c r="AU7" s="10" t="s">
        <v>10</v>
      </c>
      <c r="AV7" s="10" t="s">
        <v>10</v>
      </c>
      <c r="AW7" s="10" t="s">
        <v>10</v>
      </c>
      <c r="AX7" s="10" t="s">
        <v>10</v>
      </c>
      <c r="AY7" s="10" t="s">
        <v>10</v>
      </c>
      <c r="AZ7" s="10" t="s">
        <v>10</v>
      </c>
      <c r="BA7" s="10" t="s">
        <v>10</v>
      </c>
      <c r="BB7" s="10" t="s">
        <v>10</v>
      </c>
      <c r="BC7" s="10" t="s">
        <v>10</v>
      </c>
      <c r="BD7" s="10" t="s">
        <v>10</v>
      </c>
      <c r="BE7" s="10" t="s">
        <v>10</v>
      </c>
      <c r="BF7" s="10" t="s">
        <v>10</v>
      </c>
      <c r="BG7" s="10" t="s">
        <v>10</v>
      </c>
      <c r="BH7" s="10" t="s">
        <v>10</v>
      </c>
      <c r="BI7" s="10" t="s">
        <v>10</v>
      </c>
      <c r="BJ7" s="10" t="s">
        <v>10</v>
      </c>
      <c r="BK7" t="s">
        <v>414</v>
      </c>
      <c r="BL7">
        <v>1</v>
      </c>
      <c r="BM7" t="s">
        <v>415</v>
      </c>
      <c r="BN7">
        <v>159</v>
      </c>
      <c r="BO7">
        <v>1</v>
      </c>
      <c r="BP7">
        <v>0</v>
      </c>
      <c r="BQ7">
        <v>149</v>
      </c>
      <c r="BR7">
        <v>10</v>
      </c>
      <c r="BS7">
        <v>79</v>
      </c>
      <c r="BT7">
        <v>72</v>
      </c>
      <c r="BU7">
        <v>7</v>
      </c>
      <c r="BV7" s="1">
        <v>91.139240506329102</v>
      </c>
      <c r="BW7">
        <v>0.89784722222222202</v>
      </c>
      <c r="BX7">
        <v>1.2638571428571399</v>
      </c>
      <c r="BY7" s="1">
        <v>1.06144303797468</v>
      </c>
      <c r="BZ7">
        <v>80</v>
      </c>
      <c r="CA7">
        <v>77</v>
      </c>
      <c r="CB7">
        <v>3</v>
      </c>
      <c r="CC7" s="1">
        <v>96.25</v>
      </c>
      <c r="CD7">
        <v>0.74523376623376603</v>
      </c>
      <c r="CE7">
        <v>0.56866666666666699</v>
      </c>
      <c r="CF7" s="1">
        <v>0.74981249999999999</v>
      </c>
      <c r="CG7" s="1">
        <v>0.41561128678794201</v>
      </c>
      <c r="CH7">
        <v>40</v>
      </c>
      <c r="CI7">
        <v>40</v>
      </c>
      <c r="CJ7">
        <v>0</v>
      </c>
      <c r="CK7">
        <v>100</v>
      </c>
      <c r="CL7">
        <v>0.65725</v>
      </c>
      <c r="CM7" t="s">
        <v>10</v>
      </c>
      <c r="CN7">
        <v>0.65725</v>
      </c>
      <c r="CO7">
        <v>39</v>
      </c>
      <c r="CP7">
        <v>32</v>
      </c>
      <c r="CQ7">
        <v>7</v>
      </c>
      <c r="CR7">
        <v>0.82051282051282004</v>
      </c>
      <c r="CS7">
        <v>1.1985937499999999</v>
      </c>
      <c r="CT7">
        <v>1.2638571428571399</v>
      </c>
      <c r="CU7">
        <v>1.476</v>
      </c>
      <c r="CV7">
        <v>40</v>
      </c>
      <c r="CW7">
        <v>39</v>
      </c>
      <c r="CX7">
        <v>1</v>
      </c>
      <c r="CY7">
        <v>97.5</v>
      </c>
      <c r="CZ7">
        <v>0.81333333333333302</v>
      </c>
      <c r="DA7">
        <v>0.56999999999999995</v>
      </c>
      <c r="DB7">
        <v>0.81410000000000005</v>
      </c>
      <c r="DC7">
        <v>40</v>
      </c>
      <c r="DD7">
        <v>38</v>
      </c>
      <c r="DE7">
        <v>2</v>
      </c>
      <c r="DF7">
        <v>95</v>
      </c>
      <c r="DG7">
        <v>0.67534210526315797</v>
      </c>
      <c r="DH7">
        <v>0.56799999999999995</v>
      </c>
      <c r="DI7">
        <v>0.68552500000000005</v>
      </c>
    </row>
    <row r="8" spans="1:113" x14ac:dyDescent="0.25">
      <c r="A8" s="10" t="s">
        <v>10</v>
      </c>
      <c r="B8" s="10" t="s">
        <v>10</v>
      </c>
      <c r="C8" s="10" t="s">
        <v>10</v>
      </c>
      <c r="D8" s="10" t="s">
        <v>10</v>
      </c>
      <c r="E8" s="10" t="s">
        <v>10</v>
      </c>
      <c r="F8" s="10" t="s">
        <v>10</v>
      </c>
      <c r="G8" s="10" t="s">
        <v>10</v>
      </c>
      <c r="H8" s="10" t="s">
        <v>10</v>
      </c>
      <c r="I8" s="10" t="s">
        <v>10</v>
      </c>
      <c r="J8" s="10" t="s">
        <v>10</v>
      </c>
      <c r="K8" s="10" t="s">
        <v>10</v>
      </c>
      <c r="L8" s="10" t="s">
        <v>10</v>
      </c>
      <c r="M8" s="10" t="s">
        <v>10</v>
      </c>
      <c r="N8" s="10" t="s">
        <v>10</v>
      </c>
      <c r="O8" s="10" t="s">
        <v>10</v>
      </c>
      <c r="P8" s="10" t="s">
        <v>10</v>
      </c>
      <c r="Q8" s="10" t="s">
        <v>10</v>
      </c>
      <c r="R8" s="10" t="s">
        <v>10</v>
      </c>
      <c r="S8" s="10" t="s">
        <v>10</v>
      </c>
      <c r="T8" s="10" t="s">
        <v>10</v>
      </c>
      <c r="U8" s="10" t="s">
        <v>10</v>
      </c>
      <c r="V8" s="10" t="s">
        <v>10</v>
      </c>
      <c r="W8" s="10" t="s">
        <v>10</v>
      </c>
      <c r="X8" s="10" t="s">
        <v>10</v>
      </c>
      <c r="Y8" s="10" t="s">
        <v>10</v>
      </c>
      <c r="Z8" s="10" t="s">
        <v>10</v>
      </c>
      <c r="AA8" s="10" t="s">
        <v>10</v>
      </c>
      <c r="AB8" s="10" t="s">
        <v>10</v>
      </c>
      <c r="AC8" s="10" t="s">
        <v>10</v>
      </c>
      <c r="AD8" s="10" t="s">
        <v>10</v>
      </c>
      <c r="AE8" s="10" t="s">
        <v>10</v>
      </c>
      <c r="AF8" s="10" t="s">
        <v>10</v>
      </c>
      <c r="AG8" s="10" t="s">
        <v>10</v>
      </c>
      <c r="AH8" s="10" t="s">
        <v>10</v>
      </c>
      <c r="AI8" s="10" t="s">
        <v>10</v>
      </c>
      <c r="AJ8" s="10" t="s">
        <v>10</v>
      </c>
      <c r="AK8" s="10" t="s">
        <v>10</v>
      </c>
      <c r="AL8" s="10" t="s">
        <v>10</v>
      </c>
      <c r="AM8" s="10" t="s">
        <v>10</v>
      </c>
      <c r="AN8" s="10" t="s">
        <v>10</v>
      </c>
      <c r="AO8" s="10" t="s">
        <v>10</v>
      </c>
      <c r="AP8" s="10" t="s">
        <v>10</v>
      </c>
      <c r="AQ8" s="10" t="s">
        <v>10</v>
      </c>
      <c r="AR8" s="10" t="s">
        <v>10</v>
      </c>
      <c r="AS8" s="10" t="s">
        <v>10</v>
      </c>
      <c r="AT8" s="10" t="s">
        <v>10</v>
      </c>
      <c r="AU8" s="10" t="s">
        <v>10</v>
      </c>
      <c r="AV8" s="10" t="s">
        <v>10</v>
      </c>
      <c r="AW8" s="10" t="s">
        <v>10</v>
      </c>
      <c r="AX8" s="10" t="s">
        <v>10</v>
      </c>
      <c r="AY8" s="10" t="s">
        <v>10</v>
      </c>
      <c r="AZ8" s="10" t="s">
        <v>10</v>
      </c>
      <c r="BA8" s="10" t="s">
        <v>10</v>
      </c>
      <c r="BB8" s="10" t="s">
        <v>10</v>
      </c>
      <c r="BC8" s="10" t="s">
        <v>10</v>
      </c>
      <c r="BD8" s="10" t="s">
        <v>10</v>
      </c>
      <c r="BE8" s="10" t="s">
        <v>10</v>
      </c>
      <c r="BF8" s="10" t="s">
        <v>10</v>
      </c>
      <c r="BG8" s="10" t="s">
        <v>10</v>
      </c>
      <c r="BH8" s="10" t="s">
        <v>10</v>
      </c>
      <c r="BI8" s="10" t="s">
        <v>10</v>
      </c>
      <c r="BJ8" s="10" t="s">
        <v>10</v>
      </c>
      <c r="BK8" s="10" t="s">
        <v>10</v>
      </c>
      <c r="BL8" s="10" t="s">
        <v>10</v>
      </c>
      <c r="BM8" s="10" t="s">
        <v>10</v>
      </c>
      <c r="BN8" s="10" t="s">
        <v>10</v>
      </c>
      <c r="BO8" s="10" t="s">
        <v>10</v>
      </c>
      <c r="BP8" s="10" t="s">
        <v>10</v>
      </c>
      <c r="BQ8" s="10" t="s">
        <v>10</v>
      </c>
      <c r="BR8" s="10" t="s">
        <v>10</v>
      </c>
      <c r="BS8" s="10" t="s">
        <v>10</v>
      </c>
      <c r="BT8" s="10" t="s">
        <v>10</v>
      </c>
      <c r="BU8" s="10" t="s">
        <v>10</v>
      </c>
      <c r="BV8" s="10" t="s">
        <v>10</v>
      </c>
      <c r="BW8" s="10" t="s">
        <v>10</v>
      </c>
      <c r="BX8" s="10" t="s">
        <v>10</v>
      </c>
      <c r="BY8" s="10" t="s">
        <v>10</v>
      </c>
      <c r="BZ8" s="10" t="s">
        <v>10</v>
      </c>
      <c r="CA8" s="10" t="s">
        <v>10</v>
      </c>
      <c r="CB8" s="10" t="s">
        <v>10</v>
      </c>
      <c r="CC8" s="10" t="s">
        <v>10</v>
      </c>
      <c r="CD8" s="10" t="s">
        <v>10</v>
      </c>
      <c r="CE8" s="10" t="s">
        <v>10</v>
      </c>
      <c r="CF8" s="10" t="s">
        <v>10</v>
      </c>
      <c r="CG8" s="10" t="s">
        <v>10</v>
      </c>
      <c r="CH8" s="10" t="s">
        <v>10</v>
      </c>
      <c r="CI8" s="10" t="s">
        <v>10</v>
      </c>
      <c r="CJ8" s="10" t="s">
        <v>10</v>
      </c>
      <c r="CK8" s="10" t="s">
        <v>10</v>
      </c>
      <c r="CL8" s="10" t="s">
        <v>10</v>
      </c>
      <c r="CM8" s="10" t="s">
        <v>10</v>
      </c>
      <c r="CN8" s="10" t="s">
        <v>10</v>
      </c>
      <c r="CO8" s="10" t="s">
        <v>10</v>
      </c>
      <c r="CP8" s="10" t="s">
        <v>10</v>
      </c>
      <c r="CQ8" s="10" t="s">
        <v>10</v>
      </c>
      <c r="CR8" s="10" t="s">
        <v>10</v>
      </c>
      <c r="CS8" s="10" t="s">
        <v>10</v>
      </c>
      <c r="CT8" s="10" t="s">
        <v>10</v>
      </c>
      <c r="CU8" s="10" t="s">
        <v>10</v>
      </c>
      <c r="CV8" s="10" t="s">
        <v>10</v>
      </c>
      <c r="CW8" s="10" t="s">
        <v>10</v>
      </c>
      <c r="CX8" s="10" t="s">
        <v>10</v>
      </c>
      <c r="CY8" s="10" t="s">
        <v>10</v>
      </c>
      <c r="CZ8" s="10" t="s">
        <v>10</v>
      </c>
      <c r="DA8" s="10" t="s">
        <v>10</v>
      </c>
      <c r="DB8" s="10" t="s">
        <v>10</v>
      </c>
      <c r="DC8" s="10" t="s">
        <v>10</v>
      </c>
      <c r="DD8" s="10" t="s">
        <v>10</v>
      </c>
      <c r="DE8" s="10" t="s">
        <v>10</v>
      </c>
      <c r="DF8" s="10" t="s">
        <v>10</v>
      </c>
      <c r="DG8" s="10" t="s">
        <v>10</v>
      </c>
      <c r="DH8" s="10" t="s">
        <v>10</v>
      </c>
      <c r="DI8" s="10" t="s">
        <v>10</v>
      </c>
    </row>
    <row r="9" spans="1:113" x14ac:dyDescent="0.25">
      <c r="A9" t="s">
        <v>6</v>
      </c>
      <c r="B9">
        <v>1</v>
      </c>
      <c r="C9" t="s">
        <v>7</v>
      </c>
      <c r="D9">
        <v>150</v>
      </c>
      <c r="E9">
        <v>0</v>
      </c>
      <c r="F9">
        <v>123</v>
      </c>
      <c r="G9">
        <v>27</v>
      </c>
      <c r="H9">
        <v>97.560975600000006</v>
      </c>
      <c r="I9">
        <v>2.4390243900000002</v>
      </c>
      <c r="J9">
        <v>59.259259299999997</v>
      </c>
      <c r="K9">
        <v>40.740740700000003</v>
      </c>
      <c r="L9" s="1">
        <v>0.33958333000000002</v>
      </c>
      <c r="M9">
        <v>5.376069E-2</v>
      </c>
      <c r="N9" s="1">
        <v>0.30654545</v>
      </c>
      <c r="O9">
        <v>1.8795550000000001E-2</v>
      </c>
      <c r="P9">
        <v>41.759259299999997</v>
      </c>
      <c r="Q9" t="s">
        <v>166</v>
      </c>
      <c r="R9">
        <v>1</v>
      </c>
      <c r="S9" t="s">
        <v>167</v>
      </c>
      <c r="T9" t="s">
        <v>168</v>
      </c>
      <c r="U9">
        <v>81</v>
      </c>
      <c r="V9">
        <v>79</v>
      </c>
      <c r="W9" s="1">
        <v>62.5</v>
      </c>
      <c r="X9" s="1">
        <v>60</v>
      </c>
      <c r="Y9">
        <v>0.73592000000000002</v>
      </c>
      <c r="Z9">
        <v>0.738916666666667</v>
      </c>
      <c r="AA9">
        <v>0.66293333333333304</v>
      </c>
      <c r="AB9">
        <v>0.87993750000000004</v>
      </c>
      <c r="AC9">
        <v>12.5</v>
      </c>
      <c r="AD9">
        <v>67.5</v>
      </c>
      <c r="AE9">
        <v>0.58179999999999998</v>
      </c>
      <c r="AF9">
        <v>0.766777777777778</v>
      </c>
      <c r="AG9">
        <v>0.71960000000000002</v>
      </c>
      <c r="AH9">
        <v>0.63023076923076904</v>
      </c>
      <c r="AI9">
        <v>-125</v>
      </c>
      <c r="AJ9" t="s">
        <v>302</v>
      </c>
      <c r="AK9">
        <v>1</v>
      </c>
      <c r="AL9" t="s">
        <v>303</v>
      </c>
      <c r="AM9">
        <v>72</v>
      </c>
      <c r="AN9">
        <v>0</v>
      </c>
      <c r="AO9">
        <v>0</v>
      </c>
      <c r="AP9">
        <v>36</v>
      </c>
      <c r="AQ9">
        <v>36</v>
      </c>
      <c r="AR9">
        <v>100</v>
      </c>
      <c r="AS9">
        <v>100</v>
      </c>
      <c r="AT9">
        <v>95.8333333333333</v>
      </c>
      <c r="AU9">
        <v>100</v>
      </c>
      <c r="AV9">
        <v>0.53487499999999999</v>
      </c>
      <c r="AW9">
        <v>0.53487499999999999</v>
      </c>
      <c r="AX9">
        <v>0.54191666666666705</v>
      </c>
      <c r="AY9">
        <v>0.54191666666666705</v>
      </c>
      <c r="AZ9">
        <v>0.60562499999999997</v>
      </c>
      <c r="BA9">
        <v>0.53</v>
      </c>
      <c r="BB9">
        <v>0.51649999999999996</v>
      </c>
      <c r="BC9">
        <v>0.51649999999999996</v>
      </c>
      <c r="BD9">
        <v>0.53300000000000003</v>
      </c>
      <c r="BE9">
        <v>0.5</v>
      </c>
      <c r="BF9">
        <v>0.53200000000000003</v>
      </c>
      <c r="BG9">
        <v>0.51649999999999996</v>
      </c>
      <c r="BH9" s="1">
        <v>1.31650697203395E-2</v>
      </c>
      <c r="BI9" s="1">
        <v>0.13227389577004001</v>
      </c>
      <c r="BJ9" s="1">
        <v>-3.43538209862118E-2</v>
      </c>
      <c r="BK9" t="s">
        <v>416</v>
      </c>
      <c r="BL9">
        <v>1</v>
      </c>
      <c r="BM9" t="s">
        <v>417</v>
      </c>
      <c r="BN9">
        <v>160</v>
      </c>
      <c r="BO9">
        <v>0</v>
      </c>
      <c r="BP9">
        <v>0</v>
      </c>
      <c r="BQ9">
        <v>145</v>
      </c>
      <c r="BR9">
        <v>15</v>
      </c>
      <c r="BS9">
        <v>80</v>
      </c>
      <c r="BT9">
        <v>72</v>
      </c>
      <c r="BU9">
        <v>8</v>
      </c>
      <c r="BV9" s="1">
        <v>90</v>
      </c>
      <c r="BW9">
        <v>0.709361111111111</v>
      </c>
      <c r="BX9">
        <v>0.51687499999999997</v>
      </c>
      <c r="BY9" s="1">
        <v>0.73183750000000003</v>
      </c>
      <c r="BZ9">
        <v>80</v>
      </c>
      <c r="CA9">
        <v>73</v>
      </c>
      <c r="CB9">
        <v>7</v>
      </c>
      <c r="CC9" s="1">
        <v>91.25</v>
      </c>
      <c r="CD9">
        <v>0.741013698630137</v>
      </c>
      <c r="CE9">
        <v>0.625714285714286</v>
      </c>
      <c r="CF9" s="1">
        <v>0.75675000000000003</v>
      </c>
      <c r="CG9" s="1">
        <v>-3.2920383217707301E-2</v>
      </c>
      <c r="CH9">
        <v>40</v>
      </c>
      <c r="CI9">
        <v>39</v>
      </c>
      <c r="CJ9">
        <v>1</v>
      </c>
      <c r="CK9">
        <v>97.5</v>
      </c>
      <c r="CL9">
        <v>0.64166666666666705</v>
      </c>
      <c r="CM9">
        <v>0.35899999999999999</v>
      </c>
      <c r="CN9">
        <v>0.64247500000000002</v>
      </c>
      <c r="CO9">
        <v>40</v>
      </c>
      <c r="CP9">
        <v>33</v>
      </c>
      <c r="CQ9">
        <v>7</v>
      </c>
      <c r="CR9">
        <v>0.82499999999999996</v>
      </c>
      <c r="CS9">
        <v>0.78936363636363605</v>
      </c>
      <c r="CT9">
        <v>0.53942857142857104</v>
      </c>
      <c r="CU9">
        <v>0.82120000000000004</v>
      </c>
      <c r="CV9">
        <v>40</v>
      </c>
      <c r="CW9">
        <v>37</v>
      </c>
      <c r="CX9">
        <v>3</v>
      </c>
      <c r="CY9">
        <v>92.5</v>
      </c>
      <c r="CZ9">
        <v>0.72924324324324297</v>
      </c>
      <c r="DA9">
        <v>0.705666666666667</v>
      </c>
      <c r="DB9">
        <v>0.75092499999999995</v>
      </c>
      <c r="DC9">
        <v>40</v>
      </c>
      <c r="DD9">
        <v>36</v>
      </c>
      <c r="DE9">
        <v>4</v>
      </c>
      <c r="DF9">
        <v>90</v>
      </c>
      <c r="DG9">
        <v>0.75311111111111095</v>
      </c>
      <c r="DH9">
        <v>0.56574999999999998</v>
      </c>
      <c r="DI9">
        <v>0.762575</v>
      </c>
    </row>
    <row r="10" spans="1:113" x14ac:dyDescent="0.25">
      <c r="A10" s="10" t="s">
        <v>10</v>
      </c>
      <c r="B10" s="10" t="s">
        <v>10</v>
      </c>
      <c r="C10" s="10" t="s">
        <v>10</v>
      </c>
      <c r="D10" s="10" t="s">
        <v>10</v>
      </c>
      <c r="E10" s="10" t="s">
        <v>10</v>
      </c>
      <c r="F10" s="10" t="s">
        <v>10</v>
      </c>
      <c r="G10" s="10" t="s">
        <v>10</v>
      </c>
      <c r="H10" s="10" t="s">
        <v>10</v>
      </c>
      <c r="I10" s="10" t="s">
        <v>10</v>
      </c>
      <c r="J10" s="10" t="s">
        <v>10</v>
      </c>
      <c r="K10" s="10" t="s">
        <v>10</v>
      </c>
      <c r="L10" s="10" t="s">
        <v>10</v>
      </c>
      <c r="M10" s="10" t="s">
        <v>10</v>
      </c>
      <c r="N10" s="10" t="s">
        <v>10</v>
      </c>
      <c r="O10" s="10" t="s">
        <v>10</v>
      </c>
      <c r="P10" s="10" t="s">
        <v>10</v>
      </c>
      <c r="Q10" s="10" t="s">
        <v>10</v>
      </c>
      <c r="R10" s="10" t="s">
        <v>10</v>
      </c>
      <c r="S10" s="10" t="s">
        <v>10</v>
      </c>
      <c r="T10" s="10" t="s">
        <v>10</v>
      </c>
      <c r="U10" s="10" t="s">
        <v>10</v>
      </c>
      <c r="V10" s="10" t="s">
        <v>10</v>
      </c>
      <c r="W10" s="10" t="s">
        <v>10</v>
      </c>
      <c r="X10" s="10" t="s">
        <v>10</v>
      </c>
      <c r="Y10" s="10" t="s">
        <v>10</v>
      </c>
      <c r="Z10" s="10" t="s">
        <v>10</v>
      </c>
      <c r="AA10" s="10" t="s">
        <v>10</v>
      </c>
      <c r="AB10" s="10" t="s">
        <v>10</v>
      </c>
      <c r="AC10" s="10" t="s">
        <v>10</v>
      </c>
      <c r="AD10" s="10" t="s">
        <v>10</v>
      </c>
      <c r="AE10" s="10" t="s">
        <v>10</v>
      </c>
      <c r="AF10" s="10" t="s">
        <v>10</v>
      </c>
      <c r="AG10" s="10" t="s">
        <v>10</v>
      </c>
      <c r="AH10" s="10" t="s">
        <v>10</v>
      </c>
      <c r="AI10" s="10" t="s">
        <v>10</v>
      </c>
      <c r="AJ10" s="10" t="s">
        <v>10</v>
      </c>
      <c r="AK10" s="10" t="s">
        <v>10</v>
      </c>
      <c r="AL10" s="10" t="s">
        <v>10</v>
      </c>
      <c r="AM10" s="10" t="s">
        <v>10</v>
      </c>
      <c r="AN10" s="10" t="s">
        <v>10</v>
      </c>
      <c r="AO10" s="10" t="s">
        <v>10</v>
      </c>
      <c r="AP10" s="10" t="s">
        <v>10</v>
      </c>
      <c r="AQ10" s="10" t="s">
        <v>10</v>
      </c>
      <c r="AR10" s="10" t="s">
        <v>10</v>
      </c>
      <c r="AS10" s="10" t="s">
        <v>10</v>
      </c>
      <c r="AT10" s="10" t="s">
        <v>10</v>
      </c>
      <c r="AU10" s="10" t="s">
        <v>10</v>
      </c>
      <c r="AV10" s="10" t="s">
        <v>10</v>
      </c>
      <c r="AW10" s="10" t="s">
        <v>10</v>
      </c>
      <c r="AX10" s="10" t="s">
        <v>10</v>
      </c>
      <c r="AY10" s="10" t="s">
        <v>10</v>
      </c>
      <c r="AZ10" s="10" t="s">
        <v>10</v>
      </c>
      <c r="BA10" s="10" t="s">
        <v>10</v>
      </c>
      <c r="BB10" s="10" t="s">
        <v>10</v>
      </c>
      <c r="BC10" s="10" t="s">
        <v>10</v>
      </c>
      <c r="BD10" s="10" t="s">
        <v>10</v>
      </c>
      <c r="BE10" s="10" t="s">
        <v>10</v>
      </c>
      <c r="BF10" s="10" t="s">
        <v>10</v>
      </c>
      <c r="BG10" s="10" t="s">
        <v>10</v>
      </c>
      <c r="BH10" s="10" t="s">
        <v>10</v>
      </c>
      <c r="BI10" s="10" t="s">
        <v>10</v>
      </c>
      <c r="BJ10" s="10" t="s">
        <v>10</v>
      </c>
      <c r="BK10" s="10" t="s">
        <v>10</v>
      </c>
      <c r="BL10" s="10" t="s">
        <v>10</v>
      </c>
      <c r="BM10" s="10" t="s">
        <v>10</v>
      </c>
      <c r="BN10" s="10" t="s">
        <v>10</v>
      </c>
      <c r="BO10" s="10" t="s">
        <v>10</v>
      </c>
      <c r="BP10" s="10" t="s">
        <v>10</v>
      </c>
      <c r="BQ10" s="10" t="s">
        <v>10</v>
      </c>
      <c r="BR10" s="10" t="s">
        <v>10</v>
      </c>
      <c r="BS10" s="10" t="s">
        <v>10</v>
      </c>
      <c r="BT10" s="10" t="s">
        <v>10</v>
      </c>
      <c r="BU10" s="10" t="s">
        <v>10</v>
      </c>
      <c r="BV10" s="10" t="s">
        <v>10</v>
      </c>
      <c r="BW10" s="10" t="s">
        <v>10</v>
      </c>
      <c r="BX10" s="10" t="s">
        <v>10</v>
      </c>
      <c r="BY10" s="10" t="s">
        <v>10</v>
      </c>
      <c r="BZ10" s="10" t="s">
        <v>10</v>
      </c>
      <c r="CA10" s="10" t="s">
        <v>10</v>
      </c>
      <c r="CB10" s="10" t="s">
        <v>10</v>
      </c>
      <c r="CC10" s="10" t="s">
        <v>10</v>
      </c>
      <c r="CD10" s="10" t="s">
        <v>10</v>
      </c>
      <c r="CE10" s="10" t="s">
        <v>10</v>
      </c>
      <c r="CF10" s="10" t="s">
        <v>10</v>
      </c>
      <c r="CG10" s="10" t="s">
        <v>10</v>
      </c>
      <c r="CH10" s="10" t="s">
        <v>10</v>
      </c>
      <c r="CI10" s="10" t="s">
        <v>10</v>
      </c>
      <c r="CJ10" s="10" t="s">
        <v>10</v>
      </c>
      <c r="CK10" s="10" t="s">
        <v>10</v>
      </c>
      <c r="CL10" s="10" t="s">
        <v>10</v>
      </c>
      <c r="CM10" s="10" t="s">
        <v>10</v>
      </c>
      <c r="CN10" s="10" t="s">
        <v>10</v>
      </c>
      <c r="CO10" s="10" t="s">
        <v>10</v>
      </c>
      <c r="CP10" s="10" t="s">
        <v>10</v>
      </c>
      <c r="CQ10" s="10" t="s">
        <v>10</v>
      </c>
      <c r="CR10" s="10" t="s">
        <v>10</v>
      </c>
      <c r="CS10" s="10" t="s">
        <v>10</v>
      </c>
      <c r="CT10" s="10" t="s">
        <v>10</v>
      </c>
      <c r="CU10" s="10" t="s">
        <v>10</v>
      </c>
      <c r="CV10" s="10" t="s">
        <v>10</v>
      </c>
      <c r="CW10" s="10" t="s">
        <v>10</v>
      </c>
      <c r="CX10" s="10" t="s">
        <v>10</v>
      </c>
      <c r="CY10" s="10" t="s">
        <v>10</v>
      </c>
      <c r="CZ10" s="10" t="s">
        <v>10</v>
      </c>
      <c r="DA10" s="10" t="s">
        <v>10</v>
      </c>
      <c r="DB10" s="10" t="s">
        <v>10</v>
      </c>
      <c r="DC10" s="10" t="s">
        <v>10</v>
      </c>
      <c r="DD10" s="10" t="s">
        <v>10</v>
      </c>
      <c r="DE10" s="10" t="s">
        <v>10</v>
      </c>
      <c r="DF10" s="10" t="s">
        <v>10</v>
      </c>
      <c r="DG10" s="10" t="s">
        <v>10</v>
      </c>
      <c r="DH10" s="10" t="s">
        <v>10</v>
      </c>
      <c r="DI10" s="10" t="s">
        <v>10</v>
      </c>
    </row>
    <row r="11" spans="1:113" x14ac:dyDescent="0.25">
      <c r="A11" t="s">
        <v>8</v>
      </c>
      <c r="B11">
        <v>1</v>
      </c>
      <c r="C11" t="s">
        <v>9</v>
      </c>
      <c r="D11">
        <v>150</v>
      </c>
      <c r="E11">
        <v>0</v>
      </c>
      <c r="F11">
        <v>123</v>
      </c>
      <c r="G11">
        <v>27</v>
      </c>
      <c r="H11">
        <v>99.1869918699187</v>
      </c>
      <c r="I11">
        <v>0.81300813008130102</v>
      </c>
      <c r="J11">
        <v>100</v>
      </c>
      <c r="K11">
        <v>0</v>
      </c>
      <c r="L11" s="1">
        <v>0.352196721311475</v>
      </c>
      <c r="M11">
        <v>3.1827177778742902E-2</v>
      </c>
      <c r="N11" s="1" t="s">
        <v>10</v>
      </c>
      <c r="O11" t="s">
        <v>10</v>
      </c>
      <c r="P11">
        <v>0</v>
      </c>
      <c r="Q11" t="s">
        <v>169</v>
      </c>
      <c r="R11">
        <v>1</v>
      </c>
      <c r="S11" t="s">
        <v>170</v>
      </c>
      <c r="T11" t="s">
        <v>171</v>
      </c>
      <c r="U11">
        <v>91</v>
      </c>
      <c r="V11">
        <v>69</v>
      </c>
      <c r="W11" s="1">
        <v>57.5</v>
      </c>
      <c r="X11" s="1">
        <v>47.5</v>
      </c>
      <c r="Y11">
        <v>0.98578260869565204</v>
      </c>
      <c r="Z11">
        <v>1.22557894736842</v>
      </c>
      <c r="AA11">
        <v>0.80464705882352905</v>
      </c>
      <c r="AB11">
        <v>1.1751428571428599</v>
      </c>
      <c r="AC11">
        <v>45</v>
      </c>
      <c r="AD11">
        <v>42.5</v>
      </c>
      <c r="AE11">
        <v>0.376</v>
      </c>
      <c r="AF11">
        <v>0.47576470588235298</v>
      </c>
      <c r="AG11">
        <v>0.48031818181818198</v>
      </c>
      <c r="AH11">
        <v>0.40391304347826101</v>
      </c>
      <c r="AI11">
        <v>-25</v>
      </c>
      <c r="AJ11" t="s">
        <v>304</v>
      </c>
      <c r="AK11">
        <v>1</v>
      </c>
      <c r="AL11" t="s">
        <v>305</v>
      </c>
      <c r="AM11">
        <v>72</v>
      </c>
      <c r="AN11">
        <v>0</v>
      </c>
      <c r="AO11">
        <v>0</v>
      </c>
      <c r="AP11">
        <v>36</v>
      </c>
      <c r="AQ11">
        <v>36</v>
      </c>
      <c r="AR11">
        <v>91.6666666666667</v>
      </c>
      <c r="AS11">
        <v>100</v>
      </c>
      <c r="AT11">
        <v>91.6666666666667</v>
      </c>
      <c r="AU11">
        <v>100</v>
      </c>
      <c r="AV11">
        <v>0.83479166666666704</v>
      </c>
      <c r="AW11">
        <v>0.53208333333333302</v>
      </c>
      <c r="AX11">
        <v>0.52191666666666703</v>
      </c>
      <c r="AY11">
        <v>0.52191666666666703</v>
      </c>
      <c r="AZ11">
        <v>0.77095833333333297</v>
      </c>
      <c r="BA11">
        <v>0.52791666666666703</v>
      </c>
      <c r="BB11">
        <v>0.52024999999999999</v>
      </c>
      <c r="BC11">
        <v>0.52024999999999999</v>
      </c>
      <c r="BD11">
        <v>0.44950000000000001</v>
      </c>
      <c r="BE11">
        <v>0.46600000000000003</v>
      </c>
      <c r="BF11">
        <v>0.49149999999999999</v>
      </c>
      <c r="BG11">
        <v>0.52449999999999997</v>
      </c>
      <c r="BH11" s="1">
        <v>-0.37479411030696302</v>
      </c>
      <c r="BI11" s="1">
        <v>-7.6466184177689106E-2</v>
      </c>
      <c r="BJ11" s="1">
        <v>-0.37679061642126299</v>
      </c>
      <c r="BK11" t="s">
        <v>418</v>
      </c>
      <c r="BL11">
        <v>1</v>
      </c>
      <c r="BM11" t="s">
        <v>419</v>
      </c>
      <c r="BN11">
        <v>159</v>
      </c>
      <c r="BO11">
        <v>1</v>
      </c>
      <c r="BP11">
        <v>0</v>
      </c>
      <c r="BQ11">
        <v>157</v>
      </c>
      <c r="BR11">
        <v>2</v>
      </c>
      <c r="BS11">
        <v>79</v>
      </c>
      <c r="BT11">
        <v>79</v>
      </c>
      <c r="BU11">
        <v>0</v>
      </c>
      <c r="BV11" s="1">
        <v>100</v>
      </c>
      <c r="BW11">
        <v>0.83837974683544303</v>
      </c>
      <c r="BX11" t="s">
        <v>10</v>
      </c>
      <c r="BY11" s="1">
        <v>0.83837974683544303</v>
      </c>
      <c r="BZ11">
        <v>80</v>
      </c>
      <c r="CA11">
        <v>78</v>
      </c>
      <c r="CB11">
        <v>2</v>
      </c>
      <c r="CC11" s="1">
        <v>97.5</v>
      </c>
      <c r="CD11">
        <v>0.80432051282051298</v>
      </c>
      <c r="CE11">
        <v>0.79549999999999998</v>
      </c>
      <c r="CF11" s="1">
        <v>0.82117499999999999</v>
      </c>
      <c r="CG11" s="1">
        <v>2.0951376789896201E-2</v>
      </c>
      <c r="CH11">
        <v>40</v>
      </c>
      <c r="CI11">
        <v>40</v>
      </c>
      <c r="CJ11">
        <v>0</v>
      </c>
      <c r="CK11">
        <v>100</v>
      </c>
      <c r="CL11">
        <v>0.71775</v>
      </c>
      <c r="CM11" t="s">
        <v>10</v>
      </c>
      <c r="CN11">
        <v>0.71775</v>
      </c>
      <c r="CO11">
        <v>39</v>
      </c>
      <c r="CP11">
        <v>39</v>
      </c>
      <c r="CQ11">
        <v>0</v>
      </c>
      <c r="CR11">
        <v>1</v>
      </c>
      <c r="CS11">
        <v>0.96210256410256401</v>
      </c>
      <c r="CT11" t="s">
        <v>10</v>
      </c>
      <c r="CU11">
        <v>0.96210256410256401</v>
      </c>
      <c r="CV11">
        <v>40</v>
      </c>
      <c r="CW11">
        <v>39</v>
      </c>
      <c r="CX11">
        <v>1</v>
      </c>
      <c r="CY11">
        <v>97.5</v>
      </c>
      <c r="CZ11">
        <v>0.81310256410256398</v>
      </c>
      <c r="DA11">
        <v>1.026</v>
      </c>
      <c r="DB11">
        <v>0.84189999999999998</v>
      </c>
      <c r="DC11">
        <v>40</v>
      </c>
      <c r="DD11">
        <v>39</v>
      </c>
      <c r="DE11">
        <v>1</v>
      </c>
      <c r="DF11">
        <v>97.5</v>
      </c>
      <c r="DG11">
        <v>0.79553846153846197</v>
      </c>
      <c r="DH11">
        <v>0.56499999999999995</v>
      </c>
      <c r="DI11">
        <v>0.80044999999999999</v>
      </c>
    </row>
    <row r="12" spans="1:113" x14ac:dyDescent="0.25">
      <c r="A12" t="s">
        <v>11</v>
      </c>
      <c r="B12">
        <v>1</v>
      </c>
      <c r="C12" t="s">
        <v>9</v>
      </c>
      <c r="D12">
        <v>150</v>
      </c>
      <c r="E12">
        <v>0</v>
      </c>
      <c r="F12">
        <v>123</v>
      </c>
      <c r="G12">
        <v>27</v>
      </c>
      <c r="H12">
        <v>100</v>
      </c>
      <c r="I12">
        <v>0</v>
      </c>
      <c r="J12">
        <v>92.592592592592595</v>
      </c>
      <c r="K12">
        <v>7.4074074074074101</v>
      </c>
      <c r="L12" s="1">
        <v>0.34433333333333299</v>
      </c>
      <c r="M12">
        <v>3.9332684999750699E-2</v>
      </c>
      <c r="N12" s="1">
        <v>0.30099999999999999</v>
      </c>
      <c r="O12">
        <v>4.5254833995938999E-2</v>
      </c>
      <c r="P12">
        <v>7.4074074074074101</v>
      </c>
      <c r="Q12" t="s">
        <v>172</v>
      </c>
      <c r="R12">
        <v>1</v>
      </c>
      <c r="S12" t="s">
        <v>170</v>
      </c>
      <c r="T12" t="s">
        <v>171</v>
      </c>
      <c r="U12">
        <v>69</v>
      </c>
      <c r="V12">
        <v>91</v>
      </c>
      <c r="W12" s="1">
        <v>52.5</v>
      </c>
      <c r="X12" s="1">
        <v>55</v>
      </c>
      <c r="Y12">
        <v>0.182142857142857</v>
      </c>
      <c r="Z12">
        <v>0.37686363636363601</v>
      </c>
      <c r="AA12">
        <v>0.432894736842105</v>
      </c>
      <c r="AB12">
        <v>0.32650000000000001</v>
      </c>
      <c r="AC12">
        <v>42.5</v>
      </c>
      <c r="AD12">
        <v>47.5</v>
      </c>
      <c r="AE12">
        <v>0.17399999999999999</v>
      </c>
      <c r="AF12">
        <v>0.28557894736842099</v>
      </c>
      <c r="AG12">
        <v>0.150260869565217</v>
      </c>
      <c r="AH12">
        <v>0.152857142857143</v>
      </c>
      <c r="AI12">
        <v>-175</v>
      </c>
      <c r="AJ12" t="s">
        <v>306</v>
      </c>
      <c r="AK12">
        <v>1</v>
      </c>
      <c r="AL12" t="s">
        <v>305</v>
      </c>
      <c r="AM12">
        <v>72</v>
      </c>
      <c r="AN12">
        <v>0</v>
      </c>
      <c r="AO12">
        <v>0</v>
      </c>
      <c r="AP12">
        <v>36</v>
      </c>
      <c r="AQ12">
        <v>36</v>
      </c>
      <c r="AR12">
        <v>91.6666666666667</v>
      </c>
      <c r="AS12">
        <v>91.6666666666667</v>
      </c>
      <c r="AT12">
        <v>100</v>
      </c>
      <c r="AU12">
        <v>100</v>
      </c>
      <c r="AV12">
        <v>0.58879166666666705</v>
      </c>
      <c r="AW12">
        <v>0.43824999999999997</v>
      </c>
      <c r="AX12">
        <v>0.56112499999999998</v>
      </c>
      <c r="AY12">
        <v>0.412833333333333</v>
      </c>
      <c r="AZ12">
        <v>0.44866666666666699</v>
      </c>
      <c r="BA12">
        <v>0.44866666666666699</v>
      </c>
      <c r="BB12">
        <v>0.4325</v>
      </c>
      <c r="BC12">
        <v>0.4325</v>
      </c>
      <c r="BD12">
        <v>0.45750000000000002</v>
      </c>
      <c r="BE12">
        <v>0.42449999999999999</v>
      </c>
      <c r="BF12">
        <v>0.44950000000000001</v>
      </c>
      <c r="BG12">
        <v>0.45700000000000002</v>
      </c>
      <c r="BH12" s="1">
        <v>-4.6988889675182298E-2</v>
      </c>
      <c r="BI12" s="1">
        <v>-0.23798740358077999</v>
      </c>
      <c r="BJ12" s="1">
        <v>-0.26544476682471202</v>
      </c>
      <c r="BK12" t="s">
        <v>420</v>
      </c>
      <c r="BL12">
        <v>1</v>
      </c>
      <c r="BM12" t="s">
        <v>421</v>
      </c>
      <c r="BN12">
        <v>160</v>
      </c>
      <c r="BO12">
        <v>0</v>
      </c>
      <c r="BP12">
        <v>0</v>
      </c>
      <c r="BQ12">
        <v>130</v>
      </c>
      <c r="BR12">
        <v>30</v>
      </c>
      <c r="BS12">
        <v>80</v>
      </c>
      <c r="BT12">
        <v>61</v>
      </c>
      <c r="BU12">
        <v>19</v>
      </c>
      <c r="BV12" s="1">
        <v>76.25</v>
      </c>
      <c r="BW12">
        <v>0.68749180327868897</v>
      </c>
      <c r="BX12">
        <v>0.50573684210526304</v>
      </c>
      <c r="BY12" s="1">
        <v>0.73506249999999995</v>
      </c>
      <c r="BZ12">
        <v>80</v>
      </c>
      <c r="CA12">
        <v>69</v>
      </c>
      <c r="CB12">
        <v>11</v>
      </c>
      <c r="CC12" s="1">
        <v>86.25</v>
      </c>
      <c r="CD12">
        <v>0.64110144927536195</v>
      </c>
      <c r="CE12">
        <v>0.51718181818181796</v>
      </c>
      <c r="CF12" s="1">
        <v>0.66364999999999996</v>
      </c>
      <c r="CG12" s="1">
        <v>0.10760566563700701</v>
      </c>
      <c r="CH12">
        <v>40</v>
      </c>
      <c r="CI12">
        <v>34</v>
      </c>
      <c r="CJ12">
        <v>6</v>
      </c>
      <c r="CK12">
        <v>85</v>
      </c>
      <c r="CL12">
        <v>0.58135294117647096</v>
      </c>
      <c r="CM12">
        <v>0.46616666666666701</v>
      </c>
      <c r="CN12">
        <v>0.60092500000000004</v>
      </c>
      <c r="CO12">
        <v>40</v>
      </c>
      <c r="CP12">
        <v>27</v>
      </c>
      <c r="CQ12">
        <v>13</v>
      </c>
      <c r="CR12">
        <v>0.67500000000000004</v>
      </c>
      <c r="CS12">
        <v>0.82114814814814796</v>
      </c>
      <c r="CT12">
        <v>0.52400000000000002</v>
      </c>
      <c r="CU12">
        <v>0.86919999999999997</v>
      </c>
      <c r="CV12">
        <v>40</v>
      </c>
      <c r="CW12">
        <v>34</v>
      </c>
      <c r="CX12">
        <v>6</v>
      </c>
      <c r="CY12">
        <v>85</v>
      </c>
      <c r="CZ12">
        <v>0.69129411764705895</v>
      </c>
      <c r="DA12">
        <v>0.46250000000000002</v>
      </c>
      <c r="DB12">
        <v>0.7016</v>
      </c>
      <c r="DC12">
        <v>40</v>
      </c>
      <c r="DD12">
        <v>35</v>
      </c>
      <c r="DE12">
        <v>5</v>
      </c>
      <c r="DF12">
        <v>87.5</v>
      </c>
      <c r="DG12">
        <v>0.59234285714285695</v>
      </c>
      <c r="DH12">
        <v>0.58279999999999998</v>
      </c>
      <c r="DI12">
        <v>0.62570000000000003</v>
      </c>
    </row>
    <row r="13" spans="1:113" x14ac:dyDescent="0.25">
      <c r="A13" t="s">
        <v>12</v>
      </c>
      <c r="B13">
        <v>1</v>
      </c>
      <c r="C13" t="s">
        <v>9</v>
      </c>
      <c r="D13">
        <v>149</v>
      </c>
      <c r="E13">
        <v>1</v>
      </c>
      <c r="F13">
        <v>123</v>
      </c>
      <c r="G13">
        <v>26</v>
      </c>
      <c r="H13">
        <v>96.747967479674799</v>
      </c>
      <c r="I13">
        <v>3.2520325203252001</v>
      </c>
      <c r="J13">
        <v>80.769230769230802</v>
      </c>
      <c r="K13">
        <v>19.230769230769202</v>
      </c>
      <c r="L13" s="1">
        <v>0.34421008403361297</v>
      </c>
      <c r="M13">
        <v>6.6885416052390304E-2</v>
      </c>
      <c r="N13" s="1">
        <v>0.25580000000000003</v>
      </c>
      <c r="O13">
        <v>3.4361315457939003E-2</v>
      </c>
      <c r="P13">
        <v>19.8771816418875</v>
      </c>
      <c r="Q13" t="s">
        <v>173</v>
      </c>
      <c r="R13">
        <v>1</v>
      </c>
      <c r="S13" t="s">
        <v>174</v>
      </c>
      <c r="T13" t="s">
        <v>175</v>
      </c>
      <c r="U13">
        <v>79</v>
      </c>
      <c r="V13">
        <v>81</v>
      </c>
      <c r="W13" s="1">
        <v>87.5</v>
      </c>
      <c r="X13" s="1">
        <v>72.5</v>
      </c>
      <c r="Y13">
        <v>0.81645714285714299</v>
      </c>
      <c r="Z13">
        <v>0.87541379310344802</v>
      </c>
      <c r="AA13">
        <v>1.0468</v>
      </c>
      <c r="AB13">
        <v>0.86163636363636398</v>
      </c>
      <c r="AC13">
        <v>2.5</v>
      </c>
      <c r="AD13">
        <v>45</v>
      </c>
      <c r="AE13">
        <v>0.45100000000000001</v>
      </c>
      <c r="AF13">
        <v>0.71822222222222198</v>
      </c>
      <c r="AG13">
        <v>0.70174358974358997</v>
      </c>
      <c r="AH13">
        <v>0.93745454545454499</v>
      </c>
      <c r="AI13">
        <v>-175</v>
      </c>
      <c r="AJ13" t="s">
        <v>307</v>
      </c>
      <c r="AK13">
        <v>1</v>
      </c>
      <c r="AL13" t="s">
        <v>305</v>
      </c>
      <c r="AM13">
        <v>72</v>
      </c>
      <c r="AN13">
        <v>0</v>
      </c>
      <c r="AO13">
        <v>0</v>
      </c>
      <c r="AP13">
        <v>36</v>
      </c>
      <c r="AQ13">
        <v>36</v>
      </c>
      <c r="AR13">
        <v>91.6666666666667</v>
      </c>
      <c r="AS13">
        <v>91.6666666666667</v>
      </c>
      <c r="AT13">
        <v>87.5</v>
      </c>
      <c r="AU13">
        <v>100</v>
      </c>
      <c r="AV13">
        <v>0.64745833333333302</v>
      </c>
      <c r="AW13">
        <v>0.49399999999999999</v>
      </c>
      <c r="AX13">
        <v>0.53612499999999996</v>
      </c>
      <c r="AY13">
        <v>0.40379166666666699</v>
      </c>
      <c r="AZ13">
        <v>0.696583333333333</v>
      </c>
      <c r="BA13">
        <v>0.48358333333333298</v>
      </c>
      <c r="BB13">
        <v>0.62424999999999997</v>
      </c>
      <c r="BC13">
        <v>0.62424999999999997</v>
      </c>
      <c r="BD13">
        <v>0.45750000000000002</v>
      </c>
      <c r="BE13">
        <v>0.41749999999999998</v>
      </c>
      <c r="BF13">
        <v>0.45</v>
      </c>
      <c r="BG13">
        <v>0.64100000000000001</v>
      </c>
      <c r="BH13" s="1">
        <v>-0.171954437222473</v>
      </c>
      <c r="BI13" s="1">
        <v>7.5873608340305002E-2</v>
      </c>
      <c r="BJ13" s="1">
        <v>-3.5845292489864303E-2</v>
      </c>
      <c r="BK13" t="s">
        <v>422</v>
      </c>
      <c r="BL13">
        <v>1</v>
      </c>
      <c r="BM13" t="s">
        <v>423</v>
      </c>
      <c r="BN13">
        <v>159</v>
      </c>
      <c r="BO13">
        <v>0</v>
      </c>
      <c r="BP13">
        <v>1</v>
      </c>
      <c r="BQ13">
        <v>151</v>
      </c>
      <c r="BR13">
        <v>8</v>
      </c>
      <c r="BS13">
        <v>80</v>
      </c>
      <c r="BT13">
        <v>73</v>
      </c>
      <c r="BU13">
        <v>7</v>
      </c>
      <c r="BV13" s="1">
        <v>91.25</v>
      </c>
      <c r="BW13">
        <v>0.91210958904109596</v>
      </c>
      <c r="BX13">
        <v>0.97042857142857097</v>
      </c>
      <c r="BY13" s="1">
        <v>0.95997500000000002</v>
      </c>
      <c r="BZ13">
        <v>79</v>
      </c>
      <c r="CA13">
        <v>78</v>
      </c>
      <c r="CB13">
        <v>1</v>
      </c>
      <c r="CC13" s="1">
        <v>98.734177215189902</v>
      </c>
      <c r="CD13">
        <v>0.91261538461538505</v>
      </c>
      <c r="CE13">
        <v>0.69299999999999995</v>
      </c>
      <c r="CF13" s="1">
        <v>0.91405063291139199</v>
      </c>
      <c r="CG13" s="1">
        <v>5.0242694917601402E-2</v>
      </c>
      <c r="CH13">
        <v>40</v>
      </c>
      <c r="CI13">
        <v>40</v>
      </c>
      <c r="CJ13">
        <v>0</v>
      </c>
      <c r="CK13">
        <v>100</v>
      </c>
      <c r="CL13">
        <v>0.82957499999999995</v>
      </c>
      <c r="CM13" t="s">
        <v>10</v>
      </c>
      <c r="CN13">
        <v>0.82957499999999995</v>
      </c>
      <c r="CO13">
        <v>40</v>
      </c>
      <c r="CP13">
        <v>33</v>
      </c>
      <c r="CQ13">
        <v>7</v>
      </c>
      <c r="CR13">
        <v>0.82499999999999996</v>
      </c>
      <c r="CS13">
        <v>1.0121515151515199</v>
      </c>
      <c r="CT13">
        <v>0.97042857142857097</v>
      </c>
      <c r="CU13">
        <v>1.0903750000000001</v>
      </c>
      <c r="CV13">
        <v>39</v>
      </c>
      <c r="CW13">
        <v>38</v>
      </c>
      <c r="CX13">
        <v>1</v>
      </c>
      <c r="CY13">
        <v>97.435897435897402</v>
      </c>
      <c r="CZ13">
        <v>0.91842105263157903</v>
      </c>
      <c r="DA13">
        <v>0.69299999999999995</v>
      </c>
      <c r="DB13">
        <v>0.92117948717948706</v>
      </c>
      <c r="DC13">
        <v>40</v>
      </c>
      <c r="DD13">
        <v>40</v>
      </c>
      <c r="DE13">
        <v>0</v>
      </c>
      <c r="DF13">
        <v>100</v>
      </c>
      <c r="DG13">
        <v>0.90710000000000002</v>
      </c>
      <c r="DH13" t="s">
        <v>10</v>
      </c>
      <c r="DI13">
        <v>0.90710000000000002</v>
      </c>
    </row>
    <row r="14" spans="1:113" x14ac:dyDescent="0.25">
      <c r="A14" t="s">
        <v>13</v>
      </c>
      <c r="B14">
        <v>1</v>
      </c>
      <c r="C14" t="s">
        <v>9</v>
      </c>
      <c r="D14">
        <v>149</v>
      </c>
      <c r="E14">
        <v>1</v>
      </c>
      <c r="F14">
        <v>123</v>
      </c>
      <c r="G14">
        <v>26</v>
      </c>
      <c r="H14">
        <v>98.373983739837399</v>
      </c>
      <c r="I14">
        <v>1.6260162601626</v>
      </c>
      <c r="J14">
        <v>80.769230769230802</v>
      </c>
      <c r="K14">
        <v>19.230769230769202</v>
      </c>
      <c r="L14" s="1">
        <v>0.29649586776859499</v>
      </c>
      <c r="M14">
        <v>4.9773340248058899E-2</v>
      </c>
      <c r="N14" s="1">
        <v>0.26719999999999999</v>
      </c>
      <c r="O14">
        <v>3.6389558942092198E-2</v>
      </c>
      <c r="P14">
        <v>19.548633184996799</v>
      </c>
      <c r="Q14" t="s">
        <v>176</v>
      </c>
      <c r="R14">
        <v>1</v>
      </c>
      <c r="S14" t="s">
        <v>167</v>
      </c>
      <c r="T14" t="s">
        <v>168</v>
      </c>
      <c r="U14">
        <v>56</v>
      </c>
      <c r="V14">
        <v>104</v>
      </c>
      <c r="W14" s="1">
        <v>45</v>
      </c>
      <c r="X14" s="1">
        <v>80</v>
      </c>
      <c r="Y14">
        <v>0.61583333333333301</v>
      </c>
      <c r="Z14">
        <v>0.47890624999999998</v>
      </c>
      <c r="AA14">
        <v>0.54231818181818203</v>
      </c>
      <c r="AB14">
        <v>0.50712500000000005</v>
      </c>
      <c r="AC14">
        <v>37.5</v>
      </c>
      <c r="AD14">
        <v>47.5</v>
      </c>
      <c r="AE14">
        <v>0.317533333333333</v>
      </c>
      <c r="AF14">
        <v>0.23736842105263201</v>
      </c>
      <c r="AG14">
        <v>0.32704</v>
      </c>
      <c r="AH14">
        <v>0.34152380952381001</v>
      </c>
      <c r="AI14">
        <v>0</v>
      </c>
      <c r="AJ14" t="s">
        <v>308</v>
      </c>
      <c r="AK14">
        <v>1</v>
      </c>
      <c r="AL14" t="s">
        <v>305</v>
      </c>
      <c r="AM14">
        <v>72</v>
      </c>
      <c r="AN14">
        <v>0</v>
      </c>
      <c r="AO14">
        <v>0</v>
      </c>
      <c r="AP14">
        <v>36</v>
      </c>
      <c r="AQ14">
        <v>36</v>
      </c>
      <c r="AR14">
        <v>87.5</v>
      </c>
      <c r="AS14">
        <v>83.3333333333333</v>
      </c>
      <c r="AT14">
        <v>91.6666666666667</v>
      </c>
      <c r="AU14">
        <v>100</v>
      </c>
      <c r="AV14">
        <v>0.54270833333333302</v>
      </c>
      <c r="AW14">
        <v>0.412291666666667</v>
      </c>
      <c r="AX14">
        <v>0.73129166666666701</v>
      </c>
      <c r="AY14">
        <v>0.41949999999999998</v>
      </c>
      <c r="AZ14">
        <v>0.52508333333333301</v>
      </c>
      <c r="BA14">
        <v>0.41595833333333299</v>
      </c>
      <c r="BB14">
        <v>0.45100000000000001</v>
      </c>
      <c r="BC14">
        <v>0.45100000000000001</v>
      </c>
      <c r="BD14">
        <v>0.40500000000000003</v>
      </c>
      <c r="BE14">
        <v>0.437</v>
      </c>
      <c r="BF14">
        <v>0.42549999999999999</v>
      </c>
      <c r="BG14">
        <v>0.46650000000000003</v>
      </c>
      <c r="BH14" s="1">
        <v>0.347485604606526</v>
      </c>
      <c r="BI14" s="1">
        <v>-3.2476007677543203E-2</v>
      </c>
      <c r="BJ14" s="1">
        <v>-0.168982725527831</v>
      </c>
      <c r="BK14" t="s">
        <v>424</v>
      </c>
      <c r="BL14">
        <v>1</v>
      </c>
      <c r="BM14" t="s">
        <v>425</v>
      </c>
      <c r="BN14">
        <v>160</v>
      </c>
      <c r="BO14">
        <v>0</v>
      </c>
      <c r="BP14">
        <v>0</v>
      </c>
      <c r="BQ14">
        <v>115</v>
      </c>
      <c r="BR14">
        <v>45</v>
      </c>
      <c r="BS14">
        <v>80</v>
      </c>
      <c r="BT14">
        <v>65</v>
      </c>
      <c r="BU14">
        <v>15</v>
      </c>
      <c r="BV14" s="1">
        <v>81.25</v>
      </c>
      <c r="BW14">
        <v>0.673461538461538</v>
      </c>
      <c r="BX14">
        <v>0.49413333333333298</v>
      </c>
      <c r="BY14" s="1">
        <v>0.71347499999999997</v>
      </c>
      <c r="BZ14">
        <v>80</v>
      </c>
      <c r="CA14">
        <v>50</v>
      </c>
      <c r="CB14">
        <v>30</v>
      </c>
      <c r="CC14" s="1">
        <v>62.5</v>
      </c>
      <c r="CD14">
        <v>0.87866</v>
      </c>
      <c r="CE14">
        <v>0.762066666666667</v>
      </c>
      <c r="CF14" s="1">
        <v>1.0257750000000001</v>
      </c>
      <c r="CG14" s="1">
        <v>-0.30445273086203101</v>
      </c>
      <c r="CH14">
        <v>40</v>
      </c>
      <c r="CI14">
        <v>32</v>
      </c>
      <c r="CJ14">
        <v>8</v>
      </c>
      <c r="CK14">
        <v>80</v>
      </c>
      <c r="CL14">
        <v>0.55137499999999995</v>
      </c>
      <c r="CM14">
        <v>0.39850000000000002</v>
      </c>
      <c r="CN14">
        <v>0.58397500000000002</v>
      </c>
      <c r="CO14">
        <v>40</v>
      </c>
      <c r="CP14">
        <v>33</v>
      </c>
      <c r="CQ14">
        <v>7</v>
      </c>
      <c r="CR14">
        <v>0.82499999999999996</v>
      </c>
      <c r="CS14">
        <v>0.79184848484848502</v>
      </c>
      <c r="CT14">
        <v>0.60342857142857098</v>
      </c>
      <c r="CU14">
        <v>0.84297500000000003</v>
      </c>
      <c r="CV14">
        <v>40</v>
      </c>
      <c r="CW14">
        <v>31</v>
      </c>
      <c r="CX14">
        <v>9</v>
      </c>
      <c r="CY14">
        <v>77.5</v>
      </c>
      <c r="CZ14">
        <v>0.82003225806451596</v>
      </c>
      <c r="DA14">
        <v>0.84822222222222199</v>
      </c>
      <c r="DB14">
        <v>0.89242500000000002</v>
      </c>
      <c r="DC14">
        <v>40</v>
      </c>
      <c r="DD14">
        <v>19</v>
      </c>
      <c r="DE14">
        <v>21</v>
      </c>
      <c r="DF14">
        <v>47.5</v>
      </c>
      <c r="DG14">
        <v>0.97431578947368402</v>
      </c>
      <c r="DH14">
        <v>0.72514285714285698</v>
      </c>
      <c r="DI14">
        <v>1.159125</v>
      </c>
    </row>
    <row r="15" spans="1:113" x14ac:dyDescent="0.25">
      <c r="A15" t="s">
        <v>14</v>
      </c>
      <c r="B15">
        <v>1</v>
      </c>
      <c r="C15" t="s">
        <v>9</v>
      </c>
      <c r="D15">
        <v>150</v>
      </c>
      <c r="E15">
        <v>0</v>
      </c>
      <c r="F15">
        <v>123</v>
      </c>
      <c r="G15">
        <v>27</v>
      </c>
      <c r="H15">
        <v>98.373983739837399</v>
      </c>
      <c r="I15">
        <v>1.6260162601626</v>
      </c>
      <c r="J15">
        <v>92.592592592592595</v>
      </c>
      <c r="K15">
        <v>7.4074074074074101</v>
      </c>
      <c r="L15" s="1">
        <v>0.32020661157024799</v>
      </c>
      <c r="M15">
        <v>4.5069930359270899E-2</v>
      </c>
      <c r="N15" s="1">
        <v>0.32700000000000001</v>
      </c>
      <c r="O15">
        <v>0.13010764773832501</v>
      </c>
      <c r="P15">
        <v>7.5298438934802601</v>
      </c>
      <c r="Q15" t="s">
        <v>177</v>
      </c>
      <c r="R15">
        <v>1</v>
      </c>
      <c r="S15" t="s">
        <v>178</v>
      </c>
      <c r="T15" t="s">
        <v>179</v>
      </c>
      <c r="U15">
        <v>78</v>
      </c>
      <c r="V15">
        <v>82</v>
      </c>
      <c r="W15" s="1">
        <v>47.5</v>
      </c>
      <c r="X15" s="1">
        <v>55</v>
      </c>
      <c r="Y15">
        <v>0.47705263157894701</v>
      </c>
      <c r="Z15">
        <v>1.3628181818181799</v>
      </c>
      <c r="AA15">
        <v>0.68890476190476202</v>
      </c>
      <c r="AB15">
        <v>0.62511111111111095</v>
      </c>
      <c r="AC15">
        <v>60</v>
      </c>
      <c r="AD15">
        <v>42.5</v>
      </c>
      <c r="AE15">
        <v>0.52712499999999995</v>
      </c>
      <c r="AF15">
        <v>0.48041176470588198</v>
      </c>
      <c r="AG15">
        <v>0.41781249999999998</v>
      </c>
      <c r="AH15">
        <v>0.47256521739130403</v>
      </c>
      <c r="AI15">
        <v>100</v>
      </c>
      <c r="AJ15" t="s">
        <v>309</v>
      </c>
      <c r="AK15">
        <v>1</v>
      </c>
      <c r="AL15" t="s">
        <v>305</v>
      </c>
      <c r="AM15">
        <v>72</v>
      </c>
      <c r="AN15">
        <v>0</v>
      </c>
      <c r="AO15">
        <v>0</v>
      </c>
      <c r="AP15">
        <v>36</v>
      </c>
      <c r="AQ15">
        <v>36</v>
      </c>
      <c r="AR15">
        <v>91.6666666666667</v>
      </c>
      <c r="AS15">
        <v>87.5</v>
      </c>
      <c r="AT15">
        <v>100</v>
      </c>
      <c r="AU15">
        <v>100</v>
      </c>
      <c r="AV15">
        <v>0.65225</v>
      </c>
      <c r="AW15">
        <v>0.43475000000000003</v>
      </c>
      <c r="AX15">
        <v>0.69929166666666698</v>
      </c>
      <c r="AY15">
        <v>0.44820833333333299</v>
      </c>
      <c r="AZ15">
        <v>0.42212499999999997</v>
      </c>
      <c r="BA15">
        <v>0.42212499999999997</v>
      </c>
      <c r="BB15">
        <v>0.46</v>
      </c>
      <c r="BC15">
        <v>0.46</v>
      </c>
      <c r="BD15">
        <v>0.44650000000000001</v>
      </c>
      <c r="BE15">
        <v>0.44800000000000001</v>
      </c>
      <c r="BF15">
        <v>0.39850000000000002</v>
      </c>
      <c r="BG15">
        <v>0.43099999999999999</v>
      </c>
      <c r="BH15" s="1">
        <v>7.2122141305736506E-2</v>
      </c>
      <c r="BI15" s="1">
        <v>-0.352817171330012</v>
      </c>
      <c r="BJ15" s="1">
        <v>-0.29474894595630502</v>
      </c>
      <c r="BK15" t="s">
        <v>426</v>
      </c>
      <c r="BL15">
        <v>1</v>
      </c>
      <c r="BM15" t="s">
        <v>427</v>
      </c>
      <c r="BN15">
        <v>158</v>
      </c>
      <c r="BO15">
        <v>2</v>
      </c>
      <c r="BP15">
        <v>0</v>
      </c>
      <c r="BQ15">
        <v>143</v>
      </c>
      <c r="BR15">
        <v>15</v>
      </c>
      <c r="BS15">
        <v>78</v>
      </c>
      <c r="BT15">
        <v>69</v>
      </c>
      <c r="BU15">
        <v>9</v>
      </c>
      <c r="BV15" s="1">
        <v>88.461538461538495</v>
      </c>
      <c r="BW15">
        <v>0.82742028985507199</v>
      </c>
      <c r="BX15">
        <v>0.76044444444444403</v>
      </c>
      <c r="BY15" s="1">
        <v>0.86416666666666697</v>
      </c>
      <c r="BZ15">
        <v>80</v>
      </c>
      <c r="CA15">
        <v>74</v>
      </c>
      <c r="CB15">
        <v>6</v>
      </c>
      <c r="CC15" s="1">
        <v>92.5</v>
      </c>
      <c r="CD15">
        <v>0.71108108108108103</v>
      </c>
      <c r="CE15">
        <v>0.59966666666666701</v>
      </c>
      <c r="CF15" s="1">
        <v>0.72983750000000003</v>
      </c>
      <c r="CG15" s="1">
        <v>0.18405352789719201</v>
      </c>
      <c r="CH15">
        <v>40</v>
      </c>
      <c r="CI15">
        <v>38</v>
      </c>
      <c r="CJ15">
        <v>2</v>
      </c>
      <c r="CK15">
        <v>95</v>
      </c>
      <c r="CL15">
        <v>0.78700000000000003</v>
      </c>
      <c r="CM15">
        <v>0.58099999999999996</v>
      </c>
      <c r="CN15">
        <v>0.79097499999999998</v>
      </c>
      <c r="CO15">
        <v>38</v>
      </c>
      <c r="CP15">
        <v>31</v>
      </c>
      <c r="CQ15">
        <v>7</v>
      </c>
      <c r="CR15">
        <v>0.81578947368421095</v>
      </c>
      <c r="CS15">
        <v>0.87696774193548399</v>
      </c>
      <c r="CT15">
        <v>0.81171428571428605</v>
      </c>
      <c r="CU15">
        <v>0.94121052631578905</v>
      </c>
      <c r="CV15">
        <v>40</v>
      </c>
      <c r="CW15">
        <v>38</v>
      </c>
      <c r="CX15">
        <v>2</v>
      </c>
      <c r="CY15">
        <v>95</v>
      </c>
      <c r="CZ15">
        <v>0.62036842105263201</v>
      </c>
      <c r="DA15">
        <v>0.50649999999999995</v>
      </c>
      <c r="DB15">
        <v>0.62617500000000004</v>
      </c>
      <c r="DC15">
        <v>40</v>
      </c>
      <c r="DD15">
        <v>36</v>
      </c>
      <c r="DE15">
        <v>4</v>
      </c>
      <c r="DF15">
        <v>90</v>
      </c>
      <c r="DG15">
        <v>0.80683333333333296</v>
      </c>
      <c r="DH15">
        <v>0.64624999999999999</v>
      </c>
      <c r="DI15">
        <v>0.83350000000000002</v>
      </c>
    </row>
    <row r="16" spans="1:113" x14ac:dyDescent="0.25">
      <c r="A16" s="10" t="s">
        <v>10</v>
      </c>
      <c r="B16" s="10" t="s">
        <v>10</v>
      </c>
      <c r="C16" s="10" t="s">
        <v>10</v>
      </c>
      <c r="D16" s="10" t="s">
        <v>10</v>
      </c>
      <c r="E16" s="10" t="s">
        <v>10</v>
      </c>
      <c r="F16" s="10" t="s">
        <v>10</v>
      </c>
      <c r="G16" s="10" t="s">
        <v>10</v>
      </c>
      <c r="H16" s="10" t="s">
        <v>10</v>
      </c>
      <c r="I16" s="10" t="s">
        <v>10</v>
      </c>
      <c r="J16" s="10" t="s">
        <v>10</v>
      </c>
      <c r="K16" s="10" t="s">
        <v>10</v>
      </c>
      <c r="L16" s="10" t="s">
        <v>10</v>
      </c>
      <c r="M16" s="10" t="s">
        <v>10</v>
      </c>
      <c r="N16" s="10" t="s">
        <v>10</v>
      </c>
      <c r="O16" s="10" t="s">
        <v>10</v>
      </c>
      <c r="P16" s="10" t="s">
        <v>10</v>
      </c>
      <c r="Q16" s="10" t="s">
        <v>10</v>
      </c>
      <c r="R16" s="10" t="s">
        <v>10</v>
      </c>
      <c r="S16" s="10" t="s">
        <v>10</v>
      </c>
      <c r="T16" s="10" t="s">
        <v>10</v>
      </c>
      <c r="U16" s="10" t="s">
        <v>10</v>
      </c>
      <c r="V16" s="10" t="s">
        <v>10</v>
      </c>
      <c r="W16" s="10" t="s">
        <v>10</v>
      </c>
      <c r="X16" s="10" t="s">
        <v>10</v>
      </c>
      <c r="Y16" s="10" t="s">
        <v>10</v>
      </c>
      <c r="Z16" s="10" t="s">
        <v>10</v>
      </c>
      <c r="AA16" s="10" t="s">
        <v>10</v>
      </c>
      <c r="AB16" s="10" t="s">
        <v>10</v>
      </c>
      <c r="AC16" s="10" t="s">
        <v>10</v>
      </c>
      <c r="AD16" s="10" t="s">
        <v>10</v>
      </c>
      <c r="AE16" s="10" t="s">
        <v>10</v>
      </c>
      <c r="AF16" s="10" t="s">
        <v>10</v>
      </c>
      <c r="AG16" s="10" t="s">
        <v>10</v>
      </c>
      <c r="AH16" s="10" t="s">
        <v>10</v>
      </c>
      <c r="AI16" s="10" t="s">
        <v>10</v>
      </c>
      <c r="AJ16" s="10" t="s">
        <v>10</v>
      </c>
      <c r="AK16" s="10" t="s">
        <v>10</v>
      </c>
      <c r="AL16" s="10" t="s">
        <v>10</v>
      </c>
      <c r="AM16" s="10" t="s">
        <v>10</v>
      </c>
      <c r="AN16" s="10" t="s">
        <v>10</v>
      </c>
      <c r="AO16" s="10" t="s">
        <v>10</v>
      </c>
      <c r="AP16" s="10" t="s">
        <v>10</v>
      </c>
      <c r="AQ16" s="10" t="s">
        <v>10</v>
      </c>
      <c r="AR16" s="10" t="s">
        <v>10</v>
      </c>
      <c r="AS16" s="10" t="s">
        <v>10</v>
      </c>
      <c r="AT16" s="10" t="s">
        <v>10</v>
      </c>
      <c r="AU16" s="10" t="s">
        <v>10</v>
      </c>
      <c r="AV16" s="10" t="s">
        <v>10</v>
      </c>
      <c r="AW16" s="10" t="s">
        <v>10</v>
      </c>
      <c r="AX16" s="10" t="s">
        <v>10</v>
      </c>
      <c r="AY16" s="10" t="s">
        <v>10</v>
      </c>
      <c r="AZ16" s="10" t="s">
        <v>10</v>
      </c>
      <c r="BA16" s="10" t="s">
        <v>10</v>
      </c>
      <c r="BB16" s="10" t="s">
        <v>10</v>
      </c>
      <c r="BC16" s="10" t="s">
        <v>10</v>
      </c>
      <c r="BD16" s="10" t="s">
        <v>10</v>
      </c>
      <c r="BE16" s="10" t="s">
        <v>10</v>
      </c>
      <c r="BF16" s="10" t="s">
        <v>10</v>
      </c>
      <c r="BG16" s="10" t="s">
        <v>10</v>
      </c>
      <c r="BH16" s="10" t="s">
        <v>10</v>
      </c>
      <c r="BI16" s="10" t="s">
        <v>10</v>
      </c>
      <c r="BJ16" s="10" t="s">
        <v>10</v>
      </c>
      <c r="BK16" s="10" t="s">
        <v>10</v>
      </c>
      <c r="BL16" s="10" t="s">
        <v>10</v>
      </c>
      <c r="BM16" s="10" t="s">
        <v>10</v>
      </c>
      <c r="BN16" s="10" t="s">
        <v>10</v>
      </c>
      <c r="BO16" s="10" t="s">
        <v>10</v>
      </c>
      <c r="BP16" s="10" t="s">
        <v>10</v>
      </c>
      <c r="BQ16" s="10" t="s">
        <v>10</v>
      </c>
      <c r="BR16" s="10" t="s">
        <v>10</v>
      </c>
      <c r="BS16" s="10" t="s">
        <v>10</v>
      </c>
      <c r="BT16" s="10" t="s">
        <v>10</v>
      </c>
      <c r="BU16" s="10" t="s">
        <v>10</v>
      </c>
      <c r="BV16" s="10" t="s">
        <v>10</v>
      </c>
      <c r="BW16" s="10" t="s">
        <v>10</v>
      </c>
      <c r="BX16" s="10" t="s">
        <v>10</v>
      </c>
      <c r="BY16" s="10" t="s">
        <v>10</v>
      </c>
      <c r="BZ16" s="10" t="s">
        <v>10</v>
      </c>
      <c r="CA16" s="10" t="s">
        <v>10</v>
      </c>
      <c r="CB16" s="10" t="s">
        <v>10</v>
      </c>
      <c r="CC16" s="10" t="s">
        <v>10</v>
      </c>
      <c r="CD16" s="10" t="s">
        <v>10</v>
      </c>
      <c r="CE16" s="10" t="s">
        <v>10</v>
      </c>
      <c r="CF16" s="10" t="s">
        <v>10</v>
      </c>
      <c r="CG16" s="10" t="s">
        <v>10</v>
      </c>
      <c r="CH16" s="10" t="s">
        <v>10</v>
      </c>
      <c r="CI16" s="10" t="s">
        <v>10</v>
      </c>
      <c r="CJ16" s="10" t="s">
        <v>10</v>
      </c>
      <c r="CK16" s="10" t="s">
        <v>10</v>
      </c>
      <c r="CL16" s="10" t="s">
        <v>10</v>
      </c>
      <c r="CM16" s="10" t="s">
        <v>10</v>
      </c>
      <c r="CN16" s="10" t="s">
        <v>10</v>
      </c>
      <c r="CO16" s="10" t="s">
        <v>10</v>
      </c>
      <c r="CP16" s="10" t="s">
        <v>10</v>
      </c>
      <c r="CQ16" s="10" t="s">
        <v>10</v>
      </c>
      <c r="CR16" s="10" t="s">
        <v>10</v>
      </c>
      <c r="CS16" s="10" t="s">
        <v>10</v>
      </c>
      <c r="CT16" s="10" t="s">
        <v>10</v>
      </c>
      <c r="CU16" s="10" t="s">
        <v>10</v>
      </c>
      <c r="CV16" s="10" t="s">
        <v>10</v>
      </c>
      <c r="CW16" s="10" t="s">
        <v>10</v>
      </c>
      <c r="CX16" s="10" t="s">
        <v>10</v>
      </c>
      <c r="CY16" s="10" t="s">
        <v>10</v>
      </c>
      <c r="CZ16" s="10" t="s">
        <v>10</v>
      </c>
      <c r="DA16" s="10" t="s">
        <v>10</v>
      </c>
      <c r="DB16" s="10" t="s">
        <v>10</v>
      </c>
      <c r="DC16" s="10" t="s">
        <v>10</v>
      </c>
      <c r="DD16" s="10" t="s">
        <v>10</v>
      </c>
      <c r="DE16" s="10" t="s">
        <v>10</v>
      </c>
      <c r="DF16" s="10" t="s">
        <v>10</v>
      </c>
      <c r="DG16" s="10" t="s">
        <v>10</v>
      </c>
      <c r="DH16" s="10" t="s">
        <v>10</v>
      </c>
      <c r="DI16" s="10" t="s">
        <v>10</v>
      </c>
    </row>
    <row r="17" spans="1:113" x14ac:dyDescent="0.25">
      <c r="A17" s="10" t="s">
        <v>10</v>
      </c>
      <c r="B17" s="10" t="s">
        <v>10</v>
      </c>
      <c r="C17" s="10" t="s">
        <v>10</v>
      </c>
      <c r="D17" s="10" t="s">
        <v>10</v>
      </c>
      <c r="E17" s="10" t="s">
        <v>10</v>
      </c>
      <c r="F17" s="10" t="s">
        <v>10</v>
      </c>
      <c r="G17" s="10" t="s">
        <v>10</v>
      </c>
      <c r="H17" s="10" t="s">
        <v>10</v>
      </c>
      <c r="I17" s="10" t="s">
        <v>10</v>
      </c>
      <c r="J17" s="10" t="s">
        <v>10</v>
      </c>
      <c r="K17" s="10" t="s">
        <v>10</v>
      </c>
      <c r="L17" s="10" t="s">
        <v>10</v>
      </c>
      <c r="M17" s="10" t="s">
        <v>10</v>
      </c>
      <c r="N17" s="10" t="s">
        <v>10</v>
      </c>
      <c r="O17" s="10" t="s">
        <v>10</v>
      </c>
      <c r="P17" s="10" t="s">
        <v>10</v>
      </c>
      <c r="Q17" s="10" t="s">
        <v>10</v>
      </c>
      <c r="R17" s="10" t="s">
        <v>10</v>
      </c>
      <c r="S17" s="10" t="s">
        <v>10</v>
      </c>
      <c r="T17" s="10" t="s">
        <v>10</v>
      </c>
      <c r="U17" s="10" t="s">
        <v>10</v>
      </c>
      <c r="V17" s="10" t="s">
        <v>10</v>
      </c>
      <c r="W17" s="10" t="s">
        <v>10</v>
      </c>
      <c r="X17" s="10" t="s">
        <v>10</v>
      </c>
      <c r="Y17" s="10" t="s">
        <v>10</v>
      </c>
      <c r="Z17" s="10" t="s">
        <v>10</v>
      </c>
      <c r="AA17" s="10" t="s">
        <v>10</v>
      </c>
      <c r="AB17" s="10" t="s">
        <v>10</v>
      </c>
      <c r="AC17" s="10" t="s">
        <v>10</v>
      </c>
      <c r="AD17" s="10" t="s">
        <v>10</v>
      </c>
      <c r="AE17" s="10" t="s">
        <v>10</v>
      </c>
      <c r="AF17" s="10" t="s">
        <v>10</v>
      </c>
      <c r="AG17" s="10" t="s">
        <v>10</v>
      </c>
      <c r="AH17" s="10" t="s">
        <v>10</v>
      </c>
      <c r="AI17" s="10" t="s">
        <v>10</v>
      </c>
      <c r="AJ17" s="10" t="s">
        <v>10</v>
      </c>
      <c r="AK17" s="10" t="s">
        <v>10</v>
      </c>
      <c r="AL17" s="10" t="s">
        <v>10</v>
      </c>
      <c r="AM17" s="10" t="s">
        <v>10</v>
      </c>
      <c r="AN17" s="10" t="s">
        <v>10</v>
      </c>
      <c r="AO17" s="10" t="s">
        <v>10</v>
      </c>
      <c r="AP17" s="10" t="s">
        <v>10</v>
      </c>
      <c r="AQ17" s="10" t="s">
        <v>10</v>
      </c>
      <c r="AR17" s="10" t="s">
        <v>10</v>
      </c>
      <c r="AS17" s="10" t="s">
        <v>10</v>
      </c>
      <c r="AT17" s="10" t="s">
        <v>10</v>
      </c>
      <c r="AU17" s="10" t="s">
        <v>10</v>
      </c>
      <c r="AV17" s="10" t="s">
        <v>10</v>
      </c>
      <c r="AW17" s="10" t="s">
        <v>10</v>
      </c>
      <c r="AX17" s="10" t="s">
        <v>10</v>
      </c>
      <c r="AY17" s="10" t="s">
        <v>10</v>
      </c>
      <c r="AZ17" s="10" t="s">
        <v>10</v>
      </c>
      <c r="BA17" s="10" t="s">
        <v>10</v>
      </c>
      <c r="BB17" s="10" t="s">
        <v>10</v>
      </c>
      <c r="BC17" s="10" t="s">
        <v>10</v>
      </c>
      <c r="BD17" s="10" t="s">
        <v>10</v>
      </c>
      <c r="BE17" s="10" t="s">
        <v>10</v>
      </c>
      <c r="BF17" s="10" t="s">
        <v>10</v>
      </c>
      <c r="BG17" s="10" t="s">
        <v>10</v>
      </c>
      <c r="BH17" s="10" t="s">
        <v>10</v>
      </c>
      <c r="BI17" s="10" t="s">
        <v>10</v>
      </c>
      <c r="BJ17" s="10" t="s">
        <v>10</v>
      </c>
      <c r="BK17" s="10" t="s">
        <v>10</v>
      </c>
      <c r="BL17" s="10" t="s">
        <v>10</v>
      </c>
      <c r="BM17" s="10" t="s">
        <v>10</v>
      </c>
      <c r="BN17" s="10" t="s">
        <v>10</v>
      </c>
      <c r="BO17" s="10" t="s">
        <v>10</v>
      </c>
      <c r="BP17" s="10" t="s">
        <v>10</v>
      </c>
      <c r="BQ17" s="10" t="s">
        <v>10</v>
      </c>
      <c r="BR17" s="10" t="s">
        <v>10</v>
      </c>
      <c r="BS17" s="10" t="s">
        <v>10</v>
      </c>
      <c r="BT17" s="10" t="s">
        <v>10</v>
      </c>
      <c r="BU17" s="10" t="s">
        <v>10</v>
      </c>
      <c r="BV17" s="10" t="s">
        <v>10</v>
      </c>
      <c r="BW17" s="10" t="s">
        <v>10</v>
      </c>
      <c r="BX17" s="10" t="s">
        <v>10</v>
      </c>
      <c r="BY17" s="10" t="s">
        <v>10</v>
      </c>
      <c r="BZ17" s="10" t="s">
        <v>10</v>
      </c>
      <c r="CA17" s="10" t="s">
        <v>10</v>
      </c>
      <c r="CB17" s="10" t="s">
        <v>10</v>
      </c>
      <c r="CC17" s="10" t="s">
        <v>10</v>
      </c>
      <c r="CD17" s="10" t="s">
        <v>10</v>
      </c>
      <c r="CE17" s="10" t="s">
        <v>10</v>
      </c>
      <c r="CF17" s="10" t="s">
        <v>10</v>
      </c>
      <c r="CG17" s="10" t="s">
        <v>10</v>
      </c>
      <c r="CH17" s="10" t="s">
        <v>10</v>
      </c>
      <c r="CI17" s="10" t="s">
        <v>10</v>
      </c>
      <c r="CJ17" s="10" t="s">
        <v>10</v>
      </c>
      <c r="CK17" s="10" t="s">
        <v>10</v>
      </c>
      <c r="CL17" s="10" t="s">
        <v>10</v>
      </c>
      <c r="CM17" s="10" t="s">
        <v>10</v>
      </c>
      <c r="CN17" s="10" t="s">
        <v>10</v>
      </c>
      <c r="CO17" s="10" t="s">
        <v>10</v>
      </c>
      <c r="CP17" s="10" t="s">
        <v>10</v>
      </c>
      <c r="CQ17" s="10" t="s">
        <v>10</v>
      </c>
      <c r="CR17" s="10" t="s">
        <v>10</v>
      </c>
      <c r="CS17" s="10" t="s">
        <v>10</v>
      </c>
      <c r="CT17" s="10" t="s">
        <v>10</v>
      </c>
      <c r="CU17" s="10" t="s">
        <v>10</v>
      </c>
      <c r="CV17" s="10" t="s">
        <v>10</v>
      </c>
      <c r="CW17" s="10" t="s">
        <v>10</v>
      </c>
      <c r="CX17" s="10" t="s">
        <v>10</v>
      </c>
      <c r="CY17" s="10" t="s">
        <v>10</v>
      </c>
      <c r="CZ17" s="10" t="s">
        <v>10</v>
      </c>
      <c r="DA17" s="10" t="s">
        <v>10</v>
      </c>
      <c r="DB17" s="10" t="s">
        <v>10</v>
      </c>
      <c r="DC17" s="10" t="s">
        <v>10</v>
      </c>
      <c r="DD17" s="10" t="s">
        <v>10</v>
      </c>
      <c r="DE17" s="10" t="s">
        <v>10</v>
      </c>
      <c r="DF17" s="10" t="s">
        <v>10</v>
      </c>
      <c r="DG17" s="10" t="s">
        <v>10</v>
      </c>
      <c r="DH17" s="10" t="s">
        <v>10</v>
      </c>
      <c r="DI17" s="10" t="s">
        <v>10</v>
      </c>
    </row>
    <row r="18" spans="1:113" x14ac:dyDescent="0.25">
      <c r="A18" t="s">
        <v>15</v>
      </c>
      <c r="B18">
        <v>1</v>
      </c>
      <c r="C18" t="s">
        <v>9</v>
      </c>
      <c r="D18">
        <v>150</v>
      </c>
      <c r="E18">
        <v>0</v>
      </c>
      <c r="F18">
        <v>123</v>
      </c>
      <c r="G18">
        <v>27</v>
      </c>
      <c r="H18">
        <v>99.1869918699187</v>
      </c>
      <c r="I18">
        <v>0.81300813008130102</v>
      </c>
      <c r="J18">
        <v>77.7777777777778</v>
      </c>
      <c r="K18">
        <v>22.2222222222222</v>
      </c>
      <c r="L18" s="1">
        <v>0.33909016393442598</v>
      </c>
      <c r="M18">
        <v>4.6599046579534897E-2</v>
      </c>
      <c r="N18" s="1">
        <v>0.30649999999999999</v>
      </c>
      <c r="O18">
        <v>3.6148305631108102E-2</v>
      </c>
      <c r="P18">
        <v>22.404371584699501</v>
      </c>
      <c r="Q18" t="s">
        <v>180</v>
      </c>
      <c r="R18">
        <v>1</v>
      </c>
      <c r="S18" t="s">
        <v>167</v>
      </c>
      <c r="T18" t="s">
        <v>168</v>
      </c>
      <c r="U18">
        <v>84</v>
      </c>
      <c r="V18">
        <v>76</v>
      </c>
      <c r="W18" s="1">
        <v>45</v>
      </c>
      <c r="X18" s="1">
        <v>50</v>
      </c>
      <c r="Y18">
        <v>0.83450000000000002</v>
      </c>
      <c r="Z18">
        <v>1.2645</v>
      </c>
      <c r="AA18">
        <v>0.94259090909090903</v>
      </c>
      <c r="AB18">
        <v>0.83120000000000005</v>
      </c>
      <c r="AC18">
        <v>42.5</v>
      </c>
      <c r="AD18">
        <v>52.5</v>
      </c>
      <c r="AE18">
        <v>0.38100000000000001</v>
      </c>
      <c r="AF18">
        <v>0.32628571428571401</v>
      </c>
      <c r="AG18">
        <v>0.312217391304348</v>
      </c>
      <c r="AH18">
        <v>0.37463157894736798</v>
      </c>
      <c r="AI18">
        <v>-200</v>
      </c>
      <c r="AJ18" t="s">
        <v>310</v>
      </c>
      <c r="AK18">
        <v>1</v>
      </c>
      <c r="AL18" t="s">
        <v>305</v>
      </c>
      <c r="AM18">
        <v>72</v>
      </c>
      <c r="AN18">
        <v>0</v>
      </c>
      <c r="AO18">
        <v>0</v>
      </c>
      <c r="AP18">
        <v>36</v>
      </c>
      <c r="AQ18">
        <v>36</v>
      </c>
      <c r="AR18">
        <v>91.6666666666667</v>
      </c>
      <c r="AS18">
        <v>87.5</v>
      </c>
      <c r="AT18">
        <v>87.5</v>
      </c>
      <c r="AU18">
        <v>100</v>
      </c>
      <c r="AV18">
        <v>0.55408333333333304</v>
      </c>
      <c r="AW18">
        <v>0.42312499999999997</v>
      </c>
      <c r="AX18">
        <v>0.65725</v>
      </c>
      <c r="AY18">
        <v>0.46191666666666698</v>
      </c>
      <c r="AZ18">
        <v>0.53758333333333297</v>
      </c>
      <c r="BA18">
        <v>0.39754166666666702</v>
      </c>
      <c r="BB18">
        <v>0.45650000000000002</v>
      </c>
      <c r="BC18">
        <v>0.45650000000000002</v>
      </c>
      <c r="BD18">
        <v>0.38300000000000001</v>
      </c>
      <c r="BE18">
        <v>0.46400000000000002</v>
      </c>
      <c r="BF18">
        <v>0.39900000000000002</v>
      </c>
      <c r="BG18">
        <v>0.48199999999999998</v>
      </c>
      <c r="BH18" s="1">
        <v>0.18619341254324001</v>
      </c>
      <c r="BI18" s="1">
        <v>-2.9778914122424501E-2</v>
      </c>
      <c r="BJ18" s="1">
        <v>-0.176116709279591</v>
      </c>
      <c r="BK18" t="s">
        <v>428</v>
      </c>
      <c r="BL18">
        <v>1</v>
      </c>
      <c r="BM18" t="s">
        <v>429</v>
      </c>
      <c r="BN18">
        <v>160</v>
      </c>
      <c r="BO18">
        <v>0</v>
      </c>
      <c r="BP18">
        <v>0</v>
      </c>
      <c r="BQ18">
        <v>128</v>
      </c>
      <c r="BR18">
        <v>32</v>
      </c>
      <c r="BS18">
        <v>80</v>
      </c>
      <c r="BT18">
        <v>68</v>
      </c>
      <c r="BU18">
        <v>12</v>
      </c>
      <c r="BV18" s="1">
        <v>85</v>
      </c>
      <c r="BW18">
        <v>0.51930882352941199</v>
      </c>
      <c r="BX18">
        <v>0.48633333333333301</v>
      </c>
      <c r="BY18" s="1">
        <v>0.56156249999999996</v>
      </c>
      <c r="BZ18">
        <v>80</v>
      </c>
      <c r="CA18">
        <v>60</v>
      </c>
      <c r="CB18">
        <v>20</v>
      </c>
      <c r="CC18" s="1">
        <v>75</v>
      </c>
      <c r="CD18">
        <v>0.701566666666667</v>
      </c>
      <c r="CE18">
        <v>0.60624999999999996</v>
      </c>
      <c r="CF18" s="1">
        <v>0.79293749999999996</v>
      </c>
      <c r="CG18" s="1">
        <v>-0.29179475053204101</v>
      </c>
      <c r="CH18">
        <v>40</v>
      </c>
      <c r="CI18">
        <v>35</v>
      </c>
      <c r="CJ18">
        <v>5</v>
      </c>
      <c r="CK18">
        <v>87.5</v>
      </c>
      <c r="CL18">
        <v>0.53539999999999999</v>
      </c>
      <c r="CM18">
        <v>0.4768</v>
      </c>
      <c r="CN18">
        <v>0.54757500000000003</v>
      </c>
      <c r="CO18">
        <v>40</v>
      </c>
      <c r="CP18">
        <v>33</v>
      </c>
      <c r="CQ18">
        <v>7</v>
      </c>
      <c r="CR18">
        <v>0.82499999999999996</v>
      </c>
      <c r="CS18">
        <v>0.50224242424242405</v>
      </c>
      <c r="CT18">
        <v>0.49314285714285699</v>
      </c>
      <c r="CU18">
        <v>0.57555000000000001</v>
      </c>
      <c r="CV18">
        <v>40</v>
      </c>
      <c r="CW18">
        <v>34</v>
      </c>
      <c r="CX18">
        <v>6</v>
      </c>
      <c r="CY18">
        <v>85</v>
      </c>
      <c r="CZ18">
        <v>0.69235294117647095</v>
      </c>
      <c r="DA18">
        <v>0.518166666666667</v>
      </c>
      <c r="DB18">
        <v>0.71240000000000003</v>
      </c>
      <c r="DC18">
        <v>40</v>
      </c>
      <c r="DD18">
        <v>26</v>
      </c>
      <c r="DE18">
        <v>14</v>
      </c>
      <c r="DF18">
        <v>65</v>
      </c>
      <c r="DG18">
        <v>0.71361538461538498</v>
      </c>
      <c r="DH18">
        <v>0.64400000000000002</v>
      </c>
      <c r="DI18">
        <v>0.873475</v>
      </c>
    </row>
    <row r="19" spans="1:113" x14ac:dyDescent="0.25">
      <c r="A19" s="10" t="s">
        <v>10</v>
      </c>
      <c r="B19" s="10" t="s">
        <v>10</v>
      </c>
      <c r="C19" s="10" t="s">
        <v>10</v>
      </c>
      <c r="D19" s="10" t="s">
        <v>10</v>
      </c>
      <c r="E19" s="10" t="s">
        <v>10</v>
      </c>
      <c r="F19" s="10" t="s">
        <v>10</v>
      </c>
      <c r="G19" s="10" t="s">
        <v>10</v>
      </c>
      <c r="H19" s="10" t="s">
        <v>10</v>
      </c>
      <c r="I19" s="10" t="s">
        <v>10</v>
      </c>
      <c r="J19" s="10" t="s">
        <v>10</v>
      </c>
      <c r="K19" s="10" t="s">
        <v>10</v>
      </c>
      <c r="L19" s="10" t="s">
        <v>10</v>
      </c>
      <c r="M19" s="10" t="s">
        <v>10</v>
      </c>
      <c r="N19" s="10" t="s">
        <v>10</v>
      </c>
      <c r="O19" s="10" t="s">
        <v>10</v>
      </c>
      <c r="P19" s="10" t="s">
        <v>10</v>
      </c>
      <c r="Q19" s="10" t="s">
        <v>10</v>
      </c>
      <c r="R19" s="10" t="s">
        <v>10</v>
      </c>
      <c r="S19" s="10" t="s">
        <v>10</v>
      </c>
      <c r="T19" s="10" t="s">
        <v>10</v>
      </c>
      <c r="U19" s="10" t="s">
        <v>10</v>
      </c>
      <c r="V19" s="10" t="s">
        <v>10</v>
      </c>
      <c r="W19" s="10" t="s">
        <v>10</v>
      </c>
      <c r="X19" s="10" t="s">
        <v>10</v>
      </c>
      <c r="Y19" s="10" t="s">
        <v>10</v>
      </c>
      <c r="Z19" s="10" t="s">
        <v>10</v>
      </c>
      <c r="AA19" s="10" t="s">
        <v>10</v>
      </c>
      <c r="AB19" s="10" t="s">
        <v>10</v>
      </c>
      <c r="AC19" s="10" t="s">
        <v>10</v>
      </c>
      <c r="AD19" s="10" t="s">
        <v>10</v>
      </c>
      <c r="AE19" s="10" t="s">
        <v>10</v>
      </c>
      <c r="AF19" s="10" t="s">
        <v>10</v>
      </c>
      <c r="AG19" s="10" t="s">
        <v>10</v>
      </c>
      <c r="AH19" s="10" t="s">
        <v>10</v>
      </c>
      <c r="AI19" s="10" t="s">
        <v>10</v>
      </c>
      <c r="AJ19" s="10" t="s">
        <v>10</v>
      </c>
      <c r="AK19" s="10" t="s">
        <v>10</v>
      </c>
      <c r="AL19" s="10" t="s">
        <v>10</v>
      </c>
      <c r="AM19" s="10" t="s">
        <v>10</v>
      </c>
      <c r="AN19" s="10" t="s">
        <v>10</v>
      </c>
      <c r="AO19" s="10" t="s">
        <v>10</v>
      </c>
      <c r="AP19" s="10" t="s">
        <v>10</v>
      </c>
      <c r="AQ19" s="10" t="s">
        <v>10</v>
      </c>
      <c r="AR19" s="10" t="s">
        <v>10</v>
      </c>
      <c r="AS19" s="10" t="s">
        <v>10</v>
      </c>
      <c r="AT19" s="10" t="s">
        <v>10</v>
      </c>
      <c r="AU19" s="10" t="s">
        <v>10</v>
      </c>
      <c r="AV19" s="10" t="s">
        <v>10</v>
      </c>
      <c r="AW19" s="10" t="s">
        <v>10</v>
      </c>
      <c r="AX19" s="10" t="s">
        <v>10</v>
      </c>
      <c r="AY19" s="10" t="s">
        <v>10</v>
      </c>
      <c r="AZ19" s="10" t="s">
        <v>10</v>
      </c>
      <c r="BA19" s="10" t="s">
        <v>10</v>
      </c>
      <c r="BB19" s="10" t="s">
        <v>10</v>
      </c>
      <c r="BC19" s="10" t="s">
        <v>10</v>
      </c>
      <c r="BD19" s="10" t="s">
        <v>10</v>
      </c>
      <c r="BE19" s="10" t="s">
        <v>10</v>
      </c>
      <c r="BF19" s="10" t="s">
        <v>10</v>
      </c>
      <c r="BG19" s="10" t="s">
        <v>10</v>
      </c>
      <c r="BH19" s="10" t="s">
        <v>10</v>
      </c>
      <c r="BI19" s="10" t="s">
        <v>10</v>
      </c>
      <c r="BJ19" s="10" t="s">
        <v>10</v>
      </c>
      <c r="BK19" s="10" t="s">
        <v>10</v>
      </c>
      <c r="BL19" s="10" t="s">
        <v>10</v>
      </c>
      <c r="BM19" s="10" t="s">
        <v>10</v>
      </c>
      <c r="BN19" s="10" t="s">
        <v>10</v>
      </c>
      <c r="BO19" s="10" t="s">
        <v>10</v>
      </c>
      <c r="BP19" s="10" t="s">
        <v>10</v>
      </c>
      <c r="BQ19" s="10" t="s">
        <v>10</v>
      </c>
      <c r="BR19" s="10" t="s">
        <v>10</v>
      </c>
      <c r="BS19" s="10" t="s">
        <v>10</v>
      </c>
      <c r="BT19" s="10" t="s">
        <v>10</v>
      </c>
      <c r="BU19" s="10" t="s">
        <v>10</v>
      </c>
      <c r="BV19" s="10" t="s">
        <v>10</v>
      </c>
      <c r="BW19" s="10" t="s">
        <v>10</v>
      </c>
      <c r="BX19" s="10" t="s">
        <v>10</v>
      </c>
      <c r="BY19" s="10" t="s">
        <v>10</v>
      </c>
      <c r="BZ19" s="10" t="s">
        <v>10</v>
      </c>
      <c r="CA19" s="10" t="s">
        <v>10</v>
      </c>
      <c r="CB19" s="10" t="s">
        <v>10</v>
      </c>
      <c r="CC19" s="10" t="s">
        <v>10</v>
      </c>
      <c r="CD19" s="10" t="s">
        <v>10</v>
      </c>
      <c r="CE19" s="10" t="s">
        <v>10</v>
      </c>
      <c r="CF19" s="10" t="s">
        <v>10</v>
      </c>
      <c r="CG19" s="10" t="s">
        <v>10</v>
      </c>
      <c r="CH19" s="10" t="s">
        <v>10</v>
      </c>
      <c r="CI19" s="10" t="s">
        <v>10</v>
      </c>
      <c r="CJ19" s="10" t="s">
        <v>10</v>
      </c>
      <c r="CK19" s="10" t="s">
        <v>10</v>
      </c>
      <c r="CL19" s="10" t="s">
        <v>10</v>
      </c>
      <c r="CM19" s="10" t="s">
        <v>10</v>
      </c>
      <c r="CN19" s="10" t="s">
        <v>10</v>
      </c>
      <c r="CO19" s="10" t="s">
        <v>10</v>
      </c>
      <c r="CP19" s="10" t="s">
        <v>10</v>
      </c>
      <c r="CQ19" s="10" t="s">
        <v>10</v>
      </c>
      <c r="CR19" s="10" t="s">
        <v>10</v>
      </c>
      <c r="CS19" s="10" t="s">
        <v>10</v>
      </c>
      <c r="CT19" s="10" t="s">
        <v>10</v>
      </c>
      <c r="CU19" s="10" t="s">
        <v>10</v>
      </c>
      <c r="CV19" s="10" t="s">
        <v>10</v>
      </c>
      <c r="CW19" s="10" t="s">
        <v>10</v>
      </c>
      <c r="CX19" s="10" t="s">
        <v>10</v>
      </c>
      <c r="CY19" s="10" t="s">
        <v>10</v>
      </c>
      <c r="CZ19" s="10" t="s">
        <v>10</v>
      </c>
      <c r="DA19" s="10" t="s">
        <v>10</v>
      </c>
      <c r="DB19" s="10" t="s">
        <v>10</v>
      </c>
      <c r="DC19" s="10" t="s">
        <v>10</v>
      </c>
      <c r="DD19" s="10" t="s">
        <v>10</v>
      </c>
      <c r="DE19" s="10" t="s">
        <v>10</v>
      </c>
      <c r="DF19" s="10" t="s">
        <v>10</v>
      </c>
      <c r="DG19" s="10" t="s">
        <v>10</v>
      </c>
      <c r="DH19" s="10" t="s">
        <v>10</v>
      </c>
      <c r="DI19" s="10" t="s">
        <v>10</v>
      </c>
    </row>
    <row r="20" spans="1:113" x14ac:dyDescent="0.25">
      <c r="A20" t="s">
        <v>16</v>
      </c>
      <c r="B20">
        <v>1</v>
      </c>
      <c r="C20" t="s">
        <v>9</v>
      </c>
      <c r="D20">
        <v>147</v>
      </c>
      <c r="E20">
        <v>3</v>
      </c>
      <c r="F20">
        <v>120</v>
      </c>
      <c r="G20">
        <v>27</v>
      </c>
      <c r="H20">
        <v>98.3333333333333</v>
      </c>
      <c r="I20">
        <v>1.6666666666666701</v>
      </c>
      <c r="J20">
        <v>70.370370370370395</v>
      </c>
      <c r="K20">
        <v>29.629629629629601</v>
      </c>
      <c r="L20" s="1">
        <v>0.30497457627118602</v>
      </c>
      <c r="M20">
        <v>5.0540406423403898E-2</v>
      </c>
      <c r="N20" s="1">
        <v>0.27224999999999999</v>
      </c>
      <c r="O20">
        <v>2.6911229732479398E-2</v>
      </c>
      <c r="P20">
        <v>30.1318267419962</v>
      </c>
      <c r="Q20" t="s">
        <v>181</v>
      </c>
      <c r="R20">
        <v>1</v>
      </c>
      <c r="S20" t="s">
        <v>174</v>
      </c>
      <c r="T20" t="s">
        <v>175</v>
      </c>
      <c r="U20">
        <v>68</v>
      </c>
      <c r="V20">
        <v>92</v>
      </c>
      <c r="W20" s="1">
        <v>42.5</v>
      </c>
      <c r="X20" s="1">
        <v>42.5</v>
      </c>
      <c r="Y20">
        <v>0.495235294117647</v>
      </c>
      <c r="Z20">
        <v>0.54488235294117604</v>
      </c>
      <c r="AA20">
        <v>0.52208695652173898</v>
      </c>
      <c r="AB20">
        <v>0.56243478260869595</v>
      </c>
      <c r="AC20">
        <v>47.5</v>
      </c>
      <c r="AD20">
        <v>52.5</v>
      </c>
      <c r="AE20">
        <v>0.498105263157895</v>
      </c>
      <c r="AF20">
        <v>0.48509523809523802</v>
      </c>
      <c r="AG20">
        <v>0.58471428571428596</v>
      </c>
      <c r="AH20">
        <v>0.93757894736842096</v>
      </c>
      <c r="AI20">
        <v>-50</v>
      </c>
      <c r="AJ20" t="s">
        <v>311</v>
      </c>
      <c r="AK20">
        <v>1</v>
      </c>
      <c r="AL20" t="s">
        <v>305</v>
      </c>
      <c r="AM20">
        <v>72</v>
      </c>
      <c r="AN20">
        <v>0</v>
      </c>
      <c r="AO20">
        <v>0</v>
      </c>
      <c r="AP20">
        <v>36</v>
      </c>
      <c r="AQ20">
        <v>36</v>
      </c>
      <c r="AR20">
        <v>91.6666666666667</v>
      </c>
      <c r="AS20">
        <v>83.3333333333333</v>
      </c>
      <c r="AT20">
        <v>83.3333333333333</v>
      </c>
      <c r="AU20">
        <v>75</v>
      </c>
      <c r="AV20">
        <v>0.57733333333333303</v>
      </c>
      <c r="AW20">
        <v>0.45908333333333301</v>
      </c>
      <c r="AX20">
        <v>0.83595833333333303</v>
      </c>
      <c r="AY20">
        <v>0.513625</v>
      </c>
      <c r="AZ20">
        <v>0.75066666666666704</v>
      </c>
      <c r="BA20">
        <v>0.46741666666666698</v>
      </c>
      <c r="BB20">
        <v>0.78725000000000001</v>
      </c>
      <c r="BC20">
        <v>0.40375</v>
      </c>
      <c r="BD20">
        <v>0.44800000000000001</v>
      </c>
      <c r="BE20">
        <v>0.51549999999999996</v>
      </c>
      <c r="BF20">
        <v>0.50649999999999995</v>
      </c>
      <c r="BG20">
        <v>0.48249999999999998</v>
      </c>
      <c r="BH20" s="1">
        <v>0.44796478060046202</v>
      </c>
      <c r="BI20" s="1">
        <v>0.30023094688221702</v>
      </c>
      <c r="BJ20" s="1">
        <v>0.363596997690531</v>
      </c>
      <c r="BK20" t="s">
        <v>430</v>
      </c>
      <c r="BL20">
        <v>1</v>
      </c>
      <c r="BM20" t="s">
        <v>431</v>
      </c>
      <c r="BN20">
        <v>152</v>
      </c>
      <c r="BO20">
        <v>0</v>
      </c>
      <c r="BP20">
        <v>8</v>
      </c>
      <c r="BQ20">
        <v>105</v>
      </c>
      <c r="BR20">
        <v>47</v>
      </c>
      <c r="BS20">
        <v>74</v>
      </c>
      <c r="BT20">
        <v>55</v>
      </c>
      <c r="BU20">
        <v>19</v>
      </c>
      <c r="BV20" s="1">
        <v>74.324324324324294</v>
      </c>
      <c r="BW20">
        <v>0.61509090909090902</v>
      </c>
      <c r="BX20">
        <v>0.52989473684210497</v>
      </c>
      <c r="BY20" s="1">
        <v>0.71591891891891901</v>
      </c>
      <c r="BZ20">
        <v>78</v>
      </c>
      <c r="CA20">
        <v>50</v>
      </c>
      <c r="CB20">
        <v>28</v>
      </c>
      <c r="CC20" s="1">
        <v>64.102564102564102</v>
      </c>
      <c r="CD20">
        <v>0.64949999999999997</v>
      </c>
      <c r="CE20">
        <v>0.41717857142857101</v>
      </c>
      <c r="CF20" s="1">
        <v>0.70156410256410295</v>
      </c>
      <c r="CG20" s="1">
        <v>2.04611614282314E-2</v>
      </c>
      <c r="CH20">
        <v>37</v>
      </c>
      <c r="CI20">
        <v>27</v>
      </c>
      <c r="CJ20">
        <v>10</v>
      </c>
      <c r="CK20">
        <v>72.972972972972997</v>
      </c>
      <c r="CL20">
        <v>0.53796296296296298</v>
      </c>
      <c r="CM20">
        <v>0.39450000000000002</v>
      </c>
      <c r="CN20">
        <v>0.59697297297297303</v>
      </c>
      <c r="CO20">
        <v>37</v>
      </c>
      <c r="CP20">
        <v>28</v>
      </c>
      <c r="CQ20">
        <v>9</v>
      </c>
      <c r="CR20">
        <v>0.75675675675675702</v>
      </c>
      <c r="CS20">
        <v>0.68946428571428597</v>
      </c>
      <c r="CT20">
        <v>0.68033333333333301</v>
      </c>
      <c r="CU20">
        <v>0.834864864864865</v>
      </c>
      <c r="CV20">
        <v>39</v>
      </c>
      <c r="CW20">
        <v>21</v>
      </c>
      <c r="CX20">
        <v>18</v>
      </c>
      <c r="CY20">
        <v>53.846153846153797</v>
      </c>
      <c r="CZ20">
        <v>0.65138095238095195</v>
      </c>
      <c r="DA20">
        <v>0.39105555555555599</v>
      </c>
      <c r="DB20">
        <v>0.703666666666667</v>
      </c>
      <c r="DC20">
        <v>39</v>
      </c>
      <c r="DD20">
        <v>29</v>
      </c>
      <c r="DE20">
        <v>10</v>
      </c>
      <c r="DF20">
        <v>74.358974358974393</v>
      </c>
      <c r="DG20">
        <v>0.64813793103448303</v>
      </c>
      <c r="DH20">
        <v>0.4642</v>
      </c>
      <c r="DI20">
        <v>0.69946153846153802</v>
      </c>
    </row>
    <row r="21" spans="1:113" x14ac:dyDescent="0.25">
      <c r="A21" s="10" t="s">
        <v>10</v>
      </c>
      <c r="B21" s="10" t="s">
        <v>10</v>
      </c>
      <c r="C21" s="10" t="s">
        <v>10</v>
      </c>
      <c r="D21" s="10" t="s">
        <v>10</v>
      </c>
      <c r="E21" s="10" t="s">
        <v>10</v>
      </c>
      <c r="F21" s="10" t="s">
        <v>10</v>
      </c>
      <c r="G21" s="10" t="s">
        <v>10</v>
      </c>
      <c r="H21" s="10" t="s">
        <v>10</v>
      </c>
      <c r="I21" s="10" t="s">
        <v>10</v>
      </c>
      <c r="J21" s="10" t="s">
        <v>10</v>
      </c>
      <c r="K21" s="10" t="s">
        <v>10</v>
      </c>
      <c r="L21" s="10" t="s">
        <v>10</v>
      </c>
      <c r="M21" s="10" t="s">
        <v>10</v>
      </c>
      <c r="N21" s="10" t="s">
        <v>10</v>
      </c>
      <c r="O21" s="10" t="s">
        <v>10</v>
      </c>
      <c r="P21" s="10" t="s">
        <v>10</v>
      </c>
      <c r="Q21" s="10" t="s">
        <v>10</v>
      </c>
      <c r="R21" s="10" t="s">
        <v>10</v>
      </c>
      <c r="S21" s="10" t="s">
        <v>10</v>
      </c>
      <c r="T21" s="10" t="s">
        <v>10</v>
      </c>
      <c r="U21" s="10" t="s">
        <v>10</v>
      </c>
      <c r="V21" s="10" t="s">
        <v>10</v>
      </c>
      <c r="W21" s="10" t="s">
        <v>10</v>
      </c>
      <c r="X21" s="10" t="s">
        <v>10</v>
      </c>
      <c r="Y21" s="10" t="s">
        <v>10</v>
      </c>
      <c r="Z21" s="10" t="s">
        <v>10</v>
      </c>
      <c r="AA21" s="10" t="s">
        <v>10</v>
      </c>
      <c r="AB21" s="10" t="s">
        <v>10</v>
      </c>
      <c r="AC21" s="10" t="s">
        <v>10</v>
      </c>
      <c r="AD21" s="10" t="s">
        <v>10</v>
      </c>
      <c r="AE21" s="10" t="s">
        <v>10</v>
      </c>
      <c r="AF21" s="10" t="s">
        <v>10</v>
      </c>
      <c r="AG21" s="10" t="s">
        <v>10</v>
      </c>
      <c r="AH21" s="10" t="s">
        <v>10</v>
      </c>
      <c r="AI21" s="10" t="s">
        <v>10</v>
      </c>
      <c r="AJ21" s="10" t="s">
        <v>10</v>
      </c>
      <c r="AK21" s="10" t="s">
        <v>10</v>
      </c>
      <c r="AL21" s="10" t="s">
        <v>10</v>
      </c>
      <c r="AM21" s="10" t="s">
        <v>10</v>
      </c>
      <c r="AN21" s="10" t="s">
        <v>10</v>
      </c>
      <c r="AO21" s="10" t="s">
        <v>10</v>
      </c>
      <c r="AP21" s="10" t="s">
        <v>10</v>
      </c>
      <c r="AQ21" s="10" t="s">
        <v>10</v>
      </c>
      <c r="AR21" s="10" t="s">
        <v>10</v>
      </c>
      <c r="AS21" s="10" t="s">
        <v>10</v>
      </c>
      <c r="AT21" s="10" t="s">
        <v>10</v>
      </c>
      <c r="AU21" s="10" t="s">
        <v>10</v>
      </c>
      <c r="AV21" s="10" t="s">
        <v>10</v>
      </c>
      <c r="AW21" s="10" t="s">
        <v>10</v>
      </c>
      <c r="AX21" s="10" t="s">
        <v>10</v>
      </c>
      <c r="AY21" s="10" t="s">
        <v>10</v>
      </c>
      <c r="AZ21" s="10" t="s">
        <v>10</v>
      </c>
      <c r="BA21" s="10" t="s">
        <v>10</v>
      </c>
      <c r="BB21" s="10" t="s">
        <v>10</v>
      </c>
      <c r="BC21" s="10" t="s">
        <v>10</v>
      </c>
      <c r="BD21" s="10" t="s">
        <v>10</v>
      </c>
      <c r="BE21" s="10" t="s">
        <v>10</v>
      </c>
      <c r="BF21" s="10" t="s">
        <v>10</v>
      </c>
      <c r="BG21" s="10" t="s">
        <v>10</v>
      </c>
      <c r="BH21" s="10" t="s">
        <v>10</v>
      </c>
      <c r="BI21" s="10" t="s">
        <v>10</v>
      </c>
      <c r="BJ21" s="10" t="s">
        <v>10</v>
      </c>
      <c r="BK21" s="10" t="s">
        <v>10</v>
      </c>
      <c r="BL21" s="10" t="s">
        <v>10</v>
      </c>
      <c r="BM21" s="10" t="s">
        <v>10</v>
      </c>
      <c r="BN21" s="10" t="s">
        <v>10</v>
      </c>
      <c r="BO21" s="10" t="s">
        <v>10</v>
      </c>
      <c r="BP21" s="10" t="s">
        <v>10</v>
      </c>
      <c r="BQ21" s="10" t="s">
        <v>10</v>
      </c>
      <c r="BR21" s="10" t="s">
        <v>10</v>
      </c>
      <c r="BS21" s="10" t="s">
        <v>10</v>
      </c>
      <c r="BT21" s="10" t="s">
        <v>10</v>
      </c>
      <c r="BU21" s="10" t="s">
        <v>10</v>
      </c>
      <c r="BV21" s="10" t="s">
        <v>10</v>
      </c>
      <c r="BW21" s="10" t="s">
        <v>10</v>
      </c>
      <c r="BX21" s="10" t="s">
        <v>10</v>
      </c>
      <c r="BY21" s="10" t="s">
        <v>10</v>
      </c>
      <c r="BZ21" s="10" t="s">
        <v>10</v>
      </c>
      <c r="CA21" s="10" t="s">
        <v>10</v>
      </c>
      <c r="CB21" s="10" t="s">
        <v>10</v>
      </c>
      <c r="CC21" s="10" t="s">
        <v>10</v>
      </c>
      <c r="CD21" s="10" t="s">
        <v>10</v>
      </c>
      <c r="CE21" s="10" t="s">
        <v>10</v>
      </c>
      <c r="CF21" s="10" t="s">
        <v>10</v>
      </c>
      <c r="CG21" s="10" t="s">
        <v>10</v>
      </c>
      <c r="CH21" s="10" t="s">
        <v>10</v>
      </c>
      <c r="CI21" s="10" t="s">
        <v>10</v>
      </c>
      <c r="CJ21" s="10" t="s">
        <v>10</v>
      </c>
      <c r="CK21" s="10" t="s">
        <v>10</v>
      </c>
      <c r="CL21" s="10" t="s">
        <v>10</v>
      </c>
      <c r="CM21" s="10" t="s">
        <v>10</v>
      </c>
      <c r="CN21" s="10" t="s">
        <v>10</v>
      </c>
      <c r="CO21" s="10" t="s">
        <v>10</v>
      </c>
      <c r="CP21" s="10" t="s">
        <v>10</v>
      </c>
      <c r="CQ21" s="10" t="s">
        <v>10</v>
      </c>
      <c r="CR21" s="10" t="s">
        <v>10</v>
      </c>
      <c r="CS21" s="10" t="s">
        <v>10</v>
      </c>
      <c r="CT21" s="10" t="s">
        <v>10</v>
      </c>
      <c r="CU21" s="10" t="s">
        <v>10</v>
      </c>
      <c r="CV21" s="10" t="s">
        <v>10</v>
      </c>
      <c r="CW21" s="10" t="s">
        <v>10</v>
      </c>
      <c r="CX21" s="10" t="s">
        <v>10</v>
      </c>
      <c r="CY21" s="10" t="s">
        <v>10</v>
      </c>
      <c r="CZ21" s="10" t="s">
        <v>10</v>
      </c>
      <c r="DA21" s="10" t="s">
        <v>10</v>
      </c>
      <c r="DB21" s="10" t="s">
        <v>10</v>
      </c>
      <c r="DC21" s="10" t="s">
        <v>10</v>
      </c>
      <c r="DD21" s="10" t="s">
        <v>10</v>
      </c>
      <c r="DE21" s="10" t="s">
        <v>10</v>
      </c>
      <c r="DF21" s="10" t="s">
        <v>10</v>
      </c>
      <c r="DG21" s="10" t="s">
        <v>10</v>
      </c>
      <c r="DH21" s="10" t="s">
        <v>10</v>
      </c>
      <c r="DI21" s="10" t="s">
        <v>10</v>
      </c>
    </row>
    <row r="22" spans="1:113" x14ac:dyDescent="0.25">
      <c r="A22" s="10" t="s">
        <v>10</v>
      </c>
      <c r="B22" s="10" t="s">
        <v>10</v>
      </c>
      <c r="C22" s="10" t="s">
        <v>10</v>
      </c>
      <c r="D22" s="10" t="s">
        <v>10</v>
      </c>
      <c r="E22" s="10" t="s">
        <v>10</v>
      </c>
      <c r="F22" s="10" t="s">
        <v>10</v>
      </c>
      <c r="G22" s="10" t="s">
        <v>10</v>
      </c>
      <c r="H22" s="10" t="s">
        <v>10</v>
      </c>
      <c r="I22" s="10" t="s">
        <v>10</v>
      </c>
      <c r="J22" s="10" t="s">
        <v>10</v>
      </c>
      <c r="K22" s="10" t="s">
        <v>10</v>
      </c>
      <c r="L22" s="10" t="s">
        <v>10</v>
      </c>
      <c r="M22" s="10" t="s">
        <v>10</v>
      </c>
      <c r="N22" s="10" t="s">
        <v>10</v>
      </c>
      <c r="O22" s="10" t="s">
        <v>10</v>
      </c>
      <c r="P22" s="10" t="s">
        <v>10</v>
      </c>
      <c r="Q22" t="s">
        <v>182</v>
      </c>
      <c r="R22">
        <v>1</v>
      </c>
      <c r="S22" t="s">
        <v>167</v>
      </c>
      <c r="T22" t="s">
        <v>168</v>
      </c>
      <c r="U22">
        <v>75</v>
      </c>
      <c r="V22">
        <v>85</v>
      </c>
      <c r="W22" s="1">
        <v>60</v>
      </c>
      <c r="X22" s="1">
        <v>57.5</v>
      </c>
      <c r="Y22">
        <v>1.36104166666667</v>
      </c>
      <c r="Z22">
        <v>1.2269565217391301</v>
      </c>
      <c r="AA22">
        <v>1.2635000000000001</v>
      </c>
      <c r="AB22">
        <v>0.83582352941176496</v>
      </c>
      <c r="AC22">
        <v>55</v>
      </c>
      <c r="AD22">
        <v>55</v>
      </c>
      <c r="AE22">
        <v>0.79086363636363599</v>
      </c>
      <c r="AF22">
        <v>0.95795454545454595</v>
      </c>
      <c r="AG22">
        <v>0.91266666666666696</v>
      </c>
      <c r="AH22">
        <v>0.92261111111111105</v>
      </c>
      <c r="AI22">
        <v>225</v>
      </c>
      <c r="AJ22" s="10" t="s">
        <v>10</v>
      </c>
      <c r="AK22" s="10" t="s">
        <v>10</v>
      </c>
      <c r="AL22" s="10" t="s">
        <v>10</v>
      </c>
      <c r="AM22" s="10" t="s">
        <v>10</v>
      </c>
      <c r="AN22" s="10" t="s">
        <v>10</v>
      </c>
      <c r="AO22" s="10" t="s">
        <v>10</v>
      </c>
      <c r="AP22" s="10" t="s">
        <v>10</v>
      </c>
      <c r="AQ22" s="10" t="s">
        <v>10</v>
      </c>
      <c r="AR22" s="10" t="s">
        <v>10</v>
      </c>
      <c r="AS22" s="10" t="s">
        <v>10</v>
      </c>
      <c r="AT22" s="10" t="s">
        <v>10</v>
      </c>
      <c r="AU22" s="10" t="s">
        <v>10</v>
      </c>
      <c r="AV22" s="10" t="s">
        <v>10</v>
      </c>
      <c r="AW22" s="10" t="s">
        <v>10</v>
      </c>
      <c r="AX22" s="10" t="s">
        <v>10</v>
      </c>
      <c r="AY22" s="10" t="s">
        <v>10</v>
      </c>
      <c r="AZ22" s="10" t="s">
        <v>10</v>
      </c>
      <c r="BA22" s="10" t="s">
        <v>10</v>
      </c>
      <c r="BB22" s="10" t="s">
        <v>10</v>
      </c>
      <c r="BC22" s="10" t="s">
        <v>10</v>
      </c>
      <c r="BD22" s="10" t="s">
        <v>10</v>
      </c>
      <c r="BE22" s="10" t="s">
        <v>10</v>
      </c>
      <c r="BF22" s="10" t="s">
        <v>10</v>
      </c>
      <c r="BG22" s="10" t="s">
        <v>10</v>
      </c>
      <c r="BH22" s="10" t="s">
        <v>10</v>
      </c>
      <c r="BI22" s="10" t="s">
        <v>10</v>
      </c>
      <c r="BJ22" s="10" t="s">
        <v>10</v>
      </c>
      <c r="BK22" s="10" t="s">
        <v>10</v>
      </c>
      <c r="BL22" s="10" t="s">
        <v>10</v>
      </c>
      <c r="BM22" s="10" t="s">
        <v>10</v>
      </c>
      <c r="BN22" s="10" t="s">
        <v>10</v>
      </c>
      <c r="BO22" s="10" t="s">
        <v>10</v>
      </c>
      <c r="BP22" s="10" t="s">
        <v>10</v>
      </c>
      <c r="BQ22" s="10" t="s">
        <v>10</v>
      </c>
      <c r="BR22" s="10" t="s">
        <v>10</v>
      </c>
      <c r="BS22" s="10" t="s">
        <v>10</v>
      </c>
      <c r="BT22" s="10" t="s">
        <v>10</v>
      </c>
      <c r="BU22" s="10" t="s">
        <v>10</v>
      </c>
      <c r="BV22" s="10" t="s">
        <v>10</v>
      </c>
      <c r="BW22" s="10" t="s">
        <v>10</v>
      </c>
      <c r="BX22" s="10" t="s">
        <v>10</v>
      </c>
      <c r="BY22" s="10" t="s">
        <v>10</v>
      </c>
      <c r="BZ22" s="10" t="s">
        <v>10</v>
      </c>
      <c r="CA22" s="10" t="s">
        <v>10</v>
      </c>
      <c r="CB22" s="10" t="s">
        <v>10</v>
      </c>
      <c r="CC22" s="10" t="s">
        <v>10</v>
      </c>
      <c r="CD22" s="10" t="s">
        <v>10</v>
      </c>
      <c r="CE22" s="10" t="s">
        <v>10</v>
      </c>
      <c r="CF22" s="10" t="s">
        <v>10</v>
      </c>
      <c r="CG22" s="10" t="s">
        <v>10</v>
      </c>
      <c r="CH22" s="10" t="s">
        <v>10</v>
      </c>
      <c r="CI22" s="10" t="s">
        <v>10</v>
      </c>
      <c r="CJ22" s="10" t="s">
        <v>10</v>
      </c>
      <c r="CK22" s="10" t="s">
        <v>10</v>
      </c>
      <c r="CL22" s="10" t="s">
        <v>10</v>
      </c>
      <c r="CM22" s="10" t="s">
        <v>10</v>
      </c>
      <c r="CN22" s="10" t="s">
        <v>10</v>
      </c>
      <c r="CO22" s="10" t="s">
        <v>10</v>
      </c>
      <c r="CP22" s="10" t="s">
        <v>10</v>
      </c>
      <c r="CQ22" s="10" t="s">
        <v>10</v>
      </c>
      <c r="CR22" s="10" t="s">
        <v>10</v>
      </c>
      <c r="CS22" s="10" t="s">
        <v>10</v>
      </c>
      <c r="CT22" s="10" t="s">
        <v>10</v>
      </c>
      <c r="CU22" s="10" t="s">
        <v>10</v>
      </c>
      <c r="CV22" s="10" t="s">
        <v>10</v>
      </c>
      <c r="CW22" s="10" t="s">
        <v>10</v>
      </c>
      <c r="CX22" s="10" t="s">
        <v>10</v>
      </c>
      <c r="CY22" s="10" t="s">
        <v>10</v>
      </c>
      <c r="CZ22" s="10" t="s">
        <v>10</v>
      </c>
      <c r="DA22" s="10" t="s">
        <v>10</v>
      </c>
      <c r="DB22" s="10" t="s">
        <v>10</v>
      </c>
      <c r="DC22" s="10" t="s">
        <v>10</v>
      </c>
      <c r="DD22" s="10" t="s">
        <v>10</v>
      </c>
      <c r="DE22" s="10" t="s">
        <v>10</v>
      </c>
      <c r="DF22" s="10" t="s">
        <v>10</v>
      </c>
      <c r="DG22" s="10" t="s">
        <v>10</v>
      </c>
      <c r="DH22" s="10" t="s">
        <v>10</v>
      </c>
      <c r="DI22" s="10" t="s">
        <v>10</v>
      </c>
    </row>
    <row r="23" spans="1:113" x14ac:dyDescent="0.25">
      <c r="A23" t="s">
        <v>17</v>
      </c>
      <c r="B23">
        <v>1</v>
      </c>
      <c r="C23" t="s">
        <v>9</v>
      </c>
      <c r="D23">
        <v>150</v>
      </c>
      <c r="E23">
        <v>0</v>
      </c>
      <c r="F23">
        <v>123</v>
      </c>
      <c r="G23">
        <v>27</v>
      </c>
      <c r="H23">
        <v>96.747967479674799</v>
      </c>
      <c r="I23">
        <v>3.2520325203252001</v>
      </c>
      <c r="J23">
        <v>96.296296296296305</v>
      </c>
      <c r="K23">
        <v>3.7037037037037002</v>
      </c>
      <c r="L23" s="1">
        <v>0.34950420168067198</v>
      </c>
      <c r="M23">
        <v>5.0940955177535302E-2</v>
      </c>
      <c r="N23" s="1">
        <v>0.23499999999999999</v>
      </c>
      <c r="O23" t="s">
        <v>10</v>
      </c>
      <c r="P23">
        <v>3.8281979458449999</v>
      </c>
      <c r="Q23" t="s">
        <v>183</v>
      </c>
      <c r="R23">
        <v>1</v>
      </c>
      <c r="S23" t="s">
        <v>174</v>
      </c>
      <c r="T23" t="s">
        <v>175</v>
      </c>
      <c r="U23">
        <v>102</v>
      </c>
      <c r="V23">
        <v>58</v>
      </c>
      <c r="W23" s="1">
        <v>50</v>
      </c>
      <c r="X23" s="1">
        <v>50</v>
      </c>
      <c r="Y23">
        <v>1.0421</v>
      </c>
      <c r="Z23">
        <v>0.86334999999999995</v>
      </c>
      <c r="AA23">
        <v>0.78564999999999996</v>
      </c>
      <c r="AB23">
        <v>0.82665</v>
      </c>
      <c r="AC23">
        <v>82.5</v>
      </c>
      <c r="AD23">
        <v>77.5</v>
      </c>
      <c r="AE23">
        <v>0.83648484848484805</v>
      </c>
      <c r="AF23">
        <v>0.91580645161290297</v>
      </c>
      <c r="AG23">
        <v>1.0198571428571399</v>
      </c>
      <c r="AH23">
        <v>0.94199999999999995</v>
      </c>
      <c r="AI23">
        <v>350</v>
      </c>
      <c r="AJ23" t="s">
        <v>312</v>
      </c>
      <c r="AK23">
        <v>1</v>
      </c>
      <c r="AL23" t="s">
        <v>305</v>
      </c>
      <c r="AM23">
        <v>72</v>
      </c>
      <c r="AN23">
        <v>0</v>
      </c>
      <c r="AO23">
        <v>0</v>
      </c>
      <c r="AP23">
        <v>36</v>
      </c>
      <c r="AQ23">
        <v>36</v>
      </c>
      <c r="AR23">
        <v>95.8333333333333</v>
      </c>
      <c r="AS23">
        <v>95.8333333333333</v>
      </c>
      <c r="AT23">
        <v>95.8333333333333</v>
      </c>
      <c r="AU23">
        <v>75</v>
      </c>
      <c r="AV23">
        <v>0.54712499999999997</v>
      </c>
      <c r="AW23">
        <v>0.49299999999999999</v>
      </c>
      <c r="AX23">
        <v>0.50337500000000002</v>
      </c>
      <c r="AY23">
        <v>0.46804166666666702</v>
      </c>
      <c r="AZ23">
        <v>0.52345833333333303</v>
      </c>
      <c r="BA23">
        <v>0.465208333333333</v>
      </c>
      <c r="BB23">
        <v>0.78600000000000003</v>
      </c>
      <c r="BC23">
        <v>0.4365</v>
      </c>
      <c r="BD23">
        <v>0.48199999999999998</v>
      </c>
      <c r="BE23">
        <v>0.45750000000000002</v>
      </c>
      <c r="BF23">
        <v>0.48199999999999998</v>
      </c>
      <c r="BG23">
        <v>0.48199999999999998</v>
      </c>
      <c r="BH23" s="1">
        <v>-7.9963445282156695E-2</v>
      </c>
      <c r="BI23" s="1">
        <v>-4.3256416114538003E-2</v>
      </c>
      <c r="BJ23" s="1">
        <v>0.43660041124057603</v>
      </c>
      <c r="BK23" t="s">
        <v>432</v>
      </c>
      <c r="BL23">
        <v>1</v>
      </c>
      <c r="BM23" t="s">
        <v>433</v>
      </c>
      <c r="BN23">
        <v>159</v>
      </c>
      <c r="BO23">
        <v>1</v>
      </c>
      <c r="BP23">
        <v>0</v>
      </c>
      <c r="BQ23">
        <v>149</v>
      </c>
      <c r="BR23">
        <v>10</v>
      </c>
      <c r="BS23">
        <v>79</v>
      </c>
      <c r="BT23">
        <v>74</v>
      </c>
      <c r="BU23">
        <v>5</v>
      </c>
      <c r="BV23" s="1">
        <v>93.670886075949397</v>
      </c>
      <c r="BW23">
        <v>0.91612162162162203</v>
      </c>
      <c r="BX23">
        <v>0.86880000000000002</v>
      </c>
      <c r="BY23" s="1">
        <v>0.93627848101265798</v>
      </c>
      <c r="BZ23">
        <v>80</v>
      </c>
      <c r="CA23">
        <v>75</v>
      </c>
      <c r="CB23">
        <v>5</v>
      </c>
      <c r="CC23" s="1">
        <v>93.75</v>
      </c>
      <c r="CD23">
        <v>0.81258666666666701</v>
      </c>
      <c r="CE23">
        <v>0.5786</v>
      </c>
      <c r="CF23" s="1">
        <v>0.81767500000000004</v>
      </c>
      <c r="CG23" s="1">
        <v>0.145049660332844</v>
      </c>
      <c r="CH23">
        <v>40</v>
      </c>
      <c r="CI23">
        <v>40</v>
      </c>
      <c r="CJ23">
        <v>0</v>
      </c>
      <c r="CK23">
        <v>100</v>
      </c>
      <c r="CL23">
        <v>0.74039999999999995</v>
      </c>
      <c r="CM23" t="s">
        <v>10</v>
      </c>
      <c r="CN23">
        <v>0.74039999999999995</v>
      </c>
      <c r="CO23">
        <v>39</v>
      </c>
      <c r="CP23">
        <v>34</v>
      </c>
      <c r="CQ23">
        <v>5</v>
      </c>
      <c r="CR23">
        <v>0.87179487179487203</v>
      </c>
      <c r="CS23">
        <v>1.1228529411764701</v>
      </c>
      <c r="CT23">
        <v>0.86880000000000002</v>
      </c>
      <c r="CU23">
        <v>1.13717948717949</v>
      </c>
      <c r="CV23">
        <v>40</v>
      </c>
      <c r="CW23">
        <v>37</v>
      </c>
      <c r="CX23">
        <v>3</v>
      </c>
      <c r="CY23">
        <v>92.5</v>
      </c>
      <c r="CZ23">
        <v>0.789135135135135</v>
      </c>
      <c r="DA23">
        <v>0.481333333333333</v>
      </c>
      <c r="DB23">
        <v>0.78802499999999998</v>
      </c>
      <c r="DC23">
        <v>40</v>
      </c>
      <c r="DD23">
        <v>38</v>
      </c>
      <c r="DE23">
        <v>2</v>
      </c>
      <c r="DF23">
        <v>95</v>
      </c>
      <c r="DG23">
        <v>0.83542105263157895</v>
      </c>
      <c r="DH23">
        <v>0.72450000000000003</v>
      </c>
      <c r="DI23">
        <v>0.84732499999999999</v>
      </c>
    </row>
    <row r="24" spans="1:113" x14ac:dyDescent="0.25">
      <c r="A24" s="10" t="s">
        <v>10</v>
      </c>
      <c r="B24" s="10" t="s">
        <v>10</v>
      </c>
      <c r="C24" s="10" t="s">
        <v>10</v>
      </c>
      <c r="D24" s="10" t="s">
        <v>10</v>
      </c>
      <c r="E24" s="10" t="s">
        <v>10</v>
      </c>
      <c r="F24" s="10" t="s">
        <v>10</v>
      </c>
      <c r="G24" s="10" t="s">
        <v>10</v>
      </c>
      <c r="H24" s="10" t="s">
        <v>10</v>
      </c>
      <c r="I24" s="10" t="s">
        <v>10</v>
      </c>
      <c r="J24" s="10" t="s">
        <v>10</v>
      </c>
      <c r="K24" s="10" t="s">
        <v>10</v>
      </c>
      <c r="L24" s="10" t="s">
        <v>10</v>
      </c>
      <c r="M24" s="10" t="s">
        <v>10</v>
      </c>
      <c r="N24" s="10" t="s">
        <v>10</v>
      </c>
      <c r="O24" s="10" t="s">
        <v>10</v>
      </c>
      <c r="P24" s="10" t="s">
        <v>10</v>
      </c>
      <c r="Q24" s="10" t="s">
        <v>10</v>
      </c>
      <c r="R24" s="10" t="s">
        <v>10</v>
      </c>
      <c r="S24" s="10" t="s">
        <v>10</v>
      </c>
      <c r="T24" s="10" t="s">
        <v>10</v>
      </c>
      <c r="U24" s="10" t="s">
        <v>10</v>
      </c>
      <c r="V24" s="10" t="s">
        <v>10</v>
      </c>
      <c r="W24" s="10" t="s">
        <v>10</v>
      </c>
      <c r="X24" s="10" t="s">
        <v>10</v>
      </c>
      <c r="Y24" s="10" t="s">
        <v>10</v>
      </c>
      <c r="Z24" s="10" t="s">
        <v>10</v>
      </c>
      <c r="AA24" s="10" t="s">
        <v>10</v>
      </c>
      <c r="AB24" s="10" t="s">
        <v>10</v>
      </c>
      <c r="AC24" s="10" t="s">
        <v>10</v>
      </c>
      <c r="AD24" s="10" t="s">
        <v>10</v>
      </c>
      <c r="AE24" s="10" t="s">
        <v>10</v>
      </c>
      <c r="AF24" s="10" t="s">
        <v>10</v>
      </c>
      <c r="AG24" s="10" t="s">
        <v>10</v>
      </c>
      <c r="AH24" s="10" t="s">
        <v>10</v>
      </c>
      <c r="AI24" s="10" t="s">
        <v>10</v>
      </c>
      <c r="AJ24" s="10" t="s">
        <v>10</v>
      </c>
      <c r="AK24" s="10" t="s">
        <v>10</v>
      </c>
      <c r="AL24" s="10" t="s">
        <v>10</v>
      </c>
      <c r="AM24" s="10" t="s">
        <v>10</v>
      </c>
      <c r="AN24" s="10" t="s">
        <v>10</v>
      </c>
      <c r="AO24" s="10" t="s">
        <v>10</v>
      </c>
      <c r="AP24" s="10" t="s">
        <v>10</v>
      </c>
      <c r="AQ24" s="10" t="s">
        <v>10</v>
      </c>
      <c r="AR24" s="10" t="s">
        <v>10</v>
      </c>
      <c r="AS24" s="10" t="s">
        <v>10</v>
      </c>
      <c r="AT24" s="10" t="s">
        <v>10</v>
      </c>
      <c r="AU24" s="10" t="s">
        <v>10</v>
      </c>
      <c r="AV24" s="10" t="s">
        <v>10</v>
      </c>
      <c r="AW24" s="10" t="s">
        <v>10</v>
      </c>
      <c r="AX24" s="10" t="s">
        <v>10</v>
      </c>
      <c r="AY24" s="10" t="s">
        <v>10</v>
      </c>
      <c r="AZ24" s="10" t="s">
        <v>10</v>
      </c>
      <c r="BA24" s="10" t="s">
        <v>10</v>
      </c>
      <c r="BB24" s="10" t="s">
        <v>10</v>
      </c>
      <c r="BC24" s="10" t="s">
        <v>10</v>
      </c>
      <c r="BD24" s="10" t="s">
        <v>10</v>
      </c>
      <c r="BE24" s="10" t="s">
        <v>10</v>
      </c>
      <c r="BF24" s="10" t="s">
        <v>10</v>
      </c>
      <c r="BG24" s="10" t="s">
        <v>10</v>
      </c>
      <c r="BH24" s="10" t="s">
        <v>10</v>
      </c>
      <c r="BI24" s="10" t="s">
        <v>10</v>
      </c>
      <c r="BJ24" s="10" t="s">
        <v>10</v>
      </c>
      <c r="BK24" s="10" t="s">
        <v>10</v>
      </c>
      <c r="BL24" s="10" t="s">
        <v>10</v>
      </c>
      <c r="BM24" s="10" t="s">
        <v>10</v>
      </c>
      <c r="BN24" s="10" t="s">
        <v>10</v>
      </c>
      <c r="BO24" s="10" t="s">
        <v>10</v>
      </c>
      <c r="BP24" s="10" t="s">
        <v>10</v>
      </c>
      <c r="BQ24" s="10" t="s">
        <v>10</v>
      </c>
      <c r="BR24" s="10" t="s">
        <v>10</v>
      </c>
      <c r="BS24" s="10" t="s">
        <v>10</v>
      </c>
      <c r="BT24" s="10" t="s">
        <v>10</v>
      </c>
      <c r="BU24" s="10" t="s">
        <v>10</v>
      </c>
      <c r="BV24" s="10" t="s">
        <v>10</v>
      </c>
      <c r="BW24" s="10" t="s">
        <v>10</v>
      </c>
      <c r="BX24" s="10" t="s">
        <v>10</v>
      </c>
      <c r="BY24" s="10" t="s">
        <v>10</v>
      </c>
      <c r="BZ24" s="10" t="s">
        <v>10</v>
      </c>
      <c r="CA24" s="10" t="s">
        <v>10</v>
      </c>
      <c r="CB24" s="10" t="s">
        <v>10</v>
      </c>
      <c r="CC24" s="10" t="s">
        <v>10</v>
      </c>
      <c r="CD24" s="10" t="s">
        <v>10</v>
      </c>
      <c r="CE24" s="10" t="s">
        <v>10</v>
      </c>
      <c r="CF24" s="10" t="s">
        <v>10</v>
      </c>
      <c r="CG24" s="10" t="s">
        <v>10</v>
      </c>
      <c r="CH24" s="10" t="s">
        <v>10</v>
      </c>
      <c r="CI24" s="10" t="s">
        <v>10</v>
      </c>
      <c r="CJ24" s="10" t="s">
        <v>10</v>
      </c>
      <c r="CK24" s="10" t="s">
        <v>10</v>
      </c>
      <c r="CL24" s="10" t="s">
        <v>10</v>
      </c>
      <c r="CM24" s="10" t="s">
        <v>10</v>
      </c>
      <c r="CN24" s="10" t="s">
        <v>10</v>
      </c>
      <c r="CO24" s="10" t="s">
        <v>10</v>
      </c>
      <c r="CP24" s="10" t="s">
        <v>10</v>
      </c>
      <c r="CQ24" s="10" t="s">
        <v>10</v>
      </c>
      <c r="CR24" s="10" t="s">
        <v>10</v>
      </c>
      <c r="CS24" s="10" t="s">
        <v>10</v>
      </c>
      <c r="CT24" s="10" t="s">
        <v>10</v>
      </c>
      <c r="CU24" s="10" t="s">
        <v>10</v>
      </c>
      <c r="CV24" s="10" t="s">
        <v>10</v>
      </c>
      <c r="CW24" s="10" t="s">
        <v>10</v>
      </c>
      <c r="CX24" s="10" t="s">
        <v>10</v>
      </c>
      <c r="CY24" s="10" t="s">
        <v>10</v>
      </c>
      <c r="CZ24" s="10" t="s">
        <v>10</v>
      </c>
      <c r="DA24" s="10" t="s">
        <v>10</v>
      </c>
      <c r="DB24" s="10" t="s">
        <v>10</v>
      </c>
      <c r="DC24" s="10" t="s">
        <v>10</v>
      </c>
      <c r="DD24" s="10" t="s">
        <v>10</v>
      </c>
      <c r="DE24" s="10" t="s">
        <v>10</v>
      </c>
      <c r="DF24" s="10" t="s">
        <v>10</v>
      </c>
      <c r="DG24" s="10" t="s">
        <v>10</v>
      </c>
      <c r="DH24" s="10" t="s">
        <v>10</v>
      </c>
      <c r="DI24" s="10" t="s">
        <v>10</v>
      </c>
    </row>
    <row r="25" spans="1:113" x14ac:dyDescent="0.25">
      <c r="A25" t="s">
        <v>18</v>
      </c>
      <c r="B25">
        <v>1</v>
      </c>
      <c r="C25" t="s">
        <v>9</v>
      </c>
      <c r="D25">
        <v>150</v>
      </c>
      <c r="E25">
        <v>0</v>
      </c>
      <c r="F25">
        <v>123</v>
      </c>
      <c r="G25">
        <v>27</v>
      </c>
      <c r="H25">
        <v>97.560975609756099</v>
      </c>
      <c r="I25">
        <v>2.4390243902439002</v>
      </c>
      <c r="J25">
        <v>92.592592592592595</v>
      </c>
      <c r="K25">
        <v>7.4074074074074101</v>
      </c>
      <c r="L25" s="1">
        <v>0.33195833333333302</v>
      </c>
      <c r="M25">
        <v>4.8034895549758302E-2</v>
      </c>
      <c r="N25" s="1">
        <v>0.3155</v>
      </c>
      <c r="O25">
        <v>3.46482322781409E-2</v>
      </c>
      <c r="P25">
        <v>7.5925925925925899</v>
      </c>
      <c r="Q25" t="s">
        <v>184</v>
      </c>
      <c r="R25">
        <v>1</v>
      </c>
      <c r="S25" t="s">
        <v>170</v>
      </c>
      <c r="T25" t="s">
        <v>171</v>
      </c>
      <c r="U25">
        <v>74</v>
      </c>
      <c r="V25">
        <v>86</v>
      </c>
      <c r="W25" s="1">
        <v>70</v>
      </c>
      <c r="X25" s="1">
        <v>75</v>
      </c>
      <c r="Y25">
        <v>1.1305000000000001</v>
      </c>
      <c r="Z25">
        <v>1.2332666666666701</v>
      </c>
      <c r="AA25">
        <v>0.85091666666666699</v>
      </c>
      <c r="AB25">
        <v>1.0201</v>
      </c>
      <c r="AC25">
        <v>55</v>
      </c>
      <c r="AD25">
        <v>90</v>
      </c>
      <c r="AE25">
        <v>0.674863636363636</v>
      </c>
      <c r="AF25">
        <v>0.80347222222222203</v>
      </c>
      <c r="AG25">
        <v>0.70955555555555505</v>
      </c>
      <c r="AH25">
        <v>0.68274999999999997</v>
      </c>
      <c r="AI25">
        <v>800</v>
      </c>
      <c r="AJ25" t="s">
        <v>313</v>
      </c>
      <c r="AK25">
        <v>1</v>
      </c>
      <c r="AL25" t="s">
        <v>305</v>
      </c>
      <c r="AM25">
        <v>72</v>
      </c>
      <c r="AN25">
        <v>0</v>
      </c>
      <c r="AO25">
        <v>0</v>
      </c>
      <c r="AP25">
        <v>36</v>
      </c>
      <c r="AQ25">
        <v>36</v>
      </c>
      <c r="AR25">
        <v>91.6666666666667</v>
      </c>
      <c r="AS25">
        <v>91.6666666666667</v>
      </c>
      <c r="AT25">
        <v>87.5</v>
      </c>
      <c r="AU25">
        <v>75</v>
      </c>
      <c r="AV25">
        <v>0.55216666666666703</v>
      </c>
      <c r="AW25">
        <v>0.40866666666666701</v>
      </c>
      <c r="AX25">
        <v>0.66545833333333304</v>
      </c>
      <c r="AY25">
        <v>0.49754166666666699</v>
      </c>
      <c r="AZ25">
        <v>1.0444166666666701</v>
      </c>
      <c r="BA25">
        <v>0.49725000000000003</v>
      </c>
      <c r="BB25">
        <v>3.01525</v>
      </c>
      <c r="BC25">
        <v>0.58650000000000002</v>
      </c>
      <c r="BD25">
        <v>0.39100000000000001</v>
      </c>
      <c r="BE25">
        <v>0.41499999999999998</v>
      </c>
      <c r="BF25">
        <v>0.39950000000000002</v>
      </c>
      <c r="BG25">
        <v>0.46600000000000003</v>
      </c>
      <c r="BH25" s="1">
        <v>0.20517657712043499</v>
      </c>
      <c r="BI25" s="1">
        <v>0.89148807727135504</v>
      </c>
      <c r="BJ25" s="1">
        <v>4.4607606399034099</v>
      </c>
      <c r="BK25" t="s">
        <v>434</v>
      </c>
      <c r="BL25">
        <v>1</v>
      </c>
      <c r="BM25" t="s">
        <v>435</v>
      </c>
      <c r="BN25">
        <v>160</v>
      </c>
      <c r="BO25">
        <v>0</v>
      </c>
      <c r="BP25">
        <v>0</v>
      </c>
      <c r="BQ25">
        <v>138</v>
      </c>
      <c r="BR25">
        <v>22</v>
      </c>
      <c r="BS25">
        <v>80</v>
      </c>
      <c r="BT25">
        <v>68</v>
      </c>
      <c r="BU25">
        <v>12</v>
      </c>
      <c r="BV25" s="1">
        <v>85</v>
      </c>
      <c r="BW25">
        <v>0.67058823529411804</v>
      </c>
      <c r="BX25">
        <v>0.55083333333333295</v>
      </c>
      <c r="BY25" s="1">
        <v>0.7003625</v>
      </c>
      <c r="BZ25">
        <v>80</v>
      </c>
      <c r="CA25">
        <v>70</v>
      </c>
      <c r="CB25">
        <v>10</v>
      </c>
      <c r="CC25" s="1">
        <v>87.5</v>
      </c>
      <c r="CD25">
        <v>0.70035714285714301</v>
      </c>
      <c r="CE25">
        <v>0.64670000000000005</v>
      </c>
      <c r="CF25" s="1">
        <v>0.73271249999999999</v>
      </c>
      <c r="CG25" s="1">
        <v>-4.4151014210894401E-2</v>
      </c>
      <c r="CH25">
        <v>40</v>
      </c>
      <c r="CI25">
        <v>35</v>
      </c>
      <c r="CJ25">
        <v>5</v>
      </c>
      <c r="CK25">
        <v>87.5</v>
      </c>
      <c r="CL25">
        <v>0.60734285714285696</v>
      </c>
      <c r="CM25">
        <v>0.48980000000000001</v>
      </c>
      <c r="CN25">
        <v>0.61934999999999996</v>
      </c>
      <c r="CO25">
        <v>40</v>
      </c>
      <c r="CP25">
        <v>33</v>
      </c>
      <c r="CQ25">
        <v>7</v>
      </c>
      <c r="CR25">
        <v>0.82499999999999996</v>
      </c>
      <c r="CS25">
        <v>0.73766666666666703</v>
      </c>
      <c r="CT25">
        <v>0.59442857142857097</v>
      </c>
      <c r="CU25">
        <v>0.78137500000000004</v>
      </c>
      <c r="CV25">
        <v>40</v>
      </c>
      <c r="CW25">
        <v>35</v>
      </c>
      <c r="CX25">
        <v>5</v>
      </c>
      <c r="CY25">
        <v>87.5</v>
      </c>
      <c r="CZ25">
        <v>0.71917142857142902</v>
      </c>
      <c r="DA25">
        <v>0.46579999999999999</v>
      </c>
      <c r="DB25">
        <v>0.72430000000000005</v>
      </c>
      <c r="DC25">
        <v>40</v>
      </c>
      <c r="DD25">
        <v>35</v>
      </c>
      <c r="DE25">
        <v>5</v>
      </c>
      <c r="DF25">
        <v>87.5</v>
      </c>
      <c r="DG25">
        <v>0.68154285714285701</v>
      </c>
      <c r="DH25">
        <v>0.8276</v>
      </c>
      <c r="DI25">
        <v>0.74112500000000003</v>
      </c>
    </row>
    <row r="26" spans="1:113" x14ac:dyDescent="0.25">
      <c r="A26" t="s">
        <v>19</v>
      </c>
      <c r="B26">
        <v>1</v>
      </c>
      <c r="C26" t="s">
        <v>9</v>
      </c>
      <c r="D26">
        <v>149</v>
      </c>
      <c r="E26">
        <v>1</v>
      </c>
      <c r="F26">
        <v>122</v>
      </c>
      <c r="G26">
        <v>27</v>
      </c>
      <c r="H26">
        <v>98.360655737704903</v>
      </c>
      <c r="I26">
        <v>1.63934426229508</v>
      </c>
      <c r="J26">
        <v>88.8888888888889</v>
      </c>
      <c r="K26">
        <v>11.1111111111111</v>
      </c>
      <c r="L26" s="1">
        <v>0.454116666666667</v>
      </c>
      <c r="M26">
        <v>0.11735489401153799</v>
      </c>
      <c r="N26" s="1">
        <v>0.43133333333333301</v>
      </c>
      <c r="O26">
        <v>8.6315313434716406E-2</v>
      </c>
      <c r="P26">
        <v>11.296296296296299</v>
      </c>
      <c r="Q26" s="10" t="s">
        <v>10</v>
      </c>
      <c r="R26" s="10" t="s">
        <v>10</v>
      </c>
      <c r="S26" s="10" t="s">
        <v>10</v>
      </c>
      <c r="T26" s="10" t="s">
        <v>10</v>
      </c>
      <c r="U26" s="10" t="s">
        <v>10</v>
      </c>
      <c r="V26" s="10" t="s">
        <v>10</v>
      </c>
      <c r="W26" s="10" t="s">
        <v>10</v>
      </c>
      <c r="X26" s="10" t="s">
        <v>10</v>
      </c>
      <c r="Y26" s="10" t="s">
        <v>10</v>
      </c>
      <c r="Z26" s="10" t="s">
        <v>10</v>
      </c>
      <c r="AA26" s="10" t="s">
        <v>10</v>
      </c>
      <c r="AB26" s="10" t="s">
        <v>10</v>
      </c>
      <c r="AC26" s="10" t="s">
        <v>10</v>
      </c>
      <c r="AD26" s="10" t="s">
        <v>10</v>
      </c>
      <c r="AE26" s="10" t="s">
        <v>10</v>
      </c>
      <c r="AF26" s="10" t="s">
        <v>10</v>
      </c>
      <c r="AG26" s="10" t="s">
        <v>10</v>
      </c>
      <c r="AH26" s="10" t="s">
        <v>10</v>
      </c>
      <c r="AI26" s="10" t="s">
        <v>10</v>
      </c>
      <c r="AJ26" t="s">
        <v>314</v>
      </c>
      <c r="AK26">
        <v>1</v>
      </c>
      <c r="AL26" t="s">
        <v>305</v>
      </c>
      <c r="AM26">
        <v>72</v>
      </c>
      <c r="AN26">
        <v>0</v>
      </c>
      <c r="AO26">
        <v>0</v>
      </c>
      <c r="AP26">
        <v>36</v>
      </c>
      <c r="AQ26">
        <v>36</v>
      </c>
      <c r="AR26">
        <v>91.6666666666667</v>
      </c>
      <c r="AS26">
        <v>95.8333333333333</v>
      </c>
      <c r="AT26">
        <v>100</v>
      </c>
      <c r="AU26">
        <v>100</v>
      </c>
      <c r="AV26">
        <v>0.69799999999999995</v>
      </c>
      <c r="AW26">
        <v>0.49079166666666701</v>
      </c>
      <c r="AX26">
        <v>0.63841666666666697</v>
      </c>
      <c r="AY26">
        <v>0.54725000000000001</v>
      </c>
      <c r="AZ26">
        <v>0.523166666666667</v>
      </c>
      <c r="BA26">
        <v>0.523166666666667</v>
      </c>
      <c r="BB26">
        <v>0.56699999999999995</v>
      </c>
      <c r="BC26">
        <v>0.56699999999999995</v>
      </c>
      <c r="BD26">
        <v>0.48349999999999999</v>
      </c>
      <c r="BE26">
        <v>0.54949999999999999</v>
      </c>
      <c r="BF26">
        <v>0.48149999999999998</v>
      </c>
      <c r="BG26">
        <v>0.54400000000000004</v>
      </c>
      <c r="BH26" s="1">
        <v>-8.5362941738300002E-2</v>
      </c>
      <c r="BI26" s="1">
        <v>-0.25047755491881601</v>
      </c>
      <c r="BJ26" s="1">
        <v>-0.187679083094556</v>
      </c>
      <c r="BK26" t="s">
        <v>436</v>
      </c>
      <c r="BL26">
        <v>1</v>
      </c>
      <c r="BM26" t="s">
        <v>437</v>
      </c>
      <c r="BN26">
        <v>159</v>
      </c>
      <c r="BO26">
        <v>1</v>
      </c>
      <c r="BP26">
        <v>0</v>
      </c>
      <c r="BQ26">
        <v>122</v>
      </c>
      <c r="BR26">
        <v>37</v>
      </c>
      <c r="BS26">
        <v>79</v>
      </c>
      <c r="BT26">
        <v>59</v>
      </c>
      <c r="BU26">
        <v>20</v>
      </c>
      <c r="BV26" s="1">
        <v>74.683544303797504</v>
      </c>
      <c r="BW26">
        <v>0.96098305084745805</v>
      </c>
      <c r="BX26">
        <v>0.98750000000000004</v>
      </c>
      <c r="BY26" s="1">
        <v>1.1012278481012701</v>
      </c>
      <c r="BZ26">
        <v>80</v>
      </c>
      <c r="CA26">
        <v>63</v>
      </c>
      <c r="CB26">
        <v>17</v>
      </c>
      <c r="CC26" s="1">
        <v>78.75</v>
      </c>
      <c r="CD26">
        <v>0.91993650793650805</v>
      </c>
      <c r="CE26">
        <v>0.59688235294117598</v>
      </c>
      <c r="CF26" s="1">
        <v>0.95558750000000003</v>
      </c>
      <c r="CG26" s="1">
        <v>0.152409222704635</v>
      </c>
      <c r="CH26">
        <v>39</v>
      </c>
      <c r="CI26">
        <v>33</v>
      </c>
      <c r="CJ26">
        <v>6</v>
      </c>
      <c r="CK26">
        <v>84.615384615384599</v>
      </c>
      <c r="CL26">
        <v>0.885848484848485</v>
      </c>
      <c r="CM26">
        <v>0.78849999999999998</v>
      </c>
      <c r="CN26">
        <v>1.0057948717948699</v>
      </c>
      <c r="CO26">
        <v>40</v>
      </c>
      <c r="CP26">
        <v>26</v>
      </c>
      <c r="CQ26">
        <v>14</v>
      </c>
      <c r="CR26">
        <v>0.65</v>
      </c>
      <c r="CS26">
        <v>1.05634615384615</v>
      </c>
      <c r="CT26">
        <v>1.07278571428571</v>
      </c>
      <c r="CU26">
        <v>1.194275</v>
      </c>
      <c r="CV26">
        <v>40</v>
      </c>
      <c r="CW26">
        <v>32</v>
      </c>
      <c r="CX26">
        <v>8</v>
      </c>
      <c r="CY26">
        <v>80</v>
      </c>
      <c r="CZ26">
        <v>1.01953125</v>
      </c>
      <c r="DA26">
        <v>0.56787500000000002</v>
      </c>
      <c r="DB26">
        <v>1.025525</v>
      </c>
      <c r="DC26">
        <v>40</v>
      </c>
      <c r="DD26">
        <v>31</v>
      </c>
      <c r="DE26">
        <v>9</v>
      </c>
      <c r="DF26">
        <v>77.5</v>
      </c>
      <c r="DG26">
        <v>0.81712903225806499</v>
      </c>
      <c r="DH26">
        <v>0.62266666666666703</v>
      </c>
      <c r="DI26">
        <v>0.88565000000000005</v>
      </c>
    </row>
    <row r="27" spans="1:113" x14ac:dyDescent="0.25">
      <c r="A27" t="s">
        <v>20</v>
      </c>
      <c r="B27">
        <v>1</v>
      </c>
      <c r="C27" t="s">
        <v>9</v>
      </c>
      <c r="D27">
        <v>150</v>
      </c>
      <c r="E27">
        <v>0</v>
      </c>
      <c r="F27">
        <v>123</v>
      </c>
      <c r="G27">
        <v>27</v>
      </c>
      <c r="H27">
        <v>79.674796747967505</v>
      </c>
      <c r="I27">
        <v>20.325203252032502</v>
      </c>
      <c r="J27">
        <v>100</v>
      </c>
      <c r="K27">
        <v>0</v>
      </c>
      <c r="L27" s="1">
        <v>0.43205102040816301</v>
      </c>
      <c r="M27">
        <v>4.4363394506551301E-2</v>
      </c>
      <c r="N27" s="1" t="s">
        <v>10</v>
      </c>
      <c r="O27" t="s">
        <v>10</v>
      </c>
      <c r="P27">
        <v>0</v>
      </c>
      <c r="Q27" s="10" t="s">
        <v>10</v>
      </c>
      <c r="R27" s="10" t="s">
        <v>10</v>
      </c>
      <c r="S27" s="10" t="s">
        <v>10</v>
      </c>
      <c r="T27" s="10" t="s">
        <v>10</v>
      </c>
      <c r="U27" s="10" t="s">
        <v>10</v>
      </c>
      <c r="V27" s="10" t="s">
        <v>10</v>
      </c>
      <c r="W27" s="10" t="s">
        <v>10</v>
      </c>
      <c r="X27" s="10" t="s">
        <v>10</v>
      </c>
      <c r="Y27" s="10" t="s">
        <v>10</v>
      </c>
      <c r="Z27" s="10" t="s">
        <v>10</v>
      </c>
      <c r="AA27" s="10" t="s">
        <v>10</v>
      </c>
      <c r="AB27" s="10" t="s">
        <v>10</v>
      </c>
      <c r="AC27" s="10" t="s">
        <v>10</v>
      </c>
      <c r="AD27" s="10" t="s">
        <v>10</v>
      </c>
      <c r="AE27" s="10" t="s">
        <v>10</v>
      </c>
      <c r="AF27" s="10" t="s">
        <v>10</v>
      </c>
      <c r="AG27" s="10" t="s">
        <v>10</v>
      </c>
      <c r="AH27" s="10" t="s">
        <v>10</v>
      </c>
      <c r="AI27" s="10" t="s">
        <v>10</v>
      </c>
      <c r="AJ27" t="s">
        <v>315</v>
      </c>
      <c r="AK27">
        <v>1</v>
      </c>
      <c r="AL27" t="s">
        <v>305</v>
      </c>
      <c r="AM27">
        <v>72</v>
      </c>
      <c r="AN27">
        <v>0</v>
      </c>
      <c r="AO27">
        <v>0</v>
      </c>
      <c r="AP27">
        <v>36</v>
      </c>
      <c r="AQ27">
        <v>36</v>
      </c>
      <c r="AR27">
        <v>100</v>
      </c>
      <c r="AS27">
        <v>100</v>
      </c>
      <c r="AT27">
        <v>100</v>
      </c>
      <c r="AU27">
        <v>100</v>
      </c>
      <c r="AV27">
        <v>0.62683333333333302</v>
      </c>
      <c r="AW27">
        <v>0.62683333333333302</v>
      </c>
      <c r="AX27">
        <v>0.68337499999999995</v>
      </c>
      <c r="AY27">
        <v>0.68337499999999995</v>
      </c>
      <c r="AZ27">
        <v>0.68583333333333296</v>
      </c>
      <c r="BA27">
        <v>0.68583333333333296</v>
      </c>
      <c r="BB27">
        <v>0.80300000000000005</v>
      </c>
      <c r="BC27">
        <v>0.80300000000000005</v>
      </c>
      <c r="BD27">
        <v>0.58299999999999996</v>
      </c>
      <c r="BE27">
        <v>0.65</v>
      </c>
      <c r="BF27">
        <v>0.63349999999999995</v>
      </c>
      <c r="BG27">
        <v>0.84050000000000002</v>
      </c>
      <c r="BH27" s="1">
        <v>9.0202073916511499E-2</v>
      </c>
      <c r="BI27" s="1">
        <v>9.4123903217229396E-2</v>
      </c>
      <c r="BJ27" s="1">
        <v>0.28104227599042803</v>
      </c>
      <c r="BK27" t="s">
        <v>438</v>
      </c>
      <c r="BL27">
        <v>1</v>
      </c>
      <c r="BM27" t="s">
        <v>439</v>
      </c>
      <c r="BN27">
        <v>160</v>
      </c>
      <c r="BO27">
        <v>0</v>
      </c>
      <c r="BP27">
        <v>0</v>
      </c>
      <c r="BQ27">
        <v>157</v>
      </c>
      <c r="BR27">
        <v>3</v>
      </c>
      <c r="BS27">
        <v>80</v>
      </c>
      <c r="BT27">
        <v>78</v>
      </c>
      <c r="BU27">
        <v>2</v>
      </c>
      <c r="BV27" s="1">
        <v>97.5</v>
      </c>
      <c r="BW27">
        <v>0.92591025641025604</v>
      </c>
      <c r="BX27">
        <v>1.0435000000000001</v>
      </c>
      <c r="BY27" s="1">
        <v>0.94776249999999995</v>
      </c>
      <c r="BZ27">
        <v>80</v>
      </c>
      <c r="CA27">
        <v>79</v>
      </c>
      <c r="CB27">
        <v>1</v>
      </c>
      <c r="CC27" s="1">
        <v>98.75</v>
      </c>
      <c r="CD27">
        <v>0.96849367088607596</v>
      </c>
      <c r="CE27">
        <v>0.90900000000000003</v>
      </c>
      <c r="CF27" s="1">
        <v>0.97231250000000002</v>
      </c>
      <c r="CG27" s="1">
        <v>-2.5249084013627399E-2</v>
      </c>
      <c r="CH27">
        <v>40</v>
      </c>
      <c r="CI27">
        <v>40</v>
      </c>
      <c r="CJ27">
        <v>0</v>
      </c>
      <c r="CK27">
        <v>100</v>
      </c>
      <c r="CL27">
        <v>0.74009999999999998</v>
      </c>
      <c r="CM27" t="s">
        <v>10</v>
      </c>
      <c r="CN27">
        <v>0.74009999999999998</v>
      </c>
      <c r="CO27">
        <v>40</v>
      </c>
      <c r="CP27">
        <v>38</v>
      </c>
      <c r="CQ27">
        <v>2</v>
      </c>
      <c r="CR27">
        <v>0.95</v>
      </c>
      <c r="CS27">
        <v>1.1214999999999999</v>
      </c>
      <c r="CT27">
        <v>1.0435000000000001</v>
      </c>
      <c r="CU27">
        <v>1.1554249999999999</v>
      </c>
      <c r="CV27">
        <v>40</v>
      </c>
      <c r="CW27">
        <v>40</v>
      </c>
      <c r="CX27">
        <v>0</v>
      </c>
      <c r="CY27">
        <v>100</v>
      </c>
      <c r="CZ27">
        <v>0.89610000000000001</v>
      </c>
      <c r="DA27" t="s">
        <v>10</v>
      </c>
      <c r="DB27">
        <v>0.89610000000000001</v>
      </c>
      <c r="DC27">
        <v>40</v>
      </c>
      <c r="DD27">
        <v>39</v>
      </c>
      <c r="DE27">
        <v>1</v>
      </c>
      <c r="DF27">
        <v>97.5</v>
      </c>
      <c r="DG27">
        <v>1.0427435897435899</v>
      </c>
      <c r="DH27">
        <v>0.90900000000000003</v>
      </c>
      <c r="DI27">
        <v>1.0485249999999999</v>
      </c>
    </row>
    <row r="28" spans="1:113" x14ac:dyDescent="0.25">
      <c r="A28" t="s">
        <v>21</v>
      </c>
      <c r="B28">
        <v>1</v>
      </c>
      <c r="C28" t="s">
        <v>9</v>
      </c>
      <c r="D28">
        <v>150</v>
      </c>
      <c r="E28">
        <v>0</v>
      </c>
      <c r="F28">
        <v>123</v>
      </c>
      <c r="G28">
        <v>27</v>
      </c>
      <c r="H28">
        <v>99.1869918699187</v>
      </c>
      <c r="I28">
        <v>0.81300813008130102</v>
      </c>
      <c r="J28">
        <v>92.592592592592595</v>
      </c>
      <c r="K28">
        <v>7.4074074074074101</v>
      </c>
      <c r="L28" s="1">
        <v>0.347352459016393</v>
      </c>
      <c r="M28">
        <v>5.1781952587151202E-2</v>
      </c>
      <c r="N28" s="1">
        <v>0.3175</v>
      </c>
      <c r="O28">
        <v>4.0305086527633198E-2</v>
      </c>
      <c r="P28">
        <v>7.4681238615664798</v>
      </c>
      <c r="Q28" t="s">
        <v>185</v>
      </c>
      <c r="R28">
        <v>1</v>
      </c>
      <c r="S28" t="s">
        <v>167</v>
      </c>
      <c r="T28" t="s">
        <v>168</v>
      </c>
      <c r="U28">
        <v>81</v>
      </c>
      <c r="V28">
        <v>79</v>
      </c>
      <c r="W28" s="1">
        <v>55</v>
      </c>
      <c r="X28" s="1">
        <v>52.5</v>
      </c>
      <c r="Y28">
        <v>0.25672727272727303</v>
      </c>
      <c r="Z28">
        <v>0.21433333333333299</v>
      </c>
      <c r="AA28">
        <v>0.21244444444444399</v>
      </c>
      <c r="AB28">
        <v>0.207526315789474</v>
      </c>
      <c r="AC28">
        <v>55</v>
      </c>
      <c r="AD28">
        <v>40</v>
      </c>
      <c r="AE28">
        <v>0.14140909090909101</v>
      </c>
      <c r="AF28">
        <v>0.12581249999999999</v>
      </c>
      <c r="AG28">
        <v>0.13744444444444401</v>
      </c>
      <c r="AH28">
        <v>0.11637500000000001</v>
      </c>
      <c r="AI28">
        <v>-225</v>
      </c>
      <c r="AJ28" t="s">
        <v>316</v>
      </c>
      <c r="AK28">
        <v>1</v>
      </c>
      <c r="AL28" t="s">
        <v>305</v>
      </c>
      <c r="AM28">
        <v>72</v>
      </c>
      <c r="AN28">
        <v>0</v>
      </c>
      <c r="AO28">
        <v>0</v>
      </c>
      <c r="AP28">
        <v>36</v>
      </c>
      <c r="AQ28">
        <v>36</v>
      </c>
      <c r="AR28">
        <v>95.8333333333333</v>
      </c>
      <c r="AS28">
        <v>95.8333333333333</v>
      </c>
      <c r="AT28">
        <v>95.8333333333333</v>
      </c>
      <c r="AU28">
        <v>100</v>
      </c>
      <c r="AV28">
        <v>0.53245833333333303</v>
      </c>
      <c r="AW28">
        <v>0.461708333333333</v>
      </c>
      <c r="AX28">
        <v>0.54354166666666703</v>
      </c>
      <c r="AY28">
        <v>0.481875</v>
      </c>
      <c r="AZ28">
        <v>0.52233333333333298</v>
      </c>
      <c r="BA28">
        <v>0.44954166666666701</v>
      </c>
      <c r="BB28">
        <v>0.48225000000000001</v>
      </c>
      <c r="BC28">
        <v>0.48225000000000001</v>
      </c>
      <c r="BD28">
        <v>0.4415</v>
      </c>
      <c r="BE28">
        <v>0.45</v>
      </c>
      <c r="BF28">
        <v>0.46550000000000002</v>
      </c>
      <c r="BG28">
        <v>0.49099999999999999</v>
      </c>
      <c r="BH28" s="1">
        <v>2.08154002660615E-2</v>
      </c>
      <c r="BI28" s="1">
        <v>-1.9015572423507401E-2</v>
      </c>
      <c r="BJ28" s="1">
        <v>-9.4295328272947801E-2</v>
      </c>
      <c r="BK28" t="s">
        <v>440</v>
      </c>
      <c r="BL28">
        <v>1</v>
      </c>
      <c r="BM28" t="s">
        <v>441</v>
      </c>
      <c r="BN28">
        <v>160</v>
      </c>
      <c r="BO28">
        <v>0</v>
      </c>
      <c r="BP28">
        <v>0</v>
      </c>
      <c r="BQ28">
        <v>150</v>
      </c>
      <c r="BR28">
        <v>10</v>
      </c>
      <c r="BS28">
        <v>80</v>
      </c>
      <c r="BT28">
        <v>75</v>
      </c>
      <c r="BU28">
        <v>5</v>
      </c>
      <c r="BV28" s="1">
        <v>93.75</v>
      </c>
      <c r="BW28">
        <v>0.89798666666666704</v>
      </c>
      <c r="BX28">
        <v>1.6220000000000001</v>
      </c>
      <c r="BY28" s="1">
        <v>0.97892500000000005</v>
      </c>
      <c r="BZ28">
        <v>80</v>
      </c>
      <c r="CA28">
        <v>75</v>
      </c>
      <c r="CB28">
        <v>5</v>
      </c>
      <c r="CC28" s="1">
        <v>93.75</v>
      </c>
      <c r="CD28">
        <v>0.82189333333333303</v>
      </c>
      <c r="CE28">
        <v>0.76559999999999995</v>
      </c>
      <c r="CF28" s="1">
        <v>0.85172499999999995</v>
      </c>
      <c r="CG28" s="1">
        <v>0.14934397839678301</v>
      </c>
      <c r="CH28">
        <v>40</v>
      </c>
      <c r="CI28">
        <v>39</v>
      </c>
      <c r="CJ28">
        <v>1</v>
      </c>
      <c r="CK28">
        <v>97.5</v>
      </c>
      <c r="CL28">
        <v>0.76143589743589701</v>
      </c>
      <c r="CM28">
        <v>0.51500000000000001</v>
      </c>
      <c r="CN28">
        <v>0.76080000000000003</v>
      </c>
      <c r="CO28">
        <v>40</v>
      </c>
      <c r="CP28">
        <v>36</v>
      </c>
      <c r="CQ28">
        <v>4</v>
      </c>
      <c r="CR28">
        <v>0.9</v>
      </c>
      <c r="CS28">
        <v>1.0459166666666699</v>
      </c>
      <c r="CT28">
        <v>1.8987499999999999</v>
      </c>
      <c r="CU28">
        <v>1.1970499999999999</v>
      </c>
      <c r="CV28">
        <v>40</v>
      </c>
      <c r="CW28">
        <v>40</v>
      </c>
      <c r="CX28">
        <v>0</v>
      </c>
      <c r="CY28">
        <v>100</v>
      </c>
      <c r="CZ28">
        <v>0.85122500000000001</v>
      </c>
      <c r="DA28" t="s">
        <v>10</v>
      </c>
      <c r="DB28">
        <v>0.85122500000000001</v>
      </c>
      <c r="DC28">
        <v>40</v>
      </c>
      <c r="DD28">
        <v>35</v>
      </c>
      <c r="DE28">
        <v>5</v>
      </c>
      <c r="DF28">
        <v>87.5</v>
      </c>
      <c r="DG28">
        <v>0.78837142857142894</v>
      </c>
      <c r="DH28">
        <v>0.76559999999999995</v>
      </c>
      <c r="DI28">
        <v>0.85222500000000001</v>
      </c>
    </row>
    <row r="29" spans="1:113" x14ac:dyDescent="0.25">
      <c r="A29" t="s">
        <v>22</v>
      </c>
      <c r="B29">
        <v>1</v>
      </c>
      <c r="C29" t="s">
        <v>9</v>
      </c>
      <c r="D29">
        <v>150</v>
      </c>
      <c r="E29">
        <v>0</v>
      </c>
      <c r="F29">
        <v>123</v>
      </c>
      <c r="G29">
        <v>27</v>
      </c>
      <c r="H29">
        <v>99.1869918699187</v>
      </c>
      <c r="I29">
        <v>0.81300813008130102</v>
      </c>
      <c r="J29">
        <v>81.481481481481495</v>
      </c>
      <c r="K29">
        <v>18.518518518518501</v>
      </c>
      <c r="L29" s="1">
        <v>0.32991803278688497</v>
      </c>
      <c r="M29">
        <v>4.1538509497870801E-2</v>
      </c>
      <c r="N29" s="1">
        <v>0.26440000000000002</v>
      </c>
      <c r="O29">
        <v>2.3649524308112398E-2</v>
      </c>
      <c r="P29">
        <v>18.670309653916199</v>
      </c>
      <c r="Q29" t="s">
        <v>186</v>
      </c>
      <c r="R29">
        <v>1</v>
      </c>
      <c r="S29" t="s">
        <v>174</v>
      </c>
      <c r="T29" t="s">
        <v>175</v>
      </c>
      <c r="U29">
        <v>45</v>
      </c>
      <c r="V29">
        <v>115</v>
      </c>
      <c r="W29" s="1">
        <v>47.5</v>
      </c>
      <c r="X29" s="1">
        <v>47.5</v>
      </c>
      <c r="Y29">
        <v>0.84657894736842099</v>
      </c>
      <c r="Z29">
        <v>1.11226315789474</v>
      </c>
      <c r="AA29">
        <v>0.84490476190476205</v>
      </c>
      <c r="AB29">
        <v>0.78038095238095195</v>
      </c>
      <c r="AC29">
        <v>35</v>
      </c>
      <c r="AD29">
        <v>57.5</v>
      </c>
      <c r="AE29">
        <v>0.78185714285714303</v>
      </c>
      <c r="AF29">
        <v>0.61013043478260898</v>
      </c>
      <c r="AG29">
        <v>0.48776923076923101</v>
      </c>
      <c r="AH29">
        <v>0.437882352941177</v>
      </c>
      <c r="AI29">
        <v>-175</v>
      </c>
      <c r="AJ29" t="s">
        <v>317</v>
      </c>
      <c r="AK29">
        <v>1</v>
      </c>
      <c r="AL29" t="s">
        <v>305</v>
      </c>
      <c r="AM29">
        <v>71</v>
      </c>
      <c r="AN29">
        <v>0</v>
      </c>
      <c r="AO29">
        <v>0</v>
      </c>
      <c r="AP29">
        <v>36</v>
      </c>
      <c r="AQ29">
        <v>35</v>
      </c>
      <c r="AR29">
        <v>87.5</v>
      </c>
      <c r="AS29">
        <v>86.956521739130395</v>
      </c>
      <c r="AT29">
        <v>91.6666666666667</v>
      </c>
      <c r="AU29">
        <v>75</v>
      </c>
      <c r="AV29">
        <v>0.69562500000000005</v>
      </c>
      <c r="AW29">
        <v>0.42812499999999998</v>
      </c>
      <c r="AX29">
        <v>0.78217391304347805</v>
      </c>
      <c r="AY29">
        <v>0.47043478260869598</v>
      </c>
      <c r="AZ29">
        <v>0.56708333333333305</v>
      </c>
      <c r="BA29">
        <v>0.43762499999999999</v>
      </c>
      <c r="BB29">
        <v>0.75049999999999994</v>
      </c>
      <c r="BC29">
        <v>0.41825000000000001</v>
      </c>
      <c r="BD29">
        <v>0.41599999999999998</v>
      </c>
      <c r="BE29">
        <v>0.44900000000000001</v>
      </c>
      <c r="BF29">
        <v>0.41499999999999998</v>
      </c>
      <c r="BG29">
        <v>0.42399999999999999</v>
      </c>
      <c r="BH29" s="1">
        <v>0.124418922614165</v>
      </c>
      <c r="BI29" s="1">
        <v>-0.184785864031147</v>
      </c>
      <c r="BJ29" s="1">
        <v>7.8885893980233407E-2</v>
      </c>
      <c r="BK29" t="s">
        <v>442</v>
      </c>
      <c r="BL29">
        <v>1</v>
      </c>
      <c r="BM29" t="s">
        <v>443</v>
      </c>
      <c r="BN29">
        <v>160</v>
      </c>
      <c r="BO29">
        <v>0</v>
      </c>
      <c r="BP29">
        <v>0</v>
      </c>
      <c r="BQ29">
        <v>119</v>
      </c>
      <c r="BR29">
        <v>41</v>
      </c>
      <c r="BS29">
        <v>80</v>
      </c>
      <c r="BT29">
        <v>67</v>
      </c>
      <c r="BU29">
        <v>13</v>
      </c>
      <c r="BV29" s="1">
        <v>83.75</v>
      </c>
      <c r="BW29">
        <v>0.56626865671641802</v>
      </c>
      <c r="BX29">
        <v>0.50323076923076904</v>
      </c>
      <c r="BY29" s="1">
        <v>0.59824999999999995</v>
      </c>
      <c r="BZ29">
        <v>80</v>
      </c>
      <c r="CA29">
        <v>52</v>
      </c>
      <c r="CB29">
        <v>28</v>
      </c>
      <c r="CC29" s="1">
        <v>65</v>
      </c>
      <c r="CD29">
        <v>0.68905769230769198</v>
      </c>
      <c r="CE29">
        <v>0.57557142857142896</v>
      </c>
      <c r="CF29" s="1">
        <v>0.75111249999999996</v>
      </c>
      <c r="CG29" s="1">
        <v>-0.20351478640017301</v>
      </c>
      <c r="CH29">
        <v>40</v>
      </c>
      <c r="CI29">
        <v>34</v>
      </c>
      <c r="CJ29">
        <v>6</v>
      </c>
      <c r="CK29">
        <v>85</v>
      </c>
      <c r="CL29">
        <v>0.55273529411764699</v>
      </c>
      <c r="CM29">
        <v>0.50433333333333297</v>
      </c>
      <c r="CN29">
        <v>0.58115000000000006</v>
      </c>
      <c r="CO29">
        <v>40</v>
      </c>
      <c r="CP29">
        <v>33</v>
      </c>
      <c r="CQ29">
        <v>7</v>
      </c>
      <c r="CR29">
        <v>0.82499999999999996</v>
      </c>
      <c r="CS29">
        <v>0.58021212121212096</v>
      </c>
      <c r="CT29">
        <v>0.502285714285714</v>
      </c>
      <c r="CU29">
        <v>0.61534999999999995</v>
      </c>
      <c r="CV29">
        <v>40</v>
      </c>
      <c r="CW29">
        <v>22</v>
      </c>
      <c r="CX29">
        <v>18</v>
      </c>
      <c r="CY29">
        <v>55</v>
      </c>
      <c r="CZ29">
        <v>0.67600000000000005</v>
      </c>
      <c r="DA29">
        <v>0.55083333333333295</v>
      </c>
      <c r="DB29">
        <v>0.743425</v>
      </c>
      <c r="DC29">
        <v>40</v>
      </c>
      <c r="DD29">
        <v>30</v>
      </c>
      <c r="DE29">
        <v>10</v>
      </c>
      <c r="DF29">
        <v>75</v>
      </c>
      <c r="DG29">
        <v>0.698633333333333</v>
      </c>
      <c r="DH29">
        <v>0.62009999999999998</v>
      </c>
      <c r="DI29">
        <v>0.75880000000000003</v>
      </c>
    </row>
    <row r="30" spans="1:113" x14ac:dyDescent="0.25">
      <c r="A30" t="s">
        <v>23</v>
      </c>
      <c r="B30">
        <v>1</v>
      </c>
      <c r="C30" t="s">
        <v>9</v>
      </c>
      <c r="D30">
        <v>149</v>
      </c>
      <c r="E30">
        <v>1</v>
      </c>
      <c r="F30">
        <v>122</v>
      </c>
      <c r="G30">
        <v>27</v>
      </c>
      <c r="H30">
        <v>91.8032786885246</v>
      </c>
      <c r="I30">
        <v>8.1967213114754092</v>
      </c>
      <c r="J30">
        <v>62.962962962962997</v>
      </c>
      <c r="K30">
        <v>37.037037037037003</v>
      </c>
      <c r="L30" s="1">
        <v>0.34857142857142898</v>
      </c>
      <c r="M30">
        <v>5.0087079898069299E-2</v>
      </c>
      <c r="N30" s="1">
        <v>0.32179999999999997</v>
      </c>
      <c r="O30">
        <v>4.4559074396929702E-2</v>
      </c>
      <c r="P30">
        <v>40.343915343915299</v>
      </c>
      <c r="Q30" t="s">
        <v>187</v>
      </c>
      <c r="R30">
        <v>1</v>
      </c>
      <c r="S30" t="s">
        <v>170</v>
      </c>
      <c r="T30" t="s">
        <v>171</v>
      </c>
      <c r="U30">
        <v>86</v>
      </c>
      <c r="V30">
        <v>74</v>
      </c>
      <c r="W30" s="1">
        <v>50</v>
      </c>
      <c r="X30" s="1">
        <v>47.5</v>
      </c>
      <c r="Y30">
        <v>1.0850500000000001</v>
      </c>
      <c r="Z30">
        <v>1.0926842105263199</v>
      </c>
      <c r="AA30">
        <v>1.1567000000000001</v>
      </c>
      <c r="AB30">
        <v>1.0870952380952399</v>
      </c>
      <c r="AC30">
        <v>60</v>
      </c>
      <c r="AD30">
        <v>52.5</v>
      </c>
      <c r="AE30">
        <v>1.1058333333333299</v>
      </c>
      <c r="AF30">
        <v>1.0981904761904799</v>
      </c>
      <c r="AG30">
        <v>1.2978749999999999</v>
      </c>
      <c r="AH30">
        <v>1.22315789473684</v>
      </c>
      <c r="AI30">
        <v>100</v>
      </c>
      <c r="AJ30" t="s">
        <v>318</v>
      </c>
      <c r="AK30">
        <v>1</v>
      </c>
      <c r="AL30" t="s">
        <v>305</v>
      </c>
      <c r="AM30">
        <v>72</v>
      </c>
      <c r="AN30">
        <v>0</v>
      </c>
      <c r="AO30">
        <v>0</v>
      </c>
      <c r="AP30">
        <v>36</v>
      </c>
      <c r="AQ30">
        <v>36</v>
      </c>
      <c r="AR30">
        <v>95.8333333333333</v>
      </c>
      <c r="AS30">
        <v>95.8333333333333</v>
      </c>
      <c r="AT30">
        <v>83.3333333333333</v>
      </c>
      <c r="AU30">
        <v>75</v>
      </c>
      <c r="AV30">
        <v>0.57120833333333298</v>
      </c>
      <c r="AW30">
        <v>0.519625</v>
      </c>
      <c r="AX30">
        <v>0.56366666666666698</v>
      </c>
      <c r="AY30">
        <v>0.53474999999999995</v>
      </c>
      <c r="AZ30">
        <v>0.77554166666666702</v>
      </c>
      <c r="BA30">
        <v>0.532791666666667</v>
      </c>
      <c r="BB30">
        <v>1.1487499999999999</v>
      </c>
      <c r="BC30">
        <v>0.54174999999999995</v>
      </c>
      <c r="BD30">
        <v>0.50649999999999995</v>
      </c>
      <c r="BE30">
        <v>0.51400000000000001</v>
      </c>
      <c r="BF30">
        <v>0.53049999999999997</v>
      </c>
      <c r="BG30">
        <v>0.53049999999999997</v>
      </c>
      <c r="BH30" s="1">
        <v>-1.3203005324969E-2</v>
      </c>
      <c r="BI30" s="1">
        <v>0.35772120504777899</v>
      </c>
      <c r="BJ30" s="1">
        <v>1.01108760668174</v>
      </c>
      <c r="BK30" t="s">
        <v>444</v>
      </c>
      <c r="BL30">
        <v>1</v>
      </c>
      <c r="BM30" t="s">
        <v>445</v>
      </c>
      <c r="BN30">
        <v>160</v>
      </c>
      <c r="BO30">
        <v>0</v>
      </c>
      <c r="BP30">
        <v>0</v>
      </c>
      <c r="BQ30">
        <v>132</v>
      </c>
      <c r="BR30">
        <v>28</v>
      </c>
      <c r="BS30">
        <v>80</v>
      </c>
      <c r="BT30">
        <v>66</v>
      </c>
      <c r="BU30">
        <v>14</v>
      </c>
      <c r="BV30" s="1">
        <v>82.5</v>
      </c>
      <c r="BW30">
        <v>0.88236363636363602</v>
      </c>
      <c r="BX30">
        <v>0.807785714285714</v>
      </c>
      <c r="BY30" s="1">
        <v>0.94127499999999997</v>
      </c>
      <c r="BZ30">
        <v>80</v>
      </c>
      <c r="CA30">
        <v>66</v>
      </c>
      <c r="CB30">
        <v>14</v>
      </c>
      <c r="CC30" s="1">
        <v>82.5</v>
      </c>
      <c r="CD30">
        <v>0.87122727272727296</v>
      </c>
      <c r="CE30">
        <v>0.76085714285714301</v>
      </c>
      <c r="CF30" s="1">
        <v>0.93948750000000003</v>
      </c>
      <c r="CG30" s="1">
        <v>1.90263308452741E-3</v>
      </c>
      <c r="CH30">
        <v>40</v>
      </c>
      <c r="CI30">
        <v>36</v>
      </c>
      <c r="CJ30">
        <v>4</v>
      </c>
      <c r="CK30">
        <v>90</v>
      </c>
      <c r="CL30">
        <v>0.84427777777777802</v>
      </c>
      <c r="CM30">
        <v>0.88849999999999996</v>
      </c>
      <c r="CN30">
        <v>0.89192499999999997</v>
      </c>
      <c r="CO30">
        <v>40</v>
      </c>
      <c r="CP30">
        <v>30</v>
      </c>
      <c r="CQ30">
        <v>10</v>
      </c>
      <c r="CR30">
        <v>0.75</v>
      </c>
      <c r="CS30">
        <v>0.92806666666666704</v>
      </c>
      <c r="CT30">
        <v>0.77549999999999997</v>
      </c>
      <c r="CU30">
        <v>0.99062499999999998</v>
      </c>
      <c r="CV30">
        <v>40</v>
      </c>
      <c r="CW30">
        <v>35</v>
      </c>
      <c r="CX30">
        <v>5</v>
      </c>
      <c r="CY30">
        <v>87.5</v>
      </c>
      <c r="CZ30">
        <v>0.89219999999999999</v>
      </c>
      <c r="DA30">
        <v>0.67720000000000002</v>
      </c>
      <c r="DB30">
        <v>0.91315000000000002</v>
      </c>
      <c r="DC30">
        <v>40</v>
      </c>
      <c r="DD30">
        <v>31</v>
      </c>
      <c r="DE30">
        <v>9</v>
      </c>
      <c r="DF30">
        <v>77.5</v>
      </c>
      <c r="DG30">
        <v>0.84754838709677405</v>
      </c>
      <c r="DH30">
        <v>0.80733333333333301</v>
      </c>
      <c r="DI30">
        <v>0.96582500000000004</v>
      </c>
    </row>
    <row r="31" spans="1:113" x14ac:dyDescent="0.25">
      <c r="A31" t="s">
        <v>24</v>
      </c>
      <c r="B31">
        <v>1</v>
      </c>
      <c r="C31" t="s">
        <v>9</v>
      </c>
      <c r="D31">
        <v>149</v>
      </c>
      <c r="E31">
        <v>1</v>
      </c>
      <c r="F31">
        <v>123</v>
      </c>
      <c r="G31">
        <v>26</v>
      </c>
      <c r="H31">
        <v>99.1869918699187</v>
      </c>
      <c r="I31">
        <v>0.81300813008130102</v>
      </c>
      <c r="J31">
        <v>84.615384615384599</v>
      </c>
      <c r="K31">
        <v>15.384615384615399</v>
      </c>
      <c r="L31" s="1">
        <v>0.30236885245901601</v>
      </c>
      <c r="M31">
        <v>4.2132847910536897E-2</v>
      </c>
      <c r="N31" s="1">
        <v>0.29775000000000001</v>
      </c>
      <c r="O31">
        <v>0.101091954839806</v>
      </c>
      <c r="P31">
        <v>15.510718789407299</v>
      </c>
      <c r="Q31" t="s">
        <v>188</v>
      </c>
      <c r="R31">
        <v>1</v>
      </c>
      <c r="S31" t="s">
        <v>170</v>
      </c>
      <c r="T31" t="s">
        <v>171</v>
      </c>
      <c r="U31">
        <v>106</v>
      </c>
      <c r="V31">
        <v>54</v>
      </c>
      <c r="W31" s="1">
        <v>32.5</v>
      </c>
      <c r="X31" s="1">
        <v>50</v>
      </c>
      <c r="Y31">
        <v>0.28115384615384598</v>
      </c>
      <c r="Z31">
        <v>0.4042</v>
      </c>
      <c r="AA31">
        <v>0.35899999999999999</v>
      </c>
      <c r="AB31">
        <v>0.34555000000000002</v>
      </c>
      <c r="AC31">
        <v>42.5</v>
      </c>
      <c r="AD31">
        <v>65</v>
      </c>
      <c r="AE31">
        <v>0.187647058823529</v>
      </c>
      <c r="AF31">
        <v>0.12911538461538499</v>
      </c>
      <c r="AG31">
        <v>0.21156521739130399</v>
      </c>
      <c r="AH31">
        <v>0.19764285714285701</v>
      </c>
      <c r="AI31">
        <v>0</v>
      </c>
      <c r="AJ31" t="s">
        <v>319</v>
      </c>
      <c r="AK31">
        <v>1</v>
      </c>
      <c r="AL31" t="s">
        <v>305</v>
      </c>
      <c r="AM31">
        <v>72</v>
      </c>
      <c r="AN31">
        <v>0</v>
      </c>
      <c r="AO31">
        <v>0</v>
      </c>
      <c r="AP31">
        <v>36</v>
      </c>
      <c r="AQ31">
        <v>36</v>
      </c>
      <c r="AR31">
        <v>91.6666666666667</v>
      </c>
      <c r="AS31">
        <v>91.6666666666667</v>
      </c>
      <c r="AT31">
        <v>95.8333333333333</v>
      </c>
      <c r="AU31">
        <v>100</v>
      </c>
      <c r="AV31">
        <v>0.62175000000000002</v>
      </c>
      <c r="AW31">
        <v>0.486375</v>
      </c>
      <c r="AX31">
        <v>0.702125</v>
      </c>
      <c r="AY31">
        <v>0.47375</v>
      </c>
      <c r="AZ31">
        <v>0.56866666666666699</v>
      </c>
      <c r="BA31">
        <v>0.52424999999999999</v>
      </c>
      <c r="BB31">
        <v>0.50575000000000003</v>
      </c>
      <c r="BC31">
        <v>0.50575000000000003</v>
      </c>
      <c r="BD31">
        <v>0.50049999999999994</v>
      </c>
      <c r="BE31">
        <v>0.47849999999999998</v>
      </c>
      <c r="BF31">
        <v>0.51349999999999996</v>
      </c>
      <c r="BG31">
        <v>0.48649999999999999</v>
      </c>
      <c r="BH31" s="1">
        <v>0.129272215520708</v>
      </c>
      <c r="BI31" s="1">
        <v>-8.5377295268730793E-2</v>
      </c>
      <c r="BJ31" s="1">
        <v>-0.186570164857258</v>
      </c>
      <c r="BK31" t="s">
        <v>446</v>
      </c>
      <c r="BL31">
        <v>1</v>
      </c>
      <c r="BM31" t="s">
        <v>447</v>
      </c>
      <c r="BN31">
        <v>160</v>
      </c>
      <c r="BO31">
        <v>0</v>
      </c>
      <c r="BP31">
        <v>0</v>
      </c>
      <c r="BQ31">
        <v>124</v>
      </c>
      <c r="BR31">
        <v>36</v>
      </c>
      <c r="BS31">
        <v>80</v>
      </c>
      <c r="BT31">
        <v>64</v>
      </c>
      <c r="BU31">
        <v>16</v>
      </c>
      <c r="BV31" s="1">
        <v>80</v>
      </c>
      <c r="BW31">
        <v>0.65051562500000004</v>
      </c>
      <c r="BX31">
        <v>0.77587499999999998</v>
      </c>
      <c r="BY31" s="1">
        <v>0.79348750000000001</v>
      </c>
      <c r="BZ31">
        <v>80</v>
      </c>
      <c r="CA31">
        <v>60</v>
      </c>
      <c r="CB31">
        <v>20</v>
      </c>
      <c r="CC31" s="1">
        <v>75</v>
      </c>
      <c r="CD31">
        <v>0.69143333333333301</v>
      </c>
      <c r="CE31">
        <v>0.67420000000000002</v>
      </c>
      <c r="CF31" s="1">
        <v>0.76793750000000005</v>
      </c>
      <c r="CG31" s="1">
        <v>3.3270936762431903E-2</v>
      </c>
      <c r="CH31">
        <v>40</v>
      </c>
      <c r="CI31">
        <v>33</v>
      </c>
      <c r="CJ31">
        <v>7</v>
      </c>
      <c r="CK31">
        <v>82.5</v>
      </c>
      <c r="CL31">
        <v>0.63384848484848499</v>
      </c>
      <c r="CM31">
        <v>0.58242857142857096</v>
      </c>
      <c r="CN31">
        <v>0.67495000000000005</v>
      </c>
      <c r="CO31">
        <v>40</v>
      </c>
      <c r="CP31">
        <v>31</v>
      </c>
      <c r="CQ31">
        <v>9</v>
      </c>
      <c r="CR31">
        <v>0.77500000000000002</v>
      </c>
      <c r="CS31">
        <v>0.66825806451612901</v>
      </c>
      <c r="CT31">
        <v>0.92633333333333301</v>
      </c>
      <c r="CU31">
        <v>0.91202499999999997</v>
      </c>
      <c r="CV31">
        <v>40</v>
      </c>
      <c r="CW31">
        <v>30</v>
      </c>
      <c r="CX31">
        <v>10</v>
      </c>
      <c r="CY31">
        <v>75</v>
      </c>
      <c r="CZ31">
        <v>0.69853333333333301</v>
      </c>
      <c r="DA31">
        <v>0.70809999999999995</v>
      </c>
      <c r="DB31">
        <v>0.77007499999999995</v>
      </c>
      <c r="DC31">
        <v>40</v>
      </c>
      <c r="DD31">
        <v>30</v>
      </c>
      <c r="DE31">
        <v>10</v>
      </c>
      <c r="DF31">
        <v>75</v>
      </c>
      <c r="DG31">
        <v>0.68433333333333302</v>
      </c>
      <c r="DH31">
        <v>0.64029999999999998</v>
      </c>
      <c r="DI31">
        <v>0.76580000000000004</v>
      </c>
    </row>
    <row r="32" spans="1:113" x14ac:dyDescent="0.25">
      <c r="A32" s="10" t="s">
        <v>10</v>
      </c>
      <c r="B32" s="10" t="s">
        <v>10</v>
      </c>
      <c r="C32" s="10" t="s">
        <v>10</v>
      </c>
      <c r="D32" s="10" t="s">
        <v>10</v>
      </c>
      <c r="E32" s="10" t="s">
        <v>10</v>
      </c>
      <c r="F32" s="10" t="s">
        <v>10</v>
      </c>
      <c r="G32" s="10" t="s">
        <v>10</v>
      </c>
      <c r="H32" s="10" t="s">
        <v>10</v>
      </c>
      <c r="I32" s="10" t="s">
        <v>10</v>
      </c>
      <c r="J32" s="10" t="s">
        <v>10</v>
      </c>
      <c r="K32" s="10" t="s">
        <v>10</v>
      </c>
      <c r="L32" s="10" t="s">
        <v>10</v>
      </c>
      <c r="M32" s="10" t="s">
        <v>10</v>
      </c>
      <c r="N32" s="10" t="s">
        <v>10</v>
      </c>
      <c r="O32" s="10" t="s">
        <v>10</v>
      </c>
      <c r="P32" s="10" t="s">
        <v>10</v>
      </c>
      <c r="Q32" s="10" t="s">
        <v>10</v>
      </c>
      <c r="R32" s="10" t="s">
        <v>10</v>
      </c>
      <c r="S32" s="10" t="s">
        <v>10</v>
      </c>
      <c r="T32" s="10" t="s">
        <v>10</v>
      </c>
      <c r="U32" s="10" t="s">
        <v>10</v>
      </c>
      <c r="V32" s="10" t="s">
        <v>10</v>
      </c>
      <c r="W32" s="10" t="s">
        <v>10</v>
      </c>
      <c r="X32" s="10" t="s">
        <v>10</v>
      </c>
      <c r="Y32" s="10" t="s">
        <v>10</v>
      </c>
      <c r="Z32" s="10" t="s">
        <v>10</v>
      </c>
      <c r="AA32" s="10" t="s">
        <v>10</v>
      </c>
      <c r="AB32" s="10" t="s">
        <v>10</v>
      </c>
      <c r="AC32" s="10" t="s">
        <v>10</v>
      </c>
      <c r="AD32" s="10" t="s">
        <v>10</v>
      </c>
      <c r="AE32" s="10" t="s">
        <v>10</v>
      </c>
      <c r="AF32" s="10" t="s">
        <v>10</v>
      </c>
      <c r="AG32" s="10" t="s">
        <v>10</v>
      </c>
      <c r="AH32" s="10" t="s">
        <v>10</v>
      </c>
      <c r="AI32" s="10" t="s">
        <v>10</v>
      </c>
      <c r="AJ32" s="10" t="s">
        <v>10</v>
      </c>
      <c r="AK32" s="10" t="s">
        <v>10</v>
      </c>
      <c r="AL32" s="10" t="s">
        <v>10</v>
      </c>
      <c r="AM32" s="10" t="s">
        <v>10</v>
      </c>
      <c r="AN32" s="10" t="s">
        <v>10</v>
      </c>
      <c r="AO32" s="10" t="s">
        <v>10</v>
      </c>
      <c r="AP32" s="10" t="s">
        <v>10</v>
      </c>
      <c r="AQ32" s="10" t="s">
        <v>10</v>
      </c>
      <c r="AR32" s="10" t="s">
        <v>10</v>
      </c>
      <c r="AS32" s="10" t="s">
        <v>10</v>
      </c>
      <c r="AT32" s="10" t="s">
        <v>10</v>
      </c>
      <c r="AU32" s="10" t="s">
        <v>10</v>
      </c>
      <c r="AV32" s="10" t="s">
        <v>10</v>
      </c>
      <c r="AW32" s="10" t="s">
        <v>10</v>
      </c>
      <c r="AX32" s="10" t="s">
        <v>10</v>
      </c>
      <c r="AY32" s="10" t="s">
        <v>10</v>
      </c>
      <c r="AZ32" s="10" t="s">
        <v>10</v>
      </c>
      <c r="BA32" s="10" t="s">
        <v>10</v>
      </c>
      <c r="BB32" s="10" t="s">
        <v>10</v>
      </c>
      <c r="BC32" s="10" t="s">
        <v>10</v>
      </c>
      <c r="BD32" s="10" t="s">
        <v>10</v>
      </c>
      <c r="BE32" s="10" t="s">
        <v>10</v>
      </c>
      <c r="BF32" s="10" t="s">
        <v>10</v>
      </c>
      <c r="BG32" s="10" t="s">
        <v>10</v>
      </c>
      <c r="BH32" s="10" t="s">
        <v>10</v>
      </c>
      <c r="BI32" s="10" t="s">
        <v>10</v>
      </c>
      <c r="BJ32" s="10" t="s">
        <v>10</v>
      </c>
      <c r="BK32" s="10" t="s">
        <v>10</v>
      </c>
      <c r="BL32" s="10" t="s">
        <v>10</v>
      </c>
      <c r="BM32" s="10" t="s">
        <v>10</v>
      </c>
      <c r="BN32" s="10" t="s">
        <v>10</v>
      </c>
      <c r="BO32" s="10" t="s">
        <v>10</v>
      </c>
      <c r="BP32" s="10" t="s">
        <v>10</v>
      </c>
      <c r="BQ32" s="10" t="s">
        <v>10</v>
      </c>
      <c r="BR32" s="10" t="s">
        <v>10</v>
      </c>
      <c r="BS32" s="10" t="s">
        <v>10</v>
      </c>
      <c r="BT32" s="10" t="s">
        <v>10</v>
      </c>
      <c r="BU32" s="10" t="s">
        <v>10</v>
      </c>
      <c r="BV32" s="10" t="s">
        <v>10</v>
      </c>
      <c r="BW32" s="10" t="s">
        <v>10</v>
      </c>
      <c r="BX32" s="10" t="s">
        <v>10</v>
      </c>
      <c r="BY32" s="10" t="s">
        <v>10</v>
      </c>
      <c r="BZ32" s="10" t="s">
        <v>10</v>
      </c>
      <c r="CA32" s="10" t="s">
        <v>10</v>
      </c>
      <c r="CB32" s="10" t="s">
        <v>10</v>
      </c>
      <c r="CC32" s="10" t="s">
        <v>10</v>
      </c>
      <c r="CD32" s="10" t="s">
        <v>10</v>
      </c>
      <c r="CE32" s="10" t="s">
        <v>10</v>
      </c>
      <c r="CF32" s="10" t="s">
        <v>10</v>
      </c>
      <c r="CG32" s="10" t="s">
        <v>10</v>
      </c>
      <c r="CH32" s="10" t="s">
        <v>10</v>
      </c>
      <c r="CI32" s="10" t="s">
        <v>10</v>
      </c>
      <c r="CJ32" s="10" t="s">
        <v>10</v>
      </c>
      <c r="CK32" s="10" t="s">
        <v>10</v>
      </c>
      <c r="CL32" s="10" t="s">
        <v>10</v>
      </c>
      <c r="CM32" s="10" t="s">
        <v>10</v>
      </c>
      <c r="CN32" s="10" t="s">
        <v>10</v>
      </c>
      <c r="CO32" s="10" t="s">
        <v>10</v>
      </c>
      <c r="CP32" s="10" t="s">
        <v>10</v>
      </c>
      <c r="CQ32" s="10" t="s">
        <v>10</v>
      </c>
      <c r="CR32" s="10" t="s">
        <v>10</v>
      </c>
      <c r="CS32" s="10" t="s">
        <v>10</v>
      </c>
      <c r="CT32" s="10" t="s">
        <v>10</v>
      </c>
      <c r="CU32" s="10" t="s">
        <v>10</v>
      </c>
      <c r="CV32" s="10" t="s">
        <v>10</v>
      </c>
      <c r="CW32" s="10" t="s">
        <v>10</v>
      </c>
      <c r="CX32" s="10" t="s">
        <v>10</v>
      </c>
      <c r="CY32" s="10" t="s">
        <v>10</v>
      </c>
      <c r="CZ32" s="10" t="s">
        <v>10</v>
      </c>
      <c r="DA32" s="10" t="s">
        <v>10</v>
      </c>
      <c r="DB32" s="10" t="s">
        <v>10</v>
      </c>
      <c r="DC32" s="10" t="s">
        <v>10</v>
      </c>
      <c r="DD32" s="10" t="s">
        <v>10</v>
      </c>
      <c r="DE32" s="10" t="s">
        <v>10</v>
      </c>
      <c r="DF32" s="10" t="s">
        <v>10</v>
      </c>
      <c r="DG32" s="10" t="s">
        <v>10</v>
      </c>
      <c r="DH32" s="10" t="s">
        <v>10</v>
      </c>
      <c r="DI32" s="10" t="s">
        <v>10</v>
      </c>
    </row>
    <row r="33" spans="1:113" x14ac:dyDescent="0.25">
      <c r="A33" t="s">
        <v>25</v>
      </c>
      <c r="B33">
        <v>1</v>
      </c>
      <c r="C33" t="s">
        <v>9</v>
      </c>
      <c r="D33">
        <v>149</v>
      </c>
      <c r="E33">
        <v>1</v>
      </c>
      <c r="F33">
        <v>123</v>
      </c>
      <c r="G33">
        <v>26</v>
      </c>
      <c r="H33">
        <v>89.430894308943095</v>
      </c>
      <c r="I33">
        <v>10.569105691056899</v>
      </c>
      <c r="J33">
        <v>50</v>
      </c>
      <c r="K33">
        <v>50</v>
      </c>
      <c r="L33" s="1">
        <v>0.31911818181818202</v>
      </c>
      <c r="M33">
        <v>6.1565171230091503E-2</v>
      </c>
      <c r="N33" s="1">
        <v>0.25207692307692298</v>
      </c>
      <c r="O33">
        <v>2.5213956249339201E-2</v>
      </c>
      <c r="P33">
        <v>55.909090909090899</v>
      </c>
      <c r="Q33" t="s">
        <v>189</v>
      </c>
      <c r="R33">
        <v>1</v>
      </c>
      <c r="S33" t="s">
        <v>170</v>
      </c>
      <c r="T33" t="s">
        <v>171</v>
      </c>
      <c r="U33">
        <v>73</v>
      </c>
      <c r="V33">
        <v>87</v>
      </c>
      <c r="W33" s="1">
        <v>50</v>
      </c>
      <c r="X33" s="1">
        <v>52.5</v>
      </c>
      <c r="Y33">
        <v>0.63429999999999997</v>
      </c>
      <c r="Z33">
        <v>0.37909523809523799</v>
      </c>
      <c r="AA33">
        <v>0.44619999999999999</v>
      </c>
      <c r="AB33">
        <v>0.52742105263157901</v>
      </c>
      <c r="AC33">
        <v>62.5</v>
      </c>
      <c r="AD33">
        <v>57.5</v>
      </c>
      <c r="AE33">
        <v>0.2984</v>
      </c>
      <c r="AF33">
        <v>0.49895652173913002</v>
      </c>
      <c r="AG33">
        <v>0.43980000000000002</v>
      </c>
      <c r="AH33">
        <v>0.35341176470588198</v>
      </c>
      <c r="AI33">
        <v>225</v>
      </c>
      <c r="AJ33" t="s">
        <v>320</v>
      </c>
      <c r="AK33">
        <v>1</v>
      </c>
      <c r="AL33" t="s">
        <v>305</v>
      </c>
      <c r="AM33">
        <v>67</v>
      </c>
      <c r="AN33">
        <v>0</v>
      </c>
      <c r="AO33">
        <v>5</v>
      </c>
      <c r="AP33">
        <v>35</v>
      </c>
      <c r="AQ33">
        <v>32</v>
      </c>
      <c r="AR33">
        <v>91.6666666666667</v>
      </c>
      <c r="AS33">
        <v>81.818181818181799</v>
      </c>
      <c r="AT33">
        <v>95.238095238095198</v>
      </c>
      <c r="AU33">
        <v>100</v>
      </c>
      <c r="AV33">
        <v>0.80800000000000005</v>
      </c>
      <c r="AW33">
        <v>0.50641666666666696</v>
      </c>
      <c r="AX33">
        <v>1.12972727272727</v>
      </c>
      <c r="AY33">
        <v>0.51986363636363597</v>
      </c>
      <c r="AZ33">
        <v>0.67476190476190501</v>
      </c>
      <c r="BA33">
        <v>0.49409523809523798</v>
      </c>
      <c r="BB33">
        <v>0.52849999999999997</v>
      </c>
      <c r="BC33">
        <v>0.52849999999999997</v>
      </c>
      <c r="BD33">
        <v>0.4995</v>
      </c>
      <c r="BE33">
        <v>0.54100000000000004</v>
      </c>
      <c r="BF33">
        <v>0.45</v>
      </c>
      <c r="BG33">
        <v>0.49149999999999999</v>
      </c>
      <c r="BH33" s="1">
        <v>0.39817731773177301</v>
      </c>
      <c r="BI33" s="1">
        <v>-0.16489863272041499</v>
      </c>
      <c r="BJ33" s="1">
        <v>-0.345915841584159</v>
      </c>
      <c r="BK33" t="s">
        <v>448</v>
      </c>
      <c r="BL33">
        <v>1</v>
      </c>
      <c r="BM33" t="s">
        <v>449</v>
      </c>
      <c r="BN33">
        <v>157</v>
      </c>
      <c r="BO33">
        <v>0</v>
      </c>
      <c r="BP33">
        <v>3</v>
      </c>
      <c r="BQ33">
        <v>112</v>
      </c>
      <c r="BR33">
        <v>45</v>
      </c>
      <c r="BS33">
        <v>80</v>
      </c>
      <c r="BT33">
        <v>53</v>
      </c>
      <c r="BU33">
        <v>27</v>
      </c>
      <c r="BV33" s="1">
        <v>66.25</v>
      </c>
      <c r="BW33">
        <v>0.67662264150943396</v>
      </c>
      <c r="BX33">
        <v>0.67837037037036996</v>
      </c>
      <c r="BY33" s="1">
        <v>0.81262500000000004</v>
      </c>
      <c r="BZ33">
        <v>77</v>
      </c>
      <c r="CA33">
        <v>59</v>
      </c>
      <c r="CB33">
        <v>18</v>
      </c>
      <c r="CC33" s="1">
        <v>76.6233766233766</v>
      </c>
      <c r="CD33">
        <v>0.58488135593220303</v>
      </c>
      <c r="CE33">
        <v>0.48499999999999999</v>
      </c>
      <c r="CF33" s="1">
        <v>0.671831168831169</v>
      </c>
      <c r="CG33" s="1">
        <v>0.20956728074075501</v>
      </c>
      <c r="CH33">
        <v>40</v>
      </c>
      <c r="CI33">
        <v>29</v>
      </c>
      <c r="CJ33">
        <v>11</v>
      </c>
      <c r="CK33">
        <v>72.5</v>
      </c>
      <c r="CL33">
        <v>0.67058620689655202</v>
      </c>
      <c r="CM33">
        <v>0.61799999999999999</v>
      </c>
      <c r="CN33">
        <v>0.77107499999999995</v>
      </c>
      <c r="CO33">
        <v>40</v>
      </c>
      <c r="CP33">
        <v>24</v>
      </c>
      <c r="CQ33">
        <v>16</v>
      </c>
      <c r="CR33">
        <v>0.6</v>
      </c>
      <c r="CS33">
        <v>0.68391666666666695</v>
      </c>
      <c r="CT33">
        <v>0.71987500000000004</v>
      </c>
      <c r="CU33">
        <v>0.85417500000000002</v>
      </c>
      <c r="CV33">
        <v>38</v>
      </c>
      <c r="CW33">
        <v>23</v>
      </c>
      <c r="CX33">
        <v>15</v>
      </c>
      <c r="CY33">
        <v>60.526315789473699</v>
      </c>
      <c r="CZ33">
        <v>0.605304347826087</v>
      </c>
      <c r="DA33">
        <v>0.49253333333333299</v>
      </c>
      <c r="DB33">
        <v>0.76100000000000001</v>
      </c>
      <c r="DC33">
        <v>39</v>
      </c>
      <c r="DD33">
        <v>36</v>
      </c>
      <c r="DE33">
        <v>3</v>
      </c>
      <c r="DF33">
        <v>92.307692307692307</v>
      </c>
      <c r="DG33">
        <v>0.57183333333333297</v>
      </c>
      <c r="DH33">
        <v>0.44733333333333303</v>
      </c>
      <c r="DI33">
        <v>0.58494871794871806</v>
      </c>
    </row>
    <row r="34" spans="1:113" x14ac:dyDescent="0.25">
      <c r="A34" t="s">
        <v>26</v>
      </c>
      <c r="B34">
        <v>1</v>
      </c>
      <c r="C34" t="s">
        <v>9</v>
      </c>
      <c r="D34">
        <v>150</v>
      </c>
      <c r="E34">
        <v>0</v>
      </c>
      <c r="F34">
        <v>123</v>
      </c>
      <c r="G34">
        <v>27</v>
      </c>
      <c r="H34">
        <v>97.560975609756099</v>
      </c>
      <c r="I34">
        <v>2.4390243902439002</v>
      </c>
      <c r="J34">
        <v>96.296296296296305</v>
      </c>
      <c r="K34">
        <v>3.7037037037037002</v>
      </c>
      <c r="L34" s="1">
        <v>0.37309999999999999</v>
      </c>
      <c r="M34">
        <v>5.1390480758648702E-2</v>
      </c>
      <c r="N34" s="1">
        <v>0.39900000000000002</v>
      </c>
      <c r="O34" t="s">
        <v>10</v>
      </c>
      <c r="P34">
        <v>3.7962962962962998</v>
      </c>
      <c r="Q34" t="s">
        <v>190</v>
      </c>
      <c r="R34">
        <v>1</v>
      </c>
      <c r="S34" t="s">
        <v>170</v>
      </c>
      <c r="T34" t="s">
        <v>171</v>
      </c>
      <c r="U34">
        <v>79</v>
      </c>
      <c r="V34">
        <v>81</v>
      </c>
      <c r="W34" s="1">
        <v>55</v>
      </c>
      <c r="X34" s="1">
        <v>57.5</v>
      </c>
      <c r="Y34">
        <v>0.60086363636363604</v>
      </c>
      <c r="Z34">
        <v>0.71421739130434803</v>
      </c>
      <c r="AA34">
        <v>0.65294444444444399</v>
      </c>
      <c r="AB34">
        <v>0.68164705882352905</v>
      </c>
      <c r="AC34">
        <v>40</v>
      </c>
      <c r="AD34">
        <v>60</v>
      </c>
      <c r="AE34">
        <v>0.37737500000000002</v>
      </c>
      <c r="AF34">
        <v>0.441</v>
      </c>
      <c r="AG34">
        <v>0.47283333333333299</v>
      </c>
      <c r="AH34">
        <v>0.46975</v>
      </c>
      <c r="AI34">
        <v>-75</v>
      </c>
      <c r="AJ34" t="s">
        <v>321</v>
      </c>
      <c r="AK34">
        <v>1</v>
      </c>
      <c r="AL34" t="s">
        <v>305</v>
      </c>
      <c r="AM34">
        <v>72</v>
      </c>
      <c r="AN34">
        <v>0</v>
      </c>
      <c r="AO34">
        <v>0</v>
      </c>
      <c r="AP34">
        <v>36</v>
      </c>
      <c r="AQ34">
        <v>36</v>
      </c>
      <c r="AR34">
        <v>100</v>
      </c>
      <c r="AS34">
        <v>95.8333333333333</v>
      </c>
      <c r="AT34">
        <v>100</v>
      </c>
      <c r="AU34">
        <v>100</v>
      </c>
      <c r="AV34">
        <v>0.53187499999999999</v>
      </c>
      <c r="AW34">
        <v>0.53187499999999999</v>
      </c>
      <c r="AX34">
        <v>0.58150000000000002</v>
      </c>
      <c r="AY34">
        <v>0.52733333333333299</v>
      </c>
      <c r="AZ34">
        <v>0.50504166666666706</v>
      </c>
      <c r="BA34">
        <v>0.50504166666666706</v>
      </c>
      <c r="BB34">
        <v>0.53725000000000001</v>
      </c>
      <c r="BC34">
        <v>0.53725000000000001</v>
      </c>
      <c r="BD34">
        <v>0.52449999999999997</v>
      </c>
      <c r="BE34">
        <v>0.50800000000000001</v>
      </c>
      <c r="BF34">
        <v>0.50749999999999995</v>
      </c>
      <c r="BG34">
        <v>0.52500000000000002</v>
      </c>
      <c r="BH34" s="1">
        <v>9.3301997649823804E-2</v>
      </c>
      <c r="BI34" s="1">
        <v>-5.0450450450450303E-2</v>
      </c>
      <c r="BJ34" s="1">
        <v>1.01057579318449E-2</v>
      </c>
      <c r="BK34" t="s">
        <v>450</v>
      </c>
      <c r="BL34">
        <v>1</v>
      </c>
      <c r="BM34" t="s">
        <v>451</v>
      </c>
      <c r="BN34">
        <v>160</v>
      </c>
      <c r="BO34">
        <v>0</v>
      </c>
      <c r="BP34">
        <v>0</v>
      </c>
      <c r="BQ34">
        <v>158</v>
      </c>
      <c r="BR34">
        <v>2</v>
      </c>
      <c r="BS34">
        <v>80</v>
      </c>
      <c r="BT34">
        <v>78</v>
      </c>
      <c r="BU34">
        <v>2</v>
      </c>
      <c r="BV34" s="1">
        <v>97.5</v>
      </c>
      <c r="BW34">
        <v>0.80300000000000005</v>
      </c>
      <c r="BX34">
        <v>0.77800000000000002</v>
      </c>
      <c r="BY34" s="1">
        <v>0.81494999999999995</v>
      </c>
      <c r="BZ34">
        <v>80</v>
      </c>
      <c r="CA34">
        <v>80</v>
      </c>
      <c r="CB34">
        <v>0</v>
      </c>
      <c r="CC34" s="1">
        <v>100</v>
      </c>
      <c r="CD34">
        <v>0.73266249999999999</v>
      </c>
      <c r="CE34" t="s">
        <v>10</v>
      </c>
      <c r="CF34" s="1">
        <v>0.73266249999999999</v>
      </c>
      <c r="CG34" s="1">
        <v>0.112312968112876</v>
      </c>
      <c r="CH34">
        <v>40</v>
      </c>
      <c r="CI34">
        <v>40</v>
      </c>
      <c r="CJ34">
        <v>0</v>
      </c>
      <c r="CK34">
        <v>100</v>
      </c>
      <c r="CL34">
        <v>0.75455000000000005</v>
      </c>
      <c r="CM34" t="s">
        <v>10</v>
      </c>
      <c r="CN34">
        <v>0.75455000000000005</v>
      </c>
      <c r="CO34">
        <v>40</v>
      </c>
      <c r="CP34">
        <v>38</v>
      </c>
      <c r="CQ34">
        <v>2</v>
      </c>
      <c r="CR34">
        <v>0.95</v>
      </c>
      <c r="CS34">
        <v>0.85399999999999998</v>
      </c>
      <c r="CT34">
        <v>0.77800000000000002</v>
      </c>
      <c r="CU34">
        <v>0.87534999999999996</v>
      </c>
      <c r="CV34">
        <v>40</v>
      </c>
      <c r="CW34">
        <v>40</v>
      </c>
      <c r="CX34">
        <v>0</v>
      </c>
      <c r="CY34">
        <v>100</v>
      </c>
      <c r="CZ34">
        <v>0.73745000000000005</v>
      </c>
      <c r="DA34" t="s">
        <v>10</v>
      </c>
      <c r="DB34">
        <v>0.73745000000000005</v>
      </c>
      <c r="DC34">
        <v>40</v>
      </c>
      <c r="DD34">
        <v>40</v>
      </c>
      <c r="DE34">
        <v>0</v>
      </c>
      <c r="DF34">
        <v>100</v>
      </c>
      <c r="DG34">
        <v>0.72787500000000005</v>
      </c>
      <c r="DH34" t="s">
        <v>10</v>
      </c>
      <c r="DI34">
        <v>0.72787500000000005</v>
      </c>
    </row>
    <row r="35" spans="1:113" x14ac:dyDescent="0.25">
      <c r="A35" t="s">
        <v>27</v>
      </c>
      <c r="B35">
        <v>1</v>
      </c>
      <c r="C35" t="s">
        <v>9</v>
      </c>
      <c r="D35">
        <v>144</v>
      </c>
      <c r="E35">
        <v>6</v>
      </c>
      <c r="F35">
        <v>118</v>
      </c>
      <c r="G35">
        <v>26</v>
      </c>
      <c r="H35">
        <v>97.457627118644098</v>
      </c>
      <c r="I35">
        <v>2.5423728813559299</v>
      </c>
      <c r="J35">
        <v>73.076923076923094</v>
      </c>
      <c r="K35">
        <v>26.923076923076898</v>
      </c>
      <c r="L35" s="1">
        <v>0.30156521739130399</v>
      </c>
      <c r="M35">
        <v>5.0409051407144301E-2</v>
      </c>
      <c r="N35" s="1">
        <v>0.26314285714285701</v>
      </c>
      <c r="O35">
        <v>2.96334752795358E-2</v>
      </c>
      <c r="P35">
        <v>27.625418060200701</v>
      </c>
      <c r="Q35" t="s">
        <v>191</v>
      </c>
      <c r="R35">
        <v>1</v>
      </c>
      <c r="S35" t="s">
        <v>170</v>
      </c>
      <c r="T35" t="s">
        <v>171</v>
      </c>
      <c r="U35">
        <v>61</v>
      </c>
      <c r="V35">
        <v>99</v>
      </c>
      <c r="W35" s="1">
        <v>35</v>
      </c>
      <c r="X35" s="1">
        <v>47.5</v>
      </c>
      <c r="Y35">
        <v>0.1925</v>
      </c>
      <c r="Z35">
        <v>0.260421052631579</v>
      </c>
      <c r="AA35">
        <v>0.401076923076923</v>
      </c>
      <c r="AB35">
        <v>0.30171428571428599</v>
      </c>
      <c r="AC35">
        <v>60</v>
      </c>
      <c r="AD35">
        <v>60</v>
      </c>
      <c r="AE35">
        <v>0.15029166666666699</v>
      </c>
      <c r="AF35">
        <v>0.192541666666667</v>
      </c>
      <c r="AG35">
        <v>0.11525000000000001</v>
      </c>
      <c r="AH35">
        <v>0.1141875</v>
      </c>
      <c r="AI35">
        <v>25</v>
      </c>
      <c r="AJ35" t="s">
        <v>322</v>
      </c>
      <c r="AK35">
        <v>1</v>
      </c>
      <c r="AL35" t="s">
        <v>305</v>
      </c>
      <c r="AM35">
        <v>66</v>
      </c>
      <c r="AN35">
        <v>0</v>
      </c>
      <c r="AO35">
        <v>6</v>
      </c>
      <c r="AP35">
        <v>31</v>
      </c>
      <c r="AQ35">
        <v>35</v>
      </c>
      <c r="AR35">
        <v>85.714285714285694</v>
      </c>
      <c r="AS35">
        <v>85.714285714285694</v>
      </c>
      <c r="AT35">
        <v>95.8333333333333</v>
      </c>
      <c r="AU35">
        <v>100</v>
      </c>
      <c r="AV35">
        <v>0.56195238095238098</v>
      </c>
      <c r="AW35">
        <v>0.38609523809523799</v>
      </c>
      <c r="AX35">
        <v>0.46600000000000003</v>
      </c>
      <c r="AY35">
        <v>0.39919047619047598</v>
      </c>
      <c r="AZ35">
        <v>0.457708333333333</v>
      </c>
      <c r="BA35">
        <v>0.40799999999999997</v>
      </c>
      <c r="BB35">
        <v>0.44524999999999998</v>
      </c>
      <c r="BC35">
        <v>0.44524999999999998</v>
      </c>
      <c r="BD35">
        <v>0.39600000000000002</v>
      </c>
      <c r="BE35">
        <v>0.39500000000000002</v>
      </c>
      <c r="BF35">
        <v>0.39500000000000002</v>
      </c>
      <c r="BG35">
        <v>0.438</v>
      </c>
      <c r="BH35" s="1">
        <v>-0.170748241674434</v>
      </c>
      <c r="BI35" s="1">
        <v>-0.18550334717396799</v>
      </c>
      <c r="BJ35" s="1">
        <v>-0.20767307855266501</v>
      </c>
      <c r="BK35" t="s">
        <v>452</v>
      </c>
      <c r="BL35">
        <v>1</v>
      </c>
      <c r="BM35" t="s">
        <v>453</v>
      </c>
      <c r="BN35" s="3">
        <v>69</v>
      </c>
      <c r="BO35">
        <v>0</v>
      </c>
      <c r="BP35" s="3">
        <v>91</v>
      </c>
      <c r="BQ35" s="3">
        <v>62</v>
      </c>
      <c r="BR35">
        <v>7</v>
      </c>
      <c r="BS35">
        <v>30</v>
      </c>
      <c r="BT35">
        <v>28</v>
      </c>
      <c r="BU35">
        <v>2</v>
      </c>
      <c r="BV35" s="1">
        <v>93.3333333333333</v>
      </c>
      <c r="BW35">
        <v>0.83753571428571405</v>
      </c>
      <c r="BX35">
        <v>0.66349999999999998</v>
      </c>
      <c r="BY35" s="1">
        <v>0.85306666666666697</v>
      </c>
      <c r="BZ35">
        <v>39</v>
      </c>
      <c r="CA35">
        <v>34</v>
      </c>
      <c r="CB35">
        <v>5</v>
      </c>
      <c r="CC35" s="1">
        <v>87.179487179487197</v>
      </c>
      <c r="CD35">
        <v>0.69552941176470595</v>
      </c>
      <c r="CE35">
        <v>0.63119999999999998</v>
      </c>
      <c r="CF35" s="1">
        <v>0.72441025641025603</v>
      </c>
      <c r="CG35" s="1">
        <v>0.17760158572844401</v>
      </c>
      <c r="CH35">
        <v>14</v>
      </c>
      <c r="CI35">
        <v>14</v>
      </c>
      <c r="CJ35">
        <v>0</v>
      </c>
      <c r="CK35">
        <v>100</v>
      </c>
      <c r="CL35">
        <v>0.64914285714285702</v>
      </c>
      <c r="CM35" t="s">
        <v>10</v>
      </c>
      <c r="CN35">
        <v>0.64914285714285702</v>
      </c>
      <c r="CO35">
        <v>16</v>
      </c>
      <c r="CP35">
        <v>14</v>
      </c>
      <c r="CQ35">
        <v>2</v>
      </c>
      <c r="CR35">
        <v>0.875</v>
      </c>
      <c r="CS35">
        <v>1.02592857142857</v>
      </c>
      <c r="CT35">
        <v>0.66349999999999998</v>
      </c>
      <c r="CU35">
        <v>1.0315000000000001</v>
      </c>
      <c r="CV35">
        <v>20</v>
      </c>
      <c r="CW35">
        <v>16</v>
      </c>
      <c r="CX35">
        <v>4</v>
      </c>
      <c r="CY35">
        <v>80</v>
      </c>
      <c r="CZ35">
        <v>0.66962500000000003</v>
      </c>
      <c r="DA35">
        <v>0.55825000000000002</v>
      </c>
      <c r="DB35">
        <v>0.70099999999999996</v>
      </c>
      <c r="DC35">
        <v>19</v>
      </c>
      <c r="DD35">
        <v>18</v>
      </c>
      <c r="DE35">
        <v>1</v>
      </c>
      <c r="DF35">
        <v>94.736842105263193</v>
      </c>
      <c r="DG35">
        <v>0.71855555555555595</v>
      </c>
      <c r="DH35">
        <v>0.92300000000000004</v>
      </c>
      <c r="DI35">
        <v>0.74905263157894697</v>
      </c>
    </row>
    <row r="36" spans="1:113" x14ac:dyDescent="0.25">
      <c r="A36" t="s">
        <v>28</v>
      </c>
      <c r="B36">
        <v>1</v>
      </c>
      <c r="C36" t="s">
        <v>9</v>
      </c>
      <c r="D36">
        <v>148</v>
      </c>
      <c r="E36">
        <v>2</v>
      </c>
      <c r="F36">
        <v>121</v>
      </c>
      <c r="G36">
        <v>27</v>
      </c>
      <c r="H36">
        <v>97.520661157024804</v>
      </c>
      <c r="I36">
        <v>2.4793388429752099</v>
      </c>
      <c r="J36">
        <v>96.296296296296305</v>
      </c>
      <c r="K36">
        <v>3.7037037037037002</v>
      </c>
      <c r="L36" s="1">
        <v>0.30647457627118602</v>
      </c>
      <c r="M36">
        <v>4.16106725018743E-2</v>
      </c>
      <c r="N36" s="1">
        <v>0.24</v>
      </c>
      <c r="O36" t="s">
        <v>10</v>
      </c>
      <c r="P36">
        <v>3.7978656622724398</v>
      </c>
      <c r="Q36" t="s">
        <v>192</v>
      </c>
      <c r="R36">
        <v>1</v>
      </c>
      <c r="S36" t="s">
        <v>167</v>
      </c>
      <c r="T36" t="s">
        <v>168</v>
      </c>
      <c r="U36">
        <v>80</v>
      </c>
      <c r="V36">
        <v>80</v>
      </c>
      <c r="W36" s="1">
        <v>45</v>
      </c>
      <c r="X36" s="1">
        <v>47.5</v>
      </c>
      <c r="Y36">
        <v>0.303722222222222</v>
      </c>
      <c r="Z36">
        <v>0.37184210526315797</v>
      </c>
      <c r="AA36">
        <v>0.288409090909091</v>
      </c>
      <c r="AB36">
        <v>0.316285714285714</v>
      </c>
      <c r="AC36">
        <v>47.5</v>
      </c>
      <c r="AD36">
        <v>40</v>
      </c>
      <c r="AE36">
        <v>0.33763157894736801</v>
      </c>
      <c r="AF36">
        <v>0.43681249999999999</v>
      </c>
      <c r="AG36">
        <v>0.26928571428571402</v>
      </c>
      <c r="AH36">
        <v>0.25720833333333298</v>
      </c>
      <c r="AI36">
        <v>-250</v>
      </c>
      <c r="AJ36" t="s">
        <v>323</v>
      </c>
      <c r="AK36">
        <v>1</v>
      </c>
      <c r="AL36" t="s">
        <v>305</v>
      </c>
      <c r="AM36">
        <v>72</v>
      </c>
      <c r="AN36">
        <v>0</v>
      </c>
      <c r="AO36">
        <v>0</v>
      </c>
      <c r="AP36">
        <v>36</v>
      </c>
      <c r="AQ36">
        <v>36</v>
      </c>
      <c r="AR36">
        <v>87.5</v>
      </c>
      <c r="AS36">
        <v>91.6666666666667</v>
      </c>
      <c r="AT36">
        <v>100</v>
      </c>
      <c r="AU36">
        <v>100</v>
      </c>
      <c r="AV36">
        <v>0.56433333333333302</v>
      </c>
      <c r="AW36">
        <v>0.43433333333333302</v>
      </c>
      <c r="AX36">
        <v>0.52091666666666703</v>
      </c>
      <c r="AY36">
        <v>0.44008333333333299</v>
      </c>
      <c r="AZ36">
        <v>0.448041666666667</v>
      </c>
      <c r="BA36">
        <v>0.448041666666667</v>
      </c>
      <c r="BB36">
        <v>0.46550000000000002</v>
      </c>
      <c r="BC36">
        <v>0.46550000000000002</v>
      </c>
      <c r="BD36">
        <v>0.4405</v>
      </c>
      <c r="BE36">
        <v>0.44950000000000001</v>
      </c>
      <c r="BF36">
        <v>0.42</v>
      </c>
      <c r="BG36">
        <v>0.47049999999999997</v>
      </c>
      <c r="BH36" s="1">
        <v>-7.6934435912581201E-2</v>
      </c>
      <c r="BI36" s="1">
        <v>-0.20606910809214399</v>
      </c>
      <c r="BJ36" s="1">
        <v>-0.17513290017720001</v>
      </c>
      <c r="BK36" t="s">
        <v>454</v>
      </c>
      <c r="BL36">
        <v>1</v>
      </c>
      <c r="BM36" t="s">
        <v>455</v>
      </c>
      <c r="BN36">
        <v>160</v>
      </c>
      <c r="BO36">
        <v>0</v>
      </c>
      <c r="BP36">
        <v>0</v>
      </c>
      <c r="BQ36">
        <v>113</v>
      </c>
      <c r="BR36">
        <v>47</v>
      </c>
      <c r="BS36">
        <v>80</v>
      </c>
      <c r="BT36">
        <v>56</v>
      </c>
      <c r="BU36">
        <v>24</v>
      </c>
      <c r="BV36" s="1">
        <v>70</v>
      </c>
      <c r="BW36">
        <v>0.67625000000000002</v>
      </c>
      <c r="BX36">
        <v>0.624458333333333</v>
      </c>
      <c r="BY36" s="1">
        <v>0.79052500000000003</v>
      </c>
      <c r="BZ36">
        <v>80</v>
      </c>
      <c r="CA36">
        <v>57</v>
      </c>
      <c r="CB36">
        <v>23</v>
      </c>
      <c r="CC36" s="1">
        <v>71.25</v>
      </c>
      <c r="CD36">
        <v>0.66014035087719303</v>
      </c>
      <c r="CE36">
        <v>0.53173913043478305</v>
      </c>
      <c r="CF36" s="1">
        <v>0.72631250000000003</v>
      </c>
      <c r="CG36" s="1">
        <v>8.8408914895447901E-2</v>
      </c>
      <c r="CH36">
        <v>40</v>
      </c>
      <c r="CI36">
        <v>30</v>
      </c>
      <c r="CJ36">
        <v>10</v>
      </c>
      <c r="CK36">
        <v>75</v>
      </c>
      <c r="CL36">
        <v>0.63816666666666699</v>
      </c>
      <c r="CM36">
        <v>0.5534</v>
      </c>
      <c r="CN36">
        <v>0.71130000000000004</v>
      </c>
      <c r="CO36">
        <v>40</v>
      </c>
      <c r="CP36">
        <v>26</v>
      </c>
      <c r="CQ36">
        <v>14</v>
      </c>
      <c r="CR36">
        <v>0.65</v>
      </c>
      <c r="CS36">
        <v>0.72019230769230802</v>
      </c>
      <c r="CT36">
        <v>0.67521428571428599</v>
      </c>
      <c r="CU36">
        <v>0.86975000000000002</v>
      </c>
      <c r="CV36">
        <v>40</v>
      </c>
      <c r="CW36">
        <v>30</v>
      </c>
      <c r="CX36">
        <v>10</v>
      </c>
      <c r="CY36">
        <v>75</v>
      </c>
      <c r="CZ36">
        <v>0.67993333333333295</v>
      </c>
      <c r="DA36">
        <v>0.45250000000000001</v>
      </c>
      <c r="DB36">
        <v>0.72370000000000001</v>
      </c>
      <c r="DC36">
        <v>40</v>
      </c>
      <c r="DD36">
        <v>27</v>
      </c>
      <c r="DE36">
        <v>13</v>
      </c>
      <c r="DF36">
        <v>67.5</v>
      </c>
      <c r="DG36">
        <v>0.63814814814814802</v>
      </c>
      <c r="DH36">
        <v>0.59269230769230796</v>
      </c>
      <c r="DI36">
        <v>0.72892500000000005</v>
      </c>
    </row>
    <row r="37" spans="1:113" x14ac:dyDescent="0.25">
      <c r="A37" s="10" t="s">
        <v>10</v>
      </c>
      <c r="B37" s="10" t="s">
        <v>10</v>
      </c>
      <c r="C37" s="10" t="s">
        <v>10</v>
      </c>
      <c r="D37" s="10" t="s">
        <v>10</v>
      </c>
      <c r="E37" s="10" t="s">
        <v>10</v>
      </c>
      <c r="F37" s="10" t="s">
        <v>10</v>
      </c>
      <c r="G37" s="10" t="s">
        <v>10</v>
      </c>
      <c r="H37" s="10" t="s">
        <v>10</v>
      </c>
      <c r="I37" s="10" t="s">
        <v>10</v>
      </c>
      <c r="J37" s="10" t="s">
        <v>10</v>
      </c>
      <c r="K37" s="10" t="s">
        <v>10</v>
      </c>
      <c r="L37" s="10" t="s">
        <v>10</v>
      </c>
      <c r="M37" s="10" t="s">
        <v>10</v>
      </c>
      <c r="N37" s="10" t="s">
        <v>10</v>
      </c>
      <c r="O37" s="10" t="s">
        <v>10</v>
      </c>
      <c r="P37" s="10" t="s">
        <v>10</v>
      </c>
      <c r="Q37" s="10" t="s">
        <v>10</v>
      </c>
      <c r="R37" s="10" t="s">
        <v>10</v>
      </c>
      <c r="S37" s="10" t="s">
        <v>10</v>
      </c>
      <c r="T37" s="10" t="s">
        <v>10</v>
      </c>
      <c r="U37" s="10" t="s">
        <v>10</v>
      </c>
      <c r="V37" s="10" t="s">
        <v>10</v>
      </c>
      <c r="W37" s="10" t="s">
        <v>10</v>
      </c>
      <c r="X37" s="10" t="s">
        <v>10</v>
      </c>
      <c r="Y37" s="10" t="s">
        <v>10</v>
      </c>
      <c r="Z37" s="10" t="s">
        <v>10</v>
      </c>
      <c r="AA37" s="10" t="s">
        <v>10</v>
      </c>
      <c r="AB37" s="10" t="s">
        <v>10</v>
      </c>
      <c r="AC37" s="10" t="s">
        <v>10</v>
      </c>
      <c r="AD37" s="10" t="s">
        <v>10</v>
      </c>
      <c r="AE37" s="10" t="s">
        <v>10</v>
      </c>
      <c r="AF37" s="10" t="s">
        <v>10</v>
      </c>
      <c r="AG37" s="10" t="s">
        <v>10</v>
      </c>
      <c r="AH37" s="10" t="s">
        <v>10</v>
      </c>
      <c r="AI37" s="10" t="s">
        <v>10</v>
      </c>
      <c r="AJ37" s="10" t="s">
        <v>10</v>
      </c>
      <c r="AK37" s="10" t="s">
        <v>10</v>
      </c>
      <c r="AL37" s="10" t="s">
        <v>10</v>
      </c>
      <c r="AM37" s="10" t="s">
        <v>10</v>
      </c>
      <c r="AN37" s="10" t="s">
        <v>10</v>
      </c>
      <c r="AO37" s="10" t="s">
        <v>10</v>
      </c>
      <c r="AP37" s="10" t="s">
        <v>10</v>
      </c>
      <c r="AQ37" s="10" t="s">
        <v>10</v>
      </c>
      <c r="AR37" s="10" t="s">
        <v>10</v>
      </c>
      <c r="AS37" s="10" t="s">
        <v>10</v>
      </c>
      <c r="AT37" s="10" t="s">
        <v>10</v>
      </c>
      <c r="AU37" s="10" t="s">
        <v>10</v>
      </c>
      <c r="AV37" s="10" t="s">
        <v>10</v>
      </c>
      <c r="AW37" s="10" t="s">
        <v>10</v>
      </c>
      <c r="AX37" s="10" t="s">
        <v>10</v>
      </c>
      <c r="AY37" s="10" t="s">
        <v>10</v>
      </c>
      <c r="AZ37" s="10" t="s">
        <v>10</v>
      </c>
      <c r="BA37" s="10" t="s">
        <v>10</v>
      </c>
      <c r="BB37" s="10" t="s">
        <v>10</v>
      </c>
      <c r="BC37" s="10" t="s">
        <v>10</v>
      </c>
      <c r="BD37" s="10" t="s">
        <v>10</v>
      </c>
      <c r="BE37" s="10" t="s">
        <v>10</v>
      </c>
      <c r="BF37" s="10" t="s">
        <v>10</v>
      </c>
      <c r="BG37" s="10" t="s">
        <v>10</v>
      </c>
      <c r="BH37" s="10" t="s">
        <v>10</v>
      </c>
      <c r="BI37" s="10" t="s">
        <v>10</v>
      </c>
      <c r="BJ37" s="10" t="s">
        <v>10</v>
      </c>
      <c r="BK37" s="10" t="s">
        <v>10</v>
      </c>
      <c r="BL37" s="10" t="s">
        <v>10</v>
      </c>
      <c r="BM37" s="10" t="s">
        <v>10</v>
      </c>
      <c r="BN37" s="10" t="s">
        <v>10</v>
      </c>
      <c r="BO37" s="10" t="s">
        <v>10</v>
      </c>
      <c r="BP37" s="10" t="s">
        <v>10</v>
      </c>
      <c r="BQ37" s="10" t="s">
        <v>10</v>
      </c>
      <c r="BR37" s="10" t="s">
        <v>10</v>
      </c>
      <c r="BS37" s="10" t="s">
        <v>10</v>
      </c>
      <c r="BT37" s="10" t="s">
        <v>10</v>
      </c>
      <c r="BU37" s="10" t="s">
        <v>10</v>
      </c>
      <c r="BV37" s="10" t="s">
        <v>10</v>
      </c>
      <c r="BW37" s="10" t="s">
        <v>10</v>
      </c>
      <c r="BX37" s="10" t="s">
        <v>10</v>
      </c>
      <c r="BY37" s="10" t="s">
        <v>10</v>
      </c>
      <c r="BZ37" s="10" t="s">
        <v>10</v>
      </c>
      <c r="CA37" s="10" t="s">
        <v>10</v>
      </c>
      <c r="CB37" s="10" t="s">
        <v>10</v>
      </c>
      <c r="CC37" s="10" t="s">
        <v>10</v>
      </c>
      <c r="CD37" s="10" t="s">
        <v>10</v>
      </c>
      <c r="CE37" s="10" t="s">
        <v>10</v>
      </c>
      <c r="CF37" s="10" t="s">
        <v>10</v>
      </c>
      <c r="CG37" s="10" t="s">
        <v>10</v>
      </c>
      <c r="CH37" s="10" t="s">
        <v>10</v>
      </c>
      <c r="CI37" s="10" t="s">
        <v>10</v>
      </c>
      <c r="CJ37" s="10" t="s">
        <v>10</v>
      </c>
      <c r="CK37" s="10" t="s">
        <v>10</v>
      </c>
      <c r="CL37" s="10" t="s">
        <v>10</v>
      </c>
      <c r="CM37" s="10" t="s">
        <v>10</v>
      </c>
      <c r="CN37" s="10" t="s">
        <v>10</v>
      </c>
      <c r="CO37" s="10" t="s">
        <v>10</v>
      </c>
      <c r="CP37" s="10" t="s">
        <v>10</v>
      </c>
      <c r="CQ37" s="10" t="s">
        <v>10</v>
      </c>
      <c r="CR37" s="10" t="s">
        <v>10</v>
      </c>
      <c r="CS37" s="10" t="s">
        <v>10</v>
      </c>
      <c r="CT37" s="10" t="s">
        <v>10</v>
      </c>
      <c r="CU37" s="10" t="s">
        <v>10</v>
      </c>
      <c r="CV37" s="10" t="s">
        <v>10</v>
      </c>
      <c r="CW37" s="10" t="s">
        <v>10</v>
      </c>
      <c r="CX37" s="10" t="s">
        <v>10</v>
      </c>
      <c r="CY37" s="10" t="s">
        <v>10</v>
      </c>
      <c r="CZ37" s="10" t="s">
        <v>10</v>
      </c>
      <c r="DA37" s="10" t="s">
        <v>10</v>
      </c>
      <c r="DB37" s="10" t="s">
        <v>10</v>
      </c>
      <c r="DC37" s="10" t="s">
        <v>10</v>
      </c>
      <c r="DD37" s="10" t="s">
        <v>10</v>
      </c>
      <c r="DE37" s="10" t="s">
        <v>10</v>
      </c>
      <c r="DF37" s="10" t="s">
        <v>10</v>
      </c>
      <c r="DG37" s="10" t="s">
        <v>10</v>
      </c>
      <c r="DH37" s="10" t="s">
        <v>10</v>
      </c>
      <c r="DI37" s="10" t="s">
        <v>10</v>
      </c>
    </row>
    <row r="38" spans="1:113" x14ac:dyDescent="0.25">
      <c r="A38" t="s">
        <v>29</v>
      </c>
      <c r="B38">
        <v>1</v>
      </c>
      <c r="C38" t="s">
        <v>9</v>
      </c>
      <c r="D38">
        <v>142</v>
      </c>
      <c r="E38">
        <v>8</v>
      </c>
      <c r="F38">
        <v>117</v>
      </c>
      <c r="G38">
        <v>25</v>
      </c>
      <c r="H38">
        <v>85.470085470085493</v>
      </c>
      <c r="I38">
        <v>14.5299145299145</v>
      </c>
      <c r="J38">
        <v>60</v>
      </c>
      <c r="K38">
        <v>40</v>
      </c>
      <c r="L38" s="1">
        <v>0.33244000000000001</v>
      </c>
      <c r="M38">
        <v>5.9159657288603798E-2</v>
      </c>
      <c r="N38" s="1">
        <v>0.30759999999999998</v>
      </c>
      <c r="O38">
        <v>6.33845407019724E-2</v>
      </c>
      <c r="P38">
        <v>46.8</v>
      </c>
      <c r="Q38" t="s">
        <v>193</v>
      </c>
      <c r="R38">
        <v>1</v>
      </c>
      <c r="S38" t="s">
        <v>174</v>
      </c>
      <c r="T38" t="s">
        <v>175</v>
      </c>
      <c r="U38">
        <v>72</v>
      </c>
      <c r="V38">
        <v>88</v>
      </c>
      <c r="W38" s="1">
        <v>50</v>
      </c>
      <c r="X38" s="1">
        <v>55</v>
      </c>
      <c r="Y38">
        <v>0.60650000000000004</v>
      </c>
      <c r="Z38">
        <v>0.53768181818181804</v>
      </c>
      <c r="AA38">
        <v>0.28144999999999998</v>
      </c>
      <c r="AB38">
        <v>0.456666666666667</v>
      </c>
      <c r="AC38">
        <v>45</v>
      </c>
      <c r="AD38">
        <v>55</v>
      </c>
      <c r="AE38">
        <v>0.24888888888888899</v>
      </c>
      <c r="AF38">
        <v>0.38636363636363602</v>
      </c>
      <c r="AG38">
        <v>0.367181818181818</v>
      </c>
      <c r="AH38">
        <v>0.30527777777777798</v>
      </c>
      <c r="AI38">
        <v>0</v>
      </c>
      <c r="AJ38" t="s">
        <v>324</v>
      </c>
      <c r="AK38">
        <v>1</v>
      </c>
      <c r="AL38" t="s">
        <v>305</v>
      </c>
      <c r="AM38">
        <v>72</v>
      </c>
      <c r="AN38">
        <v>0</v>
      </c>
      <c r="AO38">
        <v>0</v>
      </c>
      <c r="AP38">
        <v>36</v>
      </c>
      <c r="AQ38">
        <v>36</v>
      </c>
      <c r="AR38">
        <v>95.8333333333333</v>
      </c>
      <c r="AS38">
        <v>100</v>
      </c>
      <c r="AT38">
        <v>95.8333333333333</v>
      </c>
      <c r="AU38">
        <v>75</v>
      </c>
      <c r="AV38">
        <v>0.78220833333333295</v>
      </c>
      <c r="AW38">
        <v>0.63300000000000001</v>
      </c>
      <c r="AX38">
        <v>0.73495833333333305</v>
      </c>
      <c r="AY38">
        <v>0.73495833333333305</v>
      </c>
      <c r="AZ38">
        <v>0.70050000000000001</v>
      </c>
      <c r="BA38">
        <v>0.62970833333333298</v>
      </c>
      <c r="BB38">
        <v>1.2030000000000001</v>
      </c>
      <c r="BC38">
        <v>0.77825</v>
      </c>
      <c r="BD38">
        <v>0.60550000000000004</v>
      </c>
      <c r="BE38">
        <v>0.6825</v>
      </c>
      <c r="BF38">
        <v>0.5665</v>
      </c>
      <c r="BG38">
        <v>1.0069999999999999</v>
      </c>
      <c r="BH38" s="1">
        <v>-6.04059020934321E-2</v>
      </c>
      <c r="BI38" s="1">
        <v>-0.104458530868801</v>
      </c>
      <c r="BJ38" s="1">
        <v>0.53795344377563503</v>
      </c>
      <c r="BK38" t="s">
        <v>456</v>
      </c>
      <c r="BL38">
        <v>1</v>
      </c>
      <c r="BM38" t="s">
        <v>457</v>
      </c>
      <c r="BN38">
        <v>159</v>
      </c>
      <c r="BO38">
        <v>0</v>
      </c>
      <c r="BP38">
        <v>1</v>
      </c>
      <c r="BQ38">
        <v>136</v>
      </c>
      <c r="BR38">
        <v>23</v>
      </c>
      <c r="BS38">
        <v>79</v>
      </c>
      <c r="BT38">
        <v>61</v>
      </c>
      <c r="BU38">
        <v>18</v>
      </c>
      <c r="BV38" s="1">
        <v>77.2151898734177</v>
      </c>
      <c r="BW38">
        <v>0.96509836065573795</v>
      </c>
      <c r="BX38">
        <v>0.75816666666666699</v>
      </c>
      <c r="BY38" s="1">
        <v>1.0457215189873399</v>
      </c>
      <c r="BZ38">
        <v>80</v>
      </c>
      <c r="CA38">
        <v>75</v>
      </c>
      <c r="CB38">
        <v>5</v>
      </c>
      <c r="CC38" s="1">
        <v>93.75</v>
      </c>
      <c r="CD38">
        <v>0.91654666666666695</v>
      </c>
      <c r="CE38">
        <v>1.0267999999999999</v>
      </c>
      <c r="CF38" s="1">
        <v>0.95623749999999996</v>
      </c>
      <c r="CG38" s="1">
        <v>9.3579282330322394E-2</v>
      </c>
      <c r="CH38">
        <v>39</v>
      </c>
      <c r="CI38">
        <v>32</v>
      </c>
      <c r="CJ38">
        <v>7</v>
      </c>
      <c r="CK38">
        <v>82.051282051282001</v>
      </c>
      <c r="CL38">
        <v>0.81671875000000005</v>
      </c>
      <c r="CM38">
        <v>0.46628571428571403</v>
      </c>
      <c r="CN38">
        <v>0.85543589743589699</v>
      </c>
      <c r="CO38">
        <v>40</v>
      </c>
      <c r="CP38">
        <v>29</v>
      </c>
      <c r="CQ38">
        <v>11</v>
      </c>
      <c r="CR38">
        <v>0.72499999999999998</v>
      </c>
      <c r="CS38">
        <v>1.1288275862068999</v>
      </c>
      <c r="CT38">
        <v>0.94390909090909103</v>
      </c>
      <c r="CU38">
        <v>1.23125</v>
      </c>
      <c r="CV38">
        <v>40</v>
      </c>
      <c r="CW38">
        <v>37</v>
      </c>
      <c r="CX38">
        <v>3</v>
      </c>
      <c r="CY38">
        <v>92.5</v>
      </c>
      <c r="CZ38">
        <v>0.84067567567567603</v>
      </c>
      <c r="DA38">
        <v>1.3036666666666701</v>
      </c>
      <c r="DB38">
        <v>0.91667500000000002</v>
      </c>
      <c r="DC38">
        <v>40</v>
      </c>
      <c r="DD38">
        <v>38</v>
      </c>
      <c r="DE38">
        <v>2</v>
      </c>
      <c r="DF38">
        <v>95</v>
      </c>
      <c r="DG38">
        <v>0.99042105263157898</v>
      </c>
      <c r="DH38">
        <v>0.61150000000000004</v>
      </c>
      <c r="DI38">
        <v>0.99580000000000002</v>
      </c>
    </row>
    <row r="39" spans="1:113" x14ac:dyDescent="0.25">
      <c r="A39" t="s">
        <v>30</v>
      </c>
      <c r="B39">
        <v>1</v>
      </c>
      <c r="C39" t="s">
        <v>7</v>
      </c>
      <c r="D39">
        <v>143</v>
      </c>
      <c r="E39">
        <v>7</v>
      </c>
      <c r="F39">
        <v>116</v>
      </c>
      <c r="G39">
        <v>27</v>
      </c>
      <c r="H39">
        <v>93.965517241379303</v>
      </c>
      <c r="I39">
        <v>6.0344827586206904</v>
      </c>
      <c r="J39">
        <v>62.962962962962997</v>
      </c>
      <c r="K39">
        <v>37.037037037037003</v>
      </c>
      <c r="L39" s="1">
        <v>0.318073394495413</v>
      </c>
      <c r="M39">
        <v>5.4121897126356303E-2</v>
      </c>
      <c r="N39" s="1">
        <v>0.27389999999999998</v>
      </c>
      <c r="O39">
        <v>3.3234687367936E-2</v>
      </c>
      <c r="P39">
        <v>39.415562351342203</v>
      </c>
      <c r="Q39" s="10" t="s">
        <v>10</v>
      </c>
      <c r="R39" s="10" t="s">
        <v>10</v>
      </c>
      <c r="S39" s="10" t="s">
        <v>10</v>
      </c>
      <c r="T39" s="10" t="s">
        <v>10</v>
      </c>
      <c r="U39" s="10" t="s">
        <v>10</v>
      </c>
      <c r="V39" s="10" t="s">
        <v>10</v>
      </c>
      <c r="W39" s="10" t="s">
        <v>10</v>
      </c>
      <c r="X39" s="10" t="s">
        <v>10</v>
      </c>
      <c r="Y39" s="10" t="s">
        <v>10</v>
      </c>
      <c r="Z39" s="10" t="s">
        <v>10</v>
      </c>
      <c r="AA39" s="10" t="s">
        <v>10</v>
      </c>
      <c r="AB39" s="10" t="s">
        <v>10</v>
      </c>
      <c r="AC39" s="10" t="s">
        <v>10</v>
      </c>
      <c r="AD39" s="10" t="s">
        <v>10</v>
      </c>
      <c r="AE39" s="10" t="s">
        <v>10</v>
      </c>
      <c r="AF39" s="10" t="s">
        <v>10</v>
      </c>
      <c r="AG39" s="10" t="s">
        <v>10</v>
      </c>
      <c r="AH39" s="10" t="s">
        <v>10</v>
      </c>
      <c r="AI39" s="10" t="s">
        <v>10</v>
      </c>
      <c r="AJ39" s="10" t="s">
        <v>10</v>
      </c>
      <c r="AK39" s="10" t="s">
        <v>10</v>
      </c>
      <c r="AL39" s="10" t="s">
        <v>10</v>
      </c>
      <c r="AM39" s="10" t="s">
        <v>10</v>
      </c>
      <c r="AN39" s="10" t="s">
        <v>10</v>
      </c>
      <c r="AO39" s="10" t="s">
        <v>10</v>
      </c>
      <c r="AP39" s="10" t="s">
        <v>10</v>
      </c>
      <c r="AQ39" s="10" t="s">
        <v>10</v>
      </c>
      <c r="AR39" s="10" t="s">
        <v>10</v>
      </c>
      <c r="AS39" s="10" t="s">
        <v>10</v>
      </c>
      <c r="AT39" s="10" t="s">
        <v>10</v>
      </c>
      <c r="AU39" s="10" t="s">
        <v>10</v>
      </c>
      <c r="AV39" s="10" t="s">
        <v>10</v>
      </c>
      <c r="AW39" s="10" t="s">
        <v>10</v>
      </c>
      <c r="AX39" s="10" t="s">
        <v>10</v>
      </c>
      <c r="AY39" s="10" t="s">
        <v>10</v>
      </c>
      <c r="AZ39" s="10" t="s">
        <v>10</v>
      </c>
      <c r="BA39" s="10" t="s">
        <v>10</v>
      </c>
      <c r="BB39" s="10" t="s">
        <v>10</v>
      </c>
      <c r="BC39" s="10" t="s">
        <v>10</v>
      </c>
      <c r="BD39" s="10" t="s">
        <v>10</v>
      </c>
      <c r="BE39" s="10" t="s">
        <v>10</v>
      </c>
      <c r="BF39" s="10" t="s">
        <v>10</v>
      </c>
      <c r="BG39" s="10" t="s">
        <v>10</v>
      </c>
      <c r="BH39" s="10" t="s">
        <v>10</v>
      </c>
      <c r="BI39" s="10" t="s">
        <v>10</v>
      </c>
      <c r="BJ39" s="10" t="s">
        <v>10</v>
      </c>
      <c r="BK39" s="10" t="s">
        <v>10</v>
      </c>
      <c r="BL39" s="10" t="s">
        <v>10</v>
      </c>
      <c r="BM39" s="10" t="s">
        <v>10</v>
      </c>
      <c r="BN39" s="10" t="s">
        <v>10</v>
      </c>
      <c r="BO39" s="10" t="s">
        <v>10</v>
      </c>
      <c r="BP39" s="10" t="s">
        <v>10</v>
      </c>
      <c r="BQ39" s="10" t="s">
        <v>10</v>
      </c>
      <c r="BR39" s="10" t="s">
        <v>10</v>
      </c>
      <c r="BS39" s="10" t="s">
        <v>10</v>
      </c>
      <c r="BT39" s="10" t="s">
        <v>10</v>
      </c>
      <c r="BU39" s="10" t="s">
        <v>10</v>
      </c>
      <c r="BV39" s="10" t="s">
        <v>10</v>
      </c>
      <c r="BW39" s="10" t="s">
        <v>10</v>
      </c>
      <c r="BX39" s="10" t="s">
        <v>10</v>
      </c>
      <c r="BY39" s="10" t="s">
        <v>10</v>
      </c>
      <c r="BZ39" s="10" t="s">
        <v>10</v>
      </c>
      <c r="CA39" s="10" t="s">
        <v>10</v>
      </c>
      <c r="CB39" s="10" t="s">
        <v>10</v>
      </c>
      <c r="CC39" s="10" t="s">
        <v>10</v>
      </c>
      <c r="CD39" s="10" t="s">
        <v>10</v>
      </c>
      <c r="CE39" s="10" t="s">
        <v>10</v>
      </c>
      <c r="CF39" s="10" t="s">
        <v>10</v>
      </c>
      <c r="CG39" s="10" t="s">
        <v>10</v>
      </c>
      <c r="CH39" s="10" t="s">
        <v>10</v>
      </c>
      <c r="CI39" s="10" t="s">
        <v>10</v>
      </c>
      <c r="CJ39" s="10" t="s">
        <v>10</v>
      </c>
      <c r="CK39" s="10" t="s">
        <v>10</v>
      </c>
      <c r="CL39" s="10" t="s">
        <v>10</v>
      </c>
      <c r="CM39" s="10" t="s">
        <v>10</v>
      </c>
      <c r="CN39" s="10" t="s">
        <v>10</v>
      </c>
      <c r="CO39" s="10" t="s">
        <v>10</v>
      </c>
      <c r="CP39" s="10" t="s">
        <v>10</v>
      </c>
      <c r="CQ39" s="10" t="s">
        <v>10</v>
      </c>
      <c r="CR39" s="10" t="s">
        <v>10</v>
      </c>
      <c r="CS39" s="10" t="s">
        <v>10</v>
      </c>
      <c r="CT39" s="10" t="s">
        <v>10</v>
      </c>
      <c r="CU39" s="10" t="s">
        <v>10</v>
      </c>
      <c r="CV39" s="10" t="s">
        <v>10</v>
      </c>
      <c r="CW39" s="10" t="s">
        <v>10</v>
      </c>
      <c r="CX39" s="10" t="s">
        <v>10</v>
      </c>
      <c r="CY39" s="10" t="s">
        <v>10</v>
      </c>
      <c r="CZ39" s="10" t="s">
        <v>10</v>
      </c>
      <c r="DA39" s="10" t="s">
        <v>10</v>
      </c>
      <c r="DB39" s="10" t="s">
        <v>10</v>
      </c>
      <c r="DC39" s="10" t="s">
        <v>10</v>
      </c>
      <c r="DD39" s="10" t="s">
        <v>10</v>
      </c>
      <c r="DE39" s="10" t="s">
        <v>10</v>
      </c>
      <c r="DF39" s="10" t="s">
        <v>10</v>
      </c>
      <c r="DG39" s="10" t="s">
        <v>10</v>
      </c>
      <c r="DH39" s="10" t="s">
        <v>10</v>
      </c>
      <c r="DI39" s="10" t="s">
        <v>10</v>
      </c>
    </row>
    <row r="40" spans="1:113" x14ac:dyDescent="0.25">
      <c r="A40" t="s">
        <v>31</v>
      </c>
      <c r="B40">
        <v>1</v>
      </c>
      <c r="C40" t="s">
        <v>9</v>
      </c>
      <c r="D40">
        <v>146</v>
      </c>
      <c r="E40">
        <v>4</v>
      </c>
      <c r="F40">
        <v>121</v>
      </c>
      <c r="G40">
        <v>25</v>
      </c>
      <c r="H40">
        <v>96.694214876033101</v>
      </c>
      <c r="I40">
        <v>3.30578512396694</v>
      </c>
      <c r="J40">
        <v>64</v>
      </c>
      <c r="K40">
        <v>36</v>
      </c>
      <c r="L40" s="1">
        <v>0.35259829059829101</v>
      </c>
      <c r="M40">
        <v>5.1368187496814897E-2</v>
      </c>
      <c r="N40" s="1">
        <v>0.29488888888888898</v>
      </c>
      <c r="O40">
        <v>4.3492655829589298E-2</v>
      </c>
      <c r="P40">
        <v>37.230769230769198</v>
      </c>
      <c r="Q40" t="s">
        <v>194</v>
      </c>
      <c r="R40">
        <v>1</v>
      </c>
      <c r="S40" t="s">
        <v>174</v>
      </c>
      <c r="T40" t="s">
        <v>175</v>
      </c>
      <c r="U40">
        <v>84</v>
      </c>
      <c r="V40">
        <v>76</v>
      </c>
      <c r="W40" s="1">
        <v>67.5</v>
      </c>
      <c r="X40" s="1">
        <v>52.5</v>
      </c>
      <c r="Y40">
        <v>0.86103703703703705</v>
      </c>
      <c r="Z40">
        <v>0.78290476190476199</v>
      </c>
      <c r="AA40">
        <v>0.57069230769230805</v>
      </c>
      <c r="AB40">
        <v>0.82357894736842097</v>
      </c>
      <c r="AC40">
        <v>85</v>
      </c>
      <c r="AD40">
        <v>65</v>
      </c>
      <c r="AE40">
        <v>0.92067647058823499</v>
      </c>
      <c r="AF40">
        <v>0.93726923076923097</v>
      </c>
      <c r="AG40">
        <v>0.59233333333333305</v>
      </c>
      <c r="AH40">
        <v>1.0204285714285699</v>
      </c>
      <c r="AI40">
        <v>600</v>
      </c>
      <c r="AJ40" s="10" t="s">
        <v>10</v>
      </c>
      <c r="AK40" s="10" t="s">
        <v>10</v>
      </c>
      <c r="AL40" s="10" t="s">
        <v>10</v>
      </c>
      <c r="AM40" s="10" t="s">
        <v>10</v>
      </c>
      <c r="AN40" s="10" t="s">
        <v>10</v>
      </c>
      <c r="AO40" s="10" t="s">
        <v>10</v>
      </c>
      <c r="AP40" s="10" t="s">
        <v>10</v>
      </c>
      <c r="AQ40" s="10" t="s">
        <v>10</v>
      </c>
      <c r="AR40" s="10" t="s">
        <v>10</v>
      </c>
      <c r="AS40" s="10" t="s">
        <v>10</v>
      </c>
      <c r="AT40" s="10" t="s">
        <v>10</v>
      </c>
      <c r="AU40" s="10" t="s">
        <v>10</v>
      </c>
      <c r="AV40" s="10" t="s">
        <v>10</v>
      </c>
      <c r="AW40" s="10" t="s">
        <v>10</v>
      </c>
      <c r="AX40" s="10" t="s">
        <v>10</v>
      </c>
      <c r="AY40" s="10" t="s">
        <v>10</v>
      </c>
      <c r="AZ40" s="10" t="s">
        <v>10</v>
      </c>
      <c r="BA40" s="10" t="s">
        <v>10</v>
      </c>
      <c r="BB40" s="10" t="s">
        <v>10</v>
      </c>
      <c r="BC40" s="10" t="s">
        <v>10</v>
      </c>
      <c r="BD40" s="10" t="s">
        <v>10</v>
      </c>
      <c r="BE40" s="10" t="s">
        <v>10</v>
      </c>
      <c r="BF40" s="10" t="s">
        <v>10</v>
      </c>
      <c r="BG40" s="10" t="s">
        <v>10</v>
      </c>
      <c r="BH40" s="10" t="s">
        <v>10</v>
      </c>
      <c r="BI40" s="10" t="s">
        <v>10</v>
      </c>
      <c r="BJ40" s="10" t="s">
        <v>10</v>
      </c>
      <c r="BK40" s="10" t="s">
        <v>10</v>
      </c>
      <c r="BL40" s="10" t="s">
        <v>10</v>
      </c>
      <c r="BM40" s="10" t="s">
        <v>10</v>
      </c>
      <c r="BN40" s="10" t="s">
        <v>10</v>
      </c>
      <c r="BO40" s="10" t="s">
        <v>10</v>
      </c>
      <c r="BP40" s="10" t="s">
        <v>10</v>
      </c>
      <c r="BQ40" s="10" t="s">
        <v>10</v>
      </c>
      <c r="BR40" s="10" t="s">
        <v>10</v>
      </c>
      <c r="BS40" s="10" t="s">
        <v>10</v>
      </c>
      <c r="BT40" s="10" t="s">
        <v>10</v>
      </c>
      <c r="BU40" s="10" t="s">
        <v>10</v>
      </c>
      <c r="BV40" s="10" t="s">
        <v>10</v>
      </c>
      <c r="BW40" s="10" t="s">
        <v>10</v>
      </c>
      <c r="BX40" s="10" t="s">
        <v>10</v>
      </c>
      <c r="BY40" s="10" t="s">
        <v>10</v>
      </c>
      <c r="BZ40" s="10" t="s">
        <v>10</v>
      </c>
      <c r="CA40" s="10" t="s">
        <v>10</v>
      </c>
      <c r="CB40" s="10" t="s">
        <v>10</v>
      </c>
      <c r="CC40" s="10" t="s">
        <v>10</v>
      </c>
      <c r="CD40" s="10" t="s">
        <v>10</v>
      </c>
      <c r="CE40" s="10" t="s">
        <v>10</v>
      </c>
      <c r="CF40" s="10" t="s">
        <v>10</v>
      </c>
      <c r="CG40" s="10" t="s">
        <v>10</v>
      </c>
      <c r="CH40" s="10" t="s">
        <v>10</v>
      </c>
      <c r="CI40" s="10" t="s">
        <v>10</v>
      </c>
      <c r="CJ40" s="10" t="s">
        <v>10</v>
      </c>
      <c r="CK40" s="10" t="s">
        <v>10</v>
      </c>
      <c r="CL40" s="10" t="s">
        <v>10</v>
      </c>
      <c r="CM40" s="10" t="s">
        <v>10</v>
      </c>
      <c r="CN40" s="10" t="s">
        <v>10</v>
      </c>
      <c r="CO40" s="10" t="s">
        <v>10</v>
      </c>
      <c r="CP40" s="10" t="s">
        <v>10</v>
      </c>
      <c r="CQ40" s="10" t="s">
        <v>10</v>
      </c>
      <c r="CR40" s="10" t="s">
        <v>10</v>
      </c>
      <c r="CS40" s="10" t="s">
        <v>10</v>
      </c>
      <c r="CT40" s="10" t="s">
        <v>10</v>
      </c>
      <c r="CU40" s="10" t="s">
        <v>10</v>
      </c>
      <c r="CV40" s="10" t="s">
        <v>10</v>
      </c>
      <c r="CW40" s="10" t="s">
        <v>10</v>
      </c>
      <c r="CX40" s="10" t="s">
        <v>10</v>
      </c>
      <c r="CY40" s="10" t="s">
        <v>10</v>
      </c>
      <c r="CZ40" s="10" t="s">
        <v>10</v>
      </c>
      <c r="DA40" s="10" t="s">
        <v>10</v>
      </c>
      <c r="DB40" s="10" t="s">
        <v>10</v>
      </c>
      <c r="DC40" s="10" t="s">
        <v>10</v>
      </c>
      <c r="DD40" s="10" t="s">
        <v>10</v>
      </c>
      <c r="DE40" s="10" t="s">
        <v>10</v>
      </c>
      <c r="DF40" s="10" t="s">
        <v>10</v>
      </c>
      <c r="DG40" s="10" t="s">
        <v>10</v>
      </c>
      <c r="DH40" s="10" t="s">
        <v>10</v>
      </c>
      <c r="DI40" s="10" t="s">
        <v>10</v>
      </c>
    </row>
    <row r="41" spans="1:113" x14ac:dyDescent="0.25">
      <c r="A41" t="s">
        <v>32</v>
      </c>
      <c r="B41">
        <v>1</v>
      </c>
      <c r="C41" t="s">
        <v>9</v>
      </c>
      <c r="D41">
        <v>150</v>
      </c>
      <c r="E41">
        <v>0</v>
      </c>
      <c r="F41">
        <v>123</v>
      </c>
      <c r="G41">
        <v>27</v>
      </c>
      <c r="H41">
        <v>95.934959349593498</v>
      </c>
      <c r="I41">
        <v>4.0650406504065</v>
      </c>
      <c r="J41">
        <v>96.296296296296305</v>
      </c>
      <c r="K41">
        <v>3.7037037037037002</v>
      </c>
      <c r="L41" s="1">
        <v>0.37092372881355901</v>
      </c>
      <c r="M41">
        <v>5.4118445088505898E-2</v>
      </c>
      <c r="N41" s="1">
        <v>0.39</v>
      </c>
      <c r="O41" t="s">
        <v>10</v>
      </c>
      <c r="P41">
        <v>3.86064030131827</v>
      </c>
      <c r="Q41" t="s">
        <v>195</v>
      </c>
      <c r="R41">
        <v>1</v>
      </c>
      <c r="S41" t="s">
        <v>167</v>
      </c>
      <c r="T41" t="s">
        <v>168</v>
      </c>
      <c r="U41">
        <v>77</v>
      </c>
      <c r="V41">
        <v>83</v>
      </c>
      <c r="W41" s="1">
        <v>57.5</v>
      </c>
      <c r="X41" s="1">
        <v>50</v>
      </c>
      <c r="Y41">
        <v>0.63234782608695606</v>
      </c>
      <c r="Z41">
        <v>0.58145000000000002</v>
      </c>
      <c r="AA41">
        <v>0.47164705882352898</v>
      </c>
      <c r="AB41">
        <v>0.66090000000000004</v>
      </c>
      <c r="AC41">
        <v>42.5</v>
      </c>
      <c r="AD41">
        <v>32.5</v>
      </c>
      <c r="AE41">
        <v>0.42976470588235299</v>
      </c>
      <c r="AF41">
        <v>0.40192307692307699</v>
      </c>
      <c r="AG41">
        <v>0.43156521739130399</v>
      </c>
      <c r="AH41">
        <v>0.45166666666666699</v>
      </c>
      <c r="AI41">
        <v>-275</v>
      </c>
      <c r="AJ41" t="s">
        <v>325</v>
      </c>
      <c r="AK41">
        <v>1</v>
      </c>
      <c r="AL41" t="s">
        <v>303</v>
      </c>
      <c r="AM41">
        <v>72</v>
      </c>
      <c r="AN41">
        <v>0</v>
      </c>
      <c r="AO41">
        <v>0</v>
      </c>
      <c r="AP41">
        <v>36</v>
      </c>
      <c r="AQ41">
        <v>36</v>
      </c>
      <c r="AR41">
        <v>95.8333333333333</v>
      </c>
      <c r="AS41">
        <v>87.5</v>
      </c>
      <c r="AT41">
        <v>91.6666666666667</v>
      </c>
      <c r="AU41">
        <v>100</v>
      </c>
      <c r="AV41">
        <v>0.65441666666666698</v>
      </c>
      <c r="AW41">
        <v>0.56020833333333298</v>
      </c>
      <c r="AX41">
        <v>0.88337500000000002</v>
      </c>
      <c r="AY41">
        <v>0.51358333333333295</v>
      </c>
      <c r="AZ41">
        <v>0.86124999999999996</v>
      </c>
      <c r="BA41">
        <v>0.56191666666666695</v>
      </c>
      <c r="BB41">
        <v>0.61050000000000004</v>
      </c>
      <c r="BC41">
        <v>0.61050000000000004</v>
      </c>
      <c r="BD41">
        <v>0.48249999999999998</v>
      </c>
      <c r="BE41">
        <v>0.55649999999999999</v>
      </c>
      <c r="BF41">
        <v>0.53100000000000003</v>
      </c>
      <c r="BG41">
        <v>0.53900000000000003</v>
      </c>
      <c r="BH41" s="1">
        <v>0.34986629313638101</v>
      </c>
      <c r="BI41" s="1">
        <v>0.31605755762129101</v>
      </c>
      <c r="BJ41" s="1">
        <v>-6.7108111549726096E-2</v>
      </c>
      <c r="BK41" t="s">
        <v>458</v>
      </c>
      <c r="BL41">
        <v>1</v>
      </c>
      <c r="BM41" t="s">
        <v>417</v>
      </c>
      <c r="BN41">
        <v>160</v>
      </c>
      <c r="BO41">
        <v>0</v>
      </c>
      <c r="BP41">
        <v>0</v>
      </c>
      <c r="BQ41">
        <v>145</v>
      </c>
      <c r="BR41">
        <v>15</v>
      </c>
      <c r="BS41">
        <v>80</v>
      </c>
      <c r="BT41">
        <v>74</v>
      </c>
      <c r="BU41">
        <v>6</v>
      </c>
      <c r="BV41" s="1">
        <v>92.5</v>
      </c>
      <c r="BW41">
        <v>0.79155405405405399</v>
      </c>
      <c r="BX41">
        <v>0.66316666666666702</v>
      </c>
      <c r="BY41" s="1">
        <v>0.82289999999999996</v>
      </c>
      <c r="BZ41">
        <v>80</v>
      </c>
      <c r="CA41">
        <v>71</v>
      </c>
      <c r="CB41">
        <v>9</v>
      </c>
      <c r="CC41" s="1">
        <v>88.75</v>
      </c>
      <c r="CD41">
        <v>0.86035211267605605</v>
      </c>
      <c r="CE41">
        <v>0.65833333333333299</v>
      </c>
      <c r="CF41" s="1">
        <v>0.91856249999999995</v>
      </c>
      <c r="CG41" s="1">
        <v>-0.104143702796489</v>
      </c>
      <c r="CH41">
        <v>40</v>
      </c>
      <c r="CI41">
        <v>39</v>
      </c>
      <c r="CJ41">
        <v>1</v>
      </c>
      <c r="CK41">
        <v>97.5</v>
      </c>
      <c r="CL41">
        <v>0.674025641025641</v>
      </c>
      <c r="CM41">
        <v>0.42199999999999999</v>
      </c>
      <c r="CN41">
        <v>0.68194999999999995</v>
      </c>
      <c r="CO41">
        <v>40</v>
      </c>
      <c r="CP41">
        <v>35</v>
      </c>
      <c r="CQ41">
        <v>5</v>
      </c>
      <c r="CR41">
        <v>0.875</v>
      </c>
      <c r="CS41">
        <v>0.92251428571428595</v>
      </c>
      <c r="CT41">
        <v>0.71140000000000003</v>
      </c>
      <c r="CU41">
        <v>0.96384999999999998</v>
      </c>
      <c r="CV41">
        <v>40</v>
      </c>
      <c r="CW41">
        <v>36</v>
      </c>
      <c r="CX41">
        <v>4</v>
      </c>
      <c r="CY41">
        <v>90</v>
      </c>
      <c r="CZ41">
        <v>0.895472222222222</v>
      </c>
      <c r="DA41">
        <v>0.63900000000000001</v>
      </c>
      <c r="DB41">
        <v>0.93357500000000004</v>
      </c>
      <c r="DC41">
        <v>40</v>
      </c>
      <c r="DD41">
        <v>35</v>
      </c>
      <c r="DE41">
        <v>5</v>
      </c>
      <c r="DF41">
        <v>87.5</v>
      </c>
      <c r="DG41">
        <v>0.82422857142857098</v>
      </c>
      <c r="DH41">
        <v>0.67379999999999995</v>
      </c>
      <c r="DI41">
        <v>0.90354999999999996</v>
      </c>
    </row>
    <row r="42" spans="1:113" x14ac:dyDescent="0.25">
      <c r="A42" t="s">
        <v>33</v>
      </c>
      <c r="B42">
        <v>1</v>
      </c>
      <c r="C42" t="s">
        <v>9</v>
      </c>
      <c r="D42">
        <v>150</v>
      </c>
      <c r="E42">
        <v>0</v>
      </c>
      <c r="F42">
        <v>123</v>
      </c>
      <c r="G42">
        <v>27</v>
      </c>
      <c r="H42">
        <v>99.1869918699187</v>
      </c>
      <c r="I42">
        <v>0.81300813008130102</v>
      </c>
      <c r="J42">
        <v>100</v>
      </c>
      <c r="K42">
        <v>0</v>
      </c>
      <c r="L42" s="1">
        <v>0.31523770491803299</v>
      </c>
      <c r="M42">
        <v>4.89898038436518E-2</v>
      </c>
      <c r="N42" s="1" t="s">
        <v>10</v>
      </c>
      <c r="O42" t="s">
        <v>10</v>
      </c>
      <c r="P42">
        <v>0</v>
      </c>
      <c r="Q42" t="s">
        <v>196</v>
      </c>
      <c r="R42">
        <v>1</v>
      </c>
      <c r="S42" t="s">
        <v>167</v>
      </c>
      <c r="T42" t="s">
        <v>168</v>
      </c>
      <c r="U42">
        <v>92</v>
      </c>
      <c r="V42">
        <v>68</v>
      </c>
      <c r="W42" s="1">
        <v>55</v>
      </c>
      <c r="X42" s="1">
        <v>65</v>
      </c>
      <c r="Y42">
        <v>1.69290909090909</v>
      </c>
      <c r="Z42">
        <v>1.5994999999999999</v>
      </c>
      <c r="AA42">
        <v>1.49627777777778</v>
      </c>
      <c r="AB42">
        <v>1.6214999999999999</v>
      </c>
      <c r="AC42">
        <v>50</v>
      </c>
      <c r="AD42">
        <v>45</v>
      </c>
      <c r="AE42">
        <v>1.1721999999999999</v>
      </c>
      <c r="AF42">
        <v>1.5987222222222199</v>
      </c>
      <c r="AG42">
        <v>1.1894</v>
      </c>
      <c r="AH42">
        <v>1.60695454545455</v>
      </c>
      <c r="AI42">
        <v>50</v>
      </c>
      <c r="AJ42" t="s">
        <v>326</v>
      </c>
      <c r="AK42">
        <v>1</v>
      </c>
      <c r="AL42" t="s">
        <v>303</v>
      </c>
      <c r="AM42">
        <v>72</v>
      </c>
      <c r="AN42">
        <v>0</v>
      </c>
      <c r="AO42">
        <v>0</v>
      </c>
      <c r="AP42">
        <v>36</v>
      </c>
      <c r="AQ42">
        <v>36</v>
      </c>
      <c r="AR42">
        <v>95.8333333333333</v>
      </c>
      <c r="AS42">
        <v>95.8333333333333</v>
      </c>
      <c r="AT42">
        <v>100</v>
      </c>
      <c r="AU42">
        <v>100</v>
      </c>
      <c r="AV42">
        <v>0.67191666666666705</v>
      </c>
      <c r="AW42">
        <v>0.52912499999999996</v>
      </c>
      <c r="AX42">
        <v>0.55558333333333298</v>
      </c>
      <c r="AY42">
        <v>0.46675</v>
      </c>
      <c r="AZ42">
        <v>0.54425000000000001</v>
      </c>
      <c r="BA42">
        <v>0.54425000000000001</v>
      </c>
      <c r="BB42">
        <v>0.88224999999999998</v>
      </c>
      <c r="BC42">
        <v>0.88224999999999998</v>
      </c>
      <c r="BD42">
        <v>0.46500000000000002</v>
      </c>
      <c r="BE42">
        <v>0.45100000000000001</v>
      </c>
      <c r="BF42">
        <v>0.48099999999999998</v>
      </c>
      <c r="BG42">
        <v>0.59050000000000002</v>
      </c>
      <c r="BH42" s="1">
        <v>-0.17313654967133801</v>
      </c>
      <c r="BI42" s="1">
        <v>-0.19000372069949201</v>
      </c>
      <c r="BJ42" s="1">
        <v>0.313034850551904</v>
      </c>
      <c r="BK42" t="s">
        <v>459</v>
      </c>
      <c r="BL42">
        <v>1</v>
      </c>
      <c r="BM42" t="s">
        <v>417</v>
      </c>
      <c r="BN42">
        <v>160</v>
      </c>
      <c r="BO42">
        <v>0</v>
      </c>
      <c r="BP42">
        <v>0</v>
      </c>
      <c r="BQ42">
        <v>154</v>
      </c>
      <c r="BR42">
        <v>6</v>
      </c>
      <c r="BS42">
        <v>80</v>
      </c>
      <c r="BT42">
        <v>77</v>
      </c>
      <c r="BU42">
        <v>3</v>
      </c>
      <c r="BV42" s="1">
        <v>96.25</v>
      </c>
      <c r="BW42">
        <v>1.29984415584416</v>
      </c>
      <c r="BX42">
        <v>0.95199999999999996</v>
      </c>
      <c r="BY42" s="1">
        <v>1.3082750000000001</v>
      </c>
      <c r="BZ42">
        <v>80</v>
      </c>
      <c r="CA42">
        <v>77</v>
      </c>
      <c r="CB42">
        <v>3</v>
      </c>
      <c r="CC42" s="1">
        <v>96.25</v>
      </c>
      <c r="CD42">
        <v>1.1091428571428601</v>
      </c>
      <c r="CE42">
        <v>1.0589999999999999</v>
      </c>
      <c r="CF42" s="1">
        <v>1.1305375</v>
      </c>
      <c r="CG42" s="1">
        <v>0.157215041517862</v>
      </c>
      <c r="CH42">
        <v>40</v>
      </c>
      <c r="CI42">
        <v>40</v>
      </c>
      <c r="CJ42">
        <v>0</v>
      </c>
      <c r="CK42">
        <v>100</v>
      </c>
      <c r="CL42">
        <v>1.2400249999999999</v>
      </c>
      <c r="CM42" t="s">
        <v>10</v>
      </c>
      <c r="CN42">
        <v>1.2400249999999999</v>
      </c>
      <c r="CO42">
        <v>40</v>
      </c>
      <c r="CP42">
        <v>37</v>
      </c>
      <c r="CQ42">
        <v>3</v>
      </c>
      <c r="CR42">
        <v>0.92500000000000004</v>
      </c>
      <c r="CS42">
        <v>1.36451351351351</v>
      </c>
      <c r="CT42">
        <v>0.95199999999999996</v>
      </c>
      <c r="CU42">
        <v>1.376525</v>
      </c>
      <c r="CV42">
        <v>40</v>
      </c>
      <c r="CW42">
        <v>38</v>
      </c>
      <c r="CX42">
        <v>2</v>
      </c>
      <c r="CY42">
        <v>95</v>
      </c>
      <c r="CZ42">
        <v>1.06215789473684</v>
      </c>
      <c r="DA42">
        <v>1.1240000000000001</v>
      </c>
      <c r="DB42">
        <v>1.09555</v>
      </c>
      <c r="DC42">
        <v>40</v>
      </c>
      <c r="DD42">
        <v>39</v>
      </c>
      <c r="DE42">
        <v>1</v>
      </c>
      <c r="DF42">
        <v>97.5</v>
      </c>
      <c r="DG42">
        <v>1.15492307692308</v>
      </c>
      <c r="DH42">
        <v>0.92900000000000005</v>
      </c>
      <c r="DI42">
        <v>1.1655249999999999</v>
      </c>
    </row>
    <row r="43" spans="1:113" x14ac:dyDescent="0.25">
      <c r="A43" s="10" t="s">
        <v>10</v>
      </c>
      <c r="B43" s="10" t="s">
        <v>10</v>
      </c>
      <c r="C43" s="10" t="s">
        <v>10</v>
      </c>
      <c r="D43" s="10" t="s">
        <v>10</v>
      </c>
      <c r="E43" s="10" t="s">
        <v>10</v>
      </c>
      <c r="F43" s="10" t="s">
        <v>10</v>
      </c>
      <c r="G43" s="10" t="s">
        <v>10</v>
      </c>
      <c r="H43" s="10" t="s">
        <v>10</v>
      </c>
      <c r="I43" s="10" t="s">
        <v>10</v>
      </c>
      <c r="J43" s="10" t="s">
        <v>10</v>
      </c>
      <c r="K43" s="10" t="s">
        <v>10</v>
      </c>
      <c r="L43" s="10" t="s">
        <v>10</v>
      </c>
      <c r="M43" s="10" t="s">
        <v>10</v>
      </c>
      <c r="N43" s="10" t="s">
        <v>10</v>
      </c>
      <c r="O43" s="10" t="s">
        <v>10</v>
      </c>
      <c r="P43" s="10" t="s">
        <v>10</v>
      </c>
      <c r="Q43" s="10" t="s">
        <v>10</v>
      </c>
      <c r="R43" s="10" t="s">
        <v>10</v>
      </c>
      <c r="S43" s="10" t="s">
        <v>10</v>
      </c>
      <c r="T43" s="10" t="s">
        <v>10</v>
      </c>
      <c r="U43" s="10" t="s">
        <v>10</v>
      </c>
      <c r="V43" s="10" t="s">
        <v>10</v>
      </c>
      <c r="W43" s="10" t="s">
        <v>10</v>
      </c>
      <c r="X43" s="10" t="s">
        <v>10</v>
      </c>
      <c r="Y43" s="10" t="s">
        <v>10</v>
      </c>
      <c r="Z43" s="10" t="s">
        <v>10</v>
      </c>
      <c r="AA43" s="10" t="s">
        <v>10</v>
      </c>
      <c r="AB43" s="10" t="s">
        <v>10</v>
      </c>
      <c r="AC43" s="10" t="s">
        <v>10</v>
      </c>
      <c r="AD43" s="10" t="s">
        <v>10</v>
      </c>
      <c r="AE43" s="10" t="s">
        <v>10</v>
      </c>
      <c r="AF43" s="10" t="s">
        <v>10</v>
      </c>
      <c r="AG43" s="10" t="s">
        <v>10</v>
      </c>
      <c r="AH43" s="10" t="s">
        <v>10</v>
      </c>
      <c r="AI43" s="10" t="s">
        <v>10</v>
      </c>
      <c r="AJ43" s="10" t="s">
        <v>10</v>
      </c>
      <c r="AK43" s="10" t="s">
        <v>10</v>
      </c>
      <c r="AL43" s="10" t="s">
        <v>10</v>
      </c>
      <c r="AM43" s="10" t="s">
        <v>10</v>
      </c>
      <c r="AN43" s="10" t="s">
        <v>10</v>
      </c>
      <c r="AO43" s="10" t="s">
        <v>10</v>
      </c>
      <c r="AP43" s="10" t="s">
        <v>10</v>
      </c>
      <c r="AQ43" s="10" t="s">
        <v>10</v>
      </c>
      <c r="AR43" s="10" t="s">
        <v>10</v>
      </c>
      <c r="AS43" s="10" t="s">
        <v>10</v>
      </c>
      <c r="AT43" s="10" t="s">
        <v>10</v>
      </c>
      <c r="AU43" s="10" t="s">
        <v>10</v>
      </c>
      <c r="AV43" s="10" t="s">
        <v>10</v>
      </c>
      <c r="AW43" s="10" t="s">
        <v>10</v>
      </c>
      <c r="AX43" s="10" t="s">
        <v>10</v>
      </c>
      <c r="AY43" s="10" t="s">
        <v>10</v>
      </c>
      <c r="AZ43" s="10" t="s">
        <v>10</v>
      </c>
      <c r="BA43" s="10" t="s">
        <v>10</v>
      </c>
      <c r="BB43" s="10" t="s">
        <v>10</v>
      </c>
      <c r="BC43" s="10" t="s">
        <v>10</v>
      </c>
      <c r="BD43" s="10" t="s">
        <v>10</v>
      </c>
      <c r="BE43" s="10" t="s">
        <v>10</v>
      </c>
      <c r="BF43" s="10" t="s">
        <v>10</v>
      </c>
      <c r="BG43" s="10" t="s">
        <v>10</v>
      </c>
      <c r="BH43" s="10" t="s">
        <v>10</v>
      </c>
      <c r="BI43" s="10" t="s">
        <v>10</v>
      </c>
      <c r="BJ43" s="10" t="s">
        <v>10</v>
      </c>
      <c r="BK43" s="10" t="s">
        <v>10</v>
      </c>
      <c r="BL43" s="10" t="s">
        <v>10</v>
      </c>
      <c r="BM43" s="10" t="s">
        <v>10</v>
      </c>
      <c r="BN43" s="10" t="s">
        <v>10</v>
      </c>
      <c r="BO43" s="10" t="s">
        <v>10</v>
      </c>
      <c r="BP43" s="10" t="s">
        <v>10</v>
      </c>
      <c r="BQ43" s="10" t="s">
        <v>10</v>
      </c>
      <c r="BR43" s="10" t="s">
        <v>10</v>
      </c>
      <c r="BS43" s="10" t="s">
        <v>10</v>
      </c>
      <c r="BT43" s="10" t="s">
        <v>10</v>
      </c>
      <c r="BU43" s="10" t="s">
        <v>10</v>
      </c>
      <c r="BV43" s="10" t="s">
        <v>10</v>
      </c>
      <c r="BW43" s="10" t="s">
        <v>10</v>
      </c>
      <c r="BX43" s="10" t="s">
        <v>10</v>
      </c>
      <c r="BY43" s="10" t="s">
        <v>10</v>
      </c>
      <c r="BZ43" s="10" t="s">
        <v>10</v>
      </c>
      <c r="CA43" s="10" t="s">
        <v>10</v>
      </c>
      <c r="CB43" s="10" t="s">
        <v>10</v>
      </c>
      <c r="CC43" s="10" t="s">
        <v>10</v>
      </c>
      <c r="CD43" s="10" t="s">
        <v>10</v>
      </c>
      <c r="CE43" s="10" t="s">
        <v>10</v>
      </c>
      <c r="CF43" s="10" t="s">
        <v>10</v>
      </c>
      <c r="CG43" s="10" t="s">
        <v>10</v>
      </c>
      <c r="CH43" s="10" t="s">
        <v>10</v>
      </c>
      <c r="CI43" s="10" t="s">
        <v>10</v>
      </c>
      <c r="CJ43" s="10" t="s">
        <v>10</v>
      </c>
      <c r="CK43" s="10" t="s">
        <v>10</v>
      </c>
      <c r="CL43" s="10" t="s">
        <v>10</v>
      </c>
      <c r="CM43" s="10" t="s">
        <v>10</v>
      </c>
      <c r="CN43" s="10" t="s">
        <v>10</v>
      </c>
      <c r="CO43" s="10" t="s">
        <v>10</v>
      </c>
      <c r="CP43" s="10" t="s">
        <v>10</v>
      </c>
      <c r="CQ43" s="10" t="s">
        <v>10</v>
      </c>
      <c r="CR43" s="10" t="s">
        <v>10</v>
      </c>
      <c r="CS43" s="10" t="s">
        <v>10</v>
      </c>
      <c r="CT43" s="10" t="s">
        <v>10</v>
      </c>
      <c r="CU43" s="10" t="s">
        <v>10</v>
      </c>
      <c r="CV43" s="10" t="s">
        <v>10</v>
      </c>
      <c r="CW43" s="10" t="s">
        <v>10</v>
      </c>
      <c r="CX43" s="10" t="s">
        <v>10</v>
      </c>
      <c r="CY43" s="10" t="s">
        <v>10</v>
      </c>
      <c r="CZ43" s="10" t="s">
        <v>10</v>
      </c>
      <c r="DA43" s="10" t="s">
        <v>10</v>
      </c>
      <c r="DB43" s="10" t="s">
        <v>10</v>
      </c>
      <c r="DC43" s="10" t="s">
        <v>10</v>
      </c>
      <c r="DD43" s="10" t="s">
        <v>10</v>
      </c>
      <c r="DE43" s="10" t="s">
        <v>10</v>
      </c>
      <c r="DF43" s="10" t="s">
        <v>10</v>
      </c>
      <c r="DG43" s="10" t="s">
        <v>10</v>
      </c>
      <c r="DH43" s="10" t="s">
        <v>10</v>
      </c>
      <c r="DI43" s="10" t="s">
        <v>10</v>
      </c>
    </row>
    <row r="44" spans="1:113" x14ac:dyDescent="0.25">
      <c r="A44" t="s">
        <v>34</v>
      </c>
      <c r="B44">
        <v>1</v>
      </c>
      <c r="C44" t="s">
        <v>9</v>
      </c>
      <c r="D44">
        <v>149</v>
      </c>
      <c r="E44">
        <v>1</v>
      </c>
      <c r="F44">
        <v>122</v>
      </c>
      <c r="G44">
        <v>27</v>
      </c>
      <c r="H44">
        <v>90.163934426229503</v>
      </c>
      <c r="I44">
        <v>9.8360655737704903</v>
      </c>
      <c r="J44">
        <v>81.481481481481495</v>
      </c>
      <c r="K44">
        <v>18.518518518518501</v>
      </c>
      <c r="L44" s="1">
        <v>0.33276363636363598</v>
      </c>
      <c r="M44">
        <v>6.3157721207493203E-2</v>
      </c>
      <c r="N44" s="1">
        <v>0.28620000000000001</v>
      </c>
      <c r="O44">
        <v>1.8322117781523001E-2</v>
      </c>
      <c r="P44">
        <v>20.538720538720501</v>
      </c>
      <c r="Q44" t="s">
        <v>197</v>
      </c>
      <c r="R44">
        <v>1</v>
      </c>
      <c r="S44" t="s">
        <v>170</v>
      </c>
      <c r="T44" t="s">
        <v>171</v>
      </c>
      <c r="U44">
        <v>101</v>
      </c>
      <c r="V44">
        <v>59</v>
      </c>
      <c r="W44" s="1">
        <v>60</v>
      </c>
      <c r="X44" s="1">
        <v>42.5</v>
      </c>
      <c r="Y44">
        <v>0.50712500000000005</v>
      </c>
      <c r="Z44">
        <v>0.60282352941176498</v>
      </c>
      <c r="AA44">
        <v>0.48699999999999999</v>
      </c>
      <c r="AB44">
        <v>0.413173913043478</v>
      </c>
      <c r="AC44">
        <v>45</v>
      </c>
      <c r="AD44">
        <v>55</v>
      </c>
      <c r="AE44">
        <v>0.4395</v>
      </c>
      <c r="AF44">
        <v>0.39354545454545498</v>
      </c>
      <c r="AG44">
        <v>0.57563636363636395</v>
      </c>
      <c r="AH44">
        <v>0.70333333333333303</v>
      </c>
      <c r="AI44">
        <v>75</v>
      </c>
      <c r="AJ44" t="s">
        <v>876</v>
      </c>
      <c r="AK44">
        <v>1</v>
      </c>
      <c r="AL44" t="s">
        <v>877</v>
      </c>
      <c r="AM44">
        <v>72</v>
      </c>
      <c r="AN44">
        <v>0</v>
      </c>
      <c r="AO44">
        <v>0</v>
      </c>
      <c r="AP44">
        <v>36</v>
      </c>
      <c r="AQ44">
        <v>36</v>
      </c>
      <c r="AR44">
        <v>95.8333333333333</v>
      </c>
      <c r="AS44">
        <v>95.8333333333333</v>
      </c>
      <c r="AT44">
        <v>95.8333333333333</v>
      </c>
      <c r="AU44">
        <v>100</v>
      </c>
      <c r="AV44">
        <v>0.64649999999999996</v>
      </c>
      <c r="AW44">
        <v>0.56683333333333297</v>
      </c>
      <c r="AX44">
        <v>0.614916666666667</v>
      </c>
      <c r="AY44">
        <v>0.54400000000000004</v>
      </c>
      <c r="AZ44">
        <v>0.67645833333333305</v>
      </c>
      <c r="BA44">
        <v>0.567583333333333</v>
      </c>
      <c r="BB44">
        <v>0.54849999999999999</v>
      </c>
      <c r="BC44">
        <v>0.54849999999999999</v>
      </c>
      <c r="BD44">
        <v>0.53749999999999998</v>
      </c>
      <c r="BE44">
        <v>0.50749999999999995</v>
      </c>
      <c r="BF44">
        <v>0.51600000000000001</v>
      </c>
      <c r="BG44">
        <v>0.4985</v>
      </c>
      <c r="BH44">
        <v>-4.8852797112657803E-2</v>
      </c>
      <c r="BI44">
        <v>4.6339262696571397E-2</v>
      </c>
      <c r="BJ44">
        <v>-0.15158546017014701</v>
      </c>
      <c r="BK44" t="s">
        <v>898</v>
      </c>
      <c r="BL44">
        <v>1</v>
      </c>
      <c r="BM44" t="s">
        <v>897</v>
      </c>
      <c r="BN44">
        <v>160</v>
      </c>
      <c r="BO44">
        <v>0</v>
      </c>
      <c r="BP44">
        <v>0</v>
      </c>
      <c r="BQ44">
        <v>140</v>
      </c>
      <c r="BR44">
        <v>20</v>
      </c>
      <c r="BS44">
        <v>80</v>
      </c>
      <c r="BT44">
        <v>69</v>
      </c>
      <c r="BU44">
        <v>11</v>
      </c>
      <c r="BV44">
        <v>86.25</v>
      </c>
      <c r="BW44">
        <v>0.87811594202898502</v>
      </c>
      <c r="BX44">
        <v>0.56027272727272703</v>
      </c>
      <c r="BY44">
        <v>0.92093749999999996</v>
      </c>
      <c r="BZ44">
        <v>80</v>
      </c>
      <c r="CA44">
        <v>71</v>
      </c>
      <c r="CB44">
        <v>9</v>
      </c>
      <c r="CC44">
        <v>88.75</v>
      </c>
      <c r="CD44">
        <v>0.89726760563380303</v>
      </c>
      <c r="CE44">
        <v>0.61066666666666702</v>
      </c>
      <c r="CF44">
        <v>0.91554999999999997</v>
      </c>
      <c r="CG44">
        <v>5.8844410463655596E-3</v>
      </c>
      <c r="CH44">
        <v>40</v>
      </c>
      <c r="CI44">
        <v>36</v>
      </c>
      <c r="CJ44">
        <v>4</v>
      </c>
      <c r="CK44">
        <v>90</v>
      </c>
      <c r="CL44">
        <v>0.77763888888888899</v>
      </c>
      <c r="CM44">
        <v>0.52849999999999997</v>
      </c>
      <c r="CN44">
        <v>0.79690000000000005</v>
      </c>
      <c r="CO44">
        <v>40</v>
      </c>
      <c r="CP44">
        <v>33</v>
      </c>
      <c r="CQ44">
        <v>7</v>
      </c>
      <c r="CR44">
        <v>0.82499999999999996</v>
      </c>
      <c r="CS44">
        <v>0.98772727272727301</v>
      </c>
      <c r="CT44">
        <v>0.57842857142857096</v>
      </c>
      <c r="CU44">
        <v>1.044975</v>
      </c>
      <c r="CV44">
        <v>40</v>
      </c>
      <c r="CW44">
        <v>36</v>
      </c>
      <c r="CX44">
        <v>4</v>
      </c>
      <c r="CY44">
        <v>90</v>
      </c>
      <c r="CZ44">
        <v>0.89133333333333298</v>
      </c>
      <c r="DA44">
        <v>0.57599999999999996</v>
      </c>
      <c r="DB44">
        <v>0.90395000000000003</v>
      </c>
      <c r="DC44">
        <v>40</v>
      </c>
      <c r="DD44">
        <v>35</v>
      </c>
      <c r="DE44">
        <v>5</v>
      </c>
      <c r="DF44">
        <v>87.5</v>
      </c>
      <c r="DG44">
        <v>0.90337142857142905</v>
      </c>
      <c r="DH44">
        <v>0.63839999999999997</v>
      </c>
      <c r="DI44">
        <v>0.92715000000000003</v>
      </c>
    </row>
    <row r="45" spans="1:113" x14ac:dyDescent="0.25">
      <c r="A45" t="s">
        <v>35</v>
      </c>
      <c r="B45">
        <v>1</v>
      </c>
      <c r="C45" t="s">
        <v>9</v>
      </c>
      <c r="D45">
        <v>150</v>
      </c>
      <c r="E45">
        <v>0</v>
      </c>
      <c r="F45">
        <v>123</v>
      </c>
      <c r="G45">
        <v>27</v>
      </c>
      <c r="H45">
        <v>92.682926829268297</v>
      </c>
      <c r="I45">
        <v>7.3170731707317103</v>
      </c>
      <c r="J45">
        <v>100</v>
      </c>
      <c r="K45">
        <v>0</v>
      </c>
      <c r="L45" s="1">
        <v>0.42489473684210499</v>
      </c>
      <c r="M45">
        <v>3.7199621375238599E-2</v>
      </c>
      <c r="N45" s="1" t="s">
        <v>10</v>
      </c>
      <c r="O45" t="s">
        <v>10</v>
      </c>
      <c r="P45">
        <v>0</v>
      </c>
      <c r="Q45" t="s">
        <v>198</v>
      </c>
      <c r="R45">
        <v>1</v>
      </c>
      <c r="S45" t="s">
        <v>174</v>
      </c>
      <c r="T45" t="s">
        <v>175</v>
      </c>
      <c r="U45">
        <v>101</v>
      </c>
      <c r="V45">
        <v>59</v>
      </c>
      <c r="W45" s="1">
        <v>47.5</v>
      </c>
      <c r="X45" s="1">
        <v>52.5</v>
      </c>
      <c r="Y45">
        <v>0.74810526315789505</v>
      </c>
      <c r="Z45">
        <v>0.75290476190476197</v>
      </c>
      <c r="AA45">
        <v>0.90719047619047599</v>
      </c>
      <c r="AB45">
        <v>0.85821052631578998</v>
      </c>
      <c r="AC45">
        <v>62.5</v>
      </c>
      <c r="AD45">
        <v>90</v>
      </c>
      <c r="AE45">
        <v>0.62468000000000001</v>
      </c>
      <c r="AF45">
        <v>0.66291666666666704</v>
      </c>
      <c r="AG45">
        <v>0.62506666666666699</v>
      </c>
      <c r="AH45">
        <v>0.83199999999999996</v>
      </c>
      <c r="AI45">
        <v>525</v>
      </c>
      <c r="AJ45" t="s">
        <v>878</v>
      </c>
      <c r="AK45">
        <v>1</v>
      </c>
      <c r="AL45" t="s">
        <v>877</v>
      </c>
      <c r="AM45">
        <v>72</v>
      </c>
      <c r="AN45">
        <v>0</v>
      </c>
      <c r="AO45">
        <v>0</v>
      </c>
      <c r="AP45">
        <v>36</v>
      </c>
      <c r="AQ45">
        <v>36</v>
      </c>
      <c r="AR45">
        <v>100</v>
      </c>
      <c r="AS45">
        <v>95.8333333333333</v>
      </c>
      <c r="AT45">
        <v>100</v>
      </c>
      <c r="AU45">
        <v>100</v>
      </c>
      <c r="AV45">
        <v>0.48966666666666703</v>
      </c>
      <c r="AW45">
        <v>0.48966666666666703</v>
      </c>
      <c r="AX45">
        <v>0.57670833333333305</v>
      </c>
      <c r="AY45">
        <v>0.49691666666666701</v>
      </c>
      <c r="AZ45">
        <v>0.50658333333333305</v>
      </c>
      <c r="BA45">
        <v>0.50658333333333305</v>
      </c>
      <c r="BB45">
        <v>0.48649999999999999</v>
      </c>
      <c r="BC45">
        <v>0.48649999999999999</v>
      </c>
      <c r="BD45">
        <v>0.48199999999999998</v>
      </c>
      <c r="BE45">
        <v>0.49</v>
      </c>
      <c r="BF45">
        <v>0.49149999999999999</v>
      </c>
      <c r="BG45">
        <v>0.47499999999999998</v>
      </c>
      <c r="BH45">
        <v>0.17775697753573899</v>
      </c>
      <c r="BI45">
        <v>3.4547311095983697E-2</v>
      </c>
      <c r="BJ45">
        <v>-6.4669843430905103E-3</v>
      </c>
      <c r="BK45" t="s">
        <v>896</v>
      </c>
      <c r="BL45">
        <v>1</v>
      </c>
      <c r="BM45" t="s">
        <v>895</v>
      </c>
      <c r="BN45">
        <v>159</v>
      </c>
      <c r="BO45">
        <v>0</v>
      </c>
      <c r="BP45">
        <v>1</v>
      </c>
      <c r="BQ45">
        <v>149</v>
      </c>
      <c r="BR45">
        <v>10</v>
      </c>
      <c r="BS45">
        <v>79</v>
      </c>
      <c r="BT45">
        <v>77</v>
      </c>
      <c r="BU45">
        <v>2</v>
      </c>
      <c r="BV45">
        <v>97.468354430379705</v>
      </c>
      <c r="BW45">
        <v>0.708883116883117</v>
      </c>
      <c r="BX45">
        <v>0.63</v>
      </c>
      <c r="BY45">
        <v>0.71688607594936704</v>
      </c>
      <c r="BZ45">
        <v>80</v>
      </c>
      <c r="CA45">
        <v>72</v>
      </c>
      <c r="CB45">
        <v>8</v>
      </c>
      <c r="CC45">
        <v>90</v>
      </c>
      <c r="CD45">
        <v>0.66368055555555605</v>
      </c>
      <c r="CE45">
        <v>0.59299999999999997</v>
      </c>
      <c r="CF45">
        <v>0.69089999999999996</v>
      </c>
      <c r="CG45">
        <v>3.7611920609881402E-2</v>
      </c>
      <c r="CH45">
        <v>40</v>
      </c>
      <c r="CI45">
        <v>40</v>
      </c>
      <c r="CJ45">
        <v>0</v>
      </c>
      <c r="CK45">
        <v>100</v>
      </c>
      <c r="CL45">
        <v>0.66039999999999999</v>
      </c>
      <c r="CM45" t="s">
        <v>10</v>
      </c>
      <c r="CN45">
        <v>0.66039999999999999</v>
      </c>
      <c r="CO45">
        <v>39</v>
      </c>
      <c r="CP45">
        <v>37</v>
      </c>
      <c r="CQ45">
        <v>2</v>
      </c>
      <c r="CR45">
        <v>0.94871794871794901</v>
      </c>
      <c r="CS45">
        <v>0.761297297297297</v>
      </c>
      <c r="CT45">
        <v>0.63</v>
      </c>
      <c r="CU45">
        <v>0.77482051282051301</v>
      </c>
      <c r="CV45">
        <v>40</v>
      </c>
      <c r="CW45">
        <v>38</v>
      </c>
      <c r="CX45">
        <v>2</v>
      </c>
      <c r="CY45">
        <v>95</v>
      </c>
      <c r="CZ45">
        <v>0.68331578947368399</v>
      </c>
      <c r="DA45">
        <v>0.65400000000000003</v>
      </c>
      <c r="DB45">
        <v>0.69555</v>
      </c>
      <c r="DC45">
        <v>40</v>
      </c>
      <c r="DD45">
        <v>34</v>
      </c>
      <c r="DE45">
        <v>6</v>
      </c>
      <c r="DF45">
        <v>85</v>
      </c>
      <c r="DG45">
        <v>0.64173529411764696</v>
      </c>
      <c r="DH45">
        <v>0.57266666666666699</v>
      </c>
      <c r="DI45">
        <v>0.68625000000000003</v>
      </c>
    </row>
    <row r="46" spans="1:113" x14ac:dyDescent="0.25">
      <c r="A46" t="s">
        <v>36</v>
      </c>
      <c r="B46">
        <v>1</v>
      </c>
      <c r="C46" t="s">
        <v>9</v>
      </c>
      <c r="D46">
        <v>150</v>
      </c>
      <c r="E46">
        <v>0</v>
      </c>
      <c r="F46">
        <v>123</v>
      </c>
      <c r="G46">
        <v>27</v>
      </c>
      <c r="H46">
        <v>77.235772357723604</v>
      </c>
      <c r="I46">
        <v>22.764227642276399</v>
      </c>
      <c r="J46">
        <v>96.296296296296305</v>
      </c>
      <c r="K46">
        <v>3.7037037037037002</v>
      </c>
      <c r="L46" s="1">
        <v>0.43305263157894702</v>
      </c>
      <c r="M46">
        <v>4.7370510716629503E-2</v>
      </c>
      <c r="N46" s="1">
        <v>0.33700000000000002</v>
      </c>
      <c r="O46" t="s">
        <v>10</v>
      </c>
      <c r="P46">
        <v>4.7953216374269001</v>
      </c>
      <c r="Q46" t="s">
        <v>199</v>
      </c>
      <c r="R46">
        <v>1</v>
      </c>
      <c r="S46" t="s">
        <v>167</v>
      </c>
      <c r="T46" t="s">
        <v>168</v>
      </c>
      <c r="U46">
        <v>84</v>
      </c>
      <c r="V46">
        <v>76</v>
      </c>
      <c r="W46" s="1">
        <v>37.5</v>
      </c>
      <c r="X46" s="1">
        <v>65</v>
      </c>
      <c r="Y46">
        <v>1.5884</v>
      </c>
      <c r="Z46">
        <v>1.52573076923077</v>
      </c>
      <c r="AA46">
        <v>1.6623600000000001</v>
      </c>
      <c r="AB46">
        <v>1.53771428571429</v>
      </c>
      <c r="AC46">
        <v>42.5</v>
      </c>
      <c r="AD46">
        <v>45</v>
      </c>
      <c r="AE46">
        <v>1.1529411764705899</v>
      </c>
      <c r="AF46">
        <v>1.04405555555556</v>
      </c>
      <c r="AG46">
        <v>1.15126086956522</v>
      </c>
      <c r="AH46">
        <v>1.14109090909091</v>
      </c>
      <c r="AI46">
        <v>-50</v>
      </c>
      <c r="AJ46" t="s">
        <v>327</v>
      </c>
      <c r="AK46">
        <v>1</v>
      </c>
      <c r="AL46" t="s">
        <v>303</v>
      </c>
      <c r="AM46">
        <v>72</v>
      </c>
      <c r="AN46">
        <v>0</v>
      </c>
      <c r="AO46">
        <v>0</v>
      </c>
      <c r="AP46">
        <v>36</v>
      </c>
      <c r="AQ46">
        <v>36</v>
      </c>
      <c r="AR46">
        <v>91.6666666666667</v>
      </c>
      <c r="AS46">
        <v>95.8333333333333</v>
      </c>
      <c r="AT46">
        <v>95.8333333333333</v>
      </c>
      <c r="AU46">
        <v>75</v>
      </c>
      <c r="AV46">
        <v>0.74287499999999995</v>
      </c>
      <c r="AW46">
        <v>0.57783333333333298</v>
      </c>
      <c r="AX46">
        <v>0.67720833333333297</v>
      </c>
      <c r="AY46">
        <v>0.56579166666666703</v>
      </c>
      <c r="AZ46">
        <v>0.666333333333333</v>
      </c>
      <c r="BA46">
        <v>0.55070833333333302</v>
      </c>
      <c r="BB46">
        <v>1.28</v>
      </c>
      <c r="BC46">
        <v>0.58625000000000005</v>
      </c>
      <c r="BD46">
        <v>0.54900000000000004</v>
      </c>
      <c r="BE46">
        <v>0.54900000000000004</v>
      </c>
      <c r="BF46">
        <v>0.59799999999999998</v>
      </c>
      <c r="BG46">
        <v>0.67400000000000004</v>
      </c>
      <c r="BH46" s="1">
        <v>-8.8395311010151995E-2</v>
      </c>
      <c r="BI46" s="1">
        <v>-0.103034382186326</v>
      </c>
      <c r="BJ46" s="1">
        <v>0.723035503954232</v>
      </c>
      <c r="BK46" t="s">
        <v>460</v>
      </c>
      <c r="BL46">
        <v>1</v>
      </c>
      <c r="BM46" t="s">
        <v>417</v>
      </c>
      <c r="BN46">
        <v>160</v>
      </c>
      <c r="BO46">
        <v>0</v>
      </c>
      <c r="BP46">
        <v>0</v>
      </c>
      <c r="BQ46">
        <v>149</v>
      </c>
      <c r="BR46">
        <v>11</v>
      </c>
      <c r="BS46">
        <v>80</v>
      </c>
      <c r="BT46">
        <v>73</v>
      </c>
      <c r="BU46">
        <v>7</v>
      </c>
      <c r="BV46" s="1">
        <v>91.25</v>
      </c>
      <c r="BW46">
        <v>0.95260273972602705</v>
      </c>
      <c r="BX46">
        <v>0.96485714285714297</v>
      </c>
      <c r="BY46" s="1">
        <v>1.00685</v>
      </c>
      <c r="BZ46">
        <v>80</v>
      </c>
      <c r="CA46">
        <v>76</v>
      </c>
      <c r="CB46">
        <v>4</v>
      </c>
      <c r="CC46" s="1">
        <v>95</v>
      </c>
      <c r="CD46">
        <v>0.93143421052631603</v>
      </c>
      <c r="CE46">
        <v>0.83625000000000005</v>
      </c>
      <c r="CF46" s="1">
        <v>0.95827499999999999</v>
      </c>
      <c r="CG46" s="1">
        <v>5.0690042002556703E-2</v>
      </c>
      <c r="CH46">
        <v>40</v>
      </c>
      <c r="CI46">
        <v>39</v>
      </c>
      <c r="CJ46">
        <v>1</v>
      </c>
      <c r="CK46">
        <v>97.5</v>
      </c>
      <c r="CL46">
        <v>0.82494871794871805</v>
      </c>
      <c r="CM46">
        <v>1.1499999999999999</v>
      </c>
      <c r="CN46">
        <v>0.84502500000000003</v>
      </c>
      <c r="CO46">
        <v>40</v>
      </c>
      <c r="CP46">
        <v>34</v>
      </c>
      <c r="CQ46">
        <v>6</v>
      </c>
      <c r="CR46">
        <v>0.85</v>
      </c>
      <c r="CS46">
        <v>1.0990294117647099</v>
      </c>
      <c r="CT46">
        <v>0.93400000000000005</v>
      </c>
      <c r="CU46">
        <v>1.1686749999999999</v>
      </c>
      <c r="CV46">
        <v>40</v>
      </c>
      <c r="CW46">
        <v>39</v>
      </c>
      <c r="CX46">
        <v>1</v>
      </c>
      <c r="CY46">
        <v>97.5</v>
      </c>
      <c r="CZ46">
        <v>0.95571794871794902</v>
      </c>
      <c r="DA46">
        <v>0.42399999999999999</v>
      </c>
      <c r="DB46">
        <v>0.95299999999999996</v>
      </c>
      <c r="DC46">
        <v>40</v>
      </c>
      <c r="DD46">
        <v>37</v>
      </c>
      <c r="DE46">
        <v>3</v>
      </c>
      <c r="DF46">
        <v>92.5</v>
      </c>
      <c r="DG46">
        <v>0.905837837837838</v>
      </c>
      <c r="DH46">
        <v>0.97366666666666701</v>
      </c>
      <c r="DI46">
        <v>0.96355000000000002</v>
      </c>
    </row>
    <row r="47" spans="1:113" x14ac:dyDescent="0.25">
      <c r="A47" t="s">
        <v>37</v>
      </c>
      <c r="B47">
        <v>1</v>
      </c>
      <c r="C47" t="s">
        <v>7</v>
      </c>
      <c r="D47">
        <v>150</v>
      </c>
      <c r="E47">
        <v>0</v>
      </c>
      <c r="F47">
        <v>123</v>
      </c>
      <c r="G47">
        <v>27</v>
      </c>
      <c r="H47">
        <v>92.682926829268297</v>
      </c>
      <c r="I47">
        <v>7.3170731707317103</v>
      </c>
      <c r="J47">
        <v>88.8888888888889</v>
      </c>
      <c r="K47">
        <v>11.1111111111111</v>
      </c>
      <c r="L47" s="1">
        <v>0.36385087719298198</v>
      </c>
      <c r="M47">
        <v>5.3346294371001302E-2</v>
      </c>
      <c r="N47" s="1">
        <v>0.30266666666666697</v>
      </c>
      <c r="O47">
        <v>2.8919428302325301E-2</v>
      </c>
      <c r="P47">
        <v>11.988304093567301</v>
      </c>
      <c r="Q47" s="10" t="s">
        <v>10</v>
      </c>
      <c r="R47" s="10" t="s">
        <v>10</v>
      </c>
      <c r="S47" s="10" t="s">
        <v>10</v>
      </c>
      <c r="T47" s="10" t="s">
        <v>10</v>
      </c>
      <c r="U47" s="10" t="s">
        <v>10</v>
      </c>
      <c r="V47" s="10" t="s">
        <v>10</v>
      </c>
      <c r="W47" s="10" t="s">
        <v>10</v>
      </c>
      <c r="X47" s="10" t="s">
        <v>10</v>
      </c>
      <c r="Y47" s="10" t="s">
        <v>10</v>
      </c>
      <c r="Z47" s="10" t="s">
        <v>10</v>
      </c>
      <c r="AA47" s="10" t="s">
        <v>10</v>
      </c>
      <c r="AB47" s="10" t="s">
        <v>10</v>
      </c>
      <c r="AC47" s="10" t="s">
        <v>10</v>
      </c>
      <c r="AD47" s="10" t="s">
        <v>10</v>
      </c>
      <c r="AE47" s="10" t="s">
        <v>10</v>
      </c>
      <c r="AF47" s="10" t="s">
        <v>10</v>
      </c>
      <c r="AG47" s="10" t="s">
        <v>10</v>
      </c>
      <c r="AH47" s="10" t="s">
        <v>10</v>
      </c>
      <c r="AI47" s="10" t="s">
        <v>10</v>
      </c>
      <c r="AJ47" s="10" t="s">
        <v>10</v>
      </c>
      <c r="AK47" s="10" t="s">
        <v>10</v>
      </c>
      <c r="AL47" s="10" t="s">
        <v>10</v>
      </c>
      <c r="AM47" s="10" t="s">
        <v>10</v>
      </c>
      <c r="AN47" s="10" t="s">
        <v>10</v>
      </c>
      <c r="AO47" s="10" t="s">
        <v>10</v>
      </c>
      <c r="AP47" s="10" t="s">
        <v>10</v>
      </c>
      <c r="AQ47" s="10" t="s">
        <v>10</v>
      </c>
      <c r="AR47" s="10" t="s">
        <v>10</v>
      </c>
      <c r="AS47" s="10" t="s">
        <v>10</v>
      </c>
      <c r="AT47" s="10" t="s">
        <v>10</v>
      </c>
      <c r="AU47" s="10" t="s">
        <v>10</v>
      </c>
      <c r="AV47" s="10" t="s">
        <v>10</v>
      </c>
      <c r="AW47" s="10" t="s">
        <v>10</v>
      </c>
      <c r="AX47" s="10" t="s">
        <v>10</v>
      </c>
      <c r="AY47" s="10" t="s">
        <v>10</v>
      </c>
      <c r="AZ47" s="10" t="s">
        <v>10</v>
      </c>
      <c r="BA47" s="10" t="s">
        <v>10</v>
      </c>
      <c r="BB47" s="10" t="s">
        <v>10</v>
      </c>
      <c r="BC47" s="10" t="s">
        <v>10</v>
      </c>
      <c r="BD47" s="10" t="s">
        <v>10</v>
      </c>
      <c r="BE47" s="10" t="s">
        <v>10</v>
      </c>
      <c r="BF47" s="10" t="s">
        <v>10</v>
      </c>
      <c r="BG47" s="10" t="s">
        <v>10</v>
      </c>
      <c r="BH47" s="10" t="s">
        <v>10</v>
      </c>
      <c r="BI47" s="10" t="s">
        <v>10</v>
      </c>
      <c r="BJ47" s="10" t="s">
        <v>10</v>
      </c>
      <c r="BK47" s="10" t="s">
        <v>10</v>
      </c>
      <c r="BL47" s="10" t="s">
        <v>10</v>
      </c>
      <c r="BM47" s="10" t="s">
        <v>10</v>
      </c>
      <c r="BN47" s="10" t="s">
        <v>10</v>
      </c>
      <c r="BO47" s="10" t="s">
        <v>10</v>
      </c>
      <c r="BP47" s="10" t="s">
        <v>10</v>
      </c>
      <c r="BQ47" s="10" t="s">
        <v>10</v>
      </c>
      <c r="BR47" s="10" t="s">
        <v>10</v>
      </c>
      <c r="BS47" s="10" t="s">
        <v>10</v>
      </c>
      <c r="BT47" s="10" t="s">
        <v>10</v>
      </c>
      <c r="BU47" s="10" t="s">
        <v>10</v>
      </c>
      <c r="BV47" s="10" t="s">
        <v>10</v>
      </c>
      <c r="BW47" s="10" t="s">
        <v>10</v>
      </c>
      <c r="BX47" s="10" t="s">
        <v>10</v>
      </c>
      <c r="BY47" s="10" t="s">
        <v>10</v>
      </c>
      <c r="BZ47" s="10" t="s">
        <v>10</v>
      </c>
      <c r="CA47" s="10" t="s">
        <v>10</v>
      </c>
      <c r="CB47" s="10" t="s">
        <v>10</v>
      </c>
      <c r="CC47" s="10" t="s">
        <v>10</v>
      </c>
      <c r="CD47" s="10" t="s">
        <v>10</v>
      </c>
      <c r="CE47" s="10" t="s">
        <v>10</v>
      </c>
      <c r="CF47" s="10" t="s">
        <v>10</v>
      </c>
      <c r="CG47" s="10" t="s">
        <v>10</v>
      </c>
      <c r="CH47" s="10" t="s">
        <v>10</v>
      </c>
      <c r="CI47" s="10" t="s">
        <v>10</v>
      </c>
      <c r="CJ47" s="10" t="s">
        <v>10</v>
      </c>
      <c r="CK47" s="10" t="s">
        <v>10</v>
      </c>
      <c r="CL47" s="10" t="s">
        <v>10</v>
      </c>
      <c r="CM47" s="10" t="s">
        <v>10</v>
      </c>
      <c r="CN47" s="10" t="s">
        <v>10</v>
      </c>
      <c r="CO47" s="10" t="s">
        <v>10</v>
      </c>
      <c r="CP47" s="10" t="s">
        <v>10</v>
      </c>
      <c r="CQ47" s="10" t="s">
        <v>10</v>
      </c>
      <c r="CR47" s="10" t="s">
        <v>10</v>
      </c>
      <c r="CS47" s="10" t="s">
        <v>10</v>
      </c>
      <c r="CT47" s="10" t="s">
        <v>10</v>
      </c>
      <c r="CU47" s="10" t="s">
        <v>10</v>
      </c>
      <c r="CV47" s="10" t="s">
        <v>10</v>
      </c>
      <c r="CW47" s="10" t="s">
        <v>10</v>
      </c>
      <c r="CX47" s="10" t="s">
        <v>10</v>
      </c>
      <c r="CY47" s="10" t="s">
        <v>10</v>
      </c>
      <c r="CZ47" s="10" t="s">
        <v>10</v>
      </c>
      <c r="DA47" s="10" t="s">
        <v>10</v>
      </c>
      <c r="DB47" s="10" t="s">
        <v>10</v>
      </c>
      <c r="DC47" s="10" t="s">
        <v>10</v>
      </c>
      <c r="DD47" s="10" t="s">
        <v>10</v>
      </c>
      <c r="DE47" s="10" t="s">
        <v>10</v>
      </c>
      <c r="DF47" s="10" t="s">
        <v>10</v>
      </c>
      <c r="DG47" s="10" t="s">
        <v>10</v>
      </c>
      <c r="DH47" s="10" t="s">
        <v>10</v>
      </c>
      <c r="DI47" s="10" t="s">
        <v>10</v>
      </c>
    </row>
    <row r="48" spans="1:113" x14ac:dyDescent="0.25">
      <c r="A48" t="s">
        <v>38</v>
      </c>
      <c r="B48">
        <v>1</v>
      </c>
      <c r="C48" t="s">
        <v>9</v>
      </c>
      <c r="D48">
        <v>150</v>
      </c>
      <c r="E48">
        <v>0</v>
      </c>
      <c r="F48">
        <v>123</v>
      </c>
      <c r="G48">
        <v>27</v>
      </c>
      <c r="H48">
        <v>100</v>
      </c>
      <c r="I48">
        <v>0</v>
      </c>
      <c r="J48">
        <v>100</v>
      </c>
      <c r="K48">
        <v>0</v>
      </c>
      <c r="L48" s="1">
        <v>0.361032520325203</v>
      </c>
      <c r="M48">
        <v>4.8612542225527397E-2</v>
      </c>
      <c r="N48" s="1" t="s">
        <v>10</v>
      </c>
      <c r="O48" t="s">
        <v>10</v>
      </c>
      <c r="P48">
        <v>0</v>
      </c>
      <c r="Q48" t="s">
        <v>200</v>
      </c>
      <c r="R48">
        <v>1</v>
      </c>
      <c r="S48" t="s">
        <v>167</v>
      </c>
      <c r="T48" t="s">
        <v>168</v>
      </c>
      <c r="U48">
        <v>89</v>
      </c>
      <c r="V48">
        <v>71</v>
      </c>
      <c r="W48" s="1">
        <v>52.5</v>
      </c>
      <c r="X48" s="1">
        <v>55</v>
      </c>
      <c r="Y48">
        <v>0.84404761904761905</v>
      </c>
      <c r="Z48">
        <v>0.81259090909090903</v>
      </c>
      <c r="AA48">
        <v>1.2204736842105299</v>
      </c>
      <c r="AB48">
        <v>1.0945555555555599</v>
      </c>
      <c r="AC48">
        <v>42.5</v>
      </c>
      <c r="AD48">
        <v>52.5</v>
      </c>
      <c r="AE48">
        <v>0.630117647058824</v>
      </c>
      <c r="AF48">
        <v>0.65380952380952395</v>
      </c>
      <c r="AG48">
        <v>0.69247826086956499</v>
      </c>
      <c r="AH48">
        <v>0.68784210526315803</v>
      </c>
      <c r="AI48">
        <v>-175</v>
      </c>
      <c r="AJ48" t="s">
        <v>328</v>
      </c>
      <c r="AK48">
        <v>1</v>
      </c>
      <c r="AL48" t="s">
        <v>303</v>
      </c>
      <c r="AM48">
        <v>72</v>
      </c>
      <c r="AN48">
        <v>0</v>
      </c>
      <c r="AO48">
        <v>0</v>
      </c>
      <c r="AP48">
        <v>36</v>
      </c>
      <c r="AQ48">
        <v>36</v>
      </c>
      <c r="AR48">
        <v>100</v>
      </c>
      <c r="AS48">
        <v>100</v>
      </c>
      <c r="AT48">
        <v>100</v>
      </c>
      <c r="AU48">
        <v>100</v>
      </c>
      <c r="AV48">
        <v>0.59141666666666703</v>
      </c>
      <c r="AW48">
        <v>0.59141666666666703</v>
      </c>
      <c r="AX48">
        <v>0.54895833333333299</v>
      </c>
      <c r="AY48">
        <v>0.54895833333333299</v>
      </c>
      <c r="AZ48">
        <v>0.56483333333333297</v>
      </c>
      <c r="BA48">
        <v>0.56483333333333297</v>
      </c>
      <c r="BB48">
        <v>0.52475000000000005</v>
      </c>
      <c r="BC48">
        <v>0.52475000000000005</v>
      </c>
      <c r="BD48">
        <v>0.5585</v>
      </c>
      <c r="BE48">
        <v>0.53249999999999997</v>
      </c>
      <c r="BF48">
        <v>0.55700000000000005</v>
      </c>
      <c r="BG48">
        <v>0.5</v>
      </c>
      <c r="BH48" s="1">
        <v>-7.1790897562350395E-2</v>
      </c>
      <c r="BI48" s="1">
        <v>-4.4948569818233197E-2</v>
      </c>
      <c r="BJ48" s="1">
        <v>-0.11272368606453401</v>
      </c>
      <c r="BK48" t="s">
        <v>461</v>
      </c>
      <c r="BL48">
        <v>1</v>
      </c>
      <c r="BM48" t="s">
        <v>417</v>
      </c>
      <c r="BN48">
        <v>160</v>
      </c>
      <c r="BO48">
        <v>0</v>
      </c>
      <c r="BP48">
        <v>0</v>
      </c>
      <c r="BQ48">
        <v>151</v>
      </c>
      <c r="BR48">
        <v>9</v>
      </c>
      <c r="BS48">
        <v>80</v>
      </c>
      <c r="BT48">
        <v>76</v>
      </c>
      <c r="BU48">
        <v>4</v>
      </c>
      <c r="BV48" s="1">
        <v>95</v>
      </c>
      <c r="BW48">
        <v>0.82967105263157903</v>
      </c>
      <c r="BX48">
        <v>0.58525000000000005</v>
      </c>
      <c r="BY48" s="1">
        <v>0.852325</v>
      </c>
      <c r="BZ48">
        <v>80</v>
      </c>
      <c r="CA48">
        <v>75</v>
      </c>
      <c r="CB48">
        <v>5</v>
      </c>
      <c r="CC48" s="1">
        <v>93.75</v>
      </c>
      <c r="CD48">
        <v>0.96640000000000004</v>
      </c>
      <c r="CE48">
        <v>0.60119999999999996</v>
      </c>
      <c r="CF48" s="1">
        <v>0.96657499999999996</v>
      </c>
      <c r="CG48" s="1">
        <v>-0.118200863875023</v>
      </c>
      <c r="CH48">
        <v>40</v>
      </c>
      <c r="CI48">
        <v>38</v>
      </c>
      <c r="CJ48">
        <v>2</v>
      </c>
      <c r="CK48">
        <v>95</v>
      </c>
      <c r="CL48">
        <v>0.71699999999999997</v>
      </c>
      <c r="CM48">
        <v>0.48499999999999999</v>
      </c>
      <c r="CN48">
        <v>0.72994999999999999</v>
      </c>
      <c r="CO48">
        <v>40</v>
      </c>
      <c r="CP48">
        <v>38</v>
      </c>
      <c r="CQ48">
        <v>2</v>
      </c>
      <c r="CR48">
        <v>0.95</v>
      </c>
      <c r="CS48">
        <v>0.94234210526315798</v>
      </c>
      <c r="CT48">
        <v>0.6855</v>
      </c>
      <c r="CU48">
        <v>0.97470000000000001</v>
      </c>
      <c r="CV48">
        <v>40</v>
      </c>
      <c r="CW48">
        <v>37</v>
      </c>
      <c r="CX48">
        <v>3</v>
      </c>
      <c r="CY48">
        <v>92.5</v>
      </c>
      <c r="CZ48">
        <v>0.95805405405405397</v>
      </c>
      <c r="DA48">
        <v>0.52800000000000002</v>
      </c>
      <c r="DB48">
        <v>0.95327499999999998</v>
      </c>
      <c r="DC48">
        <v>40</v>
      </c>
      <c r="DD48">
        <v>38</v>
      </c>
      <c r="DE48">
        <v>2</v>
      </c>
      <c r="DF48">
        <v>95</v>
      </c>
      <c r="DG48">
        <v>0.97452631578947402</v>
      </c>
      <c r="DH48">
        <v>0.71099999999999997</v>
      </c>
      <c r="DI48">
        <v>0.97987500000000005</v>
      </c>
    </row>
    <row r="49" spans="1:113" x14ac:dyDescent="0.25">
      <c r="A49" t="s">
        <v>39</v>
      </c>
      <c r="B49">
        <v>1</v>
      </c>
      <c r="C49" t="s">
        <v>9</v>
      </c>
      <c r="D49">
        <v>150</v>
      </c>
      <c r="E49">
        <v>0</v>
      </c>
      <c r="F49">
        <v>123</v>
      </c>
      <c r="G49">
        <v>27</v>
      </c>
      <c r="H49">
        <v>97.560975609756099</v>
      </c>
      <c r="I49">
        <v>2.4390243902439002</v>
      </c>
      <c r="J49">
        <v>66.6666666666667</v>
      </c>
      <c r="K49">
        <v>33.3333333333333</v>
      </c>
      <c r="L49" s="1">
        <v>0.36131666666666701</v>
      </c>
      <c r="M49">
        <v>5.2726499537722002E-2</v>
      </c>
      <c r="N49" s="1">
        <v>0.31544444444444403</v>
      </c>
      <c r="O49">
        <v>4.0240250717133698E-2</v>
      </c>
      <c r="P49">
        <v>34.1666666666667</v>
      </c>
      <c r="Q49" t="s">
        <v>201</v>
      </c>
      <c r="R49">
        <v>1</v>
      </c>
      <c r="S49" t="s">
        <v>167</v>
      </c>
      <c r="T49" t="s">
        <v>168</v>
      </c>
      <c r="U49">
        <v>81</v>
      </c>
      <c r="V49">
        <v>79</v>
      </c>
      <c r="W49" s="1">
        <v>47.5</v>
      </c>
      <c r="X49" s="1">
        <v>57.5</v>
      </c>
      <c r="Y49">
        <v>1.0086315789473701</v>
      </c>
      <c r="Z49">
        <v>0.95295652173913004</v>
      </c>
      <c r="AA49">
        <v>1.03095238095238</v>
      </c>
      <c r="AB49">
        <v>0.93223529411764705</v>
      </c>
      <c r="AC49">
        <v>55</v>
      </c>
      <c r="AD49">
        <v>42.5</v>
      </c>
      <c r="AE49">
        <v>0.76072727272727303</v>
      </c>
      <c r="AF49">
        <v>0.97217647058823498</v>
      </c>
      <c r="AG49">
        <v>0.70805555555555599</v>
      </c>
      <c r="AH49">
        <v>0.84056521739130396</v>
      </c>
      <c r="AI49">
        <v>-125</v>
      </c>
      <c r="AJ49" t="s">
        <v>329</v>
      </c>
      <c r="AK49">
        <v>1</v>
      </c>
      <c r="AL49" t="s">
        <v>303</v>
      </c>
      <c r="AM49">
        <v>72</v>
      </c>
      <c r="AN49">
        <v>0</v>
      </c>
      <c r="AO49">
        <v>0</v>
      </c>
      <c r="AP49">
        <v>36</v>
      </c>
      <c r="AQ49">
        <v>36</v>
      </c>
      <c r="AR49">
        <v>95.8333333333333</v>
      </c>
      <c r="AS49">
        <v>95.8333333333333</v>
      </c>
      <c r="AT49">
        <v>87.5</v>
      </c>
      <c r="AU49">
        <v>100</v>
      </c>
      <c r="AV49">
        <v>0.87549999999999994</v>
      </c>
      <c r="AW49">
        <v>0.704125</v>
      </c>
      <c r="AX49">
        <v>1.1020416666666699</v>
      </c>
      <c r="AY49">
        <v>0.65079166666666699</v>
      </c>
      <c r="AZ49">
        <v>1.0845416666666701</v>
      </c>
      <c r="BA49">
        <v>0.62237500000000001</v>
      </c>
      <c r="BB49">
        <v>0.624</v>
      </c>
      <c r="BC49">
        <v>0.624</v>
      </c>
      <c r="BD49">
        <v>0.63200000000000001</v>
      </c>
      <c r="BE49">
        <v>0.59950000000000003</v>
      </c>
      <c r="BF49">
        <v>0.66649999999999998</v>
      </c>
      <c r="BG49">
        <v>0.64900000000000002</v>
      </c>
      <c r="BH49" s="1">
        <v>0.25875690081857999</v>
      </c>
      <c r="BI49" s="1">
        <v>0.23876832286312599</v>
      </c>
      <c r="BJ49" s="1">
        <v>-0.287264420331239</v>
      </c>
      <c r="BK49" t="s">
        <v>462</v>
      </c>
      <c r="BL49">
        <v>1</v>
      </c>
      <c r="BM49" t="s">
        <v>417</v>
      </c>
      <c r="BN49">
        <v>160</v>
      </c>
      <c r="BO49">
        <v>0</v>
      </c>
      <c r="BP49">
        <v>0</v>
      </c>
      <c r="BQ49">
        <v>142</v>
      </c>
      <c r="BR49">
        <v>18</v>
      </c>
      <c r="BS49">
        <v>80</v>
      </c>
      <c r="BT49">
        <v>71</v>
      </c>
      <c r="BU49">
        <v>9</v>
      </c>
      <c r="BV49" s="1">
        <v>88.75</v>
      </c>
      <c r="BW49">
        <v>1.18280281690141</v>
      </c>
      <c r="BX49">
        <v>1.1296666666666699</v>
      </c>
      <c r="BY49" s="1">
        <v>1.41855</v>
      </c>
      <c r="BZ49">
        <v>80</v>
      </c>
      <c r="CA49">
        <v>71</v>
      </c>
      <c r="CB49">
        <v>9</v>
      </c>
      <c r="CC49" s="1">
        <v>88.75</v>
      </c>
      <c r="CD49">
        <v>1.03233802816901</v>
      </c>
      <c r="CE49">
        <v>1.05666666666667</v>
      </c>
      <c r="CF49" s="1">
        <v>1.1066750000000001</v>
      </c>
      <c r="CG49" s="1">
        <v>0.28181263695303499</v>
      </c>
      <c r="CH49">
        <v>40</v>
      </c>
      <c r="CI49">
        <v>35</v>
      </c>
      <c r="CJ49">
        <v>5</v>
      </c>
      <c r="CK49">
        <v>87.5</v>
      </c>
      <c r="CL49">
        <v>1.0621714285714301</v>
      </c>
      <c r="CM49">
        <v>1.0464</v>
      </c>
      <c r="CN49">
        <v>1.1154999999999999</v>
      </c>
      <c r="CO49">
        <v>40</v>
      </c>
      <c r="CP49">
        <v>36</v>
      </c>
      <c r="CQ49">
        <v>4</v>
      </c>
      <c r="CR49">
        <v>0.9</v>
      </c>
      <c r="CS49">
        <v>1.3000833333333299</v>
      </c>
      <c r="CT49">
        <v>1.2337499999999999</v>
      </c>
      <c r="CU49">
        <v>1.7216</v>
      </c>
      <c r="CV49">
        <v>40</v>
      </c>
      <c r="CW49">
        <v>35</v>
      </c>
      <c r="CX49">
        <v>5</v>
      </c>
      <c r="CY49">
        <v>87.5</v>
      </c>
      <c r="CZ49">
        <v>0.94642857142857095</v>
      </c>
      <c r="DA49">
        <v>1.2005999999999999</v>
      </c>
      <c r="DB49">
        <v>1.07355</v>
      </c>
      <c r="DC49">
        <v>40</v>
      </c>
      <c r="DD49">
        <v>36</v>
      </c>
      <c r="DE49">
        <v>4</v>
      </c>
      <c r="DF49">
        <v>90</v>
      </c>
      <c r="DG49">
        <v>1.1158611111111101</v>
      </c>
      <c r="DH49">
        <v>0.87675000000000003</v>
      </c>
      <c r="DI49">
        <v>1.1397999999999999</v>
      </c>
    </row>
    <row r="50" spans="1:113" x14ac:dyDescent="0.25">
      <c r="A50" t="s">
        <v>40</v>
      </c>
      <c r="B50">
        <v>1</v>
      </c>
      <c r="C50" t="s">
        <v>9</v>
      </c>
      <c r="D50">
        <v>150</v>
      </c>
      <c r="E50">
        <v>0</v>
      </c>
      <c r="F50">
        <v>123</v>
      </c>
      <c r="G50">
        <v>27</v>
      </c>
      <c r="H50">
        <v>95.934959349593498</v>
      </c>
      <c r="I50">
        <v>4.0650406504065</v>
      </c>
      <c r="J50">
        <v>81.481481481481495</v>
      </c>
      <c r="K50">
        <v>18.518518518518501</v>
      </c>
      <c r="L50" s="1">
        <v>0.32716949152542402</v>
      </c>
      <c r="M50">
        <v>5.5517042133570199E-2</v>
      </c>
      <c r="N50" s="1">
        <v>0.29299999999999998</v>
      </c>
      <c r="O50">
        <v>6.0473134530963403E-2</v>
      </c>
      <c r="P50">
        <v>19.3032015065913</v>
      </c>
      <c r="Q50" t="s">
        <v>202</v>
      </c>
      <c r="R50">
        <v>1</v>
      </c>
      <c r="S50" t="s">
        <v>167</v>
      </c>
      <c r="T50" t="s">
        <v>168</v>
      </c>
      <c r="U50">
        <v>83</v>
      </c>
      <c r="V50">
        <v>77</v>
      </c>
      <c r="W50" s="1">
        <v>70</v>
      </c>
      <c r="X50" s="1">
        <v>62.5</v>
      </c>
      <c r="Y50">
        <v>0.59924999999999995</v>
      </c>
      <c r="Z50">
        <v>0.62504000000000004</v>
      </c>
      <c r="AA50">
        <v>0.70825000000000005</v>
      </c>
      <c r="AB50">
        <v>0.5222</v>
      </c>
      <c r="AC50">
        <v>55</v>
      </c>
      <c r="AD50">
        <v>45</v>
      </c>
      <c r="AE50">
        <v>0.48159090909090901</v>
      </c>
      <c r="AF50">
        <v>0.72805555555555601</v>
      </c>
      <c r="AG50">
        <v>0.62644444444444403</v>
      </c>
      <c r="AH50">
        <v>0.65436363636363604</v>
      </c>
      <c r="AI50">
        <v>175</v>
      </c>
      <c r="AJ50" t="s">
        <v>330</v>
      </c>
      <c r="AK50">
        <v>1</v>
      </c>
      <c r="AL50" t="s">
        <v>303</v>
      </c>
      <c r="AM50">
        <v>72</v>
      </c>
      <c r="AN50">
        <v>0</v>
      </c>
      <c r="AO50">
        <v>0</v>
      </c>
      <c r="AP50">
        <v>36</v>
      </c>
      <c r="AQ50">
        <v>36</v>
      </c>
      <c r="AR50">
        <v>95.8333333333333</v>
      </c>
      <c r="AS50">
        <v>95.8333333333333</v>
      </c>
      <c r="AT50">
        <v>100</v>
      </c>
      <c r="AU50">
        <v>100</v>
      </c>
      <c r="AV50">
        <v>0.62208333333333299</v>
      </c>
      <c r="AW50">
        <v>0.54149999999999998</v>
      </c>
      <c r="AX50">
        <v>0.61316666666666697</v>
      </c>
      <c r="AY50">
        <v>0.52224999999999999</v>
      </c>
      <c r="AZ50">
        <v>0.56495833333333301</v>
      </c>
      <c r="BA50">
        <v>0.56495833333333301</v>
      </c>
      <c r="BB50">
        <v>0.54100000000000004</v>
      </c>
      <c r="BC50">
        <v>0.54100000000000004</v>
      </c>
      <c r="BD50">
        <v>0.5</v>
      </c>
      <c r="BE50">
        <v>0.46700000000000003</v>
      </c>
      <c r="BF50">
        <v>0.51549999999999996</v>
      </c>
      <c r="BG50">
        <v>0.54049999999999998</v>
      </c>
      <c r="BH50" s="1">
        <v>-1.43335565974548E-2</v>
      </c>
      <c r="BI50" s="1">
        <v>-9.1828533154722003E-2</v>
      </c>
      <c r="BJ50" s="1">
        <v>-0.13034159410582699</v>
      </c>
      <c r="BK50" t="s">
        <v>463</v>
      </c>
      <c r="BL50">
        <v>1</v>
      </c>
      <c r="BM50" t="s">
        <v>417</v>
      </c>
      <c r="BN50">
        <v>160</v>
      </c>
      <c r="BO50">
        <v>0</v>
      </c>
      <c r="BP50">
        <v>0</v>
      </c>
      <c r="BQ50">
        <v>142</v>
      </c>
      <c r="BR50">
        <v>18</v>
      </c>
      <c r="BS50">
        <v>80</v>
      </c>
      <c r="BT50">
        <v>69</v>
      </c>
      <c r="BU50">
        <v>11</v>
      </c>
      <c r="BV50" s="1">
        <v>86.25</v>
      </c>
      <c r="BW50">
        <v>0.85468115942028999</v>
      </c>
      <c r="BX50">
        <v>0.60390909090909095</v>
      </c>
      <c r="BY50" s="1">
        <v>0.90149999999999997</v>
      </c>
      <c r="BZ50">
        <v>80</v>
      </c>
      <c r="CA50">
        <v>73</v>
      </c>
      <c r="CB50">
        <v>7</v>
      </c>
      <c r="CC50" s="1">
        <v>91.25</v>
      </c>
      <c r="CD50">
        <v>0.69360273972602704</v>
      </c>
      <c r="CE50">
        <v>0.46428571428571402</v>
      </c>
      <c r="CF50" s="1">
        <v>0.71383750000000001</v>
      </c>
      <c r="CG50" s="1">
        <v>0.26289246502180103</v>
      </c>
      <c r="CH50">
        <v>40</v>
      </c>
      <c r="CI50">
        <v>37</v>
      </c>
      <c r="CJ50">
        <v>3</v>
      </c>
      <c r="CK50">
        <v>92.5</v>
      </c>
      <c r="CL50">
        <v>0.718513513513514</v>
      </c>
      <c r="CM50">
        <v>0.42366666666666702</v>
      </c>
      <c r="CN50">
        <v>0.72165000000000001</v>
      </c>
      <c r="CO50">
        <v>40</v>
      </c>
      <c r="CP50">
        <v>32</v>
      </c>
      <c r="CQ50">
        <v>8</v>
      </c>
      <c r="CR50">
        <v>0.8</v>
      </c>
      <c r="CS50">
        <v>1.0121249999999999</v>
      </c>
      <c r="CT50">
        <v>0.67149999999999999</v>
      </c>
      <c r="CU50">
        <v>1.08135</v>
      </c>
      <c r="CV50">
        <v>40</v>
      </c>
      <c r="CW50">
        <v>37</v>
      </c>
      <c r="CX50">
        <v>3</v>
      </c>
      <c r="CY50">
        <v>92.5</v>
      </c>
      <c r="CZ50">
        <v>0.71256756756756801</v>
      </c>
      <c r="DA50">
        <v>0.458666666666667</v>
      </c>
      <c r="DB50">
        <v>0.7339</v>
      </c>
      <c r="DC50">
        <v>40</v>
      </c>
      <c r="DD50">
        <v>36</v>
      </c>
      <c r="DE50">
        <v>4</v>
      </c>
      <c r="DF50">
        <v>90</v>
      </c>
      <c r="DG50">
        <v>0.67411111111111099</v>
      </c>
      <c r="DH50">
        <v>0.46850000000000003</v>
      </c>
      <c r="DI50">
        <v>0.69377500000000003</v>
      </c>
    </row>
    <row r="51" spans="1:113" x14ac:dyDescent="0.25">
      <c r="A51" s="10" t="s">
        <v>10</v>
      </c>
      <c r="B51" s="10" t="s">
        <v>10</v>
      </c>
      <c r="C51" s="10" t="s">
        <v>10</v>
      </c>
      <c r="D51" s="10" t="s">
        <v>10</v>
      </c>
      <c r="E51" s="10" t="s">
        <v>10</v>
      </c>
      <c r="F51" s="10" t="s">
        <v>10</v>
      </c>
      <c r="G51" s="10" t="s">
        <v>10</v>
      </c>
      <c r="H51" s="10" t="s">
        <v>10</v>
      </c>
      <c r="I51" s="10" t="s">
        <v>10</v>
      </c>
      <c r="J51" s="10" t="s">
        <v>10</v>
      </c>
      <c r="K51" s="10" t="s">
        <v>10</v>
      </c>
      <c r="L51" s="10" t="s">
        <v>10</v>
      </c>
      <c r="M51" s="10" t="s">
        <v>10</v>
      </c>
      <c r="N51" s="10" t="s">
        <v>10</v>
      </c>
      <c r="O51" s="10" t="s">
        <v>10</v>
      </c>
      <c r="P51" s="10" t="s">
        <v>10</v>
      </c>
      <c r="Q51" s="10" t="s">
        <v>10</v>
      </c>
      <c r="R51" s="10" t="s">
        <v>10</v>
      </c>
      <c r="S51" s="10" t="s">
        <v>10</v>
      </c>
      <c r="T51" s="10" t="s">
        <v>10</v>
      </c>
      <c r="U51" s="10" t="s">
        <v>10</v>
      </c>
      <c r="V51" s="10" t="s">
        <v>10</v>
      </c>
      <c r="W51" s="10" t="s">
        <v>10</v>
      </c>
      <c r="X51" s="10" t="s">
        <v>10</v>
      </c>
      <c r="Y51" s="10" t="s">
        <v>10</v>
      </c>
      <c r="Z51" s="10" t="s">
        <v>10</v>
      </c>
      <c r="AA51" s="10" t="s">
        <v>10</v>
      </c>
      <c r="AB51" s="10" t="s">
        <v>10</v>
      </c>
      <c r="AC51" s="10" t="s">
        <v>10</v>
      </c>
      <c r="AD51" s="10" t="s">
        <v>10</v>
      </c>
      <c r="AE51" s="10" t="s">
        <v>10</v>
      </c>
      <c r="AF51" s="10" t="s">
        <v>10</v>
      </c>
      <c r="AG51" s="10" t="s">
        <v>10</v>
      </c>
      <c r="AH51" s="10" t="s">
        <v>10</v>
      </c>
      <c r="AI51" s="10" t="s">
        <v>10</v>
      </c>
      <c r="AJ51" s="10" t="s">
        <v>10</v>
      </c>
      <c r="AK51" s="10" t="s">
        <v>10</v>
      </c>
      <c r="AL51" s="10" t="s">
        <v>10</v>
      </c>
      <c r="AM51" s="10" t="s">
        <v>10</v>
      </c>
      <c r="AN51" s="10" t="s">
        <v>10</v>
      </c>
      <c r="AO51" s="10" t="s">
        <v>10</v>
      </c>
      <c r="AP51" s="10" t="s">
        <v>10</v>
      </c>
      <c r="AQ51" s="10" t="s">
        <v>10</v>
      </c>
      <c r="AR51" s="10" t="s">
        <v>10</v>
      </c>
      <c r="AS51" s="10" t="s">
        <v>10</v>
      </c>
      <c r="AT51" s="10" t="s">
        <v>10</v>
      </c>
      <c r="AU51" s="10" t="s">
        <v>10</v>
      </c>
      <c r="AV51" s="10" t="s">
        <v>10</v>
      </c>
      <c r="AW51" s="10" t="s">
        <v>10</v>
      </c>
      <c r="AX51" s="10" t="s">
        <v>10</v>
      </c>
      <c r="AY51" s="10" t="s">
        <v>10</v>
      </c>
      <c r="AZ51" s="10" t="s">
        <v>10</v>
      </c>
      <c r="BA51" s="10" t="s">
        <v>10</v>
      </c>
      <c r="BB51" s="10" t="s">
        <v>10</v>
      </c>
      <c r="BC51" s="10" t="s">
        <v>10</v>
      </c>
      <c r="BD51" s="10" t="s">
        <v>10</v>
      </c>
      <c r="BE51" s="10" t="s">
        <v>10</v>
      </c>
      <c r="BF51" s="10" t="s">
        <v>10</v>
      </c>
      <c r="BG51" s="10" t="s">
        <v>10</v>
      </c>
      <c r="BH51" s="10" t="s">
        <v>10</v>
      </c>
      <c r="BI51" s="10" t="s">
        <v>10</v>
      </c>
      <c r="BJ51" s="10" t="s">
        <v>10</v>
      </c>
      <c r="BK51" s="10" t="s">
        <v>10</v>
      </c>
      <c r="BL51" s="10" t="s">
        <v>10</v>
      </c>
      <c r="BM51" s="10" t="s">
        <v>10</v>
      </c>
      <c r="BN51" s="10" t="s">
        <v>10</v>
      </c>
      <c r="BO51" s="10" t="s">
        <v>10</v>
      </c>
      <c r="BP51" s="10" t="s">
        <v>10</v>
      </c>
      <c r="BQ51" s="10" t="s">
        <v>10</v>
      </c>
      <c r="BR51" s="10" t="s">
        <v>10</v>
      </c>
      <c r="BS51" s="10" t="s">
        <v>10</v>
      </c>
      <c r="BT51" s="10" t="s">
        <v>10</v>
      </c>
      <c r="BU51" s="10" t="s">
        <v>10</v>
      </c>
      <c r="BV51" s="10" t="s">
        <v>10</v>
      </c>
      <c r="BW51" s="10" t="s">
        <v>10</v>
      </c>
      <c r="BX51" s="10" t="s">
        <v>10</v>
      </c>
      <c r="BY51" s="10" t="s">
        <v>10</v>
      </c>
      <c r="BZ51" s="10" t="s">
        <v>10</v>
      </c>
      <c r="CA51" s="10" t="s">
        <v>10</v>
      </c>
      <c r="CB51" s="10" t="s">
        <v>10</v>
      </c>
      <c r="CC51" s="10" t="s">
        <v>10</v>
      </c>
      <c r="CD51" s="10" t="s">
        <v>10</v>
      </c>
      <c r="CE51" s="10" t="s">
        <v>10</v>
      </c>
      <c r="CF51" s="10" t="s">
        <v>10</v>
      </c>
      <c r="CG51" s="10" t="s">
        <v>10</v>
      </c>
      <c r="CH51" s="10" t="s">
        <v>10</v>
      </c>
      <c r="CI51" s="10" t="s">
        <v>10</v>
      </c>
      <c r="CJ51" s="10" t="s">
        <v>10</v>
      </c>
      <c r="CK51" s="10" t="s">
        <v>10</v>
      </c>
      <c r="CL51" s="10" t="s">
        <v>10</v>
      </c>
      <c r="CM51" s="10" t="s">
        <v>10</v>
      </c>
      <c r="CN51" s="10" t="s">
        <v>10</v>
      </c>
      <c r="CO51" s="10" t="s">
        <v>10</v>
      </c>
      <c r="CP51" s="10" t="s">
        <v>10</v>
      </c>
      <c r="CQ51" s="10" t="s">
        <v>10</v>
      </c>
      <c r="CR51" s="10" t="s">
        <v>10</v>
      </c>
      <c r="CS51" s="10" t="s">
        <v>10</v>
      </c>
      <c r="CT51" s="10" t="s">
        <v>10</v>
      </c>
      <c r="CU51" s="10" t="s">
        <v>10</v>
      </c>
      <c r="CV51" s="10" t="s">
        <v>10</v>
      </c>
      <c r="CW51" s="10" t="s">
        <v>10</v>
      </c>
      <c r="CX51" s="10" t="s">
        <v>10</v>
      </c>
      <c r="CY51" s="10" t="s">
        <v>10</v>
      </c>
      <c r="CZ51" s="10" t="s">
        <v>10</v>
      </c>
      <c r="DA51" s="10" t="s">
        <v>10</v>
      </c>
      <c r="DB51" s="10" t="s">
        <v>10</v>
      </c>
      <c r="DC51" s="10" t="s">
        <v>10</v>
      </c>
      <c r="DD51" s="10" t="s">
        <v>10</v>
      </c>
      <c r="DE51" s="10" t="s">
        <v>10</v>
      </c>
      <c r="DF51" s="10" t="s">
        <v>10</v>
      </c>
      <c r="DG51" s="10" t="s">
        <v>10</v>
      </c>
      <c r="DH51" s="10" t="s">
        <v>10</v>
      </c>
      <c r="DI51" s="10" t="s">
        <v>10</v>
      </c>
    </row>
    <row r="52" spans="1:113" x14ac:dyDescent="0.25">
      <c r="A52" s="10" t="s">
        <v>10</v>
      </c>
      <c r="B52" s="10" t="s">
        <v>10</v>
      </c>
      <c r="C52" s="10" t="s">
        <v>10</v>
      </c>
      <c r="D52" s="10" t="s">
        <v>10</v>
      </c>
      <c r="E52" s="10" t="s">
        <v>10</v>
      </c>
      <c r="F52" s="10" t="s">
        <v>10</v>
      </c>
      <c r="G52" s="10" t="s">
        <v>10</v>
      </c>
      <c r="H52" s="10" t="s">
        <v>10</v>
      </c>
      <c r="I52" s="10" t="s">
        <v>10</v>
      </c>
      <c r="J52" s="10" t="s">
        <v>10</v>
      </c>
      <c r="K52" s="10" t="s">
        <v>10</v>
      </c>
      <c r="L52" s="10" t="s">
        <v>10</v>
      </c>
      <c r="M52" s="10" t="s">
        <v>10</v>
      </c>
      <c r="N52" s="10" t="s">
        <v>10</v>
      </c>
      <c r="O52" s="10" t="s">
        <v>10</v>
      </c>
      <c r="P52" s="10" t="s">
        <v>10</v>
      </c>
      <c r="Q52" s="10" t="s">
        <v>10</v>
      </c>
      <c r="R52" s="10" t="s">
        <v>10</v>
      </c>
      <c r="S52" s="10" t="s">
        <v>10</v>
      </c>
      <c r="T52" s="10" t="s">
        <v>10</v>
      </c>
      <c r="U52" s="10" t="s">
        <v>10</v>
      </c>
      <c r="V52" s="10" t="s">
        <v>10</v>
      </c>
      <c r="W52" s="10" t="s">
        <v>10</v>
      </c>
      <c r="X52" s="10" t="s">
        <v>10</v>
      </c>
      <c r="Y52" s="10" t="s">
        <v>10</v>
      </c>
      <c r="Z52" s="10" t="s">
        <v>10</v>
      </c>
      <c r="AA52" s="10" t="s">
        <v>10</v>
      </c>
      <c r="AB52" s="10" t="s">
        <v>10</v>
      </c>
      <c r="AC52" s="10" t="s">
        <v>10</v>
      </c>
      <c r="AD52" s="10" t="s">
        <v>10</v>
      </c>
      <c r="AE52" s="10" t="s">
        <v>10</v>
      </c>
      <c r="AF52" s="10" t="s">
        <v>10</v>
      </c>
      <c r="AG52" s="10" t="s">
        <v>10</v>
      </c>
      <c r="AH52" s="10" t="s">
        <v>10</v>
      </c>
      <c r="AI52" s="10" t="s">
        <v>10</v>
      </c>
      <c r="AJ52" s="10" t="s">
        <v>10</v>
      </c>
      <c r="AK52" s="10" t="s">
        <v>10</v>
      </c>
      <c r="AL52" s="10" t="s">
        <v>10</v>
      </c>
      <c r="AM52" s="10" t="s">
        <v>10</v>
      </c>
      <c r="AN52" s="10" t="s">
        <v>10</v>
      </c>
      <c r="AO52" s="10" t="s">
        <v>10</v>
      </c>
      <c r="AP52" s="10" t="s">
        <v>10</v>
      </c>
      <c r="AQ52" s="10" t="s">
        <v>10</v>
      </c>
      <c r="AR52" s="10" t="s">
        <v>10</v>
      </c>
      <c r="AS52" s="10" t="s">
        <v>10</v>
      </c>
      <c r="AT52" s="10" t="s">
        <v>10</v>
      </c>
      <c r="AU52" s="10" t="s">
        <v>10</v>
      </c>
      <c r="AV52" s="10" t="s">
        <v>10</v>
      </c>
      <c r="AW52" s="10" t="s">
        <v>10</v>
      </c>
      <c r="AX52" s="10" t="s">
        <v>10</v>
      </c>
      <c r="AY52" s="10" t="s">
        <v>10</v>
      </c>
      <c r="AZ52" s="10" t="s">
        <v>10</v>
      </c>
      <c r="BA52" s="10" t="s">
        <v>10</v>
      </c>
      <c r="BB52" s="10" t="s">
        <v>10</v>
      </c>
      <c r="BC52" s="10" t="s">
        <v>10</v>
      </c>
      <c r="BD52" s="10" t="s">
        <v>10</v>
      </c>
      <c r="BE52" s="10" t="s">
        <v>10</v>
      </c>
      <c r="BF52" s="10" t="s">
        <v>10</v>
      </c>
      <c r="BG52" s="10" t="s">
        <v>10</v>
      </c>
      <c r="BH52" s="10" t="s">
        <v>10</v>
      </c>
      <c r="BI52" s="10" t="s">
        <v>10</v>
      </c>
      <c r="BJ52" s="10" t="s">
        <v>10</v>
      </c>
      <c r="BK52" s="10" t="s">
        <v>10</v>
      </c>
      <c r="BL52" s="10" t="s">
        <v>10</v>
      </c>
      <c r="BM52" s="10" t="s">
        <v>10</v>
      </c>
      <c r="BN52" s="10" t="s">
        <v>10</v>
      </c>
      <c r="BO52" s="10" t="s">
        <v>10</v>
      </c>
      <c r="BP52" s="10" t="s">
        <v>10</v>
      </c>
      <c r="BQ52" s="10" t="s">
        <v>10</v>
      </c>
      <c r="BR52" s="10" t="s">
        <v>10</v>
      </c>
      <c r="BS52" s="10" t="s">
        <v>10</v>
      </c>
      <c r="BT52" s="10" t="s">
        <v>10</v>
      </c>
      <c r="BU52" s="10" t="s">
        <v>10</v>
      </c>
      <c r="BV52" s="10" t="s">
        <v>10</v>
      </c>
      <c r="BW52" s="10" t="s">
        <v>10</v>
      </c>
      <c r="BX52" s="10" t="s">
        <v>10</v>
      </c>
      <c r="BY52" s="10" t="s">
        <v>10</v>
      </c>
      <c r="BZ52" s="10" t="s">
        <v>10</v>
      </c>
      <c r="CA52" s="10" t="s">
        <v>10</v>
      </c>
      <c r="CB52" s="10" t="s">
        <v>10</v>
      </c>
      <c r="CC52" s="10" t="s">
        <v>10</v>
      </c>
      <c r="CD52" s="10" t="s">
        <v>10</v>
      </c>
      <c r="CE52" s="10" t="s">
        <v>10</v>
      </c>
      <c r="CF52" s="10" t="s">
        <v>10</v>
      </c>
      <c r="CG52" s="10" t="s">
        <v>10</v>
      </c>
      <c r="CH52" s="10" t="s">
        <v>10</v>
      </c>
      <c r="CI52" s="10" t="s">
        <v>10</v>
      </c>
      <c r="CJ52" s="10" t="s">
        <v>10</v>
      </c>
      <c r="CK52" s="10" t="s">
        <v>10</v>
      </c>
      <c r="CL52" s="10" t="s">
        <v>10</v>
      </c>
      <c r="CM52" s="10" t="s">
        <v>10</v>
      </c>
      <c r="CN52" s="10" t="s">
        <v>10</v>
      </c>
      <c r="CO52" s="10" t="s">
        <v>10</v>
      </c>
      <c r="CP52" s="10" t="s">
        <v>10</v>
      </c>
      <c r="CQ52" s="10" t="s">
        <v>10</v>
      </c>
      <c r="CR52" s="10" t="s">
        <v>10</v>
      </c>
      <c r="CS52" s="10" t="s">
        <v>10</v>
      </c>
      <c r="CT52" s="10" t="s">
        <v>10</v>
      </c>
      <c r="CU52" s="10" t="s">
        <v>10</v>
      </c>
      <c r="CV52" s="10" t="s">
        <v>10</v>
      </c>
      <c r="CW52" s="10" t="s">
        <v>10</v>
      </c>
      <c r="CX52" s="10" t="s">
        <v>10</v>
      </c>
      <c r="CY52" s="10" t="s">
        <v>10</v>
      </c>
      <c r="CZ52" s="10" t="s">
        <v>10</v>
      </c>
      <c r="DA52" s="10" t="s">
        <v>10</v>
      </c>
      <c r="DB52" s="10" t="s">
        <v>10</v>
      </c>
      <c r="DC52" s="10" t="s">
        <v>10</v>
      </c>
      <c r="DD52" s="10" t="s">
        <v>10</v>
      </c>
      <c r="DE52" s="10" t="s">
        <v>10</v>
      </c>
      <c r="DF52" s="10" t="s">
        <v>10</v>
      </c>
      <c r="DG52" s="10" t="s">
        <v>10</v>
      </c>
      <c r="DH52" s="10" t="s">
        <v>10</v>
      </c>
      <c r="DI52" s="10" t="s">
        <v>10</v>
      </c>
    </row>
    <row r="53" spans="1:113" x14ac:dyDescent="0.25">
      <c r="A53" t="s">
        <v>41</v>
      </c>
      <c r="B53">
        <v>1</v>
      </c>
      <c r="C53" t="s">
        <v>9</v>
      </c>
      <c r="D53">
        <v>150</v>
      </c>
      <c r="E53">
        <v>0</v>
      </c>
      <c r="F53">
        <v>123</v>
      </c>
      <c r="G53">
        <v>27</v>
      </c>
      <c r="H53">
        <v>87.804878048780495</v>
      </c>
      <c r="I53">
        <v>12.1951219512195</v>
      </c>
      <c r="J53">
        <v>85.185185185185205</v>
      </c>
      <c r="K53">
        <v>14.814814814814801</v>
      </c>
      <c r="L53" s="1">
        <v>0.367148148148148</v>
      </c>
      <c r="M53">
        <v>5.2296390185605897E-2</v>
      </c>
      <c r="N53" s="1">
        <v>0.36699999999999999</v>
      </c>
      <c r="O53">
        <v>9.7355020414974E-2</v>
      </c>
      <c r="P53">
        <v>16.872427983539101</v>
      </c>
      <c r="Q53" t="s">
        <v>203</v>
      </c>
      <c r="R53">
        <v>1</v>
      </c>
      <c r="S53" t="s">
        <v>167</v>
      </c>
      <c r="T53" t="s">
        <v>168</v>
      </c>
      <c r="U53">
        <v>40</v>
      </c>
      <c r="V53">
        <v>120</v>
      </c>
      <c r="W53" s="1">
        <v>42.5</v>
      </c>
      <c r="X53" s="1">
        <v>52.5</v>
      </c>
      <c r="Y53">
        <v>2.47964705882353</v>
      </c>
      <c r="Z53">
        <v>3.06</v>
      </c>
      <c r="AA53">
        <v>1.1759565217391299</v>
      </c>
      <c r="AB53">
        <v>2.7443684210526298</v>
      </c>
      <c r="AC53">
        <v>47.5</v>
      </c>
      <c r="AD53">
        <v>52.5</v>
      </c>
      <c r="AE53">
        <v>1.0919473684210499</v>
      </c>
      <c r="AF53">
        <v>1.9615714285714301</v>
      </c>
      <c r="AG53">
        <v>1.1005714285714301</v>
      </c>
      <c r="AH53">
        <v>1.17905263157895</v>
      </c>
      <c r="AI53">
        <v>-100</v>
      </c>
      <c r="AJ53" t="s">
        <v>331</v>
      </c>
      <c r="AK53">
        <v>1</v>
      </c>
      <c r="AL53" t="s">
        <v>303</v>
      </c>
      <c r="AM53">
        <v>70</v>
      </c>
      <c r="AN53">
        <v>2</v>
      </c>
      <c r="AO53">
        <v>0</v>
      </c>
      <c r="AP53">
        <v>34</v>
      </c>
      <c r="AQ53">
        <v>36</v>
      </c>
      <c r="AR53">
        <v>81.818181818181799</v>
      </c>
      <c r="AS53">
        <v>70.8333333333333</v>
      </c>
      <c r="AT53">
        <v>83.3333333333333</v>
      </c>
      <c r="AU53">
        <v>100</v>
      </c>
      <c r="AV53">
        <v>1.50336363636364</v>
      </c>
      <c r="AW53">
        <v>0.88990909090909098</v>
      </c>
      <c r="AX53" s="3">
        <v>4.7445416666666702</v>
      </c>
      <c r="AY53">
        <v>1.322125</v>
      </c>
      <c r="AZ53">
        <v>1.77525</v>
      </c>
      <c r="BA53">
        <v>1.19</v>
      </c>
      <c r="BB53">
        <v>1.67275</v>
      </c>
      <c r="BC53">
        <v>1.67275</v>
      </c>
      <c r="BD53">
        <v>0.75049999999999994</v>
      </c>
      <c r="BE53">
        <v>0.89200000000000002</v>
      </c>
      <c r="BF53">
        <v>0.87549999999999994</v>
      </c>
      <c r="BG53">
        <v>1.2015</v>
      </c>
      <c r="BH53" s="1">
        <v>2.1559507972022298</v>
      </c>
      <c r="BI53" s="1">
        <v>0.180852028783939</v>
      </c>
      <c r="BJ53" s="1">
        <v>0.112671584930761</v>
      </c>
      <c r="BK53" t="s">
        <v>464</v>
      </c>
      <c r="BL53">
        <v>1</v>
      </c>
      <c r="BM53" t="s">
        <v>417</v>
      </c>
      <c r="BN53" s="3">
        <v>106</v>
      </c>
      <c r="BO53" s="3">
        <v>1</v>
      </c>
      <c r="BP53" s="3">
        <v>53</v>
      </c>
      <c r="BQ53" s="3">
        <v>59</v>
      </c>
      <c r="BR53">
        <v>47</v>
      </c>
      <c r="BS53">
        <v>53</v>
      </c>
      <c r="BT53">
        <v>36</v>
      </c>
      <c r="BU53">
        <v>17</v>
      </c>
      <c r="BV53" s="1">
        <v>67.924528301886795</v>
      </c>
      <c r="BW53">
        <v>1.1166388888888901</v>
      </c>
      <c r="BX53">
        <v>0.72282352941176498</v>
      </c>
      <c r="BY53" s="1">
        <v>1.10343396226415</v>
      </c>
      <c r="BZ53">
        <v>53</v>
      </c>
      <c r="CA53">
        <v>23</v>
      </c>
      <c r="CB53">
        <v>30</v>
      </c>
      <c r="CC53" s="1">
        <v>43.396226415094297</v>
      </c>
      <c r="CD53">
        <v>0.61734782608695604</v>
      </c>
      <c r="CE53">
        <v>0.43933333333333302</v>
      </c>
      <c r="CF53" s="1">
        <v>0.68796226415094297</v>
      </c>
      <c r="CG53" s="1">
        <v>0.60391640612144104</v>
      </c>
      <c r="CH53">
        <v>28</v>
      </c>
      <c r="CI53">
        <v>21</v>
      </c>
      <c r="CJ53">
        <v>7</v>
      </c>
      <c r="CK53">
        <v>75</v>
      </c>
      <c r="CL53">
        <v>0.97952380952380902</v>
      </c>
      <c r="CM53">
        <v>0.58842857142857097</v>
      </c>
      <c r="CN53">
        <v>0.999428571428571</v>
      </c>
      <c r="CO53">
        <v>25</v>
      </c>
      <c r="CP53">
        <v>15</v>
      </c>
      <c r="CQ53">
        <v>10</v>
      </c>
      <c r="CR53">
        <v>0.6</v>
      </c>
      <c r="CS53">
        <v>1.3086</v>
      </c>
      <c r="CT53">
        <v>0.81689999999999996</v>
      </c>
      <c r="CU53">
        <v>1.2199199999999999</v>
      </c>
      <c r="CV53">
        <v>28</v>
      </c>
      <c r="CW53">
        <v>11</v>
      </c>
      <c r="CX53">
        <v>17</v>
      </c>
      <c r="CY53">
        <v>39.285714285714299</v>
      </c>
      <c r="CZ53">
        <v>0.56136363636363595</v>
      </c>
      <c r="DA53">
        <v>0.50623529411764701</v>
      </c>
      <c r="DB53">
        <v>0.73717857142857102</v>
      </c>
      <c r="DC53">
        <v>25</v>
      </c>
      <c r="DD53">
        <v>12</v>
      </c>
      <c r="DE53">
        <v>13</v>
      </c>
      <c r="DF53">
        <v>48</v>
      </c>
      <c r="DG53">
        <v>0.66866666666666696</v>
      </c>
      <c r="DH53">
        <v>0.35184615384615398</v>
      </c>
      <c r="DI53">
        <v>0.63283999999999996</v>
      </c>
    </row>
    <row r="54" spans="1:113" x14ac:dyDescent="0.25">
      <c r="A54" t="s">
        <v>42</v>
      </c>
      <c r="B54">
        <v>1</v>
      </c>
      <c r="C54" t="s">
        <v>9</v>
      </c>
      <c r="D54">
        <v>150</v>
      </c>
      <c r="E54">
        <v>0</v>
      </c>
      <c r="F54">
        <v>123</v>
      </c>
      <c r="G54">
        <v>27</v>
      </c>
      <c r="H54">
        <v>95.934959349593498</v>
      </c>
      <c r="I54">
        <v>4.0650406504065</v>
      </c>
      <c r="J54">
        <v>92.592592592592595</v>
      </c>
      <c r="K54">
        <v>7.4074074074074101</v>
      </c>
      <c r="L54" s="1">
        <v>0.35847457627118601</v>
      </c>
      <c r="M54">
        <v>5.3541215351091097E-2</v>
      </c>
      <c r="N54" s="1">
        <v>0.4</v>
      </c>
      <c r="O54">
        <v>4.5254833995938999E-2</v>
      </c>
      <c r="P54">
        <v>7.7212806026365302</v>
      </c>
      <c r="Q54" t="s">
        <v>204</v>
      </c>
      <c r="R54">
        <v>1</v>
      </c>
      <c r="S54" t="s">
        <v>167</v>
      </c>
      <c r="T54" t="s">
        <v>168</v>
      </c>
      <c r="U54">
        <v>81</v>
      </c>
      <c r="V54">
        <v>79</v>
      </c>
      <c r="W54" s="1">
        <v>30</v>
      </c>
      <c r="X54" s="1">
        <v>45</v>
      </c>
      <c r="Y54">
        <v>1.46658333333333</v>
      </c>
      <c r="Z54">
        <v>1.3892222222222199</v>
      </c>
      <c r="AA54">
        <v>1.0982857142857101</v>
      </c>
      <c r="AB54">
        <v>1.4856818181818201</v>
      </c>
      <c r="AC54">
        <v>95</v>
      </c>
      <c r="AD54">
        <v>87.5</v>
      </c>
      <c r="AE54">
        <v>0.950526315789474</v>
      </c>
      <c r="AF54">
        <v>1.12911428571429</v>
      </c>
      <c r="AG54">
        <v>1.163</v>
      </c>
      <c r="AH54">
        <v>1.256</v>
      </c>
      <c r="AI54">
        <v>625</v>
      </c>
      <c r="AJ54" t="s">
        <v>332</v>
      </c>
      <c r="AK54">
        <v>1</v>
      </c>
      <c r="AL54" t="s">
        <v>303</v>
      </c>
      <c r="AM54">
        <v>72</v>
      </c>
      <c r="AN54">
        <v>0</v>
      </c>
      <c r="AO54">
        <v>0</v>
      </c>
      <c r="AP54">
        <v>36</v>
      </c>
      <c r="AQ54">
        <v>36</v>
      </c>
      <c r="AR54">
        <v>100</v>
      </c>
      <c r="AS54">
        <v>100</v>
      </c>
      <c r="AT54">
        <v>100</v>
      </c>
      <c r="AU54">
        <v>100</v>
      </c>
      <c r="AV54">
        <v>0.46800000000000003</v>
      </c>
      <c r="AW54">
        <v>0.46800000000000003</v>
      </c>
      <c r="AX54">
        <v>0.49358333333333299</v>
      </c>
      <c r="AY54">
        <v>0.49358333333333299</v>
      </c>
      <c r="AZ54">
        <v>0.47341666666666699</v>
      </c>
      <c r="BA54">
        <v>0.47341666666666699</v>
      </c>
      <c r="BB54">
        <v>0.44424999999999998</v>
      </c>
      <c r="BC54">
        <v>0.44424999999999998</v>
      </c>
      <c r="BD54">
        <v>0.44850000000000001</v>
      </c>
      <c r="BE54">
        <v>0.47249999999999998</v>
      </c>
      <c r="BF54">
        <v>0.45650000000000002</v>
      </c>
      <c r="BG54">
        <v>0.44800000000000001</v>
      </c>
      <c r="BH54" s="1">
        <v>5.4665242165242101E-2</v>
      </c>
      <c r="BI54" s="1">
        <v>1.1574074074074001E-2</v>
      </c>
      <c r="BJ54" s="1">
        <v>-5.0747863247863199E-2</v>
      </c>
      <c r="BK54" t="s">
        <v>465</v>
      </c>
      <c r="BL54">
        <v>1</v>
      </c>
      <c r="BM54" t="s">
        <v>417</v>
      </c>
      <c r="BN54">
        <v>159</v>
      </c>
      <c r="BO54">
        <v>0</v>
      </c>
      <c r="BP54">
        <v>1</v>
      </c>
      <c r="BQ54">
        <v>154</v>
      </c>
      <c r="BR54">
        <v>5</v>
      </c>
      <c r="BS54">
        <v>80</v>
      </c>
      <c r="BT54">
        <v>80</v>
      </c>
      <c r="BU54">
        <v>0</v>
      </c>
      <c r="BV54" s="1">
        <v>100</v>
      </c>
      <c r="BW54">
        <v>0.79091250000000002</v>
      </c>
      <c r="BX54" t="s">
        <v>10</v>
      </c>
      <c r="BY54" s="1">
        <v>0.79091250000000002</v>
      </c>
      <c r="BZ54">
        <v>79</v>
      </c>
      <c r="CA54">
        <v>74</v>
      </c>
      <c r="CB54">
        <v>5</v>
      </c>
      <c r="CC54" s="1">
        <v>93.670886075949397</v>
      </c>
      <c r="CD54">
        <v>0.68533783783783797</v>
      </c>
      <c r="CE54">
        <v>0.62660000000000005</v>
      </c>
      <c r="CF54" s="1">
        <v>0.71915189873417695</v>
      </c>
      <c r="CG54" s="1">
        <v>9.9785040395684199E-2</v>
      </c>
      <c r="CH54">
        <v>40</v>
      </c>
      <c r="CI54">
        <v>40</v>
      </c>
      <c r="CJ54">
        <v>0</v>
      </c>
      <c r="CK54">
        <v>100</v>
      </c>
      <c r="CL54">
        <v>0.64724999999999999</v>
      </c>
      <c r="CM54" t="s">
        <v>10</v>
      </c>
      <c r="CN54">
        <v>0.64724999999999999</v>
      </c>
      <c r="CO54">
        <v>40</v>
      </c>
      <c r="CP54">
        <v>40</v>
      </c>
      <c r="CQ54">
        <v>0</v>
      </c>
      <c r="CR54">
        <v>1</v>
      </c>
      <c r="CS54">
        <v>0.93457500000000004</v>
      </c>
      <c r="CT54" t="s">
        <v>10</v>
      </c>
      <c r="CU54">
        <v>0.93457500000000004</v>
      </c>
      <c r="CV54">
        <v>39</v>
      </c>
      <c r="CW54">
        <v>38</v>
      </c>
      <c r="CX54">
        <v>1</v>
      </c>
      <c r="CY54">
        <v>97.435897435897402</v>
      </c>
      <c r="CZ54">
        <v>0.66234210526315795</v>
      </c>
      <c r="DA54">
        <v>0.40600000000000003</v>
      </c>
      <c r="DB54">
        <v>0.66900000000000004</v>
      </c>
      <c r="DC54">
        <v>40</v>
      </c>
      <c r="DD54">
        <v>36</v>
      </c>
      <c r="DE54">
        <v>4</v>
      </c>
      <c r="DF54">
        <v>90</v>
      </c>
      <c r="DG54">
        <v>0.70961111111111097</v>
      </c>
      <c r="DH54">
        <v>0.68174999999999997</v>
      </c>
      <c r="DI54">
        <v>0.76805000000000001</v>
      </c>
    </row>
    <row r="55" spans="1:113" x14ac:dyDescent="0.25">
      <c r="A55" t="s">
        <v>43</v>
      </c>
      <c r="B55">
        <v>1</v>
      </c>
      <c r="C55" t="s">
        <v>9</v>
      </c>
      <c r="D55">
        <v>150</v>
      </c>
      <c r="E55">
        <v>0</v>
      </c>
      <c r="F55">
        <v>123</v>
      </c>
      <c r="G55">
        <v>27</v>
      </c>
      <c r="H55">
        <v>99.1869918699187</v>
      </c>
      <c r="I55">
        <v>0.81300813008130102</v>
      </c>
      <c r="J55">
        <v>92.592592592592595</v>
      </c>
      <c r="K55">
        <v>7.4074074074074101</v>
      </c>
      <c r="L55" s="1">
        <v>0.35532786885245898</v>
      </c>
      <c r="M55">
        <v>4.88765425024206E-2</v>
      </c>
      <c r="N55" s="1">
        <v>0.25800000000000001</v>
      </c>
      <c r="O55">
        <v>1.4142135623730999E-2</v>
      </c>
      <c r="P55">
        <v>7.4681238615664798</v>
      </c>
      <c r="Q55" t="s">
        <v>205</v>
      </c>
      <c r="R55">
        <v>1</v>
      </c>
      <c r="S55" t="s">
        <v>167</v>
      </c>
      <c r="T55" t="s">
        <v>168</v>
      </c>
      <c r="U55">
        <v>82</v>
      </c>
      <c r="V55">
        <v>78</v>
      </c>
      <c r="W55" s="1">
        <v>50</v>
      </c>
      <c r="X55" s="1">
        <v>52.5</v>
      </c>
      <c r="Y55">
        <v>0.83889999999999998</v>
      </c>
      <c r="Z55">
        <v>0.81661904761904802</v>
      </c>
      <c r="AA55">
        <v>1.0442499999999999</v>
      </c>
      <c r="AB55">
        <v>0.84278947368421098</v>
      </c>
      <c r="AC55">
        <v>40</v>
      </c>
      <c r="AD55">
        <v>42.5</v>
      </c>
      <c r="AE55">
        <v>0.53956249999999994</v>
      </c>
      <c r="AF55">
        <v>0.67470588235294104</v>
      </c>
      <c r="AG55">
        <v>0.45404166666666701</v>
      </c>
      <c r="AH55">
        <v>0.51856521739130401</v>
      </c>
      <c r="AI55">
        <v>-150</v>
      </c>
      <c r="AJ55" t="s">
        <v>333</v>
      </c>
      <c r="AK55">
        <v>1</v>
      </c>
      <c r="AL55" t="s">
        <v>303</v>
      </c>
      <c r="AM55">
        <v>72</v>
      </c>
      <c r="AN55">
        <v>0</v>
      </c>
      <c r="AO55">
        <v>0</v>
      </c>
      <c r="AP55">
        <v>36</v>
      </c>
      <c r="AQ55">
        <v>36</v>
      </c>
      <c r="AR55">
        <v>95.8333333333333</v>
      </c>
      <c r="AS55">
        <v>95.8333333333333</v>
      </c>
      <c r="AT55">
        <v>95.8333333333333</v>
      </c>
      <c r="AU55">
        <v>100</v>
      </c>
      <c r="AV55">
        <v>0.58850000000000002</v>
      </c>
      <c r="AW55">
        <v>0.50266666666666704</v>
      </c>
      <c r="AX55">
        <v>0.64291666666666702</v>
      </c>
      <c r="AY55">
        <v>0.54449999999999998</v>
      </c>
      <c r="AZ55">
        <v>0.60979166666666695</v>
      </c>
      <c r="BA55">
        <v>0.53354166666666702</v>
      </c>
      <c r="BB55">
        <v>0.57699999999999996</v>
      </c>
      <c r="BC55">
        <v>0.57699999999999996</v>
      </c>
      <c r="BD55">
        <v>0.49049999999999999</v>
      </c>
      <c r="BE55">
        <v>0.51549999999999996</v>
      </c>
      <c r="BF55">
        <v>0.52349999999999997</v>
      </c>
      <c r="BG55">
        <v>0.58150000000000002</v>
      </c>
      <c r="BH55" s="1">
        <v>9.2466723307844806E-2</v>
      </c>
      <c r="BI55" s="1">
        <v>3.6179552534692599E-2</v>
      </c>
      <c r="BJ55" s="1">
        <v>-1.9541206457094201E-2</v>
      </c>
      <c r="BK55" t="s">
        <v>466</v>
      </c>
      <c r="BL55">
        <v>1</v>
      </c>
      <c r="BM55" t="s">
        <v>417</v>
      </c>
      <c r="BN55">
        <v>159</v>
      </c>
      <c r="BO55">
        <v>1</v>
      </c>
      <c r="BP55">
        <v>0</v>
      </c>
      <c r="BQ55">
        <v>151</v>
      </c>
      <c r="BR55">
        <v>8</v>
      </c>
      <c r="BS55">
        <v>79</v>
      </c>
      <c r="BT55">
        <v>76</v>
      </c>
      <c r="BU55">
        <v>3</v>
      </c>
      <c r="BV55" s="1">
        <v>96.202531645569593</v>
      </c>
      <c r="BW55">
        <v>1.0948289473684201</v>
      </c>
      <c r="BX55">
        <v>0.80466666666666697</v>
      </c>
      <c r="BY55" s="1">
        <v>1.1130379746835399</v>
      </c>
      <c r="BZ55">
        <v>80</v>
      </c>
      <c r="CA55">
        <v>75</v>
      </c>
      <c r="CB55">
        <v>5</v>
      </c>
      <c r="CC55" s="1">
        <v>93.75</v>
      </c>
      <c r="CD55">
        <v>1.08873333333333</v>
      </c>
      <c r="CE55">
        <v>0.94940000000000002</v>
      </c>
      <c r="CF55" s="1">
        <v>1.1110249999999999</v>
      </c>
      <c r="CG55" s="1">
        <v>1.8118176310564101E-3</v>
      </c>
      <c r="CH55">
        <v>39</v>
      </c>
      <c r="CI55">
        <v>38</v>
      </c>
      <c r="CJ55">
        <v>1</v>
      </c>
      <c r="CK55">
        <v>97.435897435897402</v>
      </c>
      <c r="CL55">
        <v>0.86760526315789499</v>
      </c>
      <c r="CM55">
        <v>0.61899999999999999</v>
      </c>
      <c r="CN55">
        <v>0.87105128205128202</v>
      </c>
      <c r="CO55">
        <v>40</v>
      </c>
      <c r="CP55">
        <v>38</v>
      </c>
      <c r="CQ55">
        <v>2</v>
      </c>
      <c r="CR55">
        <v>0.95</v>
      </c>
      <c r="CS55">
        <v>1.32205263157895</v>
      </c>
      <c r="CT55">
        <v>0.89749999999999996</v>
      </c>
      <c r="CU55">
        <v>1.348975</v>
      </c>
      <c r="CV55">
        <v>40</v>
      </c>
      <c r="CW55">
        <v>40</v>
      </c>
      <c r="CX55">
        <v>0</v>
      </c>
      <c r="CY55">
        <v>100</v>
      </c>
      <c r="CZ55">
        <v>1.0535000000000001</v>
      </c>
      <c r="DA55" t="s">
        <v>10</v>
      </c>
      <c r="DB55">
        <v>1.0535000000000001</v>
      </c>
      <c r="DC55">
        <v>40</v>
      </c>
      <c r="DD55">
        <v>35</v>
      </c>
      <c r="DE55">
        <v>5</v>
      </c>
      <c r="DF55">
        <v>87.5</v>
      </c>
      <c r="DG55">
        <v>1.129</v>
      </c>
      <c r="DH55">
        <v>0.94940000000000002</v>
      </c>
      <c r="DI55">
        <v>1.16855</v>
      </c>
    </row>
    <row r="56" spans="1:113" x14ac:dyDescent="0.25">
      <c r="A56" t="s">
        <v>44</v>
      </c>
      <c r="B56">
        <v>1</v>
      </c>
      <c r="C56" t="s">
        <v>9</v>
      </c>
      <c r="D56">
        <v>150</v>
      </c>
      <c r="E56">
        <v>0</v>
      </c>
      <c r="F56">
        <v>123</v>
      </c>
      <c r="G56">
        <v>27</v>
      </c>
      <c r="H56">
        <v>90.243902439024396</v>
      </c>
      <c r="I56">
        <v>9.7560975609756095</v>
      </c>
      <c r="J56">
        <v>70.370370370370395</v>
      </c>
      <c r="K56">
        <v>29.629629629629601</v>
      </c>
      <c r="L56" s="1">
        <v>0.37007207207207199</v>
      </c>
      <c r="M56">
        <v>4.6583007380122797E-2</v>
      </c>
      <c r="N56" s="1">
        <v>0.32974999999999999</v>
      </c>
      <c r="O56">
        <v>3.3203915431767997E-2</v>
      </c>
      <c r="P56">
        <v>32.8328328328328</v>
      </c>
      <c r="Q56" t="s">
        <v>206</v>
      </c>
      <c r="R56">
        <v>1</v>
      </c>
      <c r="S56" t="s">
        <v>167</v>
      </c>
      <c r="T56" t="s">
        <v>168</v>
      </c>
      <c r="U56">
        <v>65</v>
      </c>
      <c r="V56">
        <v>95</v>
      </c>
      <c r="W56" s="1">
        <v>42.5</v>
      </c>
      <c r="X56" s="1">
        <v>82.5</v>
      </c>
      <c r="Y56">
        <v>0.89647058823529402</v>
      </c>
      <c r="Z56">
        <v>0.81493939393939396</v>
      </c>
      <c r="AA56">
        <v>0.89660869565217405</v>
      </c>
      <c r="AB56">
        <v>0.82399999999999995</v>
      </c>
      <c r="AC56">
        <v>35</v>
      </c>
      <c r="AD56">
        <v>37.5</v>
      </c>
      <c r="AE56">
        <v>0.73721428571428604</v>
      </c>
      <c r="AF56">
        <v>0.93786666666666696</v>
      </c>
      <c r="AG56">
        <v>0.63573076923076899</v>
      </c>
      <c r="AH56">
        <v>0.54224000000000006</v>
      </c>
      <c r="AI56">
        <v>-225</v>
      </c>
      <c r="AJ56" t="s">
        <v>334</v>
      </c>
      <c r="AK56">
        <v>1</v>
      </c>
      <c r="AL56" t="s">
        <v>303</v>
      </c>
      <c r="AM56">
        <v>72</v>
      </c>
      <c r="AN56">
        <v>0</v>
      </c>
      <c r="AO56">
        <v>0</v>
      </c>
      <c r="AP56">
        <v>36</v>
      </c>
      <c r="AQ56">
        <v>36</v>
      </c>
      <c r="AR56">
        <v>95.8333333333333</v>
      </c>
      <c r="AS56">
        <v>100</v>
      </c>
      <c r="AT56">
        <v>100</v>
      </c>
      <c r="AU56">
        <v>100</v>
      </c>
      <c r="AV56">
        <v>0.64395833333333297</v>
      </c>
      <c r="AW56">
        <v>0.52933333333333299</v>
      </c>
      <c r="AX56">
        <v>0.57325000000000004</v>
      </c>
      <c r="AY56">
        <v>0.57325000000000004</v>
      </c>
      <c r="AZ56">
        <v>0.57245833333333296</v>
      </c>
      <c r="BA56">
        <v>0.57245833333333296</v>
      </c>
      <c r="BB56">
        <v>0.54125000000000001</v>
      </c>
      <c r="BC56">
        <v>0.54125000000000001</v>
      </c>
      <c r="BD56">
        <v>0.56599999999999995</v>
      </c>
      <c r="BE56">
        <v>0.5585</v>
      </c>
      <c r="BF56">
        <v>0.54900000000000004</v>
      </c>
      <c r="BG56">
        <v>0.52500000000000002</v>
      </c>
      <c r="BH56" s="1">
        <v>-0.109802652863151</v>
      </c>
      <c r="BI56" s="1">
        <v>-0.11103202846975101</v>
      </c>
      <c r="BJ56" s="1">
        <v>-0.15949530896150099</v>
      </c>
      <c r="BK56" t="s">
        <v>467</v>
      </c>
      <c r="BL56">
        <v>1</v>
      </c>
      <c r="BM56" t="s">
        <v>417</v>
      </c>
      <c r="BN56">
        <v>160</v>
      </c>
      <c r="BO56">
        <v>0</v>
      </c>
      <c r="BP56">
        <v>0</v>
      </c>
      <c r="BQ56">
        <v>124</v>
      </c>
      <c r="BR56">
        <v>36</v>
      </c>
      <c r="BS56">
        <v>80</v>
      </c>
      <c r="BT56">
        <v>54</v>
      </c>
      <c r="BU56">
        <v>26</v>
      </c>
      <c r="BV56" s="1">
        <v>67.5</v>
      </c>
      <c r="BW56">
        <v>0.88825925925925897</v>
      </c>
      <c r="BX56">
        <v>0.66653846153846197</v>
      </c>
      <c r="BY56" s="1">
        <v>0.99870000000000003</v>
      </c>
      <c r="BZ56">
        <v>80</v>
      </c>
      <c r="CA56">
        <v>70</v>
      </c>
      <c r="CB56">
        <v>10</v>
      </c>
      <c r="CC56" s="1">
        <v>87.5</v>
      </c>
      <c r="CD56">
        <v>0.80720000000000003</v>
      </c>
      <c r="CE56">
        <v>0.55179999999999996</v>
      </c>
      <c r="CF56" s="1">
        <v>0.82137499999999997</v>
      </c>
      <c r="CG56" s="1">
        <v>0.215887992695176</v>
      </c>
      <c r="CH56">
        <v>40</v>
      </c>
      <c r="CI56">
        <v>28</v>
      </c>
      <c r="CJ56">
        <v>12</v>
      </c>
      <c r="CK56">
        <v>70</v>
      </c>
      <c r="CL56">
        <v>0.73092857142857104</v>
      </c>
      <c r="CM56">
        <v>0.51758333333333295</v>
      </c>
      <c r="CN56">
        <v>0.78517499999999996</v>
      </c>
      <c r="CO56">
        <v>40</v>
      </c>
      <c r="CP56">
        <v>26</v>
      </c>
      <c r="CQ56">
        <v>14</v>
      </c>
      <c r="CR56">
        <v>0.65</v>
      </c>
      <c r="CS56">
        <v>1.0576923076923099</v>
      </c>
      <c r="CT56">
        <v>0.79421428571428598</v>
      </c>
      <c r="CU56">
        <v>1.2122250000000001</v>
      </c>
      <c r="CV56">
        <v>40</v>
      </c>
      <c r="CW56">
        <v>35</v>
      </c>
      <c r="CX56">
        <v>5</v>
      </c>
      <c r="CY56">
        <v>87.5</v>
      </c>
      <c r="CZ56">
        <v>0.84114285714285697</v>
      </c>
      <c r="DA56">
        <v>0.56399999999999995</v>
      </c>
      <c r="DB56">
        <v>0.85357499999999997</v>
      </c>
      <c r="DC56">
        <v>40</v>
      </c>
      <c r="DD56">
        <v>35</v>
      </c>
      <c r="DE56">
        <v>5</v>
      </c>
      <c r="DF56">
        <v>87.5</v>
      </c>
      <c r="DG56">
        <v>0.77325714285714298</v>
      </c>
      <c r="DH56">
        <v>0.53959999999999997</v>
      </c>
      <c r="DI56">
        <v>0.78917499999999996</v>
      </c>
    </row>
    <row r="57" spans="1:113" x14ac:dyDescent="0.25">
      <c r="A57" t="s">
        <v>45</v>
      </c>
      <c r="B57">
        <v>1</v>
      </c>
      <c r="C57" t="s">
        <v>9</v>
      </c>
      <c r="D57">
        <v>147</v>
      </c>
      <c r="E57">
        <v>3</v>
      </c>
      <c r="F57">
        <v>120</v>
      </c>
      <c r="G57">
        <v>27</v>
      </c>
      <c r="H57">
        <v>96.6666666666667</v>
      </c>
      <c r="I57">
        <v>3.3333333333333299</v>
      </c>
      <c r="J57">
        <v>74.074074074074105</v>
      </c>
      <c r="K57">
        <v>25.925925925925899</v>
      </c>
      <c r="L57" s="1">
        <v>0.33729310344827601</v>
      </c>
      <c r="M57">
        <v>4.5954423024364602E-2</v>
      </c>
      <c r="N57" s="1">
        <v>0.29742857142857099</v>
      </c>
      <c r="O57">
        <v>4.21064410862802E-2</v>
      </c>
      <c r="P57">
        <v>26.819923371647501</v>
      </c>
      <c r="Q57" t="s">
        <v>207</v>
      </c>
      <c r="R57">
        <v>1</v>
      </c>
      <c r="S57" t="s">
        <v>167</v>
      </c>
      <c r="T57" t="s">
        <v>168</v>
      </c>
      <c r="U57">
        <v>75</v>
      </c>
      <c r="V57">
        <v>85</v>
      </c>
      <c r="W57" s="1">
        <v>55</v>
      </c>
      <c r="X57" s="1">
        <v>45</v>
      </c>
      <c r="Y57">
        <v>0.60868181818181799</v>
      </c>
      <c r="Z57">
        <v>0.67716666666666703</v>
      </c>
      <c r="AA57">
        <v>0.77649999999999997</v>
      </c>
      <c r="AB57">
        <v>0.84313636363636402</v>
      </c>
      <c r="AC57">
        <v>67.5</v>
      </c>
      <c r="AD57">
        <v>50</v>
      </c>
      <c r="AE57">
        <v>0.416333333333333</v>
      </c>
      <c r="AF57">
        <v>0.50685000000000002</v>
      </c>
      <c r="AG57">
        <v>0.41492307692307701</v>
      </c>
      <c r="AH57">
        <v>0.57425000000000004</v>
      </c>
      <c r="AI57">
        <v>125</v>
      </c>
      <c r="AJ57" t="s">
        <v>335</v>
      </c>
      <c r="AK57">
        <v>1</v>
      </c>
      <c r="AL57" t="s">
        <v>303</v>
      </c>
      <c r="AM57">
        <v>72</v>
      </c>
      <c r="AN57">
        <v>0</v>
      </c>
      <c r="AO57">
        <v>0</v>
      </c>
      <c r="AP57">
        <v>36</v>
      </c>
      <c r="AQ57">
        <v>36</v>
      </c>
      <c r="AR57">
        <v>100</v>
      </c>
      <c r="AS57">
        <v>100</v>
      </c>
      <c r="AT57">
        <v>100</v>
      </c>
      <c r="AU57">
        <v>100</v>
      </c>
      <c r="AV57">
        <v>0.55437499999999995</v>
      </c>
      <c r="AW57">
        <v>0.55437499999999995</v>
      </c>
      <c r="AX57">
        <v>0.512625</v>
      </c>
      <c r="AY57">
        <v>0.512625</v>
      </c>
      <c r="AZ57">
        <v>0.52312499999999995</v>
      </c>
      <c r="BA57">
        <v>0.52312499999999995</v>
      </c>
      <c r="BB57">
        <v>0.59050000000000002</v>
      </c>
      <c r="BC57">
        <v>0.59050000000000002</v>
      </c>
      <c r="BD57">
        <v>0.49049999999999999</v>
      </c>
      <c r="BE57">
        <v>0.46550000000000002</v>
      </c>
      <c r="BF57">
        <v>0.49049999999999999</v>
      </c>
      <c r="BG57">
        <v>0.51549999999999996</v>
      </c>
      <c r="BH57" s="1">
        <v>-7.5310033821871403E-2</v>
      </c>
      <c r="BI57" s="1">
        <v>-5.6369785794813998E-2</v>
      </c>
      <c r="BJ57" s="1">
        <v>6.5163472378805098E-2</v>
      </c>
      <c r="BK57" t="s">
        <v>468</v>
      </c>
      <c r="BL57">
        <v>1</v>
      </c>
      <c r="BM57" t="s">
        <v>417</v>
      </c>
      <c r="BN57">
        <v>160</v>
      </c>
      <c r="BO57">
        <v>0</v>
      </c>
      <c r="BP57">
        <v>0</v>
      </c>
      <c r="BQ57">
        <v>131</v>
      </c>
      <c r="BR57">
        <v>29</v>
      </c>
      <c r="BS57">
        <v>80</v>
      </c>
      <c r="BT57">
        <v>67</v>
      </c>
      <c r="BU57">
        <v>13</v>
      </c>
      <c r="BV57" s="1">
        <v>83.75</v>
      </c>
      <c r="BW57">
        <v>0.65001492537313399</v>
      </c>
      <c r="BX57">
        <v>0.51315384615384596</v>
      </c>
      <c r="BY57" s="1">
        <v>0.67797499999999999</v>
      </c>
      <c r="BZ57">
        <v>80</v>
      </c>
      <c r="CA57">
        <v>64</v>
      </c>
      <c r="CB57">
        <v>16</v>
      </c>
      <c r="CC57" s="1">
        <v>80</v>
      </c>
      <c r="CD57">
        <v>0.61775000000000002</v>
      </c>
      <c r="CE57">
        <v>0.44806249999999997</v>
      </c>
      <c r="CF57" s="1">
        <v>0.65308750000000004</v>
      </c>
      <c r="CG57" s="1">
        <v>3.8107451145520201E-2</v>
      </c>
      <c r="CH57">
        <v>40</v>
      </c>
      <c r="CI57">
        <v>35</v>
      </c>
      <c r="CJ57">
        <v>5</v>
      </c>
      <c r="CK57">
        <v>87.5</v>
      </c>
      <c r="CL57">
        <v>0.54679999999999995</v>
      </c>
      <c r="CM57">
        <v>0.42159999999999997</v>
      </c>
      <c r="CN57">
        <v>0.56559999999999999</v>
      </c>
      <c r="CO57">
        <v>40</v>
      </c>
      <c r="CP57">
        <v>32</v>
      </c>
      <c r="CQ57">
        <v>8</v>
      </c>
      <c r="CR57">
        <v>0.8</v>
      </c>
      <c r="CS57">
        <v>0.76290625000000001</v>
      </c>
      <c r="CT57">
        <v>0.57037499999999997</v>
      </c>
      <c r="CU57">
        <v>0.79035</v>
      </c>
      <c r="CV57">
        <v>40</v>
      </c>
      <c r="CW57">
        <v>31</v>
      </c>
      <c r="CX57">
        <v>9</v>
      </c>
      <c r="CY57">
        <v>77.5</v>
      </c>
      <c r="CZ57">
        <v>0.68370967741935496</v>
      </c>
      <c r="DA57">
        <v>0.39100000000000001</v>
      </c>
      <c r="DB57">
        <v>0.69779999999999998</v>
      </c>
      <c r="DC57">
        <v>40</v>
      </c>
      <c r="DD57">
        <v>33</v>
      </c>
      <c r="DE57">
        <v>7</v>
      </c>
      <c r="DF57">
        <v>82.5</v>
      </c>
      <c r="DG57">
        <v>0.55578787878787905</v>
      </c>
      <c r="DH57">
        <v>0.52142857142857102</v>
      </c>
      <c r="DI57">
        <v>0.608375</v>
      </c>
    </row>
    <row r="58" spans="1:113" x14ac:dyDescent="0.25">
      <c r="A58" t="s">
        <v>46</v>
      </c>
      <c r="B58">
        <v>1</v>
      </c>
      <c r="C58" t="s">
        <v>9</v>
      </c>
      <c r="D58">
        <v>149</v>
      </c>
      <c r="E58">
        <v>1</v>
      </c>
      <c r="F58">
        <v>122</v>
      </c>
      <c r="G58">
        <v>27</v>
      </c>
      <c r="H58">
        <v>99.180327868852501</v>
      </c>
      <c r="I58">
        <v>0.81967213114754101</v>
      </c>
      <c r="J58">
        <v>96.296296296296305</v>
      </c>
      <c r="K58">
        <v>3.7037037037037002</v>
      </c>
      <c r="L58" s="1">
        <v>0.34676033057851202</v>
      </c>
      <c r="M58">
        <v>5.0627401143614699E-2</v>
      </c>
      <c r="N58" s="1">
        <v>0.29199999999999998</v>
      </c>
      <c r="O58" t="s">
        <v>10</v>
      </c>
      <c r="P58">
        <v>3.7343128252219202</v>
      </c>
      <c r="Q58" t="s">
        <v>208</v>
      </c>
      <c r="R58">
        <v>1</v>
      </c>
      <c r="S58" t="s">
        <v>167</v>
      </c>
      <c r="T58" t="s">
        <v>168</v>
      </c>
      <c r="U58">
        <v>85</v>
      </c>
      <c r="V58">
        <v>75</v>
      </c>
      <c r="W58" s="1">
        <v>50</v>
      </c>
      <c r="X58" s="1">
        <v>52.5</v>
      </c>
      <c r="Y58">
        <v>1.3128</v>
      </c>
      <c r="Z58">
        <v>1.22419047619048</v>
      </c>
      <c r="AA58">
        <v>1.5808</v>
      </c>
      <c r="AB58">
        <v>1.5407368421052601</v>
      </c>
      <c r="AC58">
        <v>57.5</v>
      </c>
      <c r="AD58">
        <v>32.5</v>
      </c>
      <c r="AE58">
        <v>0.672086956521739</v>
      </c>
      <c r="AF58">
        <v>0.68392307692307697</v>
      </c>
      <c r="AG58">
        <v>0.69447058823529395</v>
      </c>
      <c r="AH58">
        <v>0.766703703703704</v>
      </c>
      <c r="AI58">
        <v>75</v>
      </c>
      <c r="AJ58" t="s">
        <v>336</v>
      </c>
      <c r="AK58">
        <v>1</v>
      </c>
      <c r="AL58" t="s">
        <v>303</v>
      </c>
      <c r="AM58">
        <v>72</v>
      </c>
      <c r="AN58">
        <v>0</v>
      </c>
      <c r="AO58">
        <v>0</v>
      </c>
      <c r="AP58">
        <v>36</v>
      </c>
      <c r="AQ58">
        <v>36</v>
      </c>
      <c r="AR58">
        <v>100</v>
      </c>
      <c r="AS58">
        <v>100</v>
      </c>
      <c r="AT58">
        <v>100</v>
      </c>
      <c r="AU58">
        <v>100</v>
      </c>
      <c r="AV58">
        <v>0.59254166666666697</v>
      </c>
      <c r="AW58">
        <v>0.59254166666666697</v>
      </c>
      <c r="AX58">
        <v>0.58412500000000001</v>
      </c>
      <c r="AY58">
        <v>0.58412500000000001</v>
      </c>
      <c r="AZ58">
        <v>0.58204166666666701</v>
      </c>
      <c r="BA58">
        <v>0.58204166666666701</v>
      </c>
      <c r="BB58">
        <v>0.61650000000000005</v>
      </c>
      <c r="BC58">
        <v>0.61650000000000005</v>
      </c>
      <c r="BD58">
        <v>0.50749999999999995</v>
      </c>
      <c r="BE58">
        <v>0.56599999999999995</v>
      </c>
      <c r="BF58">
        <v>0.52500000000000002</v>
      </c>
      <c r="BG58">
        <v>0.63300000000000001</v>
      </c>
      <c r="BH58" s="1">
        <v>-1.42043456859573E-2</v>
      </c>
      <c r="BI58" s="1">
        <v>-1.77202728359468E-2</v>
      </c>
      <c r="BJ58" s="1">
        <v>4.0433162224878798E-2</v>
      </c>
      <c r="BK58" t="s">
        <v>469</v>
      </c>
      <c r="BL58">
        <v>1</v>
      </c>
      <c r="BM58" t="s">
        <v>417</v>
      </c>
      <c r="BN58">
        <v>160</v>
      </c>
      <c r="BO58">
        <v>0</v>
      </c>
      <c r="BP58">
        <v>0</v>
      </c>
      <c r="BQ58">
        <v>148</v>
      </c>
      <c r="BR58">
        <v>12</v>
      </c>
      <c r="BS58">
        <v>80</v>
      </c>
      <c r="BT58">
        <v>73</v>
      </c>
      <c r="BU58">
        <v>7</v>
      </c>
      <c r="BV58" s="1">
        <v>91.25</v>
      </c>
      <c r="BW58">
        <v>0.81693150684931504</v>
      </c>
      <c r="BX58">
        <v>0.78042857142857103</v>
      </c>
      <c r="BY58" s="1">
        <v>0.84172499999999995</v>
      </c>
      <c r="BZ58">
        <v>80</v>
      </c>
      <c r="CA58">
        <v>75</v>
      </c>
      <c r="CB58">
        <v>5</v>
      </c>
      <c r="CC58" s="1">
        <v>93.75</v>
      </c>
      <c r="CD58">
        <v>0.73036000000000001</v>
      </c>
      <c r="CE58">
        <v>0.57820000000000005</v>
      </c>
      <c r="CF58" s="1">
        <v>0.73911249999999995</v>
      </c>
      <c r="CG58" s="1">
        <v>0.13883204518933201</v>
      </c>
      <c r="CH58">
        <v>40</v>
      </c>
      <c r="CI58">
        <v>40</v>
      </c>
      <c r="CJ58">
        <v>0</v>
      </c>
      <c r="CK58">
        <v>100</v>
      </c>
      <c r="CL58">
        <v>0.73575000000000002</v>
      </c>
      <c r="CM58" t="s">
        <v>10</v>
      </c>
      <c r="CN58">
        <v>0.73575000000000002</v>
      </c>
      <c r="CO58">
        <v>40</v>
      </c>
      <c r="CP58">
        <v>33</v>
      </c>
      <c r="CQ58">
        <v>7</v>
      </c>
      <c r="CR58">
        <v>0.82499999999999996</v>
      </c>
      <c r="CS58">
        <v>0.915333333333333</v>
      </c>
      <c r="CT58">
        <v>0.78042857142857103</v>
      </c>
      <c r="CU58">
        <v>0.94769999999999999</v>
      </c>
      <c r="CV58">
        <v>40</v>
      </c>
      <c r="CW58">
        <v>35</v>
      </c>
      <c r="CX58">
        <v>5</v>
      </c>
      <c r="CY58">
        <v>87.5</v>
      </c>
      <c r="CZ58">
        <v>0.72591428571428596</v>
      </c>
      <c r="DA58">
        <v>0.57820000000000005</v>
      </c>
      <c r="DB58">
        <v>0.74397500000000005</v>
      </c>
      <c r="DC58">
        <v>40</v>
      </c>
      <c r="DD58">
        <v>40</v>
      </c>
      <c r="DE58">
        <v>0</v>
      </c>
      <c r="DF58">
        <v>100</v>
      </c>
      <c r="DG58">
        <v>0.73424999999999996</v>
      </c>
      <c r="DH58" t="s">
        <v>10</v>
      </c>
      <c r="DI58">
        <v>0.73424999999999996</v>
      </c>
    </row>
    <row r="59" spans="1:113" x14ac:dyDescent="0.25">
      <c r="A59" t="s">
        <v>47</v>
      </c>
      <c r="B59">
        <v>1</v>
      </c>
      <c r="C59" t="s">
        <v>9</v>
      </c>
      <c r="D59">
        <v>150</v>
      </c>
      <c r="E59">
        <v>0</v>
      </c>
      <c r="F59">
        <v>123</v>
      </c>
      <c r="G59">
        <v>27</v>
      </c>
      <c r="H59">
        <v>99.1869918699187</v>
      </c>
      <c r="I59">
        <v>0.81300813008130102</v>
      </c>
      <c r="J59">
        <v>77.7777777777778</v>
      </c>
      <c r="K59">
        <v>22.2222222222222</v>
      </c>
      <c r="L59" s="1">
        <v>0.32517213114754101</v>
      </c>
      <c r="M59">
        <v>4.8261459500378003E-2</v>
      </c>
      <c r="N59" s="1">
        <v>0.315</v>
      </c>
      <c r="O59">
        <v>2.3358082113050301E-2</v>
      </c>
      <c r="P59">
        <v>22.404371584699501</v>
      </c>
      <c r="Q59" t="s">
        <v>209</v>
      </c>
      <c r="R59">
        <v>1</v>
      </c>
      <c r="S59" t="s">
        <v>178</v>
      </c>
      <c r="T59" t="s">
        <v>179</v>
      </c>
      <c r="U59">
        <v>86</v>
      </c>
      <c r="V59">
        <v>74</v>
      </c>
      <c r="W59" s="1">
        <v>45</v>
      </c>
      <c r="X59" s="1">
        <v>52.5</v>
      </c>
      <c r="Y59">
        <v>1.07805555555556</v>
      </c>
      <c r="Z59">
        <v>0.79266666666666696</v>
      </c>
      <c r="AA59">
        <v>0.60699999999999998</v>
      </c>
      <c r="AB59">
        <v>0.76915789473684204</v>
      </c>
      <c r="AC59">
        <v>37.5</v>
      </c>
      <c r="AD59">
        <v>60</v>
      </c>
      <c r="AE59">
        <v>0.443533333333333</v>
      </c>
      <c r="AF59">
        <v>0.45120833333333299</v>
      </c>
      <c r="AG59">
        <v>0.47211999999999998</v>
      </c>
      <c r="AH59">
        <v>0.41187499999999999</v>
      </c>
      <c r="AI59">
        <v>0</v>
      </c>
      <c r="AJ59" t="s">
        <v>879</v>
      </c>
      <c r="AK59">
        <v>1</v>
      </c>
      <c r="AL59" t="s">
        <v>877</v>
      </c>
      <c r="AM59">
        <v>72</v>
      </c>
      <c r="AN59">
        <v>0</v>
      </c>
      <c r="AO59">
        <v>0</v>
      </c>
      <c r="AP59">
        <v>36</v>
      </c>
      <c r="AQ59">
        <v>36</v>
      </c>
      <c r="AR59">
        <v>91.6666666666667</v>
      </c>
      <c r="AS59">
        <v>91.6666666666667</v>
      </c>
      <c r="AT59">
        <v>91.6666666666667</v>
      </c>
      <c r="AU59">
        <v>100</v>
      </c>
      <c r="AV59">
        <v>0.58608333333333296</v>
      </c>
      <c r="AW59">
        <v>0.459666666666667</v>
      </c>
      <c r="AX59">
        <v>0.55012499999999998</v>
      </c>
      <c r="AY59">
        <v>0.413333333333333</v>
      </c>
      <c r="AZ59">
        <v>0.54441666666666699</v>
      </c>
      <c r="BA59">
        <v>0.42566666666666703</v>
      </c>
      <c r="BB59">
        <v>0.4995</v>
      </c>
      <c r="BC59">
        <v>0.4995</v>
      </c>
      <c r="BD59">
        <v>0.44950000000000001</v>
      </c>
      <c r="BE59">
        <v>0.41599999999999998</v>
      </c>
      <c r="BF59">
        <v>0.42449999999999999</v>
      </c>
      <c r="BG59">
        <v>0.503</v>
      </c>
      <c r="BH59">
        <v>-6.1353618654912498E-2</v>
      </c>
      <c r="BI59">
        <v>-7.1093416749608895E-2</v>
      </c>
      <c r="BJ59">
        <v>-0.147732120005687</v>
      </c>
      <c r="BK59" t="s">
        <v>900</v>
      </c>
      <c r="BL59">
        <v>1</v>
      </c>
      <c r="BM59" t="s">
        <v>899</v>
      </c>
      <c r="BN59">
        <v>159</v>
      </c>
      <c r="BO59">
        <v>0</v>
      </c>
      <c r="BP59">
        <v>1</v>
      </c>
      <c r="BQ59">
        <v>144</v>
      </c>
      <c r="BR59">
        <v>15</v>
      </c>
      <c r="BS59">
        <v>80</v>
      </c>
      <c r="BT59">
        <v>73</v>
      </c>
      <c r="BU59">
        <v>7</v>
      </c>
      <c r="BV59">
        <v>91.25</v>
      </c>
      <c r="BW59">
        <v>0.625328767123288</v>
      </c>
      <c r="BX59">
        <v>0.59942857142857098</v>
      </c>
      <c r="BY59">
        <v>0.65786250000000002</v>
      </c>
      <c r="BZ59">
        <v>79</v>
      </c>
      <c r="CA59">
        <v>71</v>
      </c>
      <c r="CB59">
        <v>8</v>
      </c>
      <c r="CC59">
        <v>89.873417721519004</v>
      </c>
      <c r="CD59">
        <v>0.70725352112676099</v>
      </c>
      <c r="CE59">
        <v>0.53612499999999996</v>
      </c>
      <c r="CF59">
        <v>0.72229113924050603</v>
      </c>
      <c r="CG59">
        <v>-8.9200373284730405E-2</v>
      </c>
      <c r="CH59">
        <v>40</v>
      </c>
      <c r="CI59">
        <v>37</v>
      </c>
      <c r="CJ59">
        <v>3</v>
      </c>
      <c r="CK59">
        <v>92.5</v>
      </c>
      <c r="CL59">
        <v>0.53637837837837798</v>
      </c>
      <c r="CM59">
        <v>0.36033333333333301</v>
      </c>
      <c r="CN59">
        <v>0.55022499999999996</v>
      </c>
      <c r="CO59">
        <v>40</v>
      </c>
      <c r="CP59">
        <v>36</v>
      </c>
      <c r="CQ59">
        <v>4</v>
      </c>
      <c r="CR59">
        <v>0.9</v>
      </c>
      <c r="CS59">
        <v>0.71675</v>
      </c>
      <c r="CT59">
        <v>0.77875000000000005</v>
      </c>
      <c r="CU59">
        <v>0.76549999999999996</v>
      </c>
      <c r="CV59">
        <v>40</v>
      </c>
      <c r="CW59">
        <v>36</v>
      </c>
      <c r="CX59">
        <v>4</v>
      </c>
      <c r="CY59">
        <v>90</v>
      </c>
      <c r="CZ59">
        <v>0.67374999999999996</v>
      </c>
      <c r="DA59">
        <v>0.42725000000000002</v>
      </c>
      <c r="DB59">
        <v>0.67327499999999996</v>
      </c>
      <c r="DC59">
        <v>39</v>
      </c>
      <c r="DD59">
        <v>35</v>
      </c>
      <c r="DE59">
        <v>4</v>
      </c>
      <c r="DF59">
        <v>89.743589743589794</v>
      </c>
      <c r="DG59">
        <v>0.74171428571428599</v>
      </c>
      <c r="DH59">
        <v>0.64500000000000002</v>
      </c>
      <c r="DI59">
        <v>0.77256410256410302</v>
      </c>
    </row>
    <row r="60" spans="1:113" x14ac:dyDescent="0.25">
      <c r="A60" t="s">
        <v>874</v>
      </c>
      <c r="B60">
        <v>1</v>
      </c>
      <c r="C60" t="s">
        <v>875</v>
      </c>
      <c r="D60">
        <v>149</v>
      </c>
      <c r="E60">
        <v>1</v>
      </c>
      <c r="F60">
        <v>122</v>
      </c>
      <c r="G60">
        <v>27</v>
      </c>
      <c r="H60">
        <v>67.213114754098399</v>
      </c>
      <c r="I60">
        <v>32.786885245901601</v>
      </c>
      <c r="J60">
        <v>85.185185185185205</v>
      </c>
      <c r="K60">
        <v>14.814814814814795</v>
      </c>
      <c r="L60">
        <v>0.35486585365853701</v>
      </c>
      <c r="M60">
        <v>6.8249499106400893E-2</v>
      </c>
      <c r="N60">
        <v>0.316</v>
      </c>
      <c r="O60">
        <v>4.1368264809311703E-2</v>
      </c>
      <c r="P60">
        <v>126.738934056007</v>
      </c>
      <c r="Q60" s="10" t="s">
        <v>10</v>
      </c>
      <c r="R60" s="10" t="s">
        <v>10</v>
      </c>
      <c r="S60" s="10" t="s">
        <v>10</v>
      </c>
      <c r="T60" s="10" t="s">
        <v>10</v>
      </c>
      <c r="U60" s="10" t="s">
        <v>10</v>
      </c>
      <c r="V60" s="10" t="s">
        <v>10</v>
      </c>
      <c r="W60" s="10" t="s">
        <v>10</v>
      </c>
      <c r="X60" s="10" t="s">
        <v>10</v>
      </c>
      <c r="Y60" s="10" t="s">
        <v>10</v>
      </c>
      <c r="Z60" s="10" t="s">
        <v>10</v>
      </c>
      <c r="AA60" s="10" t="s">
        <v>10</v>
      </c>
      <c r="AB60" s="10" t="s">
        <v>10</v>
      </c>
      <c r="AC60" s="10" t="s">
        <v>10</v>
      </c>
      <c r="AD60" s="10" t="s">
        <v>10</v>
      </c>
      <c r="AE60" s="10" t="s">
        <v>10</v>
      </c>
      <c r="AF60" s="10" t="s">
        <v>10</v>
      </c>
      <c r="AG60" s="10" t="s">
        <v>10</v>
      </c>
      <c r="AH60" s="10" t="s">
        <v>10</v>
      </c>
      <c r="AI60" s="10" t="s">
        <v>10</v>
      </c>
      <c r="AJ60" s="10" t="s">
        <v>10</v>
      </c>
      <c r="AK60" s="10" t="s">
        <v>10</v>
      </c>
      <c r="AL60" s="10" t="s">
        <v>10</v>
      </c>
      <c r="AM60" s="10" t="s">
        <v>10</v>
      </c>
      <c r="AN60" s="10" t="s">
        <v>10</v>
      </c>
      <c r="AO60" s="10" t="s">
        <v>10</v>
      </c>
      <c r="AP60" s="10" t="s">
        <v>10</v>
      </c>
      <c r="AQ60" s="10" t="s">
        <v>10</v>
      </c>
      <c r="AR60" s="10" t="s">
        <v>10</v>
      </c>
      <c r="AS60" s="10" t="s">
        <v>10</v>
      </c>
      <c r="AT60" s="10" t="s">
        <v>10</v>
      </c>
      <c r="AU60" s="10" t="s">
        <v>10</v>
      </c>
      <c r="AV60" s="10" t="s">
        <v>10</v>
      </c>
      <c r="AW60" s="10" t="s">
        <v>10</v>
      </c>
      <c r="AX60" s="10" t="s">
        <v>10</v>
      </c>
      <c r="AY60" s="10" t="s">
        <v>10</v>
      </c>
      <c r="AZ60" s="10" t="s">
        <v>10</v>
      </c>
      <c r="BA60" s="10" t="s">
        <v>10</v>
      </c>
      <c r="BB60" s="10" t="s">
        <v>10</v>
      </c>
      <c r="BC60" s="10" t="s">
        <v>10</v>
      </c>
      <c r="BD60" s="10" t="s">
        <v>10</v>
      </c>
      <c r="BE60" s="10" t="s">
        <v>10</v>
      </c>
      <c r="BF60" s="10" t="s">
        <v>10</v>
      </c>
      <c r="BG60" s="10" t="s">
        <v>10</v>
      </c>
      <c r="BH60" s="10" t="s">
        <v>10</v>
      </c>
      <c r="BI60" s="10" t="s">
        <v>10</v>
      </c>
      <c r="BJ60" s="10" t="s">
        <v>10</v>
      </c>
      <c r="BK60" s="10" t="s">
        <v>10</v>
      </c>
      <c r="BL60" s="10" t="s">
        <v>10</v>
      </c>
      <c r="BM60" s="10" t="s">
        <v>10</v>
      </c>
      <c r="BN60" s="10" t="s">
        <v>10</v>
      </c>
      <c r="BO60" s="10" t="s">
        <v>10</v>
      </c>
      <c r="BP60" s="10" t="s">
        <v>10</v>
      </c>
      <c r="BQ60" s="10" t="s">
        <v>10</v>
      </c>
      <c r="BR60" s="10" t="s">
        <v>10</v>
      </c>
      <c r="BS60" s="10" t="s">
        <v>10</v>
      </c>
      <c r="BT60" s="10" t="s">
        <v>10</v>
      </c>
      <c r="BU60" s="10" t="s">
        <v>10</v>
      </c>
      <c r="BV60" s="10" t="s">
        <v>10</v>
      </c>
      <c r="BW60" s="10" t="s">
        <v>10</v>
      </c>
      <c r="BX60" s="10" t="s">
        <v>10</v>
      </c>
      <c r="BY60" s="10" t="s">
        <v>10</v>
      </c>
      <c r="BZ60" s="10" t="s">
        <v>10</v>
      </c>
      <c r="CA60" s="10" t="s">
        <v>10</v>
      </c>
      <c r="CB60" s="10" t="s">
        <v>10</v>
      </c>
      <c r="CC60" s="10" t="s">
        <v>10</v>
      </c>
      <c r="CD60" s="10" t="s">
        <v>10</v>
      </c>
      <c r="CE60" s="10" t="s">
        <v>10</v>
      </c>
      <c r="CF60" s="10" t="s">
        <v>10</v>
      </c>
      <c r="CG60" s="10" t="s">
        <v>10</v>
      </c>
      <c r="CH60" s="10" t="s">
        <v>10</v>
      </c>
      <c r="CI60" s="10" t="s">
        <v>10</v>
      </c>
      <c r="CJ60" s="10" t="s">
        <v>10</v>
      </c>
      <c r="CK60" s="10" t="s">
        <v>10</v>
      </c>
      <c r="CL60" s="10" t="s">
        <v>10</v>
      </c>
      <c r="CM60" s="10" t="s">
        <v>10</v>
      </c>
      <c r="CN60" s="10" t="s">
        <v>10</v>
      </c>
      <c r="CO60" s="10" t="s">
        <v>10</v>
      </c>
      <c r="CP60" s="10" t="s">
        <v>10</v>
      </c>
      <c r="CQ60" s="10" t="s">
        <v>10</v>
      </c>
      <c r="CR60" s="10" t="s">
        <v>10</v>
      </c>
      <c r="CS60" s="10" t="s">
        <v>10</v>
      </c>
      <c r="CT60" s="10" t="s">
        <v>10</v>
      </c>
      <c r="CU60" s="10" t="s">
        <v>10</v>
      </c>
      <c r="CV60" s="10" t="s">
        <v>10</v>
      </c>
      <c r="CW60" s="10" t="s">
        <v>10</v>
      </c>
      <c r="CX60" s="10" t="s">
        <v>10</v>
      </c>
      <c r="CY60" s="10" t="s">
        <v>10</v>
      </c>
      <c r="CZ60" s="10" t="s">
        <v>10</v>
      </c>
      <c r="DA60" s="10" t="s">
        <v>10</v>
      </c>
      <c r="DB60" s="10" t="s">
        <v>10</v>
      </c>
      <c r="DC60" s="10" t="s">
        <v>10</v>
      </c>
      <c r="DD60" s="10" t="s">
        <v>10</v>
      </c>
      <c r="DE60" s="10" t="s">
        <v>10</v>
      </c>
      <c r="DF60" s="10" t="s">
        <v>10</v>
      </c>
      <c r="DG60" s="10" t="s">
        <v>10</v>
      </c>
      <c r="DH60" s="10" t="s">
        <v>10</v>
      </c>
      <c r="DI60" s="10" t="s">
        <v>10</v>
      </c>
    </row>
    <row r="61" spans="1:113" x14ac:dyDescent="0.25">
      <c r="A61" t="s">
        <v>48</v>
      </c>
      <c r="B61">
        <v>1</v>
      </c>
      <c r="C61" t="s">
        <v>9</v>
      </c>
      <c r="D61">
        <v>147</v>
      </c>
      <c r="E61">
        <v>3</v>
      </c>
      <c r="F61">
        <v>121</v>
      </c>
      <c r="G61">
        <v>26</v>
      </c>
      <c r="H61">
        <v>95.867768595041298</v>
      </c>
      <c r="I61">
        <v>4.1322314049586799</v>
      </c>
      <c r="J61">
        <v>53.846153846153797</v>
      </c>
      <c r="K61">
        <v>46.153846153846203</v>
      </c>
      <c r="L61" s="1">
        <v>0.33274137931034498</v>
      </c>
      <c r="M61">
        <v>6.2736317848686302E-2</v>
      </c>
      <c r="N61" s="1">
        <v>0.28791666666666699</v>
      </c>
      <c r="O61">
        <v>5.0242065557808697E-2</v>
      </c>
      <c r="P61">
        <v>48.143236074270597</v>
      </c>
      <c r="Q61" t="s">
        <v>210</v>
      </c>
      <c r="R61">
        <v>1</v>
      </c>
      <c r="S61" t="s">
        <v>167</v>
      </c>
      <c r="T61" t="s">
        <v>168</v>
      </c>
      <c r="U61">
        <v>88</v>
      </c>
      <c r="V61">
        <v>72</v>
      </c>
      <c r="W61" s="1">
        <v>60</v>
      </c>
      <c r="X61" s="1">
        <v>50</v>
      </c>
      <c r="Y61">
        <v>0.80108333333333304</v>
      </c>
      <c r="Z61">
        <v>0.76400000000000001</v>
      </c>
      <c r="AA61">
        <v>0.65537500000000004</v>
      </c>
      <c r="AB61">
        <v>0.72199999999999998</v>
      </c>
      <c r="AC61">
        <v>40</v>
      </c>
      <c r="AD61">
        <v>50</v>
      </c>
      <c r="AE61">
        <v>0.456125</v>
      </c>
      <c r="AF61">
        <v>0.55900000000000005</v>
      </c>
      <c r="AG61">
        <v>0.41895833333333299</v>
      </c>
      <c r="AH61">
        <v>0.38585000000000003</v>
      </c>
      <c r="AI61">
        <v>150</v>
      </c>
      <c r="AJ61" t="s">
        <v>337</v>
      </c>
      <c r="AK61">
        <v>1</v>
      </c>
      <c r="AL61" t="s">
        <v>303</v>
      </c>
      <c r="AM61">
        <v>72</v>
      </c>
      <c r="AN61">
        <v>0</v>
      </c>
      <c r="AO61">
        <v>0</v>
      </c>
      <c r="AP61">
        <v>36</v>
      </c>
      <c r="AQ61">
        <v>36</v>
      </c>
      <c r="AR61">
        <v>95.8333333333333</v>
      </c>
      <c r="AS61">
        <v>87.5</v>
      </c>
      <c r="AT61">
        <v>87.5</v>
      </c>
      <c r="AU61">
        <v>75</v>
      </c>
      <c r="AV61">
        <v>0.554416666666667</v>
      </c>
      <c r="AW61">
        <v>0.47804166666666698</v>
      </c>
      <c r="AX61">
        <v>0.78812499999999996</v>
      </c>
      <c r="AY61">
        <v>0.47358333333333302</v>
      </c>
      <c r="AZ61">
        <v>0.767166666666667</v>
      </c>
      <c r="BA61">
        <v>0.46675</v>
      </c>
      <c r="BB61">
        <v>0.96</v>
      </c>
      <c r="BC61">
        <v>0.40699999999999997</v>
      </c>
      <c r="BD61">
        <v>0.46550000000000002</v>
      </c>
      <c r="BE61">
        <v>0.46600000000000003</v>
      </c>
      <c r="BF61">
        <v>0.47349999999999998</v>
      </c>
      <c r="BG61">
        <v>0.432</v>
      </c>
      <c r="BH61" s="1">
        <v>0.42153915526829999</v>
      </c>
      <c r="BI61" s="1">
        <v>0.38373666015331398</v>
      </c>
      <c r="BJ61" s="1">
        <v>0.73154967683751704</v>
      </c>
      <c r="BK61" t="s">
        <v>470</v>
      </c>
      <c r="BL61">
        <v>1</v>
      </c>
      <c r="BM61" t="s">
        <v>417</v>
      </c>
      <c r="BN61">
        <v>160</v>
      </c>
      <c r="BO61">
        <v>0</v>
      </c>
      <c r="BP61">
        <v>0</v>
      </c>
      <c r="BQ61">
        <v>136</v>
      </c>
      <c r="BR61">
        <v>24</v>
      </c>
      <c r="BS61">
        <v>80</v>
      </c>
      <c r="BT61">
        <v>61</v>
      </c>
      <c r="BU61">
        <v>19</v>
      </c>
      <c r="BV61" s="1">
        <v>76.25</v>
      </c>
      <c r="BW61">
        <v>0.80439344262295098</v>
      </c>
      <c r="BX61">
        <v>0.68868421052631601</v>
      </c>
      <c r="BY61" s="1">
        <v>0.91244999999999998</v>
      </c>
      <c r="BZ61">
        <v>80</v>
      </c>
      <c r="CA61">
        <v>75</v>
      </c>
      <c r="CB61">
        <v>5</v>
      </c>
      <c r="CC61" s="1">
        <v>93.75</v>
      </c>
      <c r="CD61">
        <v>0.77946666666666697</v>
      </c>
      <c r="CE61">
        <v>0.82279999999999998</v>
      </c>
      <c r="CF61" s="1">
        <v>0.81217499999999998</v>
      </c>
      <c r="CG61" s="1">
        <v>0.123464770523594</v>
      </c>
      <c r="CH61">
        <v>40</v>
      </c>
      <c r="CI61">
        <v>38</v>
      </c>
      <c r="CJ61">
        <v>2</v>
      </c>
      <c r="CK61">
        <v>95</v>
      </c>
      <c r="CL61">
        <v>0.734578947368421</v>
      </c>
      <c r="CM61">
        <v>0.43099999999999999</v>
      </c>
      <c r="CN61">
        <v>0.74034999999999995</v>
      </c>
      <c r="CO61">
        <v>40</v>
      </c>
      <c r="CP61">
        <v>23</v>
      </c>
      <c r="CQ61">
        <v>17</v>
      </c>
      <c r="CR61">
        <v>0.57499999999999996</v>
      </c>
      <c r="CS61">
        <v>0.91973913043478295</v>
      </c>
      <c r="CT61">
        <v>0.71899999999999997</v>
      </c>
      <c r="CU61">
        <v>1.0845499999999999</v>
      </c>
      <c r="CV61">
        <v>40</v>
      </c>
      <c r="CW61">
        <v>40</v>
      </c>
      <c r="CX61">
        <v>0</v>
      </c>
      <c r="CY61">
        <v>100</v>
      </c>
      <c r="CZ61">
        <v>0.74372499999999997</v>
      </c>
      <c r="DA61" t="s">
        <v>10</v>
      </c>
      <c r="DB61">
        <v>0.74372499999999997</v>
      </c>
      <c r="DC61">
        <v>40</v>
      </c>
      <c r="DD61">
        <v>35</v>
      </c>
      <c r="DE61">
        <v>5</v>
      </c>
      <c r="DF61">
        <v>87.5</v>
      </c>
      <c r="DG61">
        <v>0.820314285714286</v>
      </c>
      <c r="DH61">
        <v>0.82279999999999998</v>
      </c>
      <c r="DI61">
        <v>0.88062499999999999</v>
      </c>
    </row>
    <row r="62" spans="1:113" x14ac:dyDescent="0.25">
      <c r="A62" s="10" t="s">
        <v>10</v>
      </c>
      <c r="B62" s="10" t="s">
        <v>10</v>
      </c>
      <c r="C62" s="10" t="s">
        <v>10</v>
      </c>
      <c r="D62" s="10" t="s">
        <v>10</v>
      </c>
      <c r="E62" s="10" t="s">
        <v>10</v>
      </c>
      <c r="F62" s="10" t="s">
        <v>10</v>
      </c>
      <c r="G62" s="10" t="s">
        <v>10</v>
      </c>
      <c r="H62" s="10" t="s">
        <v>10</v>
      </c>
      <c r="I62" s="10" t="s">
        <v>10</v>
      </c>
      <c r="J62" s="10" t="s">
        <v>10</v>
      </c>
      <c r="K62" s="10" t="s">
        <v>10</v>
      </c>
      <c r="L62" s="10" t="s">
        <v>10</v>
      </c>
      <c r="M62" s="10" t="s">
        <v>10</v>
      </c>
      <c r="N62" s="10" t="s">
        <v>10</v>
      </c>
      <c r="O62" s="10" t="s">
        <v>10</v>
      </c>
      <c r="P62" s="10" t="s">
        <v>10</v>
      </c>
      <c r="Q62" s="10" t="s">
        <v>10</v>
      </c>
      <c r="R62" s="10" t="s">
        <v>10</v>
      </c>
      <c r="S62" s="10" t="s">
        <v>10</v>
      </c>
      <c r="T62" s="10" t="s">
        <v>10</v>
      </c>
      <c r="U62" s="10" t="s">
        <v>10</v>
      </c>
      <c r="V62" s="10" t="s">
        <v>10</v>
      </c>
      <c r="W62" s="10" t="s">
        <v>10</v>
      </c>
      <c r="X62" s="10" t="s">
        <v>10</v>
      </c>
      <c r="Y62" s="10" t="s">
        <v>10</v>
      </c>
      <c r="Z62" s="10" t="s">
        <v>10</v>
      </c>
      <c r="AA62" s="10" t="s">
        <v>10</v>
      </c>
      <c r="AB62" s="10" t="s">
        <v>10</v>
      </c>
      <c r="AC62" s="10" t="s">
        <v>10</v>
      </c>
      <c r="AD62" s="10" t="s">
        <v>10</v>
      </c>
      <c r="AE62" s="10" t="s">
        <v>10</v>
      </c>
      <c r="AF62" s="10" t="s">
        <v>10</v>
      </c>
      <c r="AG62" s="10" t="s">
        <v>10</v>
      </c>
      <c r="AH62" s="10" t="s">
        <v>10</v>
      </c>
      <c r="AI62" s="10" t="s">
        <v>10</v>
      </c>
      <c r="AJ62" s="10" t="s">
        <v>10</v>
      </c>
      <c r="AK62" s="10" t="s">
        <v>10</v>
      </c>
      <c r="AL62" s="10" t="s">
        <v>10</v>
      </c>
      <c r="AM62" s="10" t="s">
        <v>10</v>
      </c>
      <c r="AN62" s="10" t="s">
        <v>10</v>
      </c>
      <c r="AO62" s="10" t="s">
        <v>10</v>
      </c>
      <c r="AP62" s="10" t="s">
        <v>10</v>
      </c>
      <c r="AQ62" s="10" t="s">
        <v>10</v>
      </c>
      <c r="AR62" s="10" t="s">
        <v>10</v>
      </c>
      <c r="AS62" s="10" t="s">
        <v>10</v>
      </c>
      <c r="AT62" s="10" t="s">
        <v>10</v>
      </c>
      <c r="AU62" s="10" t="s">
        <v>10</v>
      </c>
      <c r="AV62" s="10" t="s">
        <v>10</v>
      </c>
      <c r="AW62" s="10" t="s">
        <v>10</v>
      </c>
      <c r="AX62" s="10" t="s">
        <v>10</v>
      </c>
      <c r="AY62" s="10" t="s">
        <v>10</v>
      </c>
      <c r="AZ62" s="10" t="s">
        <v>10</v>
      </c>
      <c r="BA62" s="10" t="s">
        <v>10</v>
      </c>
      <c r="BB62" s="10" t="s">
        <v>10</v>
      </c>
      <c r="BC62" s="10" t="s">
        <v>10</v>
      </c>
      <c r="BD62" s="10" t="s">
        <v>10</v>
      </c>
      <c r="BE62" s="10" t="s">
        <v>10</v>
      </c>
      <c r="BF62" s="10" t="s">
        <v>10</v>
      </c>
      <c r="BG62" s="10" t="s">
        <v>10</v>
      </c>
      <c r="BH62" s="10" t="s">
        <v>10</v>
      </c>
      <c r="BI62" s="10" t="s">
        <v>10</v>
      </c>
      <c r="BJ62" s="10" t="s">
        <v>10</v>
      </c>
      <c r="BK62" s="10" t="s">
        <v>10</v>
      </c>
      <c r="BL62" s="10" t="s">
        <v>10</v>
      </c>
      <c r="BM62" s="10" t="s">
        <v>10</v>
      </c>
      <c r="BN62" s="10" t="s">
        <v>10</v>
      </c>
      <c r="BO62" s="10" t="s">
        <v>10</v>
      </c>
      <c r="BP62" s="10" t="s">
        <v>10</v>
      </c>
      <c r="BQ62" s="10" t="s">
        <v>10</v>
      </c>
      <c r="BR62" s="10" t="s">
        <v>10</v>
      </c>
      <c r="BS62" s="10" t="s">
        <v>10</v>
      </c>
      <c r="BT62" s="10" t="s">
        <v>10</v>
      </c>
      <c r="BU62" s="10" t="s">
        <v>10</v>
      </c>
      <c r="BV62" s="10" t="s">
        <v>10</v>
      </c>
      <c r="BW62" s="10" t="s">
        <v>10</v>
      </c>
      <c r="BX62" s="10" t="s">
        <v>10</v>
      </c>
      <c r="BY62" s="10" t="s">
        <v>10</v>
      </c>
      <c r="BZ62" s="10" t="s">
        <v>10</v>
      </c>
      <c r="CA62" s="10" t="s">
        <v>10</v>
      </c>
      <c r="CB62" s="10" t="s">
        <v>10</v>
      </c>
      <c r="CC62" s="10" t="s">
        <v>10</v>
      </c>
      <c r="CD62" s="10" t="s">
        <v>10</v>
      </c>
      <c r="CE62" s="10" t="s">
        <v>10</v>
      </c>
      <c r="CF62" s="10" t="s">
        <v>10</v>
      </c>
      <c r="CG62" s="10" t="s">
        <v>10</v>
      </c>
      <c r="CH62" s="10" t="s">
        <v>10</v>
      </c>
      <c r="CI62" s="10" t="s">
        <v>10</v>
      </c>
      <c r="CJ62" s="10" t="s">
        <v>10</v>
      </c>
      <c r="CK62" s="10" t="s">
        <v>10</v>
      </c>
      <c r="CL62" s="10" t="s">
        <v>10</v>
      </c>
      <c r="CM62" s="10" t="s">
        <v>10</v>
      </c>
      <c r="CN62" s="10" t="s">
        <v>10</v>
      </c>
      <c r="CO62" s="10" t="s">
        <v>10</v>
      </c>
      <c r="CP62" s="10" t="s">
        <v>10</v>
      </c>
      <c r="CQ62" s="10" t="s">
        <v>10</v>
      </c>
      <c r="CR62" s="10" t="s">
        <v>10</v>
      </c>
      <c r="CS62" s="10" t="s">
        <v>10</v>
      </c>
      <c r="CT62" s="10" t="s">
        <v>10</v>
      </c>
      <c r="CU62" s="10" t="s">
        <v>10</v>
      </c>
      <c r="CV62" s="10" t="s">
        <v>10</v>
      </c>
      <c r="CW62" s="10" t="s">
        <v>10</v>
      </c>
      <c r="CX62" s="10" t="s">
        <v>10</v>
      </c>
      <c r="CY62" s="10" t="s">
        <v>10</v>
      </c>
      <c r="CZ62" s="10" t="s">
        <v>10</v>
      </c>
      <c r="DA62" s="10" t="s">
        <v>10</v>
      </c>
      <c r="DB62" s="10" t="s">
        <v>10</v>
      </c>
      <c r="DC62" s="10" t="s">
        <v>10</v>
      </c>
      <c r="DD62" s="10" t="s">
        <v>10</v>
      </c>
      <c r="DE62" s="10" t="s">
        <v>10</v>
      </c>
      <c r="DF62" s="10" t="s">
        <v>10</v>
      </c>
      <c r="DG62" s="10" t="s">
        <v>10</v>
      </c>
      <c r="DH62" s="10" t="s">
        <v>10</v>
      </c>
      <c r="DI62" s="10" t="s">
        <v>10</v>
      </c>
    </row>
    <row r="63" spans="1:113" x14ac:dyDescent="0.25">
      <c r="A63" t="s">
        <v>49</v>
      </c>
      <c r="B63">
        <v>1</v>
      </c>
      <c r="C63" t="s">
        <v>9</v>
      </c>
      <c r="D63">
        <v>150</v>
      </c>
      <c r="E63">
        <v>0</v>
      </c>
      <c r="F63">
        <v>123</v>
      </c>
      <c r="G63">
        <v>27</v>
      </c>
      <c r="H63">
        <v>94.308943089430898</v>
      </c>
      <c r="I63">
        <v>5.6910569105691096</v>
      </c>
      <c r="J63">
        <v>96.296296296296305</v>
      </c>
      <c r="K63">
        <v>3.7037037037037002</v>
      </c>
      <c r="L63" s="1">
        <v>0.35891379310344801</v>
      </c>
      <c r="M63">
        <v>5.1261574551385497E-2</v>
      </c>
      <c r="N63" s="1">
        <v>0.28999999999999998</v>
      </c>
      <c r="O63" t="s">
        <v>10</v>
      </c>
      <c r="P63">
        <v>3.9272030651340999</v>
      </c>
      <c r="Q63" t="s">
        <v>211</v>
      </c>
      <c r="R63">
        <v>1</v>
      </c>
      <c r="S63" t="s">
        <v>170</v>
      </c>
      <c r="T63" t="s">
        <v>171</v>
      </c>
      <c r="U63">
        <v>77</v>
      </c>
      <c r="V63">
        <v>83</v>
      </c>
      <c r="W63" s="1">
        <v>12.5</v>
      </c>
      <c r="X63" s="1">
        <v>52.5</v>
      </c>
      <c r="Y63">
        <v>1.4408000000000001</v>
      </c>
      <c r="Z63">
        <v>1.3317619047619</v>
      </c>
      <c r="AA63">
        <v>1.2613714285714299</v>
      </c>
      <c r="AB63">
        <v>1.5058421052631601</v>
      </c>
      <c r="AC63">
        <v>100</v>
      </c>
      <c r="AD63">
        <v>77.5</v>
      </c>
      <c r="AE63">
        <v>0.812975</v>
      </c>
      <c r="AF63">
        <v>1.17883870967742</v>
      </c>
      <c r="AG63" t="s">
        <v>10</v>
      </c>
      <c r="AH63">
        <v>1.3077777777777799</v>
      </c>
      <c r="AI63">
        <v>575</v>
      </c>
      <c r="AJ63" t="s">
        <v>880</v>
      </c>
      <c r="AK63">
        <v>1</v>
      </c>
      <c r="AL63" t="s">
        <v>877</v>
      </c>
      <c r="AM63">
        <v>72</v>
      </c>
      <c r="AN63">
        <v>0</v>
      </c>
      <c r="AO63">
        <v>0</v>
      </c>
      <c r="AP63">
        <v>36</v>
      </c>
      <c r="AQ63">
        <v>36</v>
      </c>
      <c r="AR63">
        <v>100</v>
      </c>
      <c r="AS63">
        <v>100</v>
      </c>
      <c r="AT63">
        <v>100</v>
      </c>
      <c r="AU63">
        <v>100</v>
      </c>
      <c r="AV63">
        <v>0.46933333333333299</v>
      </c>
      <c r="AW63">
        <v>0.46933333333333299</v>
      </c>
      <c r="AX63">
        <v>0.49104166666666699</v>
      </c>
      <c r="AY63">
        <v>0.49104166666666699</v>
      </c>
      <c r="AZ63">
        <v>0.46858333333333302</v>
      </c>
      <c r="BA63">
        <v>0.46858333333333302</v>
      </c>
      <c r="BB63">
        <v>0.48875000000000002</v>
      </c>
      <c r="BC63">
        <v>0.48875000000000002</v>
      </c>
      <c r="BD63">
        <v>0.45700000000000002</v>
      </c>
      <c r="BE63">
        <v>0.47199999999999998</v>
      </c>
      <c r="BF63">
        <v>0.46500000000000002</v>
      </c>
      <c r="BG63">
        <v>0.48</v>
      </c>
      <c r="BH63">
        <v>4.6253551136363598E-2</v>
      </c>
      <c r="BI63">
        <v>-1.59801136363631E-3</v>
      </c>
      <c r="BJ63">
        <v>4.1370738636363702E-2</v>
      </c>
      <c r="BK63" t="s">
        <v>902</v>
      </c>
      <c r="BL63">
        <v>1</v>
      </c>
      <c r="BM63" t="s">
        <v>901</v>
      </c>
      <c r="BN63">
        <v>160</v>
      </c>
      <c r="BO63">
        <v>0</v>
      </c>
      <c r="BP63">
        <v>0</v>
      </c>
      <c r="BQ63">
        <v>157</v>
      </c>
      <c r="BR63">
        <v>3</v>
      </c>
      <c r="BS63">
        <v>80</v>
      </c>
      <c r="BT63">
        <v>79</v>
      </c>
      <c r="BU63">
        <v>1</v>
      </c>
      <c r="BV63">
        <v>98.75</v>
      </c>
      <c r="BW63">
        <v>0.83774683544303796</v>
      </c>
      <c r="BX63">
        <v>0.751</v>
      </c>
      <c r="BY63">
        <v>0.84231250000000002</v>
      </c>
      <c r="BZ63">
        <v>80</v>
      </c>
      <c r="CA63">
        <v>78</v>
      </c>
      <c r="CB63">
        <v>2</v>
      </c>
      <c r="CC63">
        <v>97.5</v>
      </c>
      <c r="CD63">
        <v>0.84616666666666696</v>
      </c>
      <c r="CE63">
        <v>0.85950000000000004</v>
      </c>
      <c r="CF63">
        <v>0.85631250000000003</v>
      </c>
      <c r="CG63">
        <v>-1.63491715933144E-2</v>
      </c>
      <c r="CH63">
        <v>40</v>
      </c>
      <c r="CI63">
        <v>39</v>
      </c>
      <c r="CJ63">
        <v>1</v>
      </c>
      <c r="CK63">
        <v>97.5</v>
      </c>
      <c r="CL63">
        <v>0.68592307692307697</v>
      </c>
      <c r="CM63">
        <v>0.751</v>
      </c>
      <c r="CN63">
        <v>0.69884999999999997</v>
      </c>
      <c r="CO63">
        <v>40</v>
      </c>
      <c r="CP63">
        <v>40</v>
      </c>
      <c r="CQ63">
        <v>0</v>
      </c>
      <c r="CR63">
        <v>1</v>
      </c>
      <c r="CS63">
        <v>0.98577499999999996</v>
      </c>
      <c r="CT63" t="s">
        <v>10</v>
      </c>
      <c r="CU63">
        <v>0.98577499999999996</v>
      </c>
      <c r="CV63">
        <v>40</v>
      </c>
      <c r="CW63">
        <v>40</v>
      </c>
      <c r="CX63">
        <v>0</v>
      </c>
      <c r="CY63">
        <v>100</v>
      </c>
      <c r="CZ63">
        <v>0.74329999999999996</v>
      </c>
      <c r="DA63" t="s">
        <v>10</v>
      </c>
      <c r="DB63">
        <v>0.74329999999999996</v>
      </c>
      <c r="DC63">
        <v>40</v>
      </c>
      <c r="DD63">
        <v>38</v>
      </c>
      <c r="DE63">
        <v>2</v>
      </c>
      <c r="DF63">
        <v>95</v>
      </c>
      <c r="DG63">
        <v>0.95444736842105304</v>
      </c>
      <c r="DH63">
        <v>0.85950000000000004</v>
      </c>
      <c r="DI63">
        <v>0.96932499999999999</v>
      </c>
    </row>
    <row r="64" spans="1:113" x14ac:dyDescent="0.25">
      <c r="A64" s="10" t="s">
        <v>10</v>
      </c>
      <c r="B64" s="10" t="s">
        <v>10</v>
      </c>
      <c r="C64" s="10" t="s">
        <v>10</v>
      </c>
      <c r="D64" s="10" t="s">
        <v>10</v>
      </c>
      <c r="E64" s="10" t="s">
        <v>10</v>
      </c>
      <c r="F64" s="10" t="s">
        <v>10</v>
      </c>
      <c r="G64" s="10" t="s">
        <v>10</v>
      </c>
      <c r="H64" s="10" t="s">
        <v>10</v>
      </c>
      <c r="I64" s="10" t="s">
        <v>10</v>
      </c>
      <c r="J64" s="10" t="s">
        <v>10</v>
      </c>
      <c r="K64" s="10" t="s">
        <v>10</v>
      </c>
      <c r="L64" s="10" t="s">
        <v>10</v>
      </c>
      <c r="M64" s="10" t="s">
        <v>10</v>
      </c>
      <c r="N64" s="10" t="s">
        <v>10</v>
      </c>
      <c r="O64" s="10" t="s">
        <v>10</v>
      </c>
      <c r="P64" s="10" t="s">
        <v>10</v>
      </c>
      <c r="Q64" s="10" t="s">
        <v>10</v>
      </c>
      <c r="R64" s="10" t="s">
        <v>10</v>
      </c>
      <c r="S64" s="10" t="s">
        <v>10</v>
      </c>
      <c r="T64" s="10" t="s">
        <v>10</v>
      </c>
      <c r="U64" s="10" t="s">
        <v>10</v>
      </c>
      <c r="V64" s="10" t="s">
        <v>10</v>
      </c>
      <c r="W64" s="10" t="s">
        <v>10</v>
      </c>
      <c r="X64" s="10" t="s">
        <v>10</v>
      </c>
      <c r="Y64" s="10" t="s">
        <v>10</v>
      </c>
      <c r="Z64" s="10" t="s">
        <v>10</v>
      </c>
      <c r="AA64" s="10" t="s">
        <v>10</v>
      </c>
      <c r="AB64" s="10" t="s">
        <v>10</v>
      </c>
      <c r="AC64" s="10" t="s">
        <v>10</v>
      </c>
      <c r="AD64" s="10" t="s">
        <v>10</v>
      </c>
      <c r="AE64" s="10" t="s">
        <v>10</v>
      </c>
      <c r="AF64" s="10" t="s">
        <v>10</v>
      </c>
      <c r="AG64" s="10" t="s">
        <v>10</v>
      </c>
      <c r="AH64" s="10" t="s">
        <v>10</v>
      </c>
      <c r="AI64" s="10" t="s">
        <v>10</v>
      </c>
      <c r="AJ64" s="10" t="s">
        <v>10</v>
      </c>
      <c r="AK64" s="10" t="s">
        <v>10</v>
      </c>
      <c r="AL64" s="10" t="s">
        <v>10</v>
      </c>
      <c r="AM64" s="10" t="s">
        <v>10</v>
      </c>
      <c r="AN64" s="10" t="s">
        <v>10</v>
      </c>
      <c r="AO64" s="10" t="s">
        <v>10</v>
      </c>
      <c r="AP64" s="10" t="s">
        <v>10</v>
      </c>
      <c r="AQ64" s="10" t="s">
        <v>10</v>
      </c>
      <c r="AR64" s="10" t="s">
        <v>10</v>
      </c>
      <c r="AS64" s="10" t="s">
        <v>10</v>
      </c>
      <c r="AT64" s="10" t="s">
        <v>10</v>
      </c>
      <c r="AU64" s="10" t="s">
        <v>10</v>
      </c>
      <c r="AV64" s="10" t="s">
        <v>10</v>
      </c>
      <c r="AW64" s="10" t="s">
        <v>10</v>
      </c>
      <c r="AX64" s="10" t="s">
        <v>10</v>
      </c>
      <c r="AY64" s="10" t="s">
        <v>10</v>
      </c>
      <c r="AZ64" s="10" t="s">
        <v>10</v>
      </c>
      <c r="BA64" s="10" t="s">
        <v>10</v>
      </c>
      <c r="BB64" s="10" t="s">
        <v>10</v>
      </c>
      <c r="BC64" s="10" t="s">
        <v>10</v>
      </c>
      <c r="BD64" s="10" t="s">
        <v>10</v>
      </c>
      <c r="BE64" s="10" t="s">
        <v>10</v>
      </c>
      <c r="BF64" s="10" t="s">
        <v>10</v>
      </c>
      <c r="BG64" s="10" t="s">
        <v>10</v>
      </c>
      <c r="BH64" s="10" t="s">
        <v>10</v>
      </c>
      <c r="BI64" s="10" t="s">
        <v>10</v>
      </c>
      <c r="BJ64" s="10" t="s">
        <v>10</v>
      </c>
      <c r="BK64" s="10" t="s">
        <v>10</v>
      </c>
      <c r="BL64" s="10" t="s">
        <v>10</v>
      </c>
      <c r="BM64" s="10" t="s">
        <v>10</v>
      </c>
      <c r="BN64" s="10" t="s">
        <v>10</v>
      </c>
      <c r="BO64" s="10" t="s">
        <v>10</v>
      </c>
      <c r="BP64" s="10" t="s">
        <v>10</v>
      </c>
      <c r="BQ64" s="10" t="s">
        <v>10</v>
      </c>
      <c r="BR64" s="10" t="s">
        <v>10</v>
      </c>
      <c r="BS64" s="10" t="s">
        <v>10</v>
      </c>
      <c r="BT64" s="10" t="s">
        <v>10</v>
      </c>
      <c r="BU64" s="10" t="s">
        <v>10</v>
      </c>
      <c r="BV64" s="10" t="s">
        <v>10</v>
      </c>
      <c r="BW64" s="10" t="s">
        <v>10</v>
      </c>
      <c r="BX64" s="10" t="s">
        <v>10</v>
      </c>
      <c r="BY64" s="10" t="s">
        <v>10</v>
      </c>
      <c r="BZ64" s="10" t="s">
        <v>10</v>
      </c>
      <c r="CA64" s="10" t="s">
        <v>10</v>
      </c>
      <c r="CB64" s="10" t="s">
        <v>10</v>
      </c>
      <c r="CC64" s="10" t="s">
        <v>10</v>
      </c>
      <c r="CD64" s="10" t="s">
        <v>10</v>
      </c>
      <c r="CE64" s="10" t="s">
        <v>10</v>
      </c>
      <c r="CF64" s="10" t="s">
        <v>10</v>
      </c>
      <c r="CG64" s="10" t="s">
        <v>10</v>
      </c>
      <c r="CH64" s="10" t="s">
        <v>10</v>
      </c>
      <c r="CI64" s="10" t="s">
        <v>10</v>
      </c>
      <c r="CJ64" s="10" t="s">
        <v>10</v>
      </c>
      <c r="CK64" s="10" t="s">
        <v>10</v>
      </c>
      <c r="CL64" s="10" t="s">
        <v>10</v>
      </c>
      <c r="CM64" s="10" t="s">
        <v>10</v>
      </c>
      <c r="CN64" s="10" t="s">
        <v>10</v>
      </c>
      <c r="CO64" s="10" t="s">
        <v>10</v>
      </c>
      <c r="CP64" s="10" t="s">
        <v>10</v>
      </c>
      <c r="CQ64" s="10" t="s">
        <v>10</v>
      </c>
      <c r="CR64" s="10" t="s">
        <v>10</v>
      </c>
      <c r="CS64" s="10" t="s">
        <v>10</v>
      </c>
      <c r="CT64" s="10" t="s">
        <v>10</v>
      </c>
      <c r="CU64" s="10" t="s">
        <v>10</v>
      </c>
      <c r="CV64" s="10" t="s">
        <v>10</v>
      </c>
      <c r="CW64" s="10" t="s">
        <v>10</v>
      </c>
      <c r="CX64" s="10" t="s">
        <v>10</v>
      </c>
      <c r="CY64" s="10" t="s">
        <v>10</v>
      </c>
      <c r="CZ64" s="10" t="s">
        <v>10</v>
      </c>
      <c r="DA64" s="10" t="s">
        <v>10</v>
      </c>
      <c r="DB64" s="10" t="s">
        <v>10</v>
      </c>
      <c r="DC64" s="10" t="s">
        <v>10</v>
      </c>
      <c r="DD64" s="10" t="s">
        <v>10</v>
      </c>
      <c r="DE64" s="10" t="s">
        <v>10</v>
      </c>
      <c r="DF64" s="10" t="s">
        <v>10</v>
      </c>
      <c r="DG64" s="10" t="s">
        <v>10</v>
      </c>
      <c r="DH64" s="10" t="s">
        <v>10</v>
      </c>
      <c r="DI64" s="10" t="s">
        <v>10</v>
      </c>
    </row>
    <row r="65" spans="1:113" x14ac:dyDescent="0.25">
      <c r="A65" s="10" t="s">
        <v>10</v>
      </c>
      <c r="B65" s="10" t="s">
        <v>10</v>
      </c>
      <c r="C65" s="10" t="s">
        <v>10</v>
      </c>
      <c r="D65" s="10" t="s">
        <v>10</v>
      </c>
      <c r="E65" s="10" t="s">
        <v>10</v>
      </c>
      <c r="F65" s="10" t="s">
        <v>10</v>
      </c>
      <c r="G65" s="10" t="s">
        <v>10</v>
      </c>
      <c r="H65" s="10" t="s">
        <v>10</v>
      </c>
      <c r="I65" s="10" t="s">
        <v>10</v>
      </c>
      <c r="J65" s="10" t="s">
        <v>10</v>
      </c>
      <c r="K65" s="10" t="s">
        <v>10</v>
      </c>
      <c r="L65" s="10" t="s">
        <v>10</v>
      </c>
      <c r="M65" s="10" t="s">
        <v>10</v>
      </c>
      <c r="N65" s="10" t="s">
        <v>10</v>
      </c>
      <c r="O65" s="10" t="s">
        <v>10</v>
      </c>
      <c r="P65" s="10" t="s">
        <v>10</v>
      </c>
      <c r="Q65" s="10" t="s">
        <v>10</v>
      </c>
      <c r="R65" s="10" t="s">
        <v>10</v>
      </c>
      <c r="S65" s="10" t="s">
        <v>10</v>
      </c>
      <c r="T65" s="10" t="s">
        <v>10</v>
      </c>
      <c r="U65" s="10" t="s">
        <v>10</v>
      </c>
      <c r="V65" s="10" t="s">
        <v>10</v>
      </c>
      <c r="W65" s="10" t="s">
        <v>10</v>
      </c>
      <c r="X65" s="10" t="s">
        <v>10</v>
      </c>
      <c r="Y65" s="10" t="s">
        <v>10</v>
      </c>
      <c r="Z65" s="10" t="s">
        <v>10</v>
      </c>
      <c r="AA65" s="10" t="s">
        <v>10</v>
      </c>
      <c r="AB65" s="10" t="s">
        <v>10</v>
      </c>
      <c r="AC65" s="10" t="s">
        <v>10</v>
      </c>
      <c r="AD65" s="10" t="s">
        <v>10</v>
      </c>
      <c r="AE65" s="10" t="s">
        <v>10</v>
      </c>
      <c r="AF65" s="10" t="s">
        <v>10</v>
      </c>
      <c r="AG65" s="10" t="s">
        <v>10</v>
      </c>
      <c r="AH65" s="10" t="s">
        <v>10</v>
      </c>
      <c r="AI65" s="10" t="s">
        <v>10</v>
      </c>
      <c r="AJ65" s="10" t="s">
        <v>10</v>
      </c>
      <c r="AK65" s="10" t="s">
        <v>10</v>
      </c>
      <c r="AL65" s="10" t="s">
        <v>10</v>
      </c>
      <c r="AM65" s="10" t="s">
        <v>10</v>
      </c>
      <c r="AN65" s="10" t="s">
        <v>10</v>
      </c>
      <c r="AO65" s="10" t="s">
        <v>10</v>
      </c>
      <c r="AP65" s="10" t="s">
        <v>10</v>
      </c>
      <c r="AQ65" s="10" t="s">
        <v>10</v>
      </c>
      <c r="AR65" s="10" t="s">
        <v>10</v>
      </c>
      <c r="AS65" s="10" t="s">
        <v>10</v>
      </c>
      <c r="AT65" s="10" t="s">
        <v>10</v>
      </c>
      <c r="AU65" s="10" t="s">
        <v>10</v>
      </c>
      <c r="AV65" s="10" t="s">
        <v>10</v>
      </c>
      <c r="AW65" s="10" t="s">
        <v>10</v>
      </c>
      <c r="AX65" s="10" t="s">
        <v>10</v>
      </c>
      <c r="AY65" s="10" t="s">
        <v>10</v>
      </c>
      <c r="AZ65" s="10" t="s">
        <v>10</v>
      </c>
      <c r="BA65" s="10" t="s">
        <v>10</v>
      </c>
      <c r="BB65" s="10" t="s">
        <v>10</v>
      </c>
      <c r="BC65" s="10" t="s">
        <v>10</v>
      </c>
      <c r="BD65" s="10" t="s">
        <v>10</v>
      </c>
      <c r="BE65" s="10" t="s">
        <v>10</v>
      </c>
      <c r="BF65" s="10" t="s">
        <v>10</v>
      </c>
      <c r="BG65" s="10" t="s">
        <v>10</v>
      </c>
      <c r="BH65" s="10" t="s">
        <v>10</v>
      </c>
      <c r="BI65" s="10" t="s">
        <v>10</v>
      </c>
      <c r="BJ65" s="10" t="s">
        <v>10</v>
      </c>
      <c r="BK65" s="10" t="s">
        <v>10</v>
      </c>
      <c r="BL65" s="10" t="s">
        <v>10</v>
      </c>
      <c r="BM65" s="10" t="s">
        <v>10</v>
      </c>
      <c r="BN65" s="10" t="s">
        <v>10</v>
      </c>
      <c r="BO65" s="10" t="s">
        <v>10</v>
      </c>
      <c r="BP65" s="10" t="s">
        <v>10</v>
      </c>
      <c r="BQ65" s="10" t="s">
        <v>10</v>
      </c>
      <c r="BR65" s="10" t="s">
        <v>10</v>
      </c>
      <c r="BS65" s="10" t="s">
        <v>10</v>
      </c>
      <c r="BT65" s="10" t="s">
        <v>10</v>
      </c>
      <c r="BU65" s="10" t="s">
        <v>10</v>
      </c>
      <c r="BV65" s="10" t="s">
        <v>10</v>
      </c>
      <c r="BW65" s="10" t="s">
        <v>10</v>
      </c>
      <c r="BX65" s="10" t="s">
        <v>10</v>
      </c>
      <c r="BY65" s="10" t="s">
        <v>10</v>
      </c>
      <c r="BZ65" s="10" t="s">
        <v>10</v>
      </c>
      <c r="CA65" s="10" t="s">
        <v>10</v>
      </c>
      <c r="CB65" s="10" t="s">
        <v>10</v>
      </c>
      <c r="CC65" s="10" t="s">
        <v>10</v>
      </c>
      <c r="CD65" s="10" t="s">
        <v>10</v>
      </c>
      <c r="CE65" s="10" t="s">
        <v>10</v>
      </c>
      <c r="CF65" s="10" t="s">
        <v>10</v>
      </c>
      <c r="CG65" s="10" t="s">
        <v>10</v>
      </c>
      <c r="CH65" s="10" t="s">
        <v>10</v>
      </c>
      <c r="CI65" s="10" t="s">
        <v>10</v>
      </c>
      <c r="CJ65" s="10" t="s">
        <v>10</v>
      </c>
      <c r="CK65" s="10" t="s">
        <v>10</v>
      </c>
      <c r="CL65" s="10" t="s">
        <v>10</v>
      </c>
      <c r="CM65" s="10" t="s">
        <v>10</v>
      </c>
      <c r="CN65" s="10" t="s">
        <v>10</v>
      </c>
      <c r="CO65" s="10" t="s">
        <v>10</v>
      </c>
      <c r="CP65" s="10" t="s">
        <v>10</v>
      </c>
      <c r="CQ65" s="10" t="s">
        <v>10</v>
      </c>
      <c r="CR65" s="10" t="s">
        <v>10</v>
      </c>
      <c r="CS65" s="10" t="s">
        <v>10</v>
      </c>
      <c r="CT65" s="10" t="s">
        <v>10</v>
      </c>
      <c r="CU65" s="10" t="s">
        <v>10</v>
      </c>
      <c r="CV65" s="10" t="s">
        <v>10</v>
      </c>
      <c r="CW65" s="10" t="s">
        <v>10</v>
      </c>
      <c r="CX65" s="10" t="s">
        <v>10</v>
      </c>
      <c r="CY65" s="10" t="s">
        <v>10</v>
      </c>
      <c r="CZ65" s="10" t="s">
        <v>10</v>
      </c>
      <c r="DA65" s="10" t="s">
        <v>10</v>
      </c>
      <c r="DB65" s="10" t="s">
        <v>10</v>
      </c>
      <c r="DC65" s="10" t="s">
        <v>10</v>
      </c>
      <c r="DD65" s="10" t="s">
        <v>10</v>
      </c>
      <c r="DE65" s="10" t="s">
        <v>10</v>
      </c>
      <c r="DF65" s="10" t="s">
        <v>10</v>
      </c>
      <c r="DG65" s="10" t="s">
        <v>10</v>
      </c>
      <c r="DH65" s="10" t="s">
        <v>10</v>
      </c>
      <c r="DI65" s="10" t="s">
        <v>10</v>
      </c>
    </row>
    <row r="66" spans="1:113" x14ac:dyDescent="0.25">
      <c r="A66" t="s">
        <v>50</v>
      </c>
      <c r="B66">
        <v>1</v>
      </c>
      <c r="C66" t="s">
        <v>9</v>
      </c>
      <c r="D66">
        <v>150</v>
      </c>
      <c r="E66">
        <v>0</v>
      </c>
      <c r="F66">
        <v>123</v>
      </c>
      <c r="G66">
        <v>27</v>
      </c>
      <c r="H66">
        <v>98.373983739837399</v>
      </c>
      <c r="I66">
        <v>1.6260162601626</v>
      </c>
      <c r="J66">
        <v>100</v>
      </c>
      <c r="K66">
        <v>0</v>
      </c>
      <c r="L66" s="1">
        <v>0.35162809917355398</v>
      </c>
      <c r="M66">
        <v>2.95443542918679E-2</v>
      </c>
      <c r="N66" s="1" t="s">
        <v>10</v>
      </c>
      <c r="O66" t="s">
        <v>10</v>
      </c>
      <c r="P66">
        <v>0</v>
      </c>
      <c r="Q66" t="s">
        <v>212</v>
      </c>
      <c r="R66">
        <v>1</v>
      </c>
      <c r="S66" t="s">
        <v>174</v>
      </c>
      <c r="T66" t="s">
        <v>175</v>
      </c>
      <c r="U66">
        <v>74</v>
      </c>
      <c r="V66">
        <v>86</v>
      </c>
      <c r="W66" s="1">
        <v>50</v>
      </c>
      <c r="X66" s="1">
        <v>47.5</v>
      </c>
      <c r="Y66">
        <v>0.4229</v>
      </c>
      <c r="Z66">
        <v>0.384421052631579</v>
      </c>
      <c r="AA66">
        <v>0.42359999999999998</v>
      </c>
      <c r="AB66">
        <v>0.49752380952380998</v>
      </c>
      <c r="AC66">
        <v>52.5</v>
      </c>
      <c r="AD66">
        <v>35</v>
      </c>
      <c r="AE66">
        <v>0.22361904761904799</v>
      </c>
      <c r="AF66">
        <v>0.25564285714285701</v>
      </c>
      <c r="AG66">
        <v>0.16710526315789501</v>
      </c>
      <c r="AH66">
        <v>0.18961538461538499</v>
      </c>
      <c r="AI66">
        <v>-100</v>
      </c>
      <c r="AJ66" t="s">
        <v>881</v>
      </c>
      <c r="AK66">
        <v>1</v>
      </c>
      <c r="AL66" t="s">
        <v>877</v>
      </c>
      <c r="AM66">
        <v>72</v>
      </c>
      <c r="AN66">
        <v>0</v>
      </c>
      <c r="AO66">
        <v>0</v>
      </c>
      <c r="AP66">
        <v>36</v>
      </c>
      <c r="AQ66">
        <v>36</v>
      </c>
      <c r="AR66">
        <v>100</v>
      </c>
      <c r="AS66">
        <v>91.6666666666667</v>
      </c>
      <c r="AT66">
        <v>91.6666666666667</v>
      </c>
      <c r="AU66">
        <v>100</v>
      </c>
      <c r="AV66">
        <v>0.43633333333333302</v>
      </c>
      <c r="AW66">
        <v>0.43633333333333302</v>
      </c>
      <c r="AX66">
        <v>0.59583333333333299</v>
      </c>
      <c r="AY66">
        <v>0.43208333333333299</v>
      </c>
      <c r="AZ66">
        <v>0.58299999999999996</v>
      </c>
      <c r="BA66">
        <v>0.44270833333333298</v>
      </c>
      <c r="BB66">
        <v>0.49975000000000003</v>
      </c>
      <c r="BC66">
        <v>0.49975000000000003</v>
      </c>
      <c r="BD66">
        <v>0.41599999999999998</v>
      </c>
      <c r="BE66">
        <v>0.42499999999999999</v>
      </c>
      <c r="BF66">
        <v>0.42499999999999999</v>
      </c>
      <c r="BG66">
        <v>0.45800000000000002</v>
      </c>
      <c r="BH66">
        <v>0.36554621848739499</v>
      </c>
      <c r="BI66">
        <v>0.33613445378151202</v>
      </c>
      <c r="BJ66">
        <v>0.145339954163484</v>
      </c>
      <c r="BK66" t="s">
        <v>904</v>
      </c>
      <c r="BL66">
        <v>1</v>
      </c>
      <c r="BM66" t="s">
        <v>903</v>
      </c>
      <c r="BN66">
        <v>160</v>
      </c>
      <c r="BO66">
        <v>0</v>
      </c>
      <c r="BP66">
        <v>0</v>
      </c>
      <c r="BQ66">
        <v>143</v>
      </c>
      <c r="BR66">
        <v>17</v>
      </c>
      <c r="BS66">
        <v>80</v>
      </c>
      <c r="BT66">
        <v>73</v>
      </c>
      <c r="BU66">
        <v>7</v>
      </c>
      <c r="BV66">
        <v>91.25</v>
      </c>
      <c r="BW66">
        <v>0.61052054794520505</v>
      </c>
      <c r="BX66">
        <v>0.625285714285714</v>
      </c>
      <c r="BY66">
        <v>0.63547500000000001</v>
      </c>
      <c r="BZ66">
        <v>80</v>
      </c>
      <c r="CA66">
        <v>70</v>
      </c>
      <c r="CB66">
        <v>10</v>
      </c>
      <c r="CC66">
        <v>87.5</v>
      </c>
      <c r="CD66">
        <v>0.64514285714285702</v>
      </c>
      <c r="CE66">
        <v>0.59340000000000004</v>
      </c>
      <c r="CF66">
        <v>0.67793749999999997</v>
      </c>
      <c r="CG66">
        <v>-6.2634829906886597E-2</v>
      </c>
      <c r="CH66">
        <v>40</v>
      </c>
      <c r="CI66">
        <v>39</v>
      </c>
      <c r="CJ66">
        <v>1</v>
      </c>
      <c r="CK66">
        <v>97.5</v>
      </c>
      <c r="CL66">
        <v>0.57307692307692304</v>
      </c>
      <c r="CM66">
        <v>0.51</v>
      </c>
      <c r="CN66">
        <v>0.57865</v>
      </c>
      <c r="CO66">
        <v>40</v>
      </c>
      <c r="CP66">
        <v>34</v>
      </c>
      <c r="CQ66">
        <v>6</v>
      </c>
      <c r="CR66">
        <v>0.85</v>
      </c>
      <c r="CS66">
        <v>0.65347058823529403</v>
      </c>
      <c r="CT66">
        <v>0.64449999999999996</v>
      </c>
      <c r="CU66">
        <v>0.69230000000000003</v>
      </c>
      <c r="CV66">
        <v>40</v>
      </c>
      <c r="CW66">
        <v>35</v>
      </c>
      <c r="CX66">
        <v>5</v>
      </c>
      <c r="CY66">
        <v>87.5</v>
      </c>
      <c r="CZ66">
        <v>0.63448571428571399</v>
      </c>
      <c r="DA66">
        <v>0.60240000000000005</v>
      </c>
      <c r="DB66">
        <v>0.68017499999999997</v>
      </c>
      <c r="DC66">
        <v>40</v>
      </c>
      <c r="DD66">
        <v>35</v>
      </c>
      <c r="DE66">
        <v>5</v>
      </c>
      <c r="DF66">
        <v>87.5</v>
      </c>
      <c r="DG66">
        <v>0.65580000000000005</v>
      </c>
      <c r="DH66">
        <v>0.58440000000000003</v>
      </c>
      <c r="DI66">
        <v>0.67569999999999997</v>
      </c>
    </row>
    <row r="67" spans="1:113" x14ac:dyDescent="0.25">
      <c r="A67" t="s">
        <v>51</v>
      </c>
      <c r="B67">
        <v>1</v>
      </c>
      <c r="C67" t="s">
        <v>9</v>
      </c>
      <c r="D67">
        <v>150</v>
      </c>
      <c r="E67">
        <v>0</v>
      </c>
      <c r="F67">
        <v>123</v>
      </c>
      <c r="G67">
        <v>27</v>
      </c>
      <c r="H67">
        <v>95.934959349593498</v>
      </c>
      <c r="I67">
        <v>4.0650406504065</v>
      </c>
      <c r="J67">
        <v>88.8888888888889</v>
      </c>
      <c r="K67">
        <v>11.1111111111111</v>
      </c>
      <c r="L67" s="1">
        <v>0.31735593220338998</v>
      </c>
      <c r="M67">
        <v>4.8253519498533598E-2</v>
      </c>
      <c r="N67" s="1">
        <v>0.30766666666666698</v>
      </c>
      <c r="O67">
        <v>4.0414518843273801E-3</v>
      </c>
      <c r="P67">
        <v>11.581920903954799</v>
      </c>
      <c r="Q67" t="s">
        <v>213</v>
      </c>
      <c r="R67">
        <v>1</v>
      </c>
      <c r="S67" t="s">
        <v>167</v>
      </c>
      <c r="T67" t="s">
        <v>168</v>
      </c>
      <c r="U67">
        <v>95</v>
      </c>
      <c r="V67">
        <v>65</v>
      </c>
      <c r="W67" s="1">
        <v>47.5</v>
      </c>
      <c r="X67" s="1">
        <v>47.5</v>
      </c>
      <c r="Y67">
        <v>0.414157894736842</v>
      </c>
      <c r="Z67">
        <v>0.39021052631579001</v>
      </c>
      <c r="AA67">
        <v>0.37138095238095198</v>
      </c>
      <c r="AB67">
        <v>0.45528571428571402</v>
      </c>
      <c r="AC67">
        <v>37.5</v>
      </c>
      <c r="AD67">
        <v>35</v>
      </c>
      <c r="AE67">
        <v>0.25740000000000002</v>
      </c>
      <c r="AF67">
        <v>0.30028571428571399</v>
      </c>
      <c r="AG67">
        <v>0.2266</v>
      </c>
      <c r="AH67">
        <v>0.355615384615385</v>
      </c>
      <c r="AI67">
        <v>-375</v>
      </c>
      <c r="AJ67" t="s">
        <v>338</v>
      </c>
      <c r="AK67">
        <v>1</v>
      </c>
      <c r="AL67" t="s">
        <v>303</v>
      </c>
      <c r="AM67">
        <v>72</v>
      </c>
      <c r="AN67">
        <v>0</v>
      </c>
      <c r="AO67">
        <v>0</v>
      </c>
      <c r="AP67">
        <v>36</v>
      </c>
      <c r="AQ67">
        <v>36</v>
      </c>
      <c r="AR67">
        <v>91.6666666666667</v>
      </c>
      <c r="AS67">
        <v>87.5</v>
      </c>
      <c r="AT67">
        <v>95.8333333333333</v>
      </c>
      <c r="AU67">
        <v>100</v>
      </c>
      <c r="AV67">
        <v>0.58350000000000002</v>
      </c>
      <c r="AW67">
        <v>0.42599999999999999</v>
      </c>
      <c r="AX67">
        <v>0.66062500000000002</v>
      </c>
      <c r="AY67">
        <v>0.44262499999999999</v>
      </c>
      <c r="AZ67">
        <v>0.52337500000000003</v>
      </c>
      <c r="BA67">
        <v>0.43387500000000001</v>
      </c>
      <c r="BB67">
        <v>0.44524999999999998</v>
      </c>
      <c r="BC67">
        <v>0.44524999999999998</v>
      </c>
      <c r="BD67">
        <v>0.42499999999999999</v>
      </c>
      <c r="BE67">
        <v>0.42499999999999999</v>
      </c>
      <c r="BF67">
        <v>0.433</v>
      </c>
      <c r="BG67">
        <v>0.45800000000000002</v>
      </c>
      <c r="BH67" s="1">
        <v>0.13217652099400201</v>
      </c>
      <c r="BI67" s="1">
        <v>-0.103041988003428</v>
      </c>
      <c r="BJ67" s="1">
        <v>-0.23693230505569801</v>
      </c>
      <c r="BK67" t="s">
        <v>471</v>
      </c>
      <c r="BL67">
        <v>1</v>
      </c>
      <c r="BM67" t="s">
        <v>417</v>
      </c>
      <c r="BN67">
        <v>160</v>
      </c>
      <c r="BO67">
        <v>0</v>
      </c>
      <c r="BP67">
        <v>0</v>
      </c>
      <c r="BQ67">
        <v>134</v>
      </c>
      <c r="BR67">
        <v>26</v>
      </c>
      <c r="BS67">
        <v>80</v>
      </c>
      <c r="BT67">
        <v>66</v>
      </c>
      <c r="BU67">
        <v>14</v>
      </c>
      <c r="BV67" s="1">
        <v>82.5</v>
      </c>
      <c r="BW67">
        <v>0.69812121212121203</v>
      </c>
      <c r="BX67">
        <v>0.66342857142857103</v>
      </c>
      <c r="BY67" s="1">
        <v>0.76536249999999995</v>
      </c>
      <c r="BZ67">
        <v>80</v>
      </c>
      <c r="CA67">
        <v>68</v>
      </c>
      <c r="CB67">
        <v>12</v>
      </c>
      <c r="CC67" s="1">
        <v>85</v>
      </c>
      <c r="CD67">
        <v>0.71147058823529397</v>
      </c>
      <c r="CE67">
        <v>0.50041666666666695</v>
      </c>
      <c r="CF67" s="1">
        <v>0.73257499999999998</v>
      </c>
      <c r="CG67" s="1">
        <v>4.4756509572398698E-2</v>
      </c>
      <c r="CH67">
        <v>40</v>
      </c>
      <c r="CI67">
        <v>38</v>
      </c>
      <c r="CJ67">
        <v>2</v>
      </c>
      <c r="CK67">
        <v>95</v>
      </c>
      <c r="CL67">
        <v>0.61489473684210505</v>
      </c>
      <c r="CM67">
        <v>0.67900000000000005</v>
      </c>
      <c r="CN67">
        <v>0.63105</v>
      </c>
      <c r="CO67">
        <v>40</v>
      </c>
      <c r="CP67">
        <v>28</v>
      </c>
      <c r="CQ67">
        <v>12</v>
      </c>
      <c r="CR67">
        <v>0.7</v>
      </c>
      <c r="CS67">
        <v>0.811071428571429</v>
      </c>
      <c r="CT67">
        <v>0.66083333333333305</v>
      </c>
      <c r="CU67">
        <v>0.899675</v>
      </c>
      <c r="CV67">
        <v>40</v>
      </c>
      <c r="CW67">
        <v>33</v>
      </c>
      <c r="CX67">
        <v>7</v>
      </c>
      <c r="CY67">
        <v>82.5</v>
      </c>
      <c r="CZ67">
        <v>0.77718181818181797</v>
      </c>
      <c r="DA67">
        <v>0.48628571428571399</v>
      </c>
      <c r="DB67">
        <v>0.79737499999999994</v>
      </c>
      <c r="DC67">
        <v>40</v>
      </c>
      <c r="DD67">
        <v>35</v>
      </c>
      <c r="DE67">
        <v>5</v>
      </c>
      <c r="DF67">
        <v>87.5</v>
      </c>
      <c r="DG67">
        <v>0.64951428571428604</v>
      </c>
      <c r="DH67">
        <v>0.5202</v>
      </c>
      <c r="DI67">
        <v>0.66777500000000001</v>
      </c>
    </row>
    <row r="68" spans="1:113" x14ac:dyDescent="0.25">
      <c r="A68" t="s">
        <v>52</v>
      </c>
      <c r="B68">
        <v>1</v>
      </c>
      <c r="C68" t="s">
        <v>9</v>
      </c>
      <c r="D68">
        <v>149</v>
      </c>
      <c r="E68">
        <v>1</v>
      </c>
      <c r="F68">
        <v>122</v>
      </c>
      <c r="G68">
        <v>27</v>
      </c>
      <c r="H68">
        <v>93.442622950819697</v>
      </c>
      <c r="I68">
        <v>6.5573770491803298</v>
      </c>
      <c r="J68">
        <v>92.592592592592595</v>
      </c>
      <c r="K68">
        <v>7.4074074074074101</v>
      </c>
      <c r="L68" s="1">
        <v>0.370289473684211</v>
      </c>
      <c r="M68">
        <v>5.1616818910223503E-2</v>
      </c>
      <c r="N68" s="1">
        <v>0.40150000000000002</v>
      </c>
      <c r="O68">
        <v>9.4045201897810807E-2</v>
      </c>
      <c r="P68">
        <v>7.9272254710851202</v>
      </c>
      <c r="Q68" t="s">
        <v>214</v>
      </c>
      <c r="R68">
        <v>1</v>
      </c>
      <c r="S68" t="s">
        <v>170</v>
      </c>
      <c r="T68" t="s">
        <v>171</v>
      </c>
      <c r="U68">
        <v>82</v>
      </c>
      <c r="V68">
        <v>78</v>
      </c>
      <c r="W68" s="1">
        <v>92.5</v>
      </c>
      <c r="X68" s="1">
        <v>55</v>
      </c>
      <c r="Y68">
        <v>0.92462162162162198</v>
      </c>
      <c r="Z68">
        <v>1.07640909090909</v>
      </c>
      <c r="AA68">
        <v>0.34</v>
      </c>
      <c r="AB68">
        <v>0.988222222222222</v>
      </c>
      <c r="AC68">
        <v>30</v>
      </c>
      <c r="AD68">
        <v>62.5</v>
      </c>
      <c r="AE68">
        <v>0.40958333333333302</v>
      </c>
      <c r="AF68">
        <v>0.56740000000000002</v>
      </c>
      <c r="AG68">
        <v>0.60699999999999998</v>
      </c>
      <c r="AH68">
        <v>0.60873333333333302</v>
      </c>
      <c r="AI68">
        <v>100</v>
      </c>
      <c r="AJ68" t="s">
        <v>882</v>
      </c>
      <c r="AK68">
        <v>1</v>
      </c>
      <c r="AL68" t="s">
        <v>877</v>
      </c>
      <c r="AM68">
        <v>72</v>
      </c>
      <c r="AN68">
        <v>0</v>
      </c>
      <c r="AO68">
        <v>0</v>
      </c>
      <c r="AP68">
        <v>36</v>
      </c>
      <c r="AQ68">
        <v>36</v>
      </c>
      <c r="AR68">
        <v>91.6666666666667</v>
      </c>
      <c r="AS68">
        <v>95.8333333333333</v>
      </c>
      <c r="AT68">
        <v>95.8333333333333</v>
      </c>
      <c r="AU68">
        <v>100</v>
      </c>
      <c r="AV68">
        <v>0.65129166666666705</v>
      </c>
      <c r="AW68">
        <v>0.49933333333333302</v>
      </c>
      <c r="AX68">
        <v>0.57366666666666699</v>
      </c>
      <c r="AY68">
        <v>0.47916666666666702</v>
      </c>
      <c r="AZ68">
        <v>0.56341666666666701</v>
      </c>
      <c r="BA68">
        <v>0.469791666666667</v>
      </c>
      <c r="BB68">
        <v>0.55774999999999997</v>
      </c>
      <c r="BC68">
        <v>0.55774999999999997</v>
      </c>
      <c r="BD68">
        <v>0.47449999999999998</v>
      </c>
      <c r="BE68">
        <v>0.48299999999999998</v>
      </c>
      <c r="BF68">
        <v>0.45750000000000002</v>
      </c>
      <c r="BG68">
        <v>0.47449999999999998</v>
      </c>
      <c r="BH68">
        <v>-0.119186232486725</v>
      </c>
      <c r="BI68">
        <v>-0.13492418911138099</v>
      </c>
      <c r="BJ68">
        <v>-0.14362484805834599</v>
      </c>
      <c r="BK68" t="s">
        <v>906</v>
      </c>
      <c r="BL68">
        <v>1</v>
      </c>
      <c r="BM68" t="s">
        <v>905</v>
      </c>
      <c r="BN68">
        <v>160</v>
      </c>
      <c r="BO68">
        <v>0</v>
      </c>
      <c r="BP68">
        <v>0</v>
      </c>
      <c r="BQ68">
        <v>151</v>
      </c>
      <c r="BR68">
        <v>9</v>
      </c>
      <c r="BS68">
        <v>80</v>
      </c>
      <c r="BT68">
        <v>75</v>
      </c>
      <c r="BU68">
        <v>5</v>
      </c>
      <c r="BV68">
        <v>93.75</v>
      </c>
      <c r="BW68">
        <v>0.79747999999999997</v>
      </c>
      <c r="BX68">
        <v>0.71220000000000006</v>
      </c>
      <c r="BY68">
        <v>0.85836250000000003</v>
      </c>
      <c r="BZ68">
        <v>80</v>
      </c>
      <c r="CA68">
        <v>76</v>
      </c>
      <c r="CB68">
        <v>4</v>
      </c>
      <c r="CC68">
        <v>95</v>
      </c>
      <c r="CD68">
        <v>0.75598684210526301</v>
      </c>
      <c r="CE68">
        <v>0.58899999999999997</v>
      </c>
      <c r="CF68">
        <v>0.78757500000000003</v>
      </c>
      <c r="CG68">
        <v>8.9880328857569095E-2</v>
      </c>
      <c r="CH68">
        <v>40</v>
      </c>
      <c r="CI68">
        <v>40</v>
      </c>
      <c r="CJ68">
        <v>0</v>
      </c>
      <c r="CK68">
        <v>100</v>
      </c>
      <c r="CL68">
        <v>0.78162500000000001</v>
      </c>
      <c r="CM68" t="s">
        <v>10</v>
      </c>
      <c r="CN68">
        <v>0.78162500000000001</v>
      </c>
      <c r="CO68">
        <v>40</v>
      </c>
      <c r="CP68">
        <v>35</v>
      </c>
      <c r="CQ68">
        <v>5</v>
      </c>
      <c r="CR68">
        <v>0.875</v>
      </c>
      <c r="CS68">
        <v>0.81559999999999999</v>
      </c>
      <c r="CT68">
        <v>0.71220000000000006</v>
      </c>
      <c r="CU68">
        <v>0.93510000000000004</v>
      </c>
      <c r="CV68">
        <v>40</v>
      </c>
      <c r="CW68">
        <v>39</v>
      </c>
      <c r="CX68">
        <v>1</v>
      </c>
      <c r="CY68">
        <v>97.5</v>
      </c>
      <c r="CZ68">
        <v>0.75841025641025595</v>
      </c>
      <c r="DA68">
        <v>0.376</v>
      </c>
      <c r="DB68">
        <v>0.76090000000000002</v>
      </c>
      <c r="DC68">
        <v>40</v>
      </c>
      <c r="DD68">
        <v>37</v>
      </c>
      <c r="DE68">
        <v>3</v>
      </c>
      <c r="DF68">
        <v>92.5</v>
      </c>
      <c r="DG68">
        <v>0.75343243243243196</v>
      </c>
      <c r="DH68">
        <v>0.66</v>
      </c>
      <c r="DI68">
        <v>0.81425000000000003</v>
      </c>
    </row>
    <row r="69" spans="1:113" x14ac:dyDescent="0.25">
      <c r="A69" t="s">
        <v>53</v>
      </c>
      <c r="B69">
        <v>1</v>
      </c>
      <c r="C69" t="s">
        <v>7</v>
      </c>
      <c r="D69">
        <v>149</v>
      </c>
      <c r="E69">
        <v>1</v>
      </c>
      <c r="F69">
        <v>123</v>
      </c>
      <c r="G69">
        <v>26</v>
      </c>
      <c r="H69">
        <v>100</v>
      </c>
      <c r="I69">
        <v>0</v>
      </c>
      <c r="J69">
        <v>88.461538461538495</v>
      </c>
      <c r="K69">
        <v>11.538461538461499</v>
      </c>
      <c r="L69" s="1">
        <v>0.32299186991869899</v>
      </c>
      <c r="M69">
        <v>4.0209185789873703E-2</v>
      </c>
      <c r="N69" s="1">
        <v>0.291333333333333</v>
      </c>
      <c r="O69">
        <v>6.14356031412839E-2</v>
      </c>
      <c r="P69">
        <v>11.538461538461499</v>
      </c>
      <c r="Q69" s="10" t="s">
        <v>10</v>
      </c>
      <c r="R69" s="10" t="s">
        <v>10</v>
      </c>
      <c r="S69" s="10" t="s">
        <v>10</v>
      </c>
      <c r="T69" s="10" t="s">
        <v>10</v>
      </c>
      <c r="U69" s="10" t="s">
        <v>10</v>
      </c>
      <c r="V69" s="10" t="s">
        <v>10</v>
      </c>
      <c r="W69" s="10" t="s">
        <v>10</v>
      </c>
      <c r="X69" s="10" t="s">
        <v>10</v>
      </c>
      <c r="Y69" s="10" t="s">
        <v>10</v>
      </c>
      <c r="Z69" s="10" t="s">
        <v>10</v>
      </c>
      <c r="AA69" s="10" t="s">
        <v>10</v>
      </c>
      <c r="AB69" s="10" t="s">
        <v>10</v>
      </c>
      <c r="AC69" s="10" t="s">
        <v>10</v>
      </c>
      <c r="AD69" s="10" t="s">
        <v>10</v>
      </c>
      <c r="AE69" s="10" t="s">
        <v>10</v>
      </c>
      <c r="AF69" s="10" t="s">
        <v>10</v>
      </c>
      <c r="AG69" s="10" t="s">
        <v>10</v>
      </c>
      <c r="AH69" s="10" t="s">
        <v>10</v>
      </c>
      <c r="AI69" s="10" t="s">
        <v>10</v>
      </c>
      <c r="AJ69" t="s">
        <v>339</v>
      </c>
      <c r="AK69">
        <v>1</v>
      </c>
      <c r="AL69" t="s">
        <v>340</v>
      </c>
      <c r="AM69">
        <v>72</v>
      </c>
      <c r="AN69">
        <v>0</v>
      </c>
      <c r="AO69">
        <v>0</v>
      </c>
      <c r="AP69">
        <v>36</v>
      </c>
      <c r="AQ69">
        <v>36</v>
      </c>
      <c r="AR69">
        <v>95.8333333333333</v>
      </c>
      <c r="AS69">
        <v>87.5</v>
      </c>
      <c r="AT69">
        <v>91.6666666666667</v>
      </c>
      <c r="AU69">
        <v>100</v>
      </c>
      <c r="AV69">
        <v>0.58591666666666697</v>
      </c>
      <c r="AW69">
        <v>0.50449999999999995</v>
      </c>
      <c r="AX69">
        <v>0.69641666666666702</v>
      </c>
      <c r="AY69">
        <v>0.47512500000000002</v>
      </c>
      <c r="AZ69">
        <v>0.67233333333333301</v>
      </c>
      <c r="BA69">
        <v>0.46816666666666701</v>
      </c>
      <c r="BB69">
        <v>0.44524999999999998</v>
      </c>
      <c r="BC69">
        <v>0.44524999999999998</v>
      </c>
      <c r="BD69">
        <v>0.47499999999999998</v>
      </c>
      <c r="BE69">
        <v>0.48199999999999998</v>
      </c>
      <c r="BF69">
        <v>0.44900000000000001</v>
      </c>
      <c r="BG69">
        <v>0.44900000000000001</v>
      </c>
      <c r="BH69" s="1">
        <v>0.18859337220878999</v>
      </c>
      <c r="BI69" s="1">
        <v>0.14748968852225899</v>
      </c>
      <c r="BJ69" s="1">
        <v>-0.24007964727634801</v>
      </c>
      <c r="BK69" s="10" t="s">
        <v>10</v>
      </c>
      <c r="BL69" s="10" t="s">
        <v>10</v>
      </c>
      <c r="BM69" s="10" t="s">
        <v>10</v>
      </c>
      <c r="BN69" s="10" t="s">
        <v>10</v>
      </c>
      <c r="BO69" s="10" t="s">
        <v>10</v>
      </c>
      <c r="BP69" s="10" t="s">
        <v>10</v>
      </c>
      <c r="BQ69" s="10" t="s">
        <v>10</v>
      </c>
      <c r="BR69" s="10" t="s">
        <v>10</v>
      </c>
      <c r="BS69" s="10" t="s">
        <v>10</v>
      </c>
      <c r="BT69" s="10" t="s">
        <v>10</v>
      </c>
      <c r="BU69" s="10" t="s">
        <v>10</v>
      </c>
      <c r="BV69" s="10" t="s">
        <v>10</v>
      </c>
      <c r="BW69" s="10" t="s">
        <v>10</v>
      </c>
      <c r="BX69" s="10" t="s">
        <v>10</v>
      </c>
      <c r="BY69" s="10" t="s">
        <v>10</v>
      </c>
      <c r="BZ69" s="10" t="s">
        <v>10</v>
      </c>
      <c r="CA69" s="10" t="s">
        <v>10</v>
      </c>
      <c r="CB69" s="10" t="s">
        <v>10</v>
      </c>
      <c r="CC69" s="10" t="s">
        <v>10</v>
      </c>
      <c r="CD69" s="10" t="s">
        <v>10</v>
      </c>
      <c r="CE69" s="10" t="s">
        <v>10</v>
      </c>
      <c r="CF69" s="10" t="s">
        <v>10</v>
      </c>
      <c r="CG69" s="10" t="s">
        <v>10</v>
      </c>
      <c r="CH69" s="10" t="s">
        <v>10</v>
      </c>
      <c r="CI69" s="10" t="s">
        <v>10</v>
      </c>
      <c r="CJ69" s="10" t="s">
        <v>10</v>
      </c>
      <c r="CK69" s="10" t="s">
        <v>10</v>
      </c>
      <c r="CL69" s="10" t="s">
        <v>10</v>
      </c>
      <c r="CM69" s="10" t="s">
        <v>10</v>
      </c>
      <c r="CN69" s="10" t="s">
        <v>10</v>
      </c>
      <c r="CO69" s="10" t="s">
        <v>10</v>
      </c>
      <c r="CP69" s="10" t="s">
        <v>10</v>
      </c>
      <c r="CQ69" s="10" t="s">
        <v>10</v>
      </c>
      <c r="CR69" s="10" t="s">
        <v>10</v>
      </c>
      <c r="CS69" s="10" t="s">
        <v>10</v>
      </c>
      <c r="CT69" s="10" t="s">
        <v>10</v>
      </c>
      <c r="CU69" s="10" t="s">
        <v>10</v>
      </c>
      <c r="CV69" s="10" t="s">
        <v>10</v>
      </c>
      <c r="CW69" s="10" t="s">
        <v>10</v>
      </c>
      <c r="CX69" s="10" t="s">
        <v>10</v>
      </c>
      <c r="CY69" s="10" t="s">
        <v>10</v>
      </c>
      <c r="CZ69" s="10" t="s">
        <v>10</v>
      </c>
      <c r="DA69" s="10" t="s">
        <v>10</v>
      </c>
      <c r="DB69" s="10" t="s">
        <v>10</v>
      </c>
      <c r="DC69" s="10" t="s">
        <v>10</v>
      </c>
      <c r="DD69" s="10" t="s">
        <v>10</v>
      </c>
      <c r="DE69" s="10" t="s">
        <v>10</v>
      </c>
      <c r="DF69" s="10" t="s">
        <v>10</v>
      </c>
      <c r="DG69" s="10" t="s">
        <v>10</v>
      </c>
      <c r="DH69" s="10" t="s">
        <v>10</v>
      </c>
      <c r="DI69" s="10" t="s">
        <v>10</v>
      </c>
    </row>
    <row r="70" spans="1:113" x14ac:dyDescent="0.25">
      <c r="A70" t="s">
        <v>54</v>
      </c>
      <c r="B70">
        <v>1</v>
      </c>
      <c r="C70" t="s">
        <v>9</v>
      </c>
      <c r="D70">
        <v>150</v>
      </c>
      <c r="E70">
        <v>0</v>
      </c>
      <c r="F70">
        <v>123</v>
      </c>
      <c r="G70">
        <v>27</v>
      </c>
      <c r="H70">
        <v>95.934959349593498</v>
      </c>
      <c r="I70">
        <v>4.0650406504065</v>
      </c>
      <c r="J70">
        <v>88.8888888888889</v>
      </c>
      <c r="K70">
        <v>11.1111111111111</v>
      </c>
      <c r="L70" s="1">
        <v>0.35332203389830502</v>
      </c>
      <c r="M70">
        <v>5.5066064651196803E-2</v>
      </c>
      <c r="N70" s="1">
        <v>0.272666666666667</v>
      </c>
      <c r="O70">
        <v>2.5146238950056399E-2</v>
      </c>
      <c r="P70">
        <v>11.581920903954799</v>
      </c>
      <c r="Q70" t="s">
        <v>215</v>
      </c>
      <c r="R70">
        <v>1</v>
      </c>
      <c r="S70" t="s">
        <v>170</v>
      </c>
      <c r="T70" t="s">
        <v>171</v>
      </c>
      <c r="U70">
        <v>77</v>
      </c>
      <c r="V70">
        <v>83</v>
      </c>
      <c r="W70" s="1">
        <v>47.5</v>
      </c>
      <c r="X70" s="1">
        <v>40</v>
      </c>
      <c r="Y70">
        <v>2.0683157894736799</v>
      </c>
      <c r="Z70">
        <v>1.8554999999999999</v>
      </c>
      <c r="AA70">
        <v>3.1557619047619001</v>
      </c>
      <c r="AB70">
        <v>2.6665416666666699</v>
      </c>
      <c r="AC70">
        <v>45</v>
      </c>
      <c r="AD70">
        <v>45</v>
      </c>
      <c r="AE70">
        <v>1.0417777777777799</v>
      </c>
      <c r="AF70">
        <v>1.2424999999999999</v>
      </c>
      <c r="AG70">
        <v>1.52272727272727</v>
      </c>
      <c r="AH70">
        <v>1.3886363636363599</v>
      </c>
      <c r="AI70">
        <v>-125</v>
      </c>
      <c r="AJ70" t="s">
        <v>810</v>
      </c>
      <c r="AK70">
        <v>1</v>
      </c>
      <c r="AL70" t="s">
        <v>811</v>
      </c>
      <c r="AM70">
        <v>72</v>
      </c>
      <c r="AN70">
        <v>0</v>
      </c>
      <c r="AO70">
        <v>0</v>
      </c>
      <c r="AP70">
        <v>36</v>
      </c>
      <c r="AQ70">
        <v>36</v>
      </c>
      <c r="AR70">
        <v>100</v>
      </c>
      <c r="AS70">
        <v>100</v>
      </c>
      <c r="AT70">
        <v>91.6666666666667</v>
      </c>
      <c r="AU70">
        <v>100</v>
      </c>
      <c r="AV70">
        <v>0.51649999999999996</v>
      </c>
      <c r="AW70">
        <v>0.51649999999999996</v>
      </c>
      <c r="AX70">
        <v>0.55158333333333298</v>
      </c>
      <c r="AY70">
        <v>0.55158333333333298</v>
      </c>
      <c r="AZ70">
        <v>0.72641666666666704</v>
      </c>
      <c r="BA70">
        <v>0.50704166666666695</v>
      </c>
      <c r="BB70">
        <v>0.46949999999999997</v>
      </c>
      <c r="BC70">
        <v>0.46949999999999997</v>
      </c>
      <c r="BD70">
        <v>0.4985</v>
      </c>
      <c r="BE70">
        <v>0.51600000000000001</v>
      </c>
      <c r="BF70">
        <v>0.50649999999999995</v>
      </c>
      <c r="BG70">
        <v>0.46600000000000003</v>
      </c>
      <c r="BH70">
        <v>6.7925137141013295E-2</v>
      </c>
      <c r="BI70">
        <v>0.40642142626653799</v>
      </c>
      <c r="BJ70">
        <v>-9.0997095837366801E-2</v>
      </c>
      <c r="BK70" t="s">
        <v>829</v>
      </c>
      <c r="BL70">
        <v>1</v>
      </c>
      <c r="BM70" t="s">
        <v>827</v>
      </c>
      <c r="BN70">
        <v>159</v>
      </c>
      <c r="BO70">
        <v>1</v>
      </c>
      <c r="BP70">
        <v>0</v>
      </c>
      <c r="BQ70">
        <v>153</v>
      </c>
      <c r="BR70">
        <v>6</v>
      </c>
      <c r="BS70">
        <v>80</v>
      </c>
      <c r="BT70">
        <v>76</v>
      </c>
      <c r="BU70">
        <v>4</v>
      </c>
      <c r="BV70">
        <v>95</v>
      </c>
      <c r="BW70">
        <v>1.1740526315789499</v>
      </c>
      <c r="BX70">
        <v>0.76975000000000005</v>
      </c>
      <c r="BY70">
        <v>1.1822625</v>
      </c>
      <c r="BZ70">
        <v>79</v>
      </c>
      <c r="CA70">
        <v>77</v>
      </c>
      <c r="CB70">
        <v>2</v>
      </c>
      <c r="CC70">
        <v>97.468354430379705</v>
      </c>
      <c r="CD70">
        <v>1.09144155844156</v>
      </c>
      <c r="CE70">
        <v>0.99299999999999999</v>
      </c>
      <c r="CF70">
        <v>1.0991645569620301</v>
      </c>
      <c r="CG70">
        <v>7.5601003063316102E-2</v>
      </c>
      <c r="CH70">
        <v>40</v>
      </c>
      <c r="CI70">
        <v>38</v>
      </c>
      <c r="CJ70">
        <v>2</v>
      </c>
      <c r="CK70">
        <v>95</v>
      </c>
      <c r="CL70">
        <v>0.98992105263157903</v>
      </c>
      <c r="CM70">
        <v>0.59</v>
      </c>
      <c r="CN70">
        <v>0.98814999999999997</v>
      </c>
      <c r="CO70">
        <v>40</v>
      </c>
      <c r="CP70">
        <v>38</v>
      </c>
      <c r="CQ70">
        <v>2</v>
      </c>
      <c r="CR70">
        <v>0.95</v>
      </c>
      <c r="CS70">
        <v>1.35818421052632</v>
      </c>
      <c r="CT70">
        <v>0.94950000000000001</v>
      </c>
      <c r="CU70">
        <v>1.3763749999999999</v>
      </c>
      <c r="CV70">
        <v>39</v>
      </c>
      <c r="CW70">
        <v>39</v>
      </c>
      <c r="CX70">
        <v>0</v>
      </c>
      <c r="CY70">
        <v>100</v>
      </c>
      <c r="CZ70">
        <v>1.04284615384615</v>
      </c>
      <c r="DA70" t="s">
        <v>10</v>
      </c>
      <c r="DB70">
        <v>1.04284615384615</v>
      </c>
      <c r="DC70">
        <v>40</v>
      </c>
      <c r="DD70">
        <v>38</v>
      </c>
      <c r="DE70">
        <v>2</v>
      </c>
      <c r="DF70">
        <v>95</v>
      </c>
      <c r="DG70">
        <v>1.1413157894736801</v>
      </c>
      <c r="DH70">
        <v>0.99299999999999999</v>
      </c>
      <c r="DI70">
        <v>1.154075</v>
      </c>
    </row>
    <row r="71" spans="1:113" x14ac:dyDescent="0.25">
      <c r="A71" t="s">
        <v>55</v>
      </c>
      <c r="B71">
        <v>1</v>
      </c>
      <c r="C71" t="s">
        <v>9</v>
      </c>
      <c r="D71">
        <v>150</v>
      </c>
      <c r="E71">
        <v>0</v>
      </c>
      <c r="F71">
        <v>123</v>
      </c>
      <c r="G71">
        <v>27</v>
      </c>
      <c r="H71">
        <v>91.056910569105696</v>
      </c>
      <c r="I71">
        <v>8.9430894308943092</v>
      </c>
      <c r="J71">
        <v>85.185185185185205</v>
      </c>
      <c r="K71">
        <v>14.814814814814801</v>
      </c>
      <c r="L71" s="1">
        <v>0.38424999999999998</v>
      </c>
      <c r="M71">
        <v>4.90158091797896E-2</v>
      </c>
      <c r="N71" s="1">
        <v>0.37025000000000002</v>
      </c>
      <c r="O71">
        <v>5.5512010712397503E-2</v>
      </c>
      <c r="P71">
        <v>16.269841269841301</v>
      </c>
      <c r="Q71" t="s">
        <v>216</v>
      </c>
      <c r="R71">
        <v>1</v>
      </c>
      <c r="S71" t="s">
        <v>170</v>
      </c>
      <c r="T71" t="s">
        <v>171</v>
      </c>
      <c r="U71">
        <v>97</v>
      </c>
      <c r="V71">
        <v>63</v>
      </c>
      <c r="W71" s="1">
        <v>55</v>
      </c>
      <c r="X71" s="1">
        <v>50</v>
      </c>
      <c r="Y71">
        <v>1.13572727272727</v>
      </c>
      <c r="Z71">
        <v>1.4643999999999999</v>
      </c>
      <c r="AA71">
        <v>0.96277777777777795</v>
      </c>
      <c r="AB71">
        <v>1.3439000000000001</v>
      </c>
      <c r="AC71">
        <v>55</v>
      </c>
      <c r="AD71">
        <v>42.5</v>
      </c>
      <c r="AE71">
        <v>0.71631818181818196</v>
      </c>
      <c r="AF71">
        <v>0.90235294117647102</v>
      </c>
      <c r="AG71">
        <v>0.78111111111111098</v>
      </c>
      <c r="AH71">
        <v>1.14634782608696</v>
      </c>
      <c r="AI71">
        <v>-75</v>
      </c>
      <c r="AJ71" t="s">
        <v>809</v>
      </c>
      <c r="AK71">
        <v>1</v>
      </c>
      <c r="AL71" t="s">
        <v>811</v>
      </c>
      <c r="AM71">
        <v>72</v>
      </c>
      <c r="AN71">
        <v>0</v>
      </c>
      <c r="AO71">
        <v>0</v>
      </c>
      <c r="AP71">
        <v>36</v>
      </c>
      <c r="AQ71">
        <v>36</v>
      </c>
      <c r="AR71">
        <v>70.8333333333333</v>
      </c>
      <c r="AS71">
        <v>91.6666666666667</v>
      </c>
      <c r="AT71">
        <v>75</v>
      </c>
      <c r="AU71">
        <v>75</v>
      </c>
      <c r="AV71">
        <v>1.38495833333333</v>
      </c>
      <c r="AW71">
        <v>0.61162499999999997</v>
      </c>
      <c r="AX71">
        <v>0.74095833333333305</v>
      </c>
      <c r="AY71">
        <v>0.47795833333333299</v>
      </c>
      <c r="AZ71">
        <v>1.030375</v>
      </c>
      <c r="BA71">
        <v>0.46458333333333302</v>
      </c>
      <c r="BB71">
        <v>1.01875</v>
      </c>
      <c r="BC71">
        <v>0.4995</v>
      </c>
      <c r="BD71">
        <v>0.5665</v>
      </c>
      <c r="BE71">
        <v>0.48099999999999998</v>
      </c>
      <c r="BF71">
        <v>0.50749999999999995</v>
      </c>
      <c r="BG71">
        <v>0.625</v>
      </c>
      <c r="BH71">
        <v>-0.46499593850597198</v>
      </c>
      <c r="BI71">
        <v>-0.25602454947501402</v>
      </c>
      <c r="BJ71">
        <v>-0.26441830379975301</v>
      </c>
      <c r="BK71" t="s">
        <v>828</v>
      </c>
      <c r="BL71">
        <v>1</v>
      </c>
      <c r="BM71" t="s">
        <v>827</v>
      </c>
      <c r="BN71">
        <v>160</v>
      </c>
      <c r="BO71">
        <v>0</v>
      </c>
      <c r="BP71">
        <v>0</v>
      </c>
      <c r="BQ71">
        <v>116</v>
      </c>
      <c r="BR71">
        <v>44</v>
      </c>
      <c r="BS71">
        <v>80</v>
      </c>
      <c r="BT71">
        <v>56</v>
      </c>
      <c r="BU71">
        <v>24</v>
      </c>
      <c r="BV71">
        <v>70</v>
      </c>
      <c r="BW71">
        <v>0.81776785714285705</v>
      </c>
      <c r="BX71">
        <v>0.76654166666666701</v>
      </c>
      <c r="BY71">
        <v>0.91642500000000005</v>
      </c>
      <c r="BZ71">
        <v>80</v>
      </c>
      <c r="CA71">
        <v>60</v>
      </c>
      <c r="CB71">
        <v>20</v>
      </c>
      <c r="CC71">
        <v>75</v>
      </c>
      <c r="CD71">
        <v>0.71614999999999995</v>
      </c>
      <c r="CE71">
        <v>0.61419999999999997</v>
      </c>
      <c r="CF71">
        <v>0.76811249999999998</v>
      </c>
      <c r="CG71">
        <v>0.19308695015378599</v>
      </c>
      <c r="CH71">
        <v>40</v>
      </c>
      <c r="CI71">
        <v>34</v>
      </c>
      <c r="CJ71">
        <v>6</v>
      </c>
      <c r="CK71">
        <v>85</v>
      </c>
      <c r="CL71">
        <v>0.76691176470588196</v>
      </c>
      <c r="CM71">
        <v>0.54816666666666702</v>
      </c>
      <c r="CN71">
        <v>0.77775000000000005</v>
      </c>
      <c r="CO71">
        <v>40</v>
      </c>
      <c r="CP71">
        <v>22</v>
      </c>
      <c r="CQ71">
        <v>18</v>
      </c>
      <c r="CR71">
        <v>0.55000000000000004</v>
      </c>
      <c r="CS71">
        <v>0.89636363636363603</v>
      </c>
      <c r="CT71">
        <v>0.83933333333333304</v>
      </c>
      <c r="CU71">
        <v>1.0550999999999999</v>
      </c>
      <c r="CV71">
        <v>40</v>
      </c>
      <c r="CW71">
        <v>31</v>
      </c>
      <c r="CX71">
        <v>9</v>
      </c>
      <c r="CY71">
        <v>77.5</v>
      </c>
      <c r="CZ71">
        <v>0.72087096774193504</v>
      </c>
      <c r="DA71">
        <v>0.54855555555555602</v>
      </c>
      <c r="DB71">
        <v>0.74202500000000005</v>
      </c>
      <c r="DC71">
        <v>40</v>
      </c>
      <c r="DD71">
        <v>29</v>
      </c>
      <c r="DE71">
        <v>11</v>
      </c>
      <c r="DF71">
        <v>72.5</v>
      </c>
      <c r="DG71">
        <v>0.71110344827586203</v>
      </c>
      <c r="DH71">
        <v>0.66790909090909101</v>
      </c>
      <c r="DI71">
        <v>0.79420000000000002</v>
      </c>
    </row>
    <row r="72" spans="1:113" x14ac:dyDescent="0.25">
      <c r="A72" t="s">
        <v>56</v>
      </c>
      <c r="B72">
        <v>1</v>
      </c>
      <c r="C72" t="s">
        <v>7</v>
      </c>
      <c r="D72">
        <v>150</v>
      </c>
      <c r="E72">
        <v>0</v>
      </c>
      <c r="F72">
        <v>123</v>
      </c>
      <c r="G72">
        <v>27</v>
      </c>
      <c r="H72">
        <v>100</v>
      </c>
      <c r="I72">
        <v>0</v>
      </c>
      <c r="J72">
        <v>96.296296296296305</v>
      </c>
      <c r="K72">
        <v>3.7037037037037002</v>
      </c>
      <c r="L72" s="1">
        <v>0.306975609756098</v>
      </c>
      <c r="M72">
        <v>4.5630817781269803E-2</v>
      </c>
      <c r="N72" s="1">
        <v>0.29699999999999999</v>
      </c>
      <c r="O72" t="s">
        <v>10</v>
      </c>
      <c r="P72">
        <v>3.7037037037037002</v>
      </c>
      <c r="Q72" s="10" t="s">
        <v>10</v>
      </c>
      <c r="R72" s="10" t="s">
        <v>10</v>
      </c>
      <c r="S72" s="10" t="s">
        <v>10</v>
      </c>
      <c r="T72" s="10" t="s">
        <v>10</v>
      </c>
      <c r="U72" s="10" t="s">
        <v>10</v>
      </c>
      <c r="V72" s="10" t="s">
        <v>10</v>
      </c>
      <c r="W72" s="10" t="s">
        <v>10</v>
      </c>
      <c r="X72" s="10" t="s">
        <v>10</v>
      </c>
      <c r="Y72" s="10" t="s">
        <v>10</v>
      </c>
      <c r="Z72" s="10" t="s">
        <v>10</v>
      </c>
      <c r="AA72" s="10" t="s">
        <v>10</v>
      </c>
      <c r="AB72" s="10" t="s">
        <v>10</v>
      </c>
      <c r="AC72" s="10" t="s">
        <v>10</v>
      </c>
      <c r="AD72" s="10" t="s">
        <v>10</v>
      </c>
      <c r="AE72" s="10" t="s">
        <v>10</v>
      </c>
      <c r="AF72" s="10" t="s">
        <v>10</v>
      </c>
      <c r="AG72" s="10" t="s">
        <v>10</v>
      </c>
      <c r="AH72" s="10" t="s">
        <v>10</v>
      </c>
      <c r="AI72" s="10" t="s">
        <v>10</v>
      </c>
      <c r="AJ72" t="s">
        <v>341</v>
      </c>
      <c r="AK72">
        <v>1</v>
      </c>
      <c r="AL72" t="s">
        <v>340</v>
      </c>
      <c r="AM72">
        <v>72</v>
      </c>
      <c r="AN72">
        <v>0</v>
      </c>
      <c r="AO72">
        <v>0</v>
      </c>
      <c r="AP72">
        <v>36</v>
      </c>
      <c r="AQ72">
        <v>36</v>
      </c>
      <c r="AR72">
        <v>100</v>
      </c>
      <c r="AS72">
        <v>100</v>
      </c>
      <c r="AT72">
        <v>100</v>
      </c>
      <c r="AU72">
        <v>100</v>
      </c>
      <c r="AV72">
        <v>0.444541666666667</v>
      </c>
      <c r="AW72">
        <v>0.444541666666667</v>
      </c>
      <c r="AX72">
        <v>0.44587500000000002</v>
      </c>
      <c r="AY72">
        <v>0.44587500000000002</v>
      </c>
      <c r="AZ72">
        <v>0.45958333333333301</v>
      </c>
      <c r="BA72">
        <v>0.45958333333333301</v>
      </c>
      <c r="BB72">
        <v>0.41149999999999998</v>
      </c>
      <c r="BC72">
        <v>0.41149999999999998</v>
      </c>
      <c r="BD72">
        <v>0.432</v>
      </c>
      <c r="BE72">
        <v>0.44800000000000001</v>
      </c>
      <c r="BF72">
        <v>0.44550000000000001</v>
      </c>
      <c r="BG72">
        <v>0.40699999999999997</v>
      </c>
      <c r="BH72" s="1">
        <v>2.9993438935233402E-3</v>
      </c>
      <c r="BI72" s="1">
        <v>3.3836348298809701E-2</v>
      </c>
      <c r="BJ72" s="1">
        <v>-7.4327490861374093E-2</v>
      </c>
      <c r="BK72" t="s">
        <v>472</v>
      </c>
      <c r="BL72">
        <v>1</v>
      </c>
      <c r="BM72" t="s">
        <v>473</v>
      </c>
      <c r="BN72">
        <v>160</v>
      </c>
      <c r="BO72">
        <v>0</v>
      </c>
      <c r="BP72">
        <v>0</v>
      </c>
      <c r="BQ72">
        <v>136</v>
      </c>
      <c r="BR72">
        <v>24</v>
      </c>
      <c r="BS72">
        <v>80</v>
      </c>
      <c r="BT72">
        <v>65</v>
      </c>
      <c r="BU72">
        <v>15</v>
      </c>
      <c r="BV72" s="1">
        <v>81.25</v>
      </c>
      <c r="BW72">
        <v>0.70556923076923095</v>
      </c>
      <c r="BX72">
        <v>0.884066666666667</v>
      </c>
      <c r="BY72" s="1">
        <v>0.83151249999999999</v>
      </c>
      <c r="BZ72">
        <v>80</v>
      </c>
      <c r="CA72">
        <v>71</v>
      </c>
      <c r="CB72">
        <v>9</v>
      </c>
      <c r="CC72" s="1">
        <v>88.75</v>
      </c>
      <c r="CD72">
        <v>0.82309859154929599</v>
      </c>
      <c r="CE72">
        <v>0.59422222222222199</v>
      </c>
      <c r="CF72" s="1">
        <v>0.85371249999999999</v>
      </c>
      <c r="CG72" s="1">
        <v>-2.6004070456974698E-2</v>
      </c>
      <c r="CH72">
        <v>40</v>
      </c>
      <c r="CI72">
        <v>39</v>
      </c>
      <c r="CJ72">
        <v>1</v>
      </c>
      <c r="CK72">
        <v>97.5</v>
      </c>
      <c r="CL72">
        <v>0.63907692307692299</v>
      </c>
      <c r="CM72">
        <v>0.85699999999999998</v>
      </c>
      <c r="CN72">
        <v>0.65610000000000002</v>
      </c>
      <c r="CO72">
        <v>40</v>
      </c>
      <c r="CP72">
        <v>26</v>
      </c>
      <c r="CQ72">
        <v>14</v>
      </c>
      <c r="CR72">
        <v>0.65</v>
      </c>
      <c r="CS72">
        <v>0.80530769230769195</v>
      </c>
      <c r="CT72">
        <v>0.88600000000000001</v>
      </c>
      <c r="CU72">
        <v>1.0069250000000001</v>
      </c>
      <c r="CV72">
        <v>40</v>
      </c>
      <c r="CW72">
        <v>37</v>
      </c>
      <c r="CX72">
        <v>3</v>
      </c>
      <c r="CY72">
        <v>92.5</v>
      </c>
      <c r="CZ72">
        <v>0.88513513513513498</v>
      </c>
      <c r="DA72">
        <v>0.60333333333333306</v>
      </c>
      <c r="DB72">
        <v>0.89139999999999997</v>
      </c>
      <c r="DC72">
        <v>40</v>
      </c>
      <c r="DD72">
        <v>34</v>
      </c>
      <c r="DE72">
        <v>6</v>
      </c>
      <c r="DF72">
        <v>85</v>
      </c>
      <c r="DG72">
        <v>0.755588235294118</v>
      </c>
      <c r="DH72">
        <v>0.58966666666666701</v>
      </c>
      <c r="DI72">
        <v>0.816025</v>
      </c>
    </row>
    <row r="73" spans="1:113" x14ac:dyDescent="0.25">
      <c r="A73" s="10" t="s">
        <v>10</v>
      </c>
      <c r="B73" s="10" t="s">
        <v>10</v>
      </c>
      <c r="C73" s="10" t="s">
        <v>10</v>
      </c>
      <c r="D73" s="10" t="s">
        <v>10</v>
      </c>
      <c r="E73" s="10" t="s">
        <v>10</v>
      </c>
      <c r="F73" s="10" t="s">
        <v>10</v>
      </c>
      <c r="G73" s="10" t="s">
        <v>10</v>
      </c>
      <c r="H73" s="10" t="s">
        <v>10</v>
      </c>
      <c r="I73" s="10" t="s">
        <v>10</v>
      </c>
      <c r="J73" s="10" t="s">
        <v>10</v>
      </c>
      <c r="K73" s="10" t="s">
        <v>10</v>
      </c>
      <c r="L73" s="10" t="s">
        <v>10</v>
      </c>
      <c r="M73" s="10" t="s">
        <v>10</v>
      </c>
      <c r="N73" s="10" t="s">
        <v>10</v>
      </c>
      <c r="O73" s="10" t="s">
        <v>10</v>
      </c>
      <c r="P73" s="10" t="s">
        <v>10</v>
      </c>
      <c r="Q73" s="10" t="s">
        <v>10</v>
      </c>
      <c r="R73" s="10" t="s">
        <v>10</v>
      </c>
      <c r="S73" s="10" t="s">
        <v>10</v>
      </c>
      <c r="T73" s="10" t="s">
        <v>10</v>
      </c>
      <c r="U73" s="10" t="s">
        <v>10</v>
      </c>
      <c r="V73" s="10" t="s">
        <v>10</v>
      </c>
      <c r="W73" s="10" t="s">
        <v>10</v>
      </c>
      <c r="X73" s="10" t="s">
        <v>10</v>
      </c>
      <c r="Y73" s="10" t="s">
        <v>10</v>
      </c>
      <c r="Z73" s="10" t="s">
        <v>10</v>
      </c>
      <c r="AA73" s="10" t="s">
        <v>10</v>
      </c>
      <c r="AB73" s="10" t="s">
        <v>10</v>
      </c>
      <c r="AC73" s="10" t="s">
        <v>10</v>
      </c>
      <c r="AD73" s="10" t="s">
        <v>10</v>
      </c>
      <c r="AE73" s="10" t="s">
        <v>10</v>
      </c>
      <c r="AF73" s="10" t="s">
        <v>10</v>
      </c>
      <c r="AG73" s="10" t="s">
        <v>10</v>
      </c>
      <c r="AH73" s="10" t="s">
        <v>10</v>
      </c>
      <c r="AI73" s="10" t="s">
        <v>10</v>
      </c>
      <c r="AJ73" s="10" t="s">
        <v>10</v>
      </c>
      <c r="AK73" s="10" t="s">
        <v>10</v>
      </c>
      <c r="AL73" s="10" t="s">
        <v>10</v>
      </c>
      <c r="AM73" s="10" t="s">
        <v>10</v>
      </c>
      <c r="AN73" s="10" t="s">
        <v>10</v>
      </c>
      <c r="AO73" s="10" t="s">
        <v>10</v>
      </c>
      <c r="AP73" s="10" t="s">
        <v>10</v>
      </c>
      <c r="AQ73" s="10" t="s">
        <v>10</v>
      </c>
      <c r="AR73" s="10" t="s">
        <v>10</v>
      </c>
      <c r="AS73" s="10" t="s">
        <v>10</v>
      </c>
      <c r="AT73" s="10" t="s">
        <v>10</v>
      </c>
      <c r="AU73" s="10" t="s">
        <v>10</v>
      </c>
      <c r="AV73" s="10" t="s">
        <v>10</v>
      </c>
      <c r="AW73" s="10" t="s">
        <v>10</v>
      </c>
      <c r="AX73" s="10" t="s">
        <v>10</v>
      </c>
      <c r="AY73" s="10" t="s">
        <v>10</v>
      </c>
      <c r="AZ73" s="10" t="s">
        <v>10</v>
      </c>
      <c r="BA73" s="10" t="s">
        <v>10</v>
      </c>
      <c r="BB73" s="10" t="s">
        <v>10</v>
      </c>
      <c r="BC73" s="10" t="s">
        <v>10</v>
      </c>
      <c r="BD73" s="10" t="s">
        <v>10</v>
      </c>
      <c r="BE73" s="10" t="s">
        <v>10</v>
      </c>
      <c r="BF73" s="10" t="s">
        <v>10</v>
      </c>
      <c r="BG73" s="10" t="s">
        <v>10</v>
      </c>
      <c r="BH73" s="10" t="s">
        <v>10</v>
      </c>
      <c r="BI73" s="10" t="s">
        <v>10</v>
      </c>
      <c r="BJ73" s="10" t="s">
        <v>10</v>
      </c>
      <c r="BK73" s="10" t="s">
        <v>10</v>
      </c>
      <c r="BL73" s="10" t="s">
        <v>10</v>
      </c>
      <c r="BM73" s="10" t="s">
        <v>10</v>
      </c>
      <c r="BN73" s="10" t="s">
        <v>10</v>
      </c>
      <c r="BO73" s="10" t="s">
        <v>10</v>
      </c>
      <c r="BP73" s="10" t="s">
        <v>10</v>
      </c>
      <c r="BQ73" s="10" t="s">
        <v>10</v>
      </c>
      <c r="BR73" s="10" t="s">
        <v>10</v>
      </c>
      <c r="BS73" s="10" t="s">
        <v>10</v>
      </c>
      <c r="BT73" s="10" t="s">
        <v>10</v>
      </c>
      <c r="BU73" s="10" t="s">
        <v>10</v>
      </c>
      <c r="BV73" s="10" t="s">
        <v>10</v>
      </c>
      <c r="BW73" s="10" t="s">
        <v>10</v>
      </c>
      <c r="BX73" s="10" t="s">
        <v>10</v>
      </c>
      <c r="BY73" s="10" t="s">
        <v>10</v>
      </c>
      <c r="BZ73" s="10" t="s">
        <v>10</v>
      </c>
      <c r="CA73" s="10" t="s">
        <v>10</v>
      </c>
      <c r="CB73" s="10" t="s">
        <v>10</v>
      </c>
      <c r="CC73" s="10" t="s">
        <v>10</v>
      </c>
      <c r="CD73" s="10" t="s">
        <v>10</v>
      </c>
      <c r="CE73" s="10" t="s">
        <v>10</v>
      </c>
      <c r="CF73" s="10" t="s">
        <v>10</v>
      </c>
      <c r="CG73" s="10" t="s">
        <v>10</v>
      </c>
      <c r="CH73" s="10" t="s">
        <v>10</v>
      </c>
      <c r="CI73" s="10" t="s">
        <v>10</v>
      </c>
      <c r="CJ73" s="10" t="s">
        <v>10</v>
      </c>
      <c r="CK73" s="10" t="s">
        <v>10</v>
      </c>
      <c r="CL73" s="10" t="s">
        <v>10</v>
      </c>
      <c r="CM73" s="10" t="s">
        <v>10</v>
      </c>
      <c r="CN73" s="10" t="s">
        <v>10</v>
      </c>
      <c r="CO73" s="10" t="s">
        <v>10</v>
      </c>
      <c r="CP73" s="10" t="s">
        <v>10</v>
      </c>
      <c r="CQ73" s="10" t="s">
        <v>10</v>
      </c>
      <c r="CR73" s="10" t="s">
        <v>10</v>
      </c>
      <c r="CS73" s="10" t="s">
        <v>10</v>
      </c>
      <c r="CT73" s="10" t="s">
        <v>10</v>
      </c>
      <c r="CU73" s="10" t="s">
        <v>10</v>
      </c>
      <c r="CV73" s="10" t="s">
        <v>10</v>
      </c>
      <c r="CW73" s="10" t="s">
        <v>10</v>
      </c>
      <c r="CX73" s="10" t="s">
        <v>10</v>
      </c>
      <c r="CY73" s="10" t="s">
        <v>10</v>
      </c>
      <c r="CZ73" s="10" t="s">
        <v>10</v>
      </c>
      <c r="DA73" s="10" t="s">
        <v>10</v>
      </c>
      <c r="DB73" s="10" t="s">
        <v>10</v>
      </c>
      <c r="DC73" s="10" t="s">
        <v>10</v>
      </c>
      <c r="DD73" s="10" t="s">
        <v>10</v>
      </c>
      <c r="DE73" s="10" t="s">
        <v>10</v>
      </c>
      <c r="DF73" s="10" t="s">
        <v>10</v>
      </c>
      <c r="DG73" s="10" t="s">
        <v>10</v>
      </c>
      <c r="DH73" s="10" t="s">
        <v>10</v>
      </c>
      <c r="DI73" s="10" t="s">
        <v>10</v>
      </c>
    </row>
    <row r="74" spans="1:113" x14ac:dyDescent="0.25">
      <c r="A74" s="10" t="s">
        <v>10</v>
      </c>
      <c r="B74" s="10" t="s">
        <v>10</v>
      </c>
      <c r="C74" s="10" t="s">
        <v>10</v>
      </c>
      <c r="D74" s="10" t="s">
        <v>10</v>
      </c>
      <c r="E74" s="10" t="s">
        <v>10</v>
      </c>
      <c r="F74" s="10" t="s">
        <v>10</v>
      </c>
      <c r="G74" s="10" t="s">
        <v>10</v>
      </c>
      <c r="H74" s="10" t="s">
        <v>10</v>
      </c>
      <c r="I74" s="10" t="s">
        <v>10</v>
      </c>
      <c r="J74" s="10" t="s">
        <v>10</v>
      </c>
      <c r="K74" s="10" t="s">
        <v>10</v>
      </c>
      <c r="L74" s="10" t="s">
        <v>10</v>
      </c>
      <c r="M74" s="10" t="s">
        <v>10</v>
      </c>
      <c r="N74" s="10" t="s">
        <v>10</v>
      </c>
      <c r="O74" s="10" t="s">
        <v>10</v>
      </c>
      <c r="P74" s="10" t="s">
        <v>10</v>
      </c>
      <c r="Q74" s="10" t="s">
        <v>10</v>
      </c>
      <c r="R74" s="10" t="s">
        <v>10</v>
      </c>
      <c r="S74" s="10" t="s">
        <v>10</v>
      </c>
      <c r="T74" s="10" t="s">
        <v>10</v>
      </c>
      <c r="U74" s="10" t="s">
        <v>10</v>
      </c>
      <c r="V74" s="10" t="s">
        <v>10</v>
      </c>
      <c r="W74" s="10" t="s">
        <v>10</v>
      </c>
      <c r="X74" s="10" t="s">
        <v>10</v>
      </c>
      <c r="Y74" s="10" t="s">
        <v>10</v>
      </c>
      <c r="Z74" s="10" t="s">
        <v>10</v>
      </c>
      <c r="AA74" s="10" t="s">
        <v>10</v>
      </c>
      <c r="AB74" s="10" t="s">
        <v>10</v>
      </c>
      <c r="AC74" s="10" t="s">
        <v>10</v>
      </c>
      <c r="AD74" s="10" t="s">
        <v>10</v>
      </c>
      <c r="AE74" s="10" t="s">
        <v>10</v>
      </c>
      <c r="AF74" s="10" t="s">
        <v>10</v>
      </c>
      <c r="AG74" s="10" t="s">
        <v>10</v>
      </c>
      <c r="AH74" s="10" t="s">
        <v>10</v>
      </c>
      <c r="AI74" s="10" t="s">
        <v>10</v>
      </c>
      <c r="AJ74" s="10" t="s">
        <v>10</v>
      </c>
      <c r="AK74" s="10" t="s">
        <v>10</v>
      </c>
      <c r="AL74" s="10" t="s">
        <v>10</v>
      </c>
      <c r="AM74" s="10" t="s">
        <v>10</v>
      </c>
      <c r="AN74" s="10" t="s">
        <v>10</v>
      </c>
      <c r="AO74" s="10" t="s">
        <v>10</v>
      </c>
      <c r="AP74" s="10" t="s">
        <v>10</v>
      </c>
      <c r="AQ74" s="10" t="s">
        <v>10</v>
      </c>
      <c r="AR74" s="10" t="s">
        <v>10</v>
      </c>
      <c r="AS74" s="10" t="s">
        <v>10</v>
      </c>
      <c r="AT74" s="10" t="s">
        <v>10</v>
      </c>
      <c r="AU74" s="10" t="s">
        <v>10</v>
      </c>
      <c r="AV74" s="10" t="s">
        <v>10</v>
      </c>
      <c r="AW74" s="10" t="s">
        <v>10</v>
      </c>
      <c r="AX74" s="10" t="s">
        <v>10</v>
      </c>
      <c r="AY74" s="10" t="s">
        <v>10</v>
      </c>
      <c r="AZ74" s="10" t="s">
        <v>10</v>
      </c>
      <c r="BA74" s="10" t="s">
        <v>10</v>
      </c>
      <c r="BB74" s="10" t="s">
        <v>10</v>
      </c>
      <c r="BC74" s="10" t="s">
        <v>10</v>
      </c>
      <c r="BD74" s="10" t="s">
        <v>10</v>
      </c>
      <c r="BE74" s="10" t="s">
        <v>10</v>
      </c>
      <c r="BF74" s="10" t="s">
        <v>10</v>
      </c>
      <c r="BG74" s="10" t="s">
        <v>10</v>
      </c>
      <c r="BH74" s="10" t="s">
        <v>10</v>
      </c>
      <c r="BI74" s="10" t="s">
        <v>10</v>
      </c>
      <c r="BJ74" s="10" t="s">
        <v>10</v>
      </c>
      <c r="BK74" s="10" t="s">
        <v>10</v>
      </c>
      <c r="BL74" s="10" t="s">
        <v>10</v>
      </c>
      <c r="BM74" s="10" t="s">
        <v>10</v>
      </c>
      <c r="BN74" s="10" t="s">
        <v>10</v>
      </c>
      <c r="BO74" s="10" t="s">
        <v>10</v>
      </c>
      <c r="BP74" s="10" t="s">
        <v>10</v>
      </c>
      <c r="BQ74" s="10" t="s">
        <v>10</v>
      </c>
      <c r="BR74" s="10" t="s">
        <v>10</v>
      </c>
      <c r="BS74" s="10" t="s">
        <v>10</v>
      </c>
      <c r="BT74" s="10" t="s">
        <v>10</v>
      </c>
      <c r="BU74" s="10" t="s">
        <v>10</v>
      </c>
      <c r="BV74" s="10" t="s">
        <v>10</v>
      </c>
      <c r="BW74" s="10" t="s">
        <v>10</v>
      </c>
      <c r="BX74" s="10" t="s">
        <v>10</v>
      </c>
      <c r="BY74" s="10" t="s">
        <v>10</v>
      </c>
      <c r="BZ74" s="10" t="s">
        <v>10</v>
      </c>
      <c r="CA74" s="10" t="s">
        <v>10</v>
      </c>
      <c r="CB74" s="10" t="s">
        <v>10</v>
      </c>
      <c r="CC74" s="10" t="s">
        <v>10</v>
      </c>
      <c r="CD74" s="10" t="s">
        <v>10</v>
      </c>
      <c r="CE74" s="10" t="s">
        <v>10</v>
      </c>
      <c r="CF74" s="10" t="s">
        <v>10</v>
      </c>
      <c r="CG74" s="10" t="s">
        <v>10</v>
      </c>
      <c r="CH74" s="10" t="s">
        <v>10</v>
      </c>
      <c r="CI74" s="10" t="s">
        <v>10</v>
      </c>
      <c r="CJ74" s="10" t="s">
        <v>10</v>
      </c>
      <c r="CK74" s="10" t="s">
        <v>10</v>
      </c>
      <c r="CL74" s="10" t="s">
        <v>10</v>
      </c>
      <c r="CM74" s="10" t="s">
        <v>10</v>
      </c>
      <c r="CN74" s="10" t="s">
        <v>10</v>
      </c>
      <c r="CO74" s="10" t="s">
        <v>10</v>
      </c>
      <c r="CP74" s="10" t="s">
        <v>10</v>
      </c>
      <c r="CQ74" s="10" t="s">
        <v>10</v>
      </c>
      <c r="CR74" s="10" t="s">
        <v>10</v>
      </c>
      <c r="CS74" s="10" t="s">
        <v>10</v>
      </c>
      <c r="CT74" s="10" t="s">
        <v>10</v>
      </c>
      <c r="CU74" s="10" t="s">
        <v>10</v>
      </c>
      <c r="CV74" s="10" t="s">
        <v>10</v>
      </c>
      <c r="CW74" s="10" t="s">
        <v>10</v>
      </c>
      <c r="CX74" s="10" t="s">
        <v>10</v>
      </c>
      <c r="CY74" s="10" t="s">
        <v>10</v>
      </c>
      <c r="CZ74" s="10" t="s">
        <v>10</v>
      </c>
      <c r="DA74" s="10" t="s">
        <v>10</v>
      </c>
      <c r="DB74" s="10" t="s">
        <v>10</v>
      </c>
      <c r="DC74" s="10" t="s">
        <v>10</v>
      </c>
      <c r="DD74" s="10" t="s">
        <v>10</v>
      </c>
      <c r="DE74" s="10" t="s">
        <v>10</v>
      </c>
      <c r="DF74" s="10" t="s">
        <v>10</v>
      </c>
      <c r="DG74" s="10" t="s">
        <v>10</v>
      </c>
      <c r="DH74" s="10" t="s">
        <v>10</v>
      </c>
      <c r="DI74" s="10" t="s">
        <v>10</v>
      </c>
    </row>
    <row r="75" spans="1:113" x14ac:dyDescent="0.25">
      <c r="A75" s="10" t="s">
        <v>10</v>
      </c>
      <c r="B75" s="10" t="s">
        <v>10</v>
      </c>
      <c r="C75" s="10" t="s">
        <v>10</v>
      </c>
      <c r="D75" s="10" t="s">
        <v>10</v>
      </c>
      <c r="E75" s="10" t="s">
        <v>10</v>
      </c>
      <c r="F75" s="10" t="s">
        <v>10</v>
      </c>
      <c r="G75" s="10" t="s">
        <v>10</v>
      </c>
      <c r="H75" s="10" t="s">
        <v>10</v>
      </c>
      <c r="I75" s="10" t="s">
        <v>10</v>
      </c>
      <c r="J75" s="10" t="s">
        <v>10</v>
      </c>
      <c r="K75" s="10" t="s">
        <v>10</v>
      </c>
      <c r="L75" s="10" t="s">
        <v>10</v>
      </c>
      <c r="M75" s="10" t="s">
        <v>10</v>
      </c>
      <c r="N75" s="10" t="s">
        <v>10</v>
      </c>
      <c r="O75" s="10" t="s">
        <v>10</v>
      </c>
      <c r="P75" s="10" t="s">
        <v>10</v>
      </c>
      <c r="Q75" s="10" t="s">
        <v>10</v>
      </c>
      <c r="R75" s="10" t="s">
        <v>10</v>
      </c>
      <c r="S75" s="10" t="s">
        <v>10</v>
      </c>
      <c r="T75" s="10" t="s">
        <v>10</v>
      </c>
      <c r="U75" s="10" t="s">
        <v>10</v>
      </c>
      <c r="V75" s="10" t="s">
        <v>10</v>
      </c>
      <c r="W75" s="10" t="s">
        <v>10</v>
      </c>
      <c r="X75" s="10" t="s">
        <v>10</v>
      </c>
      <c r="Y75" s="10" t="s">
        <v>10</v>
      </c>
      <c r="Z75" s="10" t="s">
        <v>10</v>
      </c>
      <c r="AA75" s="10" t="s">
        <v>10</v>
      </c>
      <c r="AB75" s="10" t="s">
        <v>10</v>
      </c>
      <c r="AC75" s="10" t="s">
        <v>10</v>
      </c>
      <c r="AD75" s="10" t="s">
        <v>10</v>
      </c>
      <c r="AE75" s="10" t="s">
        <v>10</v>
      </c>
      <c r="AF75" s="10" t="s">
        <v>10</v>
      </c>
      <c r="AG75" s="10" t="s">
        <v>10</v>
      </c>
      <c r="AH75" s="10" t="s">
        <v>10</v>
      </c>
      <c r="AI75" s="10" t="s">
        <v>10</v>
      </c>
      <c r="AJ75" s="10" t="s">
        <v>10</v>
      </c>
      <c r="AK75" s="10" t="s">
        <v>10</v>
      </c>
      <c r="AL75" s="10" t="s">
        <v>10</v>
      </c>
      <c r="AM75" s="10" t="s">
        <v>10</v>
      </c>
      <c r="AN75" s="10" t="s">
        <v>10</v>
      </c>
      <c r="AO75" s="10" t="s">
        <v>10</v>
      </c>
      <c r="AP75" s="10" t="s">
        <v>10</v>
      </c>
      <c r="AQ75" s="10" t="s">
        <v>10</v>
      </c>
      <c r="AR75" s="10" t="s">
        <v>10</v>
      </c>
      <c r="AS75" s="10" t="s">
        <v>10</v>
      </c>
      <c r="AT75" s="10" t="s">
        <v>10</v>
      </c>
      <c r="AU75" s="10" t="s">
        <v>10</v>
      </c>
      <c r="AV75" s="10" t="s">
        <v>10</v>
      </c>
      <c r="AW75" s="10" t="s">
        <v>10</v>
      </c>
      <c r="AX75" s="10" t="s">
        <v>10</v>
      </c>
      <c r="AY75" s="10" t="s">
        <v>10</v>
      </c>
      <c r="AZ75" s="10" t="s">
        <v>10</v>
      </c>
      <c r="BA75" s="10" t="s">
        <v>10</v>
      </c>
      <c r="BB75" s="10" t="s">
        <v>10</v>
      </c>
      <c r="BC75" s="10" t="s">
        <v>10</v>
      </c>
      <c r="BD75" s="10" t="s">
        <v>10</v>
      </c>
      <c r="BE75" s="10" t="s">
        <v>10</v>
      </c>
      <c r="BF75" s="10" t="s">
        <v>10</v>
      </c>
      <c r="BG75" s="10" t="s">
        <v>10</v>
      </c>
      <c r="BH75" s="10" t="s">
        <v>10</v>
      </c>
      <c r="BI75" s="10" t="s">
        <v>10</v>
      </c>
      <c r="BJ75" s="10" t="s">
        <v>10</v>
      </c>
      <c r="BK75" s="10" t="s">
        <v>10</v>
      </c>
      <c r="BL75" s="10" t="s">
        <v>10</v>
      </c>
      <c r="BM75" s="10" t="s">
        <v>10</v>
      </c>
      <c r="BN75" s="10" t="s">
        <v>10</v>
      </c>
      <c r="BO75" s="10" t="s">
        <v>10</v>
      </c>
      <c r="BP75" s="10" t="s">
        <v>10</v>
      </c>
      <c r="BQ75" s="10" t="s">
        <v>10</v>
      </c>
      <c r="BR75" s="10" t="s">
        <v>10</v>
      </c>
      <c r="BS75" s="10" t="s">
        <v>10</v>
      </c>
      <c r="BT75" s="10" t="s">
        <v>10</v>
      </c>
      <c r="BU75" s="10" t="s">
        <v>10</v>
      </c>
      <c r="BV75" s="10" t="s">
        <v>10</v>
      </c>
      <c r="BW75" s="10" t="s">
        <v>10</v>
      </c>
      <c r="BX75" s="10" t="s">
        <v>10</v>
      </c>
      <c r="BY75" s="10" t="s">
        <v>10</v>
      </c>
      <c r="BZ75" s="10" t="s">
        <v>10</v>
      </c>
      <c r="CA75" s="10" t="s">
        <v>10</v>
      </c>
      <c r="CB75" s="10" t="s">
        <v>10</v>
      </c>
      <c r="CC75" s="10" t="s">
        <v>10</v>
      </c>
      <c r="CD75" s="10" t="s">
        <v>10</v>
      </c>
      <c r="CE75" s="10" t="s">
        <v>10</v>
      </c>
      <c r="CF75" s="10" t="s">
        <v>10</v>
      </c>
      <c r="CG75" s="10" t="s">
        <v>10</v>
      </c>
      <c r="CH75" s="10" t="s">
        <v>10</v>
      </c>
      <c r="CI75" s="10" t="s">
        <v>10</v>
      </c>
      <c r="CJ75" s="10" t="s">
        <v>10</v>
      </c>
      <c r="CK75" s="10" t="s">
        <v>10</v>
      </c>
      <c r="CL75" s="10" t="s">
        <v>10</v>
      </c>
      <c r="CM75" s="10" t="s">
        <v>10</v>
      </c>
      <c r="CN75" s="10" t="s">
        <v>10</v>
      </c>
      <c r="CO75" s="10" t="s">
        <v>10</v>
      </c>
      <c r="CP75" s="10" t="s">
        <v>10</v>
      </c>
      <c r="CQ75" s="10" t="s">
        <v>10</v>
      </c>
      <c r="CR75" s="10" t="s">
        <v>10</v>
      </c>
      <c r="CS75" s="10" t="s">
        <v>10</v>
      </c>
      <c r="CT75" s="10" t="s">
        <v>10</v>
      </c>
      <c r="CU75" s="10" t="s">
        <v>10</v>
      </c>
      <c r="CV75" s="10" t="s">
        <v>10</v>
      </c>
      <c r="CW75" s="10" t="s">
        <v>10</v>
      </c>
      <c r="CX75" s="10" t="s">
        <v>10</v>
      </c>
      <c r="CY75" s="10" t="s">
        <v>10</v>
      </c>
      <c r="CZ75" s="10" t="s">
        <v>10</v>
      </c>
      <c r="DA75" s="10" t="s">
        <v>10</v>
      </c>
      <c r="DB75" s="10" t="s">
        <v>10</v>
      </c>
      <c r="DC75" s="10" t="s">
        <v>10</v>
      </c>
      <c r="DD75" s="10" t="s">
        <v>10</v>
      </c>
      <c r="DE75" s="10" t="s">
        <v>10</v>
      </c>
      <c r="DF75" s="10" t="s">
        <v>10</v>
      </c>
      <c r="DG75" s="10" t="s">
        <v>10</v>
      </c>
      <c r="DH75" s="10" t="s">
        <v>10</v>
      </c>
      <c r="DI75" s="10" t="s">
        <v>10</v>
      </c>
    </row>
    <row r="76" spans="1:113" x14ac:dyDescent="0.25">
      <c r="A76" t="s">
        <v>57</v>
      </c>
      <c r="B76">
        <v>1</v>
      </c>
      <c r="C76" t="s">
        <v>9</v>
      </c>
      <c r="D76">
        <v>148</v>
      </c>
      <c r="E76">
        <v>2</v>
      </c>
      <c r="F76">
        <v>122</v>
      </c>
      <c r="G76">
        <v>26</v>
      </c>
      <c r="H76">
        <v>98.360655737704903</v>
      </c>
      <c r="I76">
        <v>1.63934426229508</v>
      </c>
      <c r="J76">
        <v>84.615384615384599</v>
      </c>
      <c r="K76">
        <v>15.384615384615399</v>
      </c>
      <c r="L76" s="1">
        <v>0.30479166666666702</v>
      </c>
      <c r="M76">
        <v>4.2041175461369602E-2</v>
      </c>
      <c r="N76" s="1">
        <v>0.26750000000000002</v>
      </c>
      <c r="O76">
        <v>3.53128871660192E-2</v>
      </c>
      <c r="P76">
        <v>15.6410256410256</v>
      </c>
      <c r="Q76" t="s">
        <v>217</v>
      </c>
      <c r="R76">
        <v>1</v>
      </c>
      <c r="S76" t="s">
        <v>170</v>
      </c>
      <c r="T76" t="s">
        <v>171</v>
      </c>
      <c r="U76">
        <v>87</v>
      </c>
      <c r="V76">
        <v>73</v>
      </c>
      <c r="W76" s="1">
        <v>42.5</v>
      </c>
      <c r="X76" s="1">
        <v>45</v>
      </c>
      <c r="Y76">
        <v>0.28223529411764697</v>
      </c>
      <c r="Z76">
        <v>0.20188888888888901</v>
      </c>
      <c r="AA76">
        <v>0.204086956521739</v>
      </c>
      <c r="AB76">
        <v>0.58318181818181802</v>
      </c>
      <c r="AC76">
        <v>62.5</v>
      </c>
      <c r="AD76">
        <v>32.5</v>
      </c>
      <c r="AE76">
        <v>0.18332000000000001</v>
      </c>
      <c r="AF76">
        <v>0.16684615384615401</v>
      </c>
      <c r="AG76">
        <v>0.1376</v>
      </c>
      <c r="AH76">
        <v>0.100666666666667</v>
      </c>
      <c r="AI76">
        <v>-125</v>
      </c>
      <c r="AJ76" t="s">
        <v>812</v>
      </c>
      <c r="AK76">
        <v>1</v>
      </c>
      <c r="AL76" t="s">
        <v>811</v>
      </c>
      <c r="AM76">
        <v>70</v>
      </c>
      <c r="AN76">
        <v>0</v>
      </c>
      <c r="AO76">
        <v>2</v>
      </c>
      <c r="AP76">
        <v>35</v>
      </c>
      <c r="AQ76">
        <v>35</v>
      </c>
      <c r="AR76">
        <v>90.909090909090907</v>
      </c>
      <c r="AS76">
        <v>91.6666666666667</v>
      </c>
      <c r="AT76">
        <v>91.6666666666667</v>
      </c>
      <c r="AU76">
        <v>100</v>
      </c>
      <c r="AV76">
        <v>0.497181818181818</v>
      </c>
      <c r="AW76">
        <v>0.41454545454545499</v>
      </c>
      <c r="AX76">
        <v>0.47462500000000002</v>
      </c>
      <c r="AY76">
        <v>0.39824999999999999</v>
      </c>
      <c r="AZ76">
        <v>0.55679166666666702</v>
      </c>
      <c r="BA76">
        <v>0.44233333333333302</v>
      </c>
      <c r="BB76">
        <v>0.42575000000000002</v>
      </c>
      <c r="BC76">
        <v>0.42575000000000002</v>
      </c>
      <c r="BD76">
        <v>0.42449999999999999</v>
      </c>
      <c r="BE76">
        <v>0.433</v>
      </c>
      <c r="BF76">
        <v>0.44900000000000001</v>
      </c>
      <c r="BG76">
        <v>0.443</v>
      </c>
      <c r="BH76">
        <v>-4.5369354543792199E-2</v>
      </c>
      <c r="BI76">
        <v>0.119895471445115</v>
      </c>
      <c r="BJ76">
        <v>-0.14367343207167699</v>
      </c>
      <c r="BK76" t="s">
        <v>834</v>
      </c>
      <c r="BL76">
        <v>1</v>
      </c>
      <c r="BM76" t="s">
        <v>827</v>
      </c>
      <c r="BN76">
        <v>157</v>
      </c>
      <c r="BO76">
        <v>0</v>
      </c>
      <c r="BP76">
        <v>3</v>
      </c>
      <c r="BQ76">
        <v>133</v>
      </c>
      <c r="BR76">
        <v>24</v>
      </c>
      <c r="BS76">
        <v>77</v>
      </c>
      <c r="BT76">
        <v>59</v>
      </c>
      <c r="BU76">
        <v>18</v>
      </c>
      <c r="BV76">
        <v>76.6233766233766</v>
      </c>
      <c r="BW76">
        <v>0.64483050847457601</v>
      </c>
      <c r="BX76">
        <v>0.78427777777777796</v>
      </c>
      <c r="BY76">
        <v>0.77687012987013004</v>
      </c>
      <c r="BZ76">
        <v>80</v>
      </c>
      <c r="CA76">
        <v>74</v>
      </c>
      <c r="CB76">
        <v>6</v>
      </c>
      <c r="CC76">
        <v>92.5</v>
      </c>
      <c r="CD76">
        <v>0.90540540540540504</v>
      </c>
      <c r="CE76">
        <v>0.53416666666666701</v>
      </c>
      <c r="CF76">
        <v>0.900725</v>
      </c>
      <c r="CG76">
        <v>-0.137505753842594</v>
      </c>
      <c r="CH76">
        <v>39</v>
      </c>
      <c r="CI76">
        <v>36</v>
      </c>
      <c r="CJ76">
        <v>3</v>
      </c>
      <c r="CK76">
        <v>92.307692307692307</v>
      </c>
      <c r="CL76">
        <v>0.55136111111111097</v>
      </c>
      <c r="CM76">
        <v>0.47</v>
      </c>
      <c r="CN76">
        <v>0.56546153846153802</v>
      </c>
      <c r="CO76">
        <v>38</v>
      </c>
      <c r="CP76">
        <v>23</v>
      </c>
      <c r="CQ76">
        <v>15</v>
      </c>
      <c r="CR76">
        <v>0.60526315789473695</v>
      </c>
      <c r="CS76">
        <v>0.79113043478260903</v>
      </c>
      <c r="CT76">
        <v>0.84713333333333296</v>
      </c>
      <c r="CU76">
        <v>0.99384210526315797</v>
      </c>
      <c r="CV76">
        <v>40</v>
      </c>
      <c r="CW76">
        <v>39</v>
      </c>
      <c r="CX76">
        <v>1</v>
      </c>
      <c r="CY76">
        <v>97.5</v>
      </c>
      <c r="CZ76">
        <v>0.99282051282051298</v>
      </c>
      <c r="DA76">
        <v>0.42399999999999999</v>
      </c>
      <c r="DB76">
        <v>0.98475000000000001</v>
      </c>
      <c r="DC76">
        <v>40</v>
      </c>
      <c r="DD76">
        <v>35</v>
      </c>
      <c r="DE76">
        <v>5</v>
      </c>
      <c r="DF76">
        <v>87.5</v>
      </c>
      <c r="DG76">
        <v>0.80800000000000005</v>
      </c>
      <c r="DH76">
        <v>0.55620000000000003</v>
      </c>
      <c r="DI76">
        <v>0.81669999999999998</v>
      </c>
    </row>
    <row r="77" spans="1:113" x14ac:dyDescent="0.25">
      <c r="A77" t="s">
        <v>58</v>
      </c>
      <c r="B77">
        <v>1</v>
      </c>
      <c r="C77" t="s">
        <v>9</v>
      </c>
      <c r="D77">
        <v>150</v>
      </c>
      <c r="E77">
        <v>0</v>
      </c>
      <c r="F77">
        <v>123</v>
      </c>
      <c r="G77">
        <v>27</v>
      </c>
      <c r="H77">
        <v>95.121951219512198</v>
      </c>
      <c r="I77">
        <v>4.8780487804878003</v>
      </c>
      <c r="J77">
        <v>96.296296296296305</v>
      </c>
      <c r="K77">
        <v>3.7037037037037002</v>
      </c>
      <c r="L77" s="1">
        <v>0.35923076923076902</v>
      </c>
      <c r="M77">
        <v>4.9945553910610202E-2</v>
      </c>
      <c r="N77" s="1">
        <v>0.33100000000000002</v>
      </c>
      <c r="O77" t="s">
        <v>10</v>
      </c>
      <c r="P77">
        <v>3.8936372269705601</v>
      </c>
      <c r="Q77" t="s">
        <v>218</v>
      </c>
      <c r="R77">
        <v>1</v>
      </c>
      <c r="S77" t="s">
        <v>174</v>
      </c>
      <c r="T77" t="s">
        <v>175</v>
      </c>
      <c r="U77">
        <v>44</v>
      </c>
      <c r="V77">
        <v>116</v>
      </c>
      <c r="W77" s="1">
        <v>47.5</v>
      </c>
      <c r="X77" s="1">
        <v>67.5</v>
      </c>
      <c r="Y77">
        <v>0.80963157894736804</v>
      </c>
      <c r="Z77">
        <v>1.0781111111111099</v>
      </c>
      <c r="AA77">
        <v>0.84442857142857097</v>
      </c>
      <c r="AB77">
        <v>1.0746923076923101</v>
      </c>
      <c r="AC77">
        <v>47.5</v>
      </c>
      <c r="AD77">
        <v>82.5</v>
      </c>
      <c r="AE77">
        <v>0.60552631578947402</v>
      </c>
      <c r="AF77">
        <v>0.80169696969697002</v>
      </c>
      <c r="AG77">
        <v>0.63428571428571401</v>
      </c>
      <c r="AH77">
        <v>0.749285714285714</v>
      </c>
      <c r="AI77">
        <v>250</v>
      </c>
      <c r="AJ77" s="10" t="s">
        <v>10</v>
      </c>
      <c r="AK77" s="10" t="s">
        <v>10</v>
      </c>
      <c r="AL77" s="10" t="s">
        <v>10</v>
      </c>
      <c r="AM77" s="10" t="s">
        <v>10</v>
      </c>
      <c r="AN77" s="10" t="s">
        <v>10</v>
      </c>
      <c r="AO77" s="10" t="s">
        <v>10</v>
      </c>
      <c r="AP77" s="10" t="s">
        <v>10</v>
      </c>
      <c r="AQ77" s="10" t="s">
        <v>10</v>
      </c>
      <c r="AR77" s="10" t="s">
        <v>10</v>
      </c>
      <c r="AS77" s="10" t="s">
        <v>10</v>
      </c>
      <c r="AT77" s="10" t="s">
        <v>10</v>
      </c>
      <c r="AU77" s="10" t="s">
        <v>10</v>
      </c>
      <c r="AV77" s="10" t="s">
        <v>10</v>
      </c>
      <c r="AW77" s="10" t="s">
        <v>10</v>
      </c>
      <c r="AX77" s="10" t="s">
        <v>10</v>
      </c>
      <c r="AY77" s="10" t="s">
        <v>10</v>
      </c>
      <c r="AZ77" s="10" t="s">
        <v>10</v>
      </c>
      <c r="BA77" s="10" t="s">
        <v>10</v>
      </c>
      <c r="BB77" s="10" t="s">
        <v>10</v>
      </c>
      <c r="BC77" s="10" t="s">
        <v>10</v>
      </c>
      <c r="BD77" s="10" t="s">
        <v>10</v>
      </c>
      <c r="BE77" s="10" t="s">
        <v>10</v>
      </c>
      <c r="BF77" s="10" t="s">
        <v>10</v>
      </c>
      <c r="BG77" s="10" t="s">
        <v>10</v>
      </c>
      <c r="BH77" s="10" t="s">
        <v>10</v>
      </c>
      <c r="BI77" s="10" t="s">
        <v>10</v>
      </c>
      <c r="BJ77" s="10" t="s">
        <v>10</v>
      </c>
      <c r="BK77" t="s">
        <v>833</v>
      </c>
      <c r="BL77">
        <v>1</v>
      </c>
      <c r="BM77" t="s">
        <v>827</v>
      </c>
      <c r="BN77">
        <v>160</v>
      </c>
      <c r="BO77">
        <v>0</v>
      </c>
      <c r="BP77">
        <v>0</v>
      </c>
      <c r="BQ77">
        <v>137</v>
      </c>
      <c r="BR77">
        <v>23</v>
      </c>
      <c r="BS77">
        <v>80</v>
      </c>
      <c r="BT77">
        <v>66</v>
      </c>
      <c r="BU77">
        <v>14</v>
      </c>
      <c r="BV77">
        <v>82.5</v>
      </c>
      <c r="BW77">
        <v>0.75551515151515103</v>
      </c>
      <c r="BX77">
        <v>0.59321428571428603</v>
      </c>
      <c r="BY77">
        <v>0.81841249999999999</v>
      </c>
      <c r="BZ77">
        <v>80</v>
      </c>
      <c r="CA77">
        <v>71</v>
      </c>
      <c r="CB77">
        <v>9</v>
      </c>
      <c r="CC77">
        <v>88.75</v>
      </c>
      <c r="CD77">
        <v>0.81422535211267599</v>
      </c>
      <c r="CE77">
        <v>0.44544444444444398</v>
      </c>
      <c r="CF77">
        <v>0.82751249999999998</v>
      </c>
      <c r="CG77">
        <v>-1.09968127369677E-2</v>
      </c>
      <c r="CH77">
        <v>40</v>
      </c>
      <c r="CI77">
        <v>38</v>
      </c>
      <c r="CJ77">
        <v>2</v>
      </c>
      <c r="CK77">
        <v>95</v>
      </c>
      <c r="CL77">
        <v>0.62986842105263197</v>
      </c>
      <c r="CM77">
        <v>0.47149999999999997</v>
      </c>
      <c r="CN77">
        <v>0.64597499999999997</v>
      </c>
      <c r="CO77">
        <v>40</v>
      </c>
      <c r="CP77">
        <v>28</v>
      </c>
      <c r="CQ77">
        <v>12</v>
      </c>
      <c r="CR77">
        <v>0.7</v>
      </c>
      <c r="CS77">
        <v>0.92603571428571396</v>
      </c>
      <c r="CT77">
        <v>0.61350000000000005</v>
      </c>
      <c r="CU77">
        <v>0.99085000000000001</v>
      </c>
      <c r="CV77">
        <v>40</v>
      </c>
      <c r="CW77">
        <v>35</v>
      </c>
      <c r="CX77">
        <v>5</v>
      </c>
      <c r="CY77">
        <v>87.5</v>
      </c>
      <c r="CZ77">
        <v>0.81874285714285699</v>
      </c>
      <c r="DA77">
        <v>0.38379999999999997</v>
      </c>
      <c r="DB77">
        <v>0.83174999999999999</v>
      </c>
      <c r="DC77">
        <v>40</v>
      </c>
      <c r="DD77">
        <v>36</v>
      </c>
      <c r="DE77">
        <v>4</v>
      </c>
      <c r="DF77">
        <v>90</v>
      </c>
      <c r="DG77">
        <v>0.80983333333333296</v>
      </c>
      <c r="DH77">
        <v>0.52249999999999996</v>
      </c>
      <c r="DI77">
        <v>0.82327499999999998</v>
      </c>
    </row>
    <row r="78" spans="1:113" x14ac:dyDescent="0.25">
      <c r="A78" t="s">
        <v>59</v>
      </c>
      <c r="B78">
        <v>1</v>
      </c>
      <c r="C78" t="s">
        <v>9</v>
      </c>
      <c r="D78">
        <v>150</v>
      </c>
      <c r="E78">
        <v>0</v>
      </c>
      <c r="F78">
        <v>123</v>
      </c>
      <c r="G78">
        <v>27</v>
      </c>
      <c r="H78">
        <v>100</v>
      </c>
      <c r="I78">
        <v>0</v>
      </c>
      <c r="J78">
        <v>96.296296296296305</v>
      </c>
      <c r="K78">
        <v>3.7037037037037002</v>
      </c>
      <c r="L78" s="1">
        <v>0.36752845528455302</v>
      </c>
      <c r="M78">
        <v>3.7522304886397101E-2</v>
      </c>
      <c r="N78" s="1">
        <v>0.316</v>
      </c>
      <c r="O78" t="s">
        <v>10</v>
      </c>
      <c r="P78">
        <v>3.7037037037037002</v>
      </c>
      <c r="Q78" t="s">
        <v>219</v>
      </c>
      <c r="R78">
        <v>1</v>
      </c>
      <c r="S78" t="s">
        <v>174</v>
      </c>
      <c r="T78" t="s">
        <v>175</v>
      </c>
      <c r="U78">
        <v>68</v>
      </c>
      <c r="V78">
        <v>92</v>
      </c>
      <c r="W78" s="1">
        <v>47.5</v>
      </c>
      <c r="X78" s="1">
        <v>57.5</v>
      </c>
      <c r="Y78">
        <v>0.91852631578947397</v>
      </c>
      <c r="Z78">
        <v>1.5095652173912999</v>
      </c>
      <c r="AA78">
        <v>1.0680000000000001</v>
      </c>
      <c r="AB78">
        <v>1.1623529411764699</v>
      </c>
      <c r="AC78">
        <v>60</v>
      </c>
      <c r="AD78">
        <v>60</v>
      </c>
      <c r="AE78">
        <v>0.38074999999999998</v>
      </c>
      <c r="AF78">
        <v>0.45320833333333299</v>
      </c>
      <c r="AG78">
        <v>0.40268749999999998</v>
      </c>
      <c r="AH78">
        <v>0.35268749999999999</v>
      </c>
      <c r="AI78">
        <v>300</v>
      </c>
      <c r="AJ78" t="s">
        <v>818</v>
      </c>
      <c r="AK78">
        <v>1</v>
      </c>
      <c r="AL78" t="s">
        <v>811</v>
      </c>
      <c r="AM78">
        <v>72</v>
      </c>
      <c r="AN78">
        <v>0</v>
      </c>
      <c r="AO78">
        <v>0</v>
      </c>
      <c r="AP78">
        <v>36</v>
      </c>
      <c r="AQ78">
        <v>36</v>
      </c>
      <c r="AR78">
        <v>91.6666666666667</v>
      </c>
      <c r="AS78">
        <v>100</v>
      </c>
      <c r="AT78">
        <v>100</v>
      </c>
      <c r="AU78">
        <v>100</v>
      </c>
      <c r="AV78">
        <v>0.56374999999999997</v>
      </c>
      <c r="AW78">
        <v>0.39370833333333299</v>
      </c>
      <c r="AX78">
        <v>0.43675000000000003</v>
      </c>
      <c r="AY78">
        <v>0.43675000000000003</v>
      </c>
      <c r="AZ78">
        <v>0.41033333333333299</v>
      </c>
      <c r="BA78">
        <v>0.41033333333333299</v>
      </c>
      <c r="BB78">
        <v>0.39100000000000001</v>
      </c>
      <c r="BC78">
        <v>0.39100000000000001</v>
      </c>
      <c r="BD78">
        <v>0.39800000000000002</v>
      </c>
      <c r="BE78">
        <v>0.42449999999999999</v>
      </c>
      <c r="BF78">
        <v>0.39950000000000002</v>
      </c>
      <c r="BG78">
        <v>0.40749999999999997</v>
      </c>
      <c r="BH78">
        <v>-0.225277161862528</v>
      </c>
      <c r="BI78">
        <v>-0.27213599408721401</v>
      </c>
      <c r="BJ78">
        <v>-0.30643015521064298</v>
      </c>
      <c r="BK78" t="s">
        <v>832</v>
      </c>
      <c r="BL78">
        <v>1</v>
      </c>
      <c r="BM78" t="s">
        <v>827</v>
      </c>
      <c r="BN78">
        <v>160</v>
      </c>
      <c r="BO78">
        <v>0</v>
      </c>
      <c r="BP78">
        <v>0</v>
      </c>
      <c r="BQ78">
        <v>149</v>
      </c>
      <c r="BR78">
        <v>11</v>
      </c>
      <c r="BS78">
        <v>80</v>
      </c>
      <c r="BT78">
        <v>69</v>
      </c>
      <c r="BU78">
        <v>11</v>
      </c>
      <c r="BV78">
        <v>86.25</v>
      </c>
      <c r="BW78">
        <v>0.71378260869565202</v>
      </c>
      <c r="BX78">
        <v>0.66527272727272702</v>
      </c>
      <c r="BY78">
        <v>0.77829999999999999</v>
      </c>
      <c r="BZ78">
        <v>80</v>
      </c>
      <c r="CA78">
        <v>80</v>
      </c>
      <c r="CB78">
        <v>0</v>
      </c>
      <c r="CC78">
        <v>100</v>
      </c>
      <c r="CD78">
        <v>0.63717500000000005</v>
      </c>
      <c r="CE78" t="s">
        <v>10</v>
      </c>
      <c r="CF78">
        <v>0.63717500000000005</v>
      </c>
      <c r="CG78">
        <v>0.221485463177306</v>
      </c>
      <c r="CH78">
        <v>40</v>
      </c>
      <c r="CI78">
        <v>39</v>
      </c>
      <c r="CJ78">
        <v>1</v>
      </c>
      <c r="CK78">
        <v>97.5</v>
      </c>
      <c r="CL78">
        <v>0.61851282051282097</v>
      </c>
      <c r="CM78">
        <v>0.43099999999999999</v>
      </c>
      <c r="CN78">
        <v>0.62155000000000005</v>
      </c>
      <c r="CO78">
        <v>40</v>
      </c>
      <c r="CP78">
        <v>30</v>
      </c>
      <c r="CQ78">
        <v>10</v>
      </c>
      <c r="CR78">
        <v>0.75</v>
      </c>
      <c r="CS78">
        <v>0.83763333333333301</v>
      </c>
      <c r="CT78">
        <v>0.68869999999999998</v>
      </c>
      <c r="CU78">
        <v>0.93505000000000005</v>
      </c>
      <c r="CV78">
        <v>40</v>
      </c>
      <c r="CW78">
        <v>40</v>
      </c>
      <c r="CX78">
        <v>0</v>
      </c>
      <c r="CY78">
        <v>100</v>
      </c>
      <c r="CZ78">
        <v>0.59350000000000003</v>
      </c>
      <c r="DA78" t="s">
        <v>10</v>
      </c>
      <c r="DB78">
        <v>0.59350000000000003</v>
      </c>
      <c r="DC78">
        <v>40</v>
      </c>
      <c r="DD78">
        <v>40</v>
      </c>
      <c r="DE78">
        <v>0</v>
      </c>
      <c r="DF78">
        <v>100</v>
      </c>
      <c r="DG78">
        <v>0.68084999999999996</v>
      </c>
      <c r="DH78" t="s">
        <v>10</v>
      </c>
      <c r="DI78">
        <v>0.68084999999999996</v>
      </c>
    </row>
    <row r="79" spans="1:113" x14ac:dyDescent="0.25">
      <c r="A79" s="10" t="s">
        <v>10</v>
      </c>
      <c r="B79" s="10" t="s">
        <v>10</v>
      </c>
      <c r="C79" s="10" t="s">
        <v>10</v>
      </c>
      <c r="D79" s="10" t="s">
        <v>10</v>
      </c>
      <c r="E79" s="10" t="s">
        <v>10</v>
      </c>
      <c r="F79" s="10" t="s">
        <v>10</v>
      </c>
      <c r="G79" s="10" t="s">
        <v>10</v>
      </c>
      <c r="H79" s="10" t="s">
        <v>10</v>
      </c>
      <c r="I79" s="10" t="s">
        <v>10</v>
      </c>
      <c r="J79" s="10" t="s">
        <v>10</v>
      </c>
      <c r="K79" s="10" t="s">
        <v>10</v>
      </c>
      <c r="L79" s="10" t="s">
        <v>10</v>
      </c>
      <c r="M79" s="10" t="s">
        <v>10</v>
      </c>
      <c r="N79" s="10" t="s">
        <v>10</v>
      </c>
      <c r="O79" s="10" t="s">
        <v>10</v>
      </c>
      <c r="P79" s="10" t="s">
        <v>10</v>
      </c>
      <c r="Q79" s="10" t="s">
        <v>10</v>
      </c>
      <c r="R79" s="10" t="s">
        <v>10</v>
      </c>
      <c r="S79" s="10" t="s">
        <v>10</v>
      </c>
      <c r="T79" s="10" t="s">
        <v>10</v>
      </c>
      <c r="U79" s="10" t="s">
        <v>10</v>
      </c>
      <c r="V79" s="10" t="s">
        <v>10</v>
      </c>
      <c r="W79" s="10" t="s">
        <v>10</v>
      </c>
      <c r="X79" s="10" t="s">
        <v>10</v>
      </c>
      <c r="Y79" s="10" t="s">
        <v>10</v>
      </c>
      <c r="Z79" s="10" t="s">
        <v>10</v>
      </c>
      <c r="AA79" s="10" t="s">
        <v>10</v>
      </c>
      <c r="AB79" s="10" t="s">
        <v>10</v>
      </c>
      <c r="AC79" s="10" t="s">
        <v>10</v>
      </c>
      <c r="AD79" s="10" t="s">
        <v>10</v>
      </c>
      <c r="AE79" s="10" t="s">
        <v>10</v>
      </c>
      <c r="AF79" s="10" t="s">
        <v>10</v>
      </c>
      <c r="AG79" s="10" t="s">
        <v>10</v>
      </c>
      <c r="AH79" s="10" t="s">
        <v>10</v>
      </c>
      <c r="AI79" s="10" t="s">
        <v>10</v>
      </c>
      <c r="AJ79" s="10" t="s">
        <v>10</v>
      </c>
      <c r="AK79" s="10" t="s">
        <v>10</v>
      </c>
      <c r="AL79" s="10" t="s">
        <v>10</v>
      </c>
      <c r="AM79" s="10" t="s">
        <v>10</v>
      </c>
      <c r="AN79" s="10" t="s">
        <v>10</v>
      </c>
      <c r="AO79" s="10" t="s">
        <v>10</v>
      </c>
      <c r="AP79" s="10" t="s">
        <v>10</v>
      </c>
      <c r="AQ79" s="10" t="s">
        <v>10</v>
      </c>
      <c r="AR79" s="10" t="s">
        <v>10</v>
      </c>
      <c r="AS79" s="10" t="s">
        <v>10</v>
      </c>
      <c r="AT79" s="10" t="s">
        <v>10</v>
      </c>
      <c r="AU79" s="10" t="s">
        <v>10</v>
      </c>
      <c r="AV79" s="10" t="s">
        <v>10</v>
      </c>
      <c r="AW79" s="10" t="s">
        <v>10</v>
      </c>
      <c r="AX79" s="10" t="s">
        <v>10</v>
      </c>
      <c r="AY79" s="10" t="s">
        <v>10</v>
      </c>
      <c r="AZ79" s="10" t="s">
        <v>10</v>
      </c>
      <c r="BA79" s="10" t="s">
        <v>10</v>
      </c>
      <c r="BB79" s="10" t="s">
        <v>10</v>
      </c>
      <c r="BC79" s="10" t="s">
        <v>10</v>
      </c>
      <c r="BD79" s="10" t="s">
        <v>10</v>
      </c>
      <c r="BE79" s="10" t="s">
        <v>10</v>
      </c>
      <c r="BF79" s="10" t="s">
        <v>10</v>
      </c>
      <c r="BG79" s="10" t="s">
        <v>10</v>
      </c>
      <c r="BH79" s="10" t="s">
        <v>10</v>
      </c>
      <c r="BI79" s="10" t="s">
        <v>10</v>
      </c>
      <c r="BJ79" s="10" t="s">
        <v>10</v>
      </c>
      <c r="BK79" s="10" t="s">
        <v>10</v>
      </c>
      <c r="BL79" s="10" t="s">
        <v>10</v>
      </c>
      <c r="BM79" s="10" t="s">
        <v>10</v>
      </c>
      <c r="BN79" s="10" t="s">
        <v>10</v>
      </c>
      <c r="BO79" s="10" t="s">
        <v>10</v>
      </c>
      <c r="BP79" s="10" t="s">
        <v>10</v>
      </c>
      <c r="BQ79" s="10" t="s">
        <v>10</v>
      </c>
      <c r="BR79" s="10" t="s">
        <v>10</v>
      </c>
      <c r="BS79" s="10" t="s">
        <v>10</v>
      </c>
      <c r="BT79" s="10" t="s">
        <v>10</v>
      </c>
      <c r="BU79" s="10" t="s">
        <v>10</v>
      </c>
      <c r="BV79" s="10" t="s">
        <v>10</v>
      </c>
      <c r="BW79" s="10" t="s">
        <v>10</v>
      </c>
      <c r="BX79" s="10" t="s">
        <v>10</v>
      </c>
      <c r="BY79" s="10" t="s">
        <v>10</v>
      </c>
      <c r="BZ79" s="10" t="s">
        <v>10</v>
      </c>
      <c r="CA79" s="10" t="s">
        <v>10</v>
      </c>
      <c r="CB79" s="10" t="s">
        <v>10</v>
      </c>
      <c r="CC79" s="10" t="s">
        <v>10</v>
      </c>
      <c r="CD79" s="10" t="s">
        <v>10</v>
      </c>
      <c r="CE79" s="10" t="s">
        <v>10</v>
      </c>
      <c r="CF79" s="10" t="s">
        <v>10</v>
      </c>
      <c r="CG79" s="10" t="s">
        <v>10</v>
      </c>
      <c r="CH79" s="10" t="s">
        <v>10</v>
      </c>
      <c r="CI79" s="10" t="s">
        <v>10</v>
      </c>
      <c r="CJ79" s="10" t="s">
        <v>10</v>
      </c>
      <c r="CK79" s="10" t="s">
        <v>10</v>
      </c>
      <c r="CL79" s="10" t="s">
        <v>10</v>
      </c>
      <c r="CM79" s="10" t="s">
        <v>10</v>
      </c>
      <c r="CN79" s="10" t="s">
        <v>10</v>
      </c>
      <c r="CO79" s="10" t="s">
        <v>10</v>
      </c>
      <c r="CP79" s="10" t="s">
        <v>10</v>
      </c>
      <c r="CQ79" s="10" t="s">
        <v>10</v>
      </c>
      <c r="CR79" s="10" t="s">
        <v>10</v>
      </c>
      <c r="CS79" s="10" t="s">
        <v>10</v>
      </c>
      <c r="CT79" s="10" t="s">
        <v>10</v>
      </c>
      <c r="CU79" s="10" t="s">
        <v>10</v>
      </c>
      <c r="CV79" s="10" t="s">
        <v>10</v>
      </c>
      <c r="CW79" s="10" t="s">
        <v>10</v>
      </c>
      <c r="CX79" s="10" t="s">
        <v>10</v>
      </c>
      <c r="CY79" s="10" t="s">
        <v>10</v>
      </c>
      <c r="CZ79" s="10" t="s">
        <v>10</v>
      </c>
      <c r="DA79" s="10" t="s">
        <v>10</v>
      </c>
      <c r="DB79" s="10" t="s">
        <v>10</v>
      </c>
      <c r="DC79" s="10" t="s">
        <v>10</v>
      </c>
      <c r="DD79" s="10" t="s">
        <v>10</v>
      </c>
      <c r="DE79" s="10" t="s">
        <v>10</v>
      </c>
      <c r="DF79" s="10" t="s">
        <v>10</v>
      </c>
      <c r="DG79" s="10" t="s">
        <v>10</v>
      </c>
      <c r="DH79" s="10" t="s">
        <v>10</v>
      </c>
      <c r="DI79" s="10" t="s">
        <v>10</v>
      </c>
    </row>
    <row r="80" spans="1:113" x14ac:dyDescent="0.25">
      <c r="A80" t="s">
        <v>60</v>
      </c>
      <c r="B80">
        <v>1</v>
      </c>
      <c r="C80" t="s">
        <v>9</v>
      </c>
      <c r="D80">
        <v>150</v>
      </c>
      <c r="E80">
        <v>0</v>
      </c>
      <c r="F80">
        <v>123</v>
      </c>
      <c r="G80">
        <v>27</v>
      </c>
      <c r="H80">
        <v>2.4390243902439002</v>
      </c>
      <c r="I80">
        <v>97.560975609756099</v>
      </c>
      <c r="J80">
        <v>100</v>
      </c>
      <c r="K80">
        <v>0</v>
      </c>
      <c r="L80" s="1">
        <v>0.49666666666666698</v>
      </c>
      <c r="M80">
        <v>9.2376043070340197E-3</v>
      </c>
      <c r="N80" s="1" t="s">
        <v>10</v>
      </c>
      <c r="O80" t="s">
        <v>10</v>
      </c>
      <c r="P80">
        <v>0</v>
      </c>
      <c r="Q80" t="s">
        <v>220</v>
      </c>
      <c r="R80">
        <v>1</v>
      </c>
      <c r="S80" t="s">
        <v>174</v>
      </c>
      <c r="T80" t="s">
        <v>175</v>
      </c>
      <c r="U80">
        <v>83</v>
      </c>
      <c r="V80">
        <v>77</v>
      </c>
      <c r="W80" s="1">
        <v>47.5</v>
      </c>
      <c r="X80" s="1">
        <v>45</v>
      </c>
      <c r="Y80">
        <v>1.5542105263157899</v>
      </c>
      <c r="Z80">
        <v>1.49277777777778</v>
      </c>
      <c r="AA80">
        <v>1.6531904761904801</v>
      </c>
      <c r="AB80">
        <v>1.4749090909090901</v>
      </c>
      <c r="AC80">
        <v>20</v>
      </c>
      <c r="AD80">
        <v>70</v>
      </c>
      <c r="AE80">
        <v>1.708</v>
      </c>
      <c r="AF80">
        <v>1.4145714285714299</v>
      </c>
      <c r="AG80">
        <v>1.0229999999999999</v>
      </c>
      <c r="AH80">
        <v>1.27783333333333</v>
      </c>
      <c r="AI80">
        <v>-75</v>
      </c>
      <c r="AJ80" t="s">
        <v>817</v>
      </c>
      <c r="AK80">
        <v>1</v>
      </c>
      <c r="AL80" t="s">
        <v>811</v>
      </c>
      <c r="AM80">
        <v>72</v>
      </c>
      <c r="AN80">
        <v>0</v>
      </c>
      <c r="AO80">
        <v>0</v>
      </c>
      <c r="AP80">
        <v>36</v>
      </c>
      <c r="AQ80">
        <v>36</v>
      </c>
      <c r="AR80">
        <v>95.8333333333333</v>
      </c>
      <c r="AS80">
        <v>100</v>
      </c>
      <c r="AT80">
        <v>91.6666666666667</v>
      </c>
      <c r="AU80">
        <v>100</v>
      </c>
      <c r="AV80">
        <v>0.62233333333333296</v>
      </c>
      <c r="AW80">
        <v>0.61399999999999999</v>
      </c>
      <c r="AX80">
        <v>0.63775000000000004</v>
      </c>
      <c r="AY80">
        <v>0.63775000000000004</v>
      </c>
      <c r="AZ80">
        <v>0.81129166666666697</v>
      </c>
      <c r="BA80">
        <v>0.66341666666666699</v>
      </c>
      <c r="BB80">
        <v>0.61724999999999997</v>
      </c>
      <c r="BC80">
        <v>0.61724999999999997</v>
      </c>
      <c r="BD80">
        <v>0.62050000000000005</v>
      </c>
      <c r="BE80">
        <v>0.61450000000000005</v>
      </c>
      <c r="BF80">
        <v>0.61850000000000005</v>
      </c>
      <c r="BG80">
        <v>0.60199999999999998</v>
      </c>
      <c r="BH80">
        <v>2.47723620782004E-2</v>
      </c>
      <c r="BI80">
        <v>0.30362881628280702</v>
      </c>
      <c r="BJ80">
        <v>-8.1681842528119903E-3</v>
      </c>
      <c r="BK80" t="s">
        <v>831</v>
      </c>
      <c r="BL80">
        <v>1</v>
      </c>
      <c r="BM80" t="s">
        <v>827</v>
      </c>
      <c r="BN80">
        <v>160</v>
      </c>
      <c r="BO80">
        <v>0</v>
      </c>
      <c r="BP80">
        <v>0</v>
      </c>
      <c r="BQ80">
        <v>154</v>
      </c>
      <c r="BR80">
        <v>6</v>
      </c>
      <c r="BS80">
        <v>80</v>
      </c>
      <c r="BT80">
        <v>77</v>
      </c>
      <c r="BU80">
        <v>3</v>
      </c>
      <c r="BV80">
        <v>96.25</v>
      </c>
      <c r="BW80">
        <v>0.80168831168831201</v>
      </c>
      <c r="BX80">
        <v>0.65633333333333299</v>
      </c>
      <c r="BY80">
        <v>0.80928750000000005</v>
      </c>
      <c r="BZ80">
        <v>80</v>
      </c>
      <c r="CA80">
        <v>77</v>
      </c>
      <c r="CB80">
        <v>3</v>
      </c>
      <c r="CC80">
        <v>96.25</v>
      </c>
      <c r="CD80">
        <v>0.85920779220779198</v>
      </c>
      <c r="CE80">
        <v>0.59866666666666701</v>
      </c>
      <c r="CF80">
        <v>0.863375</v>
      </c>
      <c r="CG80">
        <v>-6.2646590415520398E-2</v>
      </c>
      <c r="CH80">
        <v>40</v>
      </c>
      <c r="CI80">
        <v>39</v>
      </c>
      <c r="CJ80">
        <v>1</v>
      </c>
      <c r="CK80">
        <v>97.5</v>
      </c>
      <c r="CL80">
        <v>0.66543589743589704</v>
      </c>
      <c r="CM80">
        <v>0.6</v>
      </c>
      <c r="CN80">
        <v>0.67152500000000004</v>
      </c>
      <c r="CO80">
        <v>40</v>
      </c>
      <c r="CP80">
        <v>38</v>
      </c>
      <c r="CQ80">
        <v>2</v>
      </c>
      <c r="CR80">
        <v>0.95</v>
      </c>
      <c r="CS80">
        <v>0.94152631578947399</v>
      </c>
      <c r="CT80">
        <v>0.6845</v>
      </c>
      <c r="CU80">
        <v>0.94704999999999995</v>
      </c>
      <c r="CV80">
        <v>40</v>
      </c>
      <c r="CW80">
        <v>39</v>
      </c>
      <c r="CX80">
        <v>1</v>
      </c>
      <c r="CY80">
        <v>97.5</v>
      </c>
      <c r="CZ80">
        <v>0.83287179487179497</v>
      </c>
      <c r="DA80">
        <v>0.52700000000000002</v>
      </c>
      <c r="DB80">
        <v>0.83499999999999996</v>
      </c>
      <c r="DC80">
        <v>40</v>
      </c>
      <c r="DD80">
        <v>38</v>
      </c>
      <c r="DE80">
        <v>2</v>
      </c>
      <c r="DF80">
        <v>95</v>
      </c>
      <c r="DG80">
        <v>0.88623684210526299</v>
      </c>
      <c r="DH80">
        <v>0.63449999999999995</v>
      </c>
      <c r="DI80">
        <v>0.89175000000000004</v>
      </c>
    </row>
    <row r="81" spans="1:113" x14ac:dyDescent="0.25">
      <c r="A81" t="s">
        <v>61</v>
      </c>
      <c r="B81">
        <v>1</v>
      </c>
      <c r="C81" t="s">
        <v>9</v>
      </c>
      <c r="D81">
        <v>150</v>
      </c>
      <c r="E81">
        <v>0</v>
      </c>
      <c r="F81">
        <v>123</v>
      </c>
      <c r="G81">
        <v>27</v>
      </c>
      <c r="H81">
        <v>98.373983739837399</v>
      </c>
      <c r="I81">
        <v>1.6260162601626</v>
      </c>
      <c r="J81">
        <v>96.296296296296305</v>
      </c>
      <c r="K81">
        <v>3.7037037037037002</v>
      </c>
      <c r="L81" s="1">
        <v>0.35290082644628101</v>
      </c>
      <c r="M81">
        <v>4.12729542110968E-2</v>
      </c>
      <c r="N81" s="1">
        <v>0.28000000000000003</v>
      </c>
      <c r="O81" t="s">
        <v>10</v>
      </c>
      <c r="P81">
        <v>3.76492194674013</v>
      </c>
      <c r="Q81" s="10" t="s">
        <v>10</v>
      </c>
      <c r="R81" s="10" t="s">
        <v>10</v>
      </c>
      <c r="S81" s="10" t="s">
        <v>10</v>
      </c>
      <c r="T81" s="10" t="s">
        <v>10</v>
      </c>
      <c r="U81" s="10" t="s">
        <v>10</v>
      </c>
      <c r="V81" s="10" t="s">
        <v>10</v>
      </c>
      <c r="W81" s="10" t="s">
        <v>10</v>
      </c>
      <c r="X81" s="10" t="s">
        <v>10</v>
      </c>
      <c r="Y81" s="10" t="s">
        <v>10</v>
      </c>
      <c r="Z81" s="10" t="s">
        <v>10</v>
      </c>
      <c r="AA81" s="10" t="s">
        <v>10</v>
      </c>
      <c r="AB81" s="10" t="s">
        <v>10</v>
      </c>
      <c r="AC81" s="10" t="s">
        <v>10</v>
      </c>
      <c r="AD81" s="10" t="s">
        <v>10</v>
      </c>
      <c r="AE81" s="10" t="s">
        <v>10</v>
      </c>
      <c r="AF81" s="10" t="s">
        <v>10</v>
      </c>
      <c r="AG81" s="10" t="s">
        <v>10</v>
      </c>
      <c r="AH81" s="10" t="s">
        <v>10</v>
      </c>
      <c r="AI81" s="10" t="s">
        <v>10</v>
      </c>
      <c r="AJ81" t="s">
        <v>816</v>
      </c>
      <c r="AK81">
        <v>1</v>
      </c>
      <c r="AL81" t="s">
        <v>811</v>
      </c>
      <c r="AM81">
        <v>72</v>
      </c>
      <c r="AN81">
        <v>0</v>
      </c>
      <c r="AO81">
        <v>0</v>
      </c>
      <c r="AP81">
        <v>36</v>
      </c>
      <c r="AQ81">
        <v>36</v>
      </c>
      <c r="AR81">
        <v>100</v>
      </c>
      <c r="AS81">
        <v>95.8333333333333</v>
      </c>
      <c r="AT81">
        <v>100</v>
      </c>
      <c r="AU81">
        <v>100</v>
      </c>
      <c r="AV81">
        <v>0.43908333333333299</v>
      </c>
      <c r="AW81">
        <v>0.43908333333333299</v>
      </c>
      <c r="AX81">
        <v>0.57483333333333297</v>
      </c>
      <c r="AY81">
        <v>0.46033333333333298</v>
      </c>
      <c r="AZ81">
        <v>0.45079166666666698</v>
      </c>
      <c r="BA81">
        <v>0.45079166666666698</v>
      </c>
      <c r="BB81">
        <v>0.47425</v>
      </c>
      <c r="BC81">
        <v>0.47425</v>
      </c>
      <c r="BD81">
        <v>0.41649999999999998</v>
      </c>
      <c r="BE81">
        <v>0.4335</v>
      </c>
      <c r="BF81">
        <v>0.441</v>
      </c>
      <c r="BG81">
        <v>0.46600000000000003</v>
      </c>
      <c r="BH81">
        <v>0.30916682482444502</v>
      </c>
      <c r="BI81">
        <v>2.6665401404441E-2</v>
      </c>
      <c r="BJ81">
        <v>8.0091098880243003E-2</v>
      </c>
      <c r="BK81" t="s">
        <v>830</v>
      </c>
      <c r="BL81">
        <v>1</v>
      </c>
      <c r="BM81" t="s">
        <v>827</v>
      </c>
      <c r="BN81">
        <v>159</v>
      </c>
      <c r="BO81">
        <v>0</v>
      </c>
      <c r="BP81">
        <v>1</v>
      </c>
      <c r="BQ81">
        <v>128</v>
      </c>
      <c r="BR81">
        <v>31</v>
      </c>
      <c r="BS81">
        <v>79</v>
      </c>
      <c r="BT81">
        <v>58</v>
      </c>
      <c r="BU81">
        <v>21</v>
      </c>
      <c r="BV81">
        <v>73.417721518987307</v>
      </c>
      <c r="BW81">
        <v>0.71453448275862097</v>
      </c>
      <c r="BX81">
        <v>0.59923809523809501</v>
      </c>
      <c r="BY81">
        <v>0.862088607594937</v>
      </c>
      <c r="BZ81">
        <v>80</v>
      </c>
      <c r="CA81">
        <v>70</v>
      </c>
      <c r="CB81">
        <v>10</v>
      </c>
      <c r="CC81">
        <v>87.5</v>
      </c>
      <c r="CD81">
        <v>0.70725714285714303</v>
      </c>
      <c r="CE81">
        <v>0.60470000000000002</v>
      </c>
      <c r="CF81">
        <v>0.74638749999999998</v>
      </c>
      <c r="CG81">
        <v>0.15501479807062199</v>
      </c>
      <c r="CH81">
        <v>40</v>
      </c>
      <c r="CI81">
        <v>35</v>
      </c>
      <c r="CJ81">
        <v>5</v>
      </c>
      <c r="CK81">
        <v>87.5</v>
      </c>
      <c r="CL81">
        <v>0.65394285714285705</v>
      </c>
      <c r="CM81">
        <v>0.49740000000000001</v>
      </c>
      <c r="CN81">
        <v>0.67647500000000005</v>
      </c>
      <c r="CO81">
        <v>39</v>
      </c>
      <c r="CP81">
        <v>23</v>
      </c>
      <c r="CQ81">
        <v>16</v>
      </c>
      <c r="CR81">
        <v>0.58974358974358998</v>
      </c>
      <c r="CS81">
        <v>0.80673913043478296</v>
      </c>
      <c r="CT81">
        <v>0.63106249999999997</v>
      </c>
      <c r="CU81">
        <v>1.0524615384615399</v>
      </c>
      <c r="CV81">
        <v>40</v>
      </c>
      <c r="CW81">
        <v>33</v>
      </c>
      <c r="CX81">
        <v>7</v>
      </c>
      <c r="CY81">
        <v>82.5</v>
      </c>
      <c r="CZ81">
        <v>0.790121212121212</v>
      </c>
      <c r="DA81">
        <v>0.57857142857142896</v>
      </c>
      <c r="DB81">
        <v>0.83262499999999995</v>
      </c>
      <c r="DC81">
        <v>40</v>
      </c>
      <c r="DD81">
        <v>37</v>
      </c>
      <c r="DE81">
        <v>3</v>
      </c>
      <c r="DF81">
        <v>92.5</v>
      </c>
      <c r="DG81">
        <v>0.63335135135135101</v>
      </c>
      <c r="DH81">
        <v>0.66566666666666696</v>
      </c>
      <c r="DI81">
        <v>0.66015000000000001</v>
      </c>
    </row>
    <row r="82" spans="1:113" x14ac:dyDescent="0.25">
      <c r="A82" t="s">
        <v>62</v>
      </c>
      <c r="B82">
        <v>1</v>
      </c>
      <c r="C82" t="s">
        <v>9</v>
      </c>
      <c r="D82">
        <v>148</v>
      </c>
      <c r="E82">
        <v>2</v>
      </c>
      <c r="F82">
        <v>121</v>
      </c>
      <c r="G82">
        <v>27</v>
      </c>
      <c r="H82">
        <v>100</v>
      </c>
      <c r="I82">
        <v>0</v>
      </c>
      <c r="J82">
        <v>92.592592592592595</v>
      </c>
      <c r="K82">
        <v>7.4074074074074101</v>
      </c>
      <c r="L82" s="1">
        <v>0.30095041322313998</v>
      </c>
      <c r="M82">
        <v>4.0345146597756801E-2</v>
      </c>
      <c r="N82" s="1">
        <v>0.28249999999999997</v>
      </c>
      <c r="O82">
        <v>7.0710678118654795E-4</v>
      </c>
      <c r="P82">
        <v>7.4074074074074101</v>
      </c>
      <c r="Q82" s="10" t="s">
        <v>10</v>
      </c>
      <c r="R82" s="10" t="s">
        <v>10</v>
      </c>
      <c r="S82" s="10" t="s">
        <v>10</v>
      </c>
      <c r="T82" s="10" t="s">
        <v>10</v>
      </c>
      <c r="U82" s="10" t="s">
        <v>10</v>
      </c>
      <c r="V82" s="10" t="s">
        <v>10</v>
      </c>
      <c r="W82" s="10" t="s">
        <v>10</v>
      </c>
      <c r="X82" s="10" t="s">
        <v>10</v>
      </c>
      <c r="Y82" s="10" t="s">
        <v>10</v>
      </c>
      <c r="Z82" s="10" t="s">
        <v>10</v>
      </c>
      <c r="AA82" s="10" t="s">
        <v>10</v>
      </c>
      <c r="AB82" s="10" t="s">
        <v>10</v>
      </c>
      <c r="AC82" s="10" t="s">
        <v>10</v>
      </c>
      <c r="AD82" s="10" t="s">
        <v>10</v>
      </c>
      <c r="AE82" s="10" t="s">
        <v>10</v>
      </c>
      <c r="AF82" s="10" t="s">
        <v>10</v>
      </c>
      <c r="AG82" s="10" t="s">
        <v>10</v>
      </c>
      <c r="AH82" s="10" t="s">
        <v>10</v>
      </c>
      <c r="AI82" s="10" t="s">
        <v>10</v>
      </c>
      <c r="AJ82" t="s">
        <v>815</v>
      </c>
      <c r="AK82">
        <v>1</v>
      </c>
      <c r="AL82" t="s">
        <v>811</v>
      </c>
      <c r="AM82">
        <v>72</v>
      </c>
      <c r="AN82">
        <v>0</v>
      </c>
      <c r="AO82">
        <v>0</v>
      </c>
      <c r="AP82">
        <v>36</v>
      </c>
      <c r="AQ82">
        <v>36</v>
      </c>
      <c r="AR82">
        <v>87.5</v>
      </c>
      <c r="AS82">
        <v>91.6666666666667</v>
      </c>
      <c r="AT82">
        <v>100</v>
      </c>
      <c r="AU82">
        <v>100</v>
      </c>
      <c r="AV82">
        <v>0.582666666666667</v>
      </c>
      <c r="AW82">
        <v>0.41891666666666699</v>
      </c>
      <c r="AX82">
        <v>0.50758333333333305</v>
      </c>
      <c r="AY82">
        <v>0.44933333333333297</v>
      </c>
      <c r="AZ82">
        <v>0.42454166666666698</v>
      </c>
      <c r="BA82">
        <v>0.42454166666666698</v>
      </c>
      <c r="BB82">
        <v>0.40375</v>
      </c>
      <c r="BC82">
        <v>0.40375</v>
      </c>
      <c r="BD82">
        <v>0.41599999999999998</v>
      </c>
      <c r="BE82">
        <v>0.45850000000000002</v>
      </c>
      <c r="BF82">
        <v>0.41649999999999998</v>
      </c>
      <c r="BG82">
        <v>0.40799999999999997</v>
      </c>
      <c r="BH82">
        <v>-0.12886155606407301</v>
      </c>
      <c r="BI82">
        <v>-0.27138157894736797</v>
      </c>
      <c r="BJ82">
        <v>-0.30706521739130399</v>
      </c>
      <c r="BK82" t="s">
        <v>842</v>
      </c>
      <c r="BL82">
        <v>1</v>
      </c>
      <c r="BM82" t="s">
        <v>827</v>
      </c>
      <c r="BN82">
        <v>159</v>
      </c>
      <c r="BO82">
        <v>0</v>
      </c>
      <c r="BP82">
        <v>1</v>
      </c>
      <c r="BQ82">
        <v>138</v>
      </c>
      <c r="BR82">
        <v>21</v>
      </c>
      <c r="BS82">
        <v>79</v>
      </c>
      <c r="BT82">
        <v>66</v>
      </c>
      <c r="BU82">
        <v>13</v>
      </c>
      <c r="BV82">
        <v>83.544303797468402</v>
      </c>
      <c r="BW82">
        <v>0.81809090909090898</v>
      </c>
      <c r="BX82">
        <v>0.93969230769230805</v>
      </c>
      <c r="BY82">
        <v>0.91767088607594904</v>
      </c>
      <c r="BZ82">
        <v>80</v>
      </c>
      <c r="CA82">
        <v>72</v>
      </c>
      <c r="CB82">
        <v>8</v>
      </c>
      <c r="CC82">
        <v>90</v>
      </c>
      <c r="CD82">
        <v>0.75397222222222204</v>
      </c>
      <c r="CE82">
        <v>0.68762500000000004</v>
      </c>
      <c r="CF82">
        <v>0.78523750000000003</v>
      </c>
      <c r="CG82">
        <v>0.16865392454633099</v>
      </c>
      <c r="CH82">
        <v>40</v>
      </c>
      <c r="CI82">
        <v>36</v>
      </c>
      <c r="CJ82">
        <v>4</v>
      </c>
      <c r="CK82">
        <v>90</v>
      </c>
      <c r="CL82">
        <v>0.69341666666666701</v>
      </c>
      <c r="CM82">
        <v>0.57150000000000001</v>
      </c>
      <c r="CN82">
        <v>0.71399999999999997</v>
      </c>
      <c r="CO82">
        <v>39</v>
      </c>
      <c r="CP82">
        <v>30</v>
      </c>
      <c r="CQ82">
        <v>9</v>
      </c>
      <c r="CR82">
        <v>0.76923076923076905</v>
      </c>
      <c r="CS82">
        <v>0.9677</v>
      </c>
      <c r="CT82">
        <v>1.1033333333333299</v>
      </c>
      <c r="CU82">
        <v>1.1265641025641</v>
      </c>
      <c r="CV82">
        <v>40</v>
      </c>
      <c r="CW82">
        <v>36</v>
      </c>
      <c r="CX82">
        <v>4</v>
      </c>
      <c r="CY82">
        <v>90</v>
      </c>
      <c r="CZ82">
        <v>0.74936111111111103</v>
      </c>
      <c r="DA82">
        <v>0.59450000000000003</v>
      </c>
      <c r="DB82">
        <v>0.77237500000000003</v>
      </c>
      <c r="DC82">
        <v>40</v>
      </c>
      <c r="DD82">
        <v>36</v>
      </c>
      <c r="DE82">
        <v>4</v>
      </c>
      <c r="DF82">
        <v>90</v>
      </c>
      <c r="DG82">
        <v>0.75858333333333305</v>
      </c>
      <c r="DH82">
        <v>0.78075000000000006</v>
      </c>
      <c r="DI82">
        <v>0.79810000000000003</v>
      </c>
    </row>
    <row r="83" spans="1:113" x14ac:dyDescent="0.25">
      <c r="A83" t="s">
        <v>63</v>
      </c>
      <c r="B83">
        <v>1</v>
      </c>
      <c r="C83" t="s">
        <v>9</v>
      </c>
      <c r="D83">
        <v>150</v>
      </c>
      <c r="E83">
        <v>0</v>
      </c>
      <c r="F83">
        <v>123</v>
      </c>
      <c r="G83">
        <v>27</v>
      </c>
      <c r="H83">
        <v>98.373983739837399</v>
      </c>
      <c r="I83">
        <v>1.6260162601626</v>
      </c>
      <c r="J83">
        <v>88.8888888888889</v>
      </c>
      <c r="K83">
        <v>11.1111111111111</v>
      </c>
      <c r="L83" s="1">
        <v>0.295297520661157</v>
      </c>
      <c r="M83">
        <v>4.1362552433350297E-2</v>
      </c>
      <c r="N83" s="1">
        <v>0.25700000000000001</v>
      </c>
      <c r="O83">
        <v>3.7269290307168398E-2</v>
      </c>
      <c r="P83">
        <v>11.2947658402204</v>
      </c>
      <c r="Q83" t="s">
        <v>221</v>
      </c>
      <c r="R83">
        <v>1</v>
      </c>
      <c r="S83" t="s">
        <v>170</v>
      </c>
      <c r="T83" t="s">
        <v>171</v>
      </c>
      <c r="U83">
        <v>77</v>
      </c>
      <c r="V83">
        <v>83</v>
      </c>
      <c r="W83" s="1">
        <v>42.5</v>
      </c>
      <c r="X83" s="1">
        <v>70</v>
      </c>
      <c r="Y83">
        <v>1.42382352941176</v>
      </c>
      <c r="Z83">
        <v>1.14064285714286</v>
      </c>
      <c r="AA83">
        <v>1.4047826086956501</v>
      </c>
      <c r="AB83">
        <v>1.8974166666666701</v>
      </c>
      <c r="AC83">
        <v>82.5</v>
      </c>
      <c r="AD83">
        <v>67.5</v>
      </c>
      <c r="AE83">
        <v>1.1075454545454499</v>
      </c>
      <c r="AF83">
        <v>1.16611111111111</v>
      </c>
      <c r="AG83">
        <v>0.93757142857142906</v>
      </c>
      <c r="AH83">
        <v>0.79430769230769205</v>
      </c>
      <c r="AI83">
        <v>575</v>
      </c>
      <c r="AJ83" t="s">
        <v>814</v>
      </c>
      <c r="AK83">
        <v>1</v>
      </c>
      <c r="AL83" t="s">
        <v>811</v>
      </c>
      <c r="AM83">
        <v>72</v>
      </c>
      <c r="AN83">
        <v>0</v>
      </c>
      <c r="AO83">
        <v>0</v>
      </c>
      <c r="AP83">
        <v>36</v>
      </c>
      <c r="AQ83">
        <v>36</v>
      </c>
      <c r="AR83">
        <v>95.8333333333333</v>
      </c>
      <c r="AS83">
        <v>100</v>
      </c>
      <c r="AT83">
        <v>95.8333333333333</v>
      </c>
      <c r="AU83">
        <v>100</v>
      </c>
      <c r="AV83">
        <v>0.552958333333333</v>
      </c>
      <c r="AW83">
        <v>0.46895833333333298</v>
      </c>
      <c r="AX83">
        <v>0.48308333333333298</v>
      </c>
      <c r="AY83">
        <v>0.48308333333333298</v>
      </c>
      <c r="AZ83">
        <v>0.62837500000000002</v>
      </c>
      <c r="BA83">
        <v>0.520166666666667</v>
      </c>
      <c r="BB83">
        <v>0.64100000000000001</v>
      </c>
      <c r="BC83">
        <v>0.64100000000000001</v>
      </c>
      <c r="BD83">
        <v>0.45800000000000002</v>
      </c>
      <c r="BE83">
        <v>0.47449999999999998</v>
      </c>
      <c r="BF83">
        <v>0.45750000000000002</v>
      </c>
      <c r="BG83">
        <v>0.59099999999999997</v>
      </c>
      <c r="BH83">
        <v>-0.126365759927662</v>
      </c>
      <c r="BI83">
        <v>0.13638761208650399</v>
      </c>
      <c r="BJ83">
        <v>0.15921935046341701</v>
      </c>
      <c r="BK83" t="s">
        <v>841</v>
      </c>
      <c r="BL83">
        <v>1</v>
      </c>
      <c r="BM83" t="s">
        <v>827</v>
      </c>
      <c r="BN83">
        <v>160</v>
      </c>
      <c r="BO83">
        <v>0</v>
      </c>
      <c r="BP83">
        <v>0</v>
      </c>
      <c r="BQ83">
        <v>154</v>
      </c>
      <c r="BR83">
        <v>6</v>
      </c>
      <c r="BS83">
        <v>80</v>
      </c>
      <c r="BT83">
        <v>76</v>
      </c>
      <c r="BU83">
        <v>4</v>
      </c>
      <c r="BV83">
        <v>95</v>
      </c>
      <c r="BW83">
        <v>0.99251315789473704</v>
      </c>
      <c r="BX83">
        <v>0.93274999999999997</v>
      </c>
      <c r="BY83">
        <v>1.0130874999999999</v>
      </c>
      <c r="BZ83">
        <v>80</v>
      </c>
      <c r="CA83">
        <v>78</v>
      </c>
      <c r="CB83">
        <v>2</v>
      </c>
      <c r="CC83">
        <v>97.5</v>
      </c>
      <c r="CD83">
        <v>0.85396153846153799</v>
      </c>
      <c r="CE83">
        <v>0.59150000000000003</v>
      </c>
      <c r="CF83">
        <v>0.85643749999999996</v>
      </c>
      <c r="CG83">
        <v>0.18290885207618801</v>
      </c>
      <c r="CH83">
        <v>40</v>
      </c>
      <c r="CI83">
        <v>40</v>
      </c>
      <c r="CJ83">
        <v>0</v>
      </c>
      <c r="CK83">
        <v>100</v>
      </c>
      <c r="CL83">
        <v>0.87060000000000004</v>
      </c>
      <c r="CM83" t="s">
        <v>10</v>
      </c>
      <c r="CN83">
        <v>0.87060000000000004</v>
      </c>
      <c r="CO83">
        <v>40</v>
      </c>
      <c r="CP83">
        <v>36</v>
      </c>
      <c r="CQ83">
        <v>4</v>
      </c>
      <c r="CR83">
        <v>0.9</v>
      </c>
      <c r="CS83">
        <v>1.1279722222222199</v>
      </c>
      <c r="CT83">
        <v>0.93274999999999997</v>
      </c>
      <c r="CU83">
        <v>1.155575</v>
      </c>
      <c r="CV83">
        <v>40</v>
      </c>
      <c r="CW83">
        <v>39</v>
      </c>
      <c r="CX83">
        <v>1</v>
      </c>
      <c r="CY83">
        <v>97.5</v>
      </c>
      <c r="CZ83">
        <v>0.842923076923077</v>
      </c>
      <c r="DA83">
        <v>0.64100000000000001</v>
      </c>
      <c r="DB83">
        <v>0.84637499999999999</v>
      </c>
      <c r="DC83">
        <v>40</v>
      </c>
      <c r="DD83">
        <v>39</v>
      </c>
      <c r="DE83">
        <v>1</v>
      </c>
      <c r="DF83">
        <v>97.5</v>
      </c>
      <c r="DG83">
        <v>0.86499999999999999</v>
      </c>
      <c r="DH83">
        <v>0.54200000000000004</v>
      </c>
      <c r="DI83">
        <v>0.86650000000000005</v>
      </c>
    </row>
    <row r="84" spans="1:113" x14ac:dyDescent="0.25">
      <c r="A84" t="s">
        <v>64</v>
      </c>
      <c r="B84">
        <v>1</v>
      </c>
      <c r="C84" t="s">
        <v>9</v>
      </c>
      <c r="D84">
        <v>138</v>
      </c>
      <c r="E84">
        <v>12</v>
      </c>
      <c r="F84">
        <v>112</v>
      </c>
      <c r="G84">
        <v>26</v>
      </c>
      <c r="H84">
        <v>100</v>
      </c>
      <c r="I84">
        <v>0</v>
      </c>
      <c r="J84">
        <v>84.615384615384599</v>
      </c>
      <c r="K84">
        <v>15.384615384615399</v>
      </c>
      <c r="L84" s="1">
        <v>0.26096428571428598</v>
      </c>
      <c r="M84">
        <v>4.4581523375858599E-2</v>
      </c>
      <c r="N84" s="1">
        <v>0.22325</v>
      </c>
      <c r="O84">
        <v>3.2015621187164302E-3</v>
      </c>
      <c r="P84">
        <v>15.384615384615399</v>
      </c>
      <c r="Q84" t="s">
        <v>222</v>
      </c>
      <c r="R84">
        <v>1</v>
      </c>
      <c r="S84" t="s">
        <v>170</v>
      </c>
      <c r="T84" t="s">
        <v>171</v>
      </c>
      <c r="U84">
        <v>97</v>
      </c>
      <c r="V84">
        <v>63</v>
      </c>
      <c r="W84" s="1">
        <v>65</v>
      </c>
      <c r="X84" s="1">
        <v>65</v>
      </c>
      <c r="Y84">
        <v>0.99838461538461498</v>
      </c>
      <c r="Z84">
        <v>1.20011538461538</v>
      </c>
      <c r="AA84">
        <v>1.39557142857143</v>
      </c>
      <c r="AB84">
        <v>1.01971428571429</v>
      </c>
      <c r="AC84">
        <v>32.5</v>
      </c>
      <c r="AD84">
        <v>90</v>
      </c>
      <c r="AE84">
        <v>0.68246153846153801</v>
      </c>
      <c r="AF84">
        <v>0.90913888888888905</v>
      </c>
      <c r="AG84">
        <v>0.74237037037037001</v>
      </c>
      <c r="AH84">
        <v>0.53574999999999995</v>
      </c>
      <c r="AI84">
        <v>425</v>
      </c>
      <c r="AJ84" t="s">
        <v>813</v>
      </c>
      <c r="AK84">
        <v>1</v>
      </c>
      <c r="AL84" t="s">
        <v>811</v>
      </c>
      <c r="AM84">
        <v>71</v>
      </c>
      <c r="AN84">
        <v>0</v>
      </c>
      <c r="AO84">
        <v>1</v>
      </c>
      <c r="AP84">
        <v>36</v>
      </c>
      <c r="AQ84">
        <v>35</v>
      </c>
      <c r="AR84">
        <v>95.652173913043498</v>
      </c>
      <c r="AS84">
        <v>87.5</v>
      </c>
      <c r="AT84">
        <v>100</v>
      </c>
      <c r="AU84">
        <v>100</v>
      </c>
      <c r="AV84">
        <v>0.52769565217391301</v>
      </c>
      <c r="AW84">
        <v>0.43378260869565199</v>
      </c>
      <c r="AX84">
        <v>0.63912500000000005</v>
      </c>
      <c r="AY84">
        <v>0.43879166666666702</v>
      </c>
      <c r="AZ84">
        <v>0.40962500000000002</v>
      </c>
      <c r="BA84">
        <v>0.40962500000000002</v>
      </c>
      <c r="BB84">
        <v>0.45174999999999998</v>
      </c>
      <c r="BC84">
        <v>0.45174999999999998</v>
      </c>
      <c r="BD84">
        <v>0.39600000000000002</v>
      </c>
      <c r="BE84">
        <v>0.45800000000000002</v>
      </c>
      <c r="BF84">
        <v>0.36199999999999999</v>
      </c>
      <c r="BG84">
        <v>0.45200000000000001</v>
      </c>
      <c r="BH84">
        <v>0.211162148801187</v>
      </c>
      <c r="BI84">
        <v>-0.22374763121034799</v>
      </c>
      <c r="BJ84">
        <v>-0.143919419955508</v>
      </c>
      <c r="BK84" t="s">
        <v>840</v>
      </c>
      <c r="BL84">
        <v>1</v>
      </c>
      <c r="BM84" t="s">
        <v>827</v>
      </c>
      <c r="BN84">
        <v>160</v>
      </c>
      <c r="BO84">
        <v>0</v>
      </c>
      <c r="BP84">
        <v>0</v>
      </c>
      <c r="BQ84">
        <v>137</v>
      </c>
      <c r="BR84">
        <v>23</v>
      </c>
      <c r="BS84">
        <v>80</v>
      </c>
      <c r="BT84">
        <v>71</v>
      </c>
      <c r="BU84">
        <v>9</v>
      </c>
      <c r="BV84">
        <v>88.75</v>
      </c>
      <c r="BW84">
        <v>0.67001408450704203</v>
      </c>
      <c r="BX84">
        <v>0.61755555555555597</v>
      </c>
      <c r="BY84">
        <v>0.70228749999999995</v>
      </c>
      <c r="BZ84">
        <v>80</v>
      </c>
      <c r="CA84">
        <v>66</v>
      </c>
      <c r="CB84">
        <v>14</v>
      </c>
      <c r="CC84">
        <v>82.5</v>
      </c>
      <c r="CD84">
        <v>0.77613636363636396</v>
      </c>
      <c r="CE84">
        <v>0.65142857142857102</v>
      </c>
      <c r="CF84">
        <v>0.80576250000000005</v>
      </c>
      <c r="CG84">
        <v>-0.128418733808039</v>
      </c>
      <c r="CH84">
        <v>40</v>
      </c>
      <c r="CI84">
        <v>37</v>
      </c>
      <c r="CJ84">
        <v>3</v>
      </c>
      <c r="CK84">
        <v>92.5</v>
      </c>
      <c r="CL84">
        <v>0.572972972972973</v>
      </c>
      <c r="CM84">
        <v>0.65600000000000003</v>
      </c>
      <c r="CN84">
        <v>0.60399999999999998</v>
      </c>
      <c r="CO84">
        <v>40</v>
      </c>
      <c r="CP84">
        <v>34</v>
      </c>
      <c r="CQ84">
        <v>6</v>
      </c>
      <c r="CR84">
        <v>0.85</v>
      </c>
      <c r="CS84">
        <v>0.77561764705882397</v>
      </c>
      <c r="CT84">
        <v>0.59833333333333305</v>
      </c>
      <c r="CU84">
        <v>0.80057500000000004</v>
      </c>
      <c r="CV84">
        <v>40</v>
      </c>
      <c r="CW84">
        <v>32</v>
      </c>
      <c r="CX84">
        <v>8</v>
      </c>
      <c r="CY84">
        <v>80</v>
      </c>
      <c r="CZ84">
        <v>0.72318749999999998</v>
      </c>
      <c r="DA84">
        <v>0.58774999999999999</v>
      </c>
      <c r="DB84">
        <v>0.75342500000000001</v>
      </c>
      <c r="DC84">
        <v>40</v>
      </c>
      <c r="DD84">
        <v>34</v>
      </c>
      <c r="DE84">
        <v>6</v>
      </c>
      <c r="DF84">
        <v>85</v>
      </c>
      <c r="DG84">
        <v>0.82597058823529401</v>
      </c>
      <c r="DH84">
        <v>0.73633333333333295</v>
      </c>
      <c r="DI84">
        <v>0.85809999999999997</v>
      </c>
    </row>
    <row r="85" spans="1:113" x14ac:dyDescent="0.25">
      <c r="A85" t="s">
        <v>65</v>
      </c>
      <c r="B85">
        <v>1</v>
      </c>
      <c r="C85" t="s">
        <v>9</v>
      </c>
      <c r="D85">
        <v>149</v>
      </c>
      <c r="E85">
        <v>1</v>
      </c>
      <c r="F85">
        <v>122</v>
      </c>
      <c r="G85">
        <v>27</v>
      </c>
      <c r="H85">
        <v>97.540983606557404</v>
      </c>
      <c r="I85">
        <v>2.4590163934426199</v>
      </c>
      <c r="J85">
        <v>96.296296296296305</v>
      </c>
      <c r="K85">
        <v>3.7037037037037002</v>
      </c>
      <c r="L85" s="1">
        <v>0.36719327731092399</v>
      </c>
      <c r="M85">
        <v>4.8751058625780698E-2</v>
      </c>
      <c r="N85" s="1">
        <v>0.36199999999999999</v>
      </c>
      <c r="O85" t="s">
        <v>10</v>
      </c>
      <c r="P85">
        <v>3.79707438530968</v>
      </c>
      <c r="Q85" t="s">
        <v>223</v>
      </c>
      <c r="R85">
        <v>1</v>
      </c>
      <c r="S85" t="s">
        <v>170</v>
      </c>
      <c r="T85" t="s">
        <v>171</v>
      </c>
      <c r="U85">
        <v>79</v>
      </c>
      <c r="V85">
        <v>81</v>
      </c>
      <c r="W85" s="1">
        <v>45</v>
      </c>
      <c r="X85" s="1">
        <v>60</v>
      </c>
      <c r="Y85">
        <v>0.228888888888889</v>
      </c>
      <c r="Z85">
        <v>0.32441666666666702</v>
      </c>
      <c r="AA85">
        <v>0.37986363636363601</v>
      </c>
      <c r="AB85">
        <v>0.32881250000000001</v>
      </c>
      <c r="AC85">
        <v>50</v>
      </c>
      <c r="AD85">
        <v>32.5</v>
      </c>
      <c r="AE85">
        <v>0.1205</v>
      </c>
      <c r="AF85">
        <v>0.110615384615385</v>
      </c>
      <c r="AG85">
        <v>0.22919999999999999</v>
      </c>
      <c r="AH85">
        <v>0.13122222222222199</v>
      </c>
      <c r="AI85">
        <v>-25</v>
      </c>
      <c r="AJ85" t="s">
        <v>822</v>
      </c>
      <c r="AK85">
        <v>1</v>
      </c>
      <c r="AL85" t="s">
        <v>811</v>
      </c>
      <c r="AM85">
        <v>72</v>
      </c>
      <c r="AN85">
        <v>0</v>
      </c>
      <c r="AO85">
        <v>0</v>
      </c>
      <c r="AP85">
        <v>36</v>
      </c>
      <c r="AQ85">
        <v>36</v>
      </c>
      <c r="AR85">
        <v>75</v>
      </c>
      <c r="AS85">
        <v>95.8333333333333</v>
      </c>
      <c r="AT85">
        <v>83.3333333333333</v>
      </c>
      <c r="AU85">
        <v>75</v>
      </c>
      <c r="AV85">
        <v>0.64587499999999998</v>
      </c>
      <c r="AW85">
        <v>0.37225000000000003</v>
      </c>
      <c r="AX85">
        <v>0.41066666666666701</v>
      </c>
      <c r="AY85">
        <v>0.39545833333333302</v>
      </c>
      <c r="AZ85">
        <v>0.66129166666666706</v>
      </c>
      <c r="BA85">
        <v>0.39983333333333299</v>
      </c>
      <c r="BB85">
        <v>0.87324999999999997</v>
      </c>
      <c r="BC85">
        <v>0.36149999999999999</v>
      </c>
      <c r="BD85">
        <v>0.39100000000000001</v>
      </c>
      <c r="BE85">
        <v>0.39850000000000002</v>
      </c>
      <c r="BF85">
        <v>0.41649999999999998</v>
      </c>
      <c r="BG85">
        <v>0.3735</v>
      </c>
      <c r="BH85">
        <v>-0.36417005354493298</v>
      </c>
      <c r="BI85">
        <v>2.3869427778852901E-2</v>
      </c>
      <c r="BJ85">
        <v>0.35204180375459598</v>
      </c>
      <c r="BK85" t="s">
        <v>839</v>
      </c>
      <c r="BL85">
        <v>1</v>
      </c>
      <c r="BM85" t="s">
        <v>827</v>
      </c>
      <c r="BN85" s="3">
        <v>1</v>
      </c>
      <c r="BO85" s="3">
        <v>0</v>
      </c>
      <c r="BP85" s="3">
        <v>159</v>
      </c>
      <c r="BQ85" s="3">
        <v>1</v>
      </c>
      <c r="BR85">
        <v>0</v>
      </c>
      <c r="BS85">
        <v>1</v>
      </c>
      <c r="BT85">
        <v>1</v>
      </c>
      <c r="BU85">
        <v>0</v>
      </c>
      <c r="BV85" s="3">
        <v>100</v>
      </c>
      <c r="BW85" s="3">
        <v>0.44700000000000001</v>
      </c>
      <c r="BX85" s="3" t="s">
        <v>10</v>
      </c>
      <c r="BY85" s="3">
        <v>0.44700000000000001</v>
      </c>
      <c r="BZ85" s="3">
        <v>0</v>
      </c>
      <c r="CA85" s="3">
        <v>0</v>
      </c>
      <c r="CB85" s="3">
        <v>0</v>
      </c>
      <c r="CC85" s="3" t="s">
        <v>838</v>
      </c>
      <c r="CD85" s="3" t="s">
        <v>838</v>
      </c>
      <c r="CE85" s="3" t="s">
        <v>10</v>
      </c>
      <c r="CF85" s="3" t="s">
        <v>838</v>
      </c>
      <c r="CG85" s="3" t="s">
        <v>838</v>
      </c>
      <c r="CH85" s="3">
        <v>0</v>
      </c>
      <c r="CI85" s="3">
        <v>0</v>
      </c>
      <c r="CJ85" s="3">
        <v>0</v>
      </c>
      <c r="CK85" t="s">
        <v>838</v>
      </c>
      <c r="CL85" t="s">
        <v>838</v>
      </c>
      <c r="CM85" t="s">
        <v>10</v>
      </c>
      <c r="CN85" t="s">
        <v>838</v>
      </c>
      <c r="CO85">
        <v>1</v>
      </c>
      <c r="CP85">
        <v>1</v>
      </c>
      <c r="CQ85">
        <v>0</v>
      </c>
      <c r="CR85">
        <v>1</v>
      </c>
      <c r="CS85">
        <v>0.44700000000000001</v>
      </c>
      <c r="CT85" t="s">
        <v>10</v>
      </c>
      <c r="CU85">
        <v>0.44700000000000001</v>
      </c>
      <c r="CV85">
        <v>0</v>
      </c>
      <c r="CW85">
        <v>0</v>
      </c>
      <c r="CX85">
        <v>0</v>
      </c>
      <c r="CY85" t="s">
        <v>838</v>
      </c>
      <c r="CZ85" t="s">
        <v>838</v>
      </c>
      <c r="DA85" t="s">
        <v>10</v>
      </c>
      <c r="DB85" t="s">
        <v>838</v>
      </c>
      <c r="DC85">
        <v>0</v>
      </c>
      <c r="DD85">
        <v>0</v>
      </c>
      <c r="DE85">
        <v>0</v>
      </c>
      <c r="DF85" t="s">
        <v>838</v>
      </c>
      <c r="DG85" t="s">
        <v>838</v>
      </c>
      <c r="DH85" t="s">
        <v>10</v>
      </c>
      <c r="DI85" t="s">
        <v>838</v>
      </c>
    </row>
    <row r="86" spans="1:113" x14ac:dyDescent="0.25">
      <c r="A86" t="s">
        <v>66</v>
      </c>
      <c r="B86">
        <v>1</v>
      </c>
      <c r="C86" t="s">
        <v>9</v>
      </c>
      <c r="D86">
        <v>150</v>
      </c>
      <c r="E86">
        <v>0</v>
      </c>
      <c r="F86">
        <v>123</v>
      </c>
      <c r="G86">
        <v>27</v>
      </c>
      <c r="H86">
        <v>99.1869918699187</v>
      </c>
      <c r="I86">
        <v>0.81300813008130102</v>
      </c>
      <c r="J86">
        <v>96.296296296296305</v>
      </c>
      <c r="K86">
        <v>3.7037037037037002</v>
      </c>
      <c r="L86" s="1">
        <v>0.35500819672131101</v>
      </c>
      <c r="M86">
        <v>4.0862497891237602E-2</v>
      </c>
      <c r="N86" s="1">
        <v>0.33100000000000002</v>
      </c>
      <c r="O86" t="s">
        <v>10</v>
      </c>
      <c r="P86">
        <v>3.7340619307832399</v>
      </c>
      <c r="Q86" s="10" t="s">
        <v>10</v>
      </c>
      <c r="R86" s="10" t="s">
        <v>10</v>
      </c>
      <c r="S86" s="10" t="s">
        <v>10</v>
      </c>
      <c r="T86" s="10" t="s">
        <v>10</v>
      </c>
      <c r="U86" s="10" t="s">
        <v>10</v>
      </c>
      <c r="V86" s="10" t="s">
        <v>10</v>
      </c>
      <c r="W86" s="10" t="s">
        <v>10</v>
      </c>
      <c r="X86" s="10" t="s">
        <v>10</v>
      </c>
      <c r="Y86" s="10" t="s">
        <v>10</v>
      </c>
      <c r="Z86" s="10" t="s">
        <v>10</v>
      </c>
      <c r="AA86" s="10" t="s">
        <v>10</v>
      </c>
      <c r="AB86" s="10" t="s">
        <v>10</v>
      </c>
      <c r="AC86" s="10" t="s">
        <v>10</v>
      </c>
      <c r="AD86" s="10" t="s">
        <v>10</v>
      </c>
      <c r="AE86" s="10" t="s">
        <v>10</v>
      </c>
      <c r="AF86" s="10" t="s">
        <v>10</v>
      </c>
      <c r="AG86" s="10" t="s">
        <v>10</v>
      </c>
      <c r="AH86" s="10" t="s">
        <v>10</v>
      </c>
      <c r="AI86" s="10" t="s">
        <v>10</v>
      </c>
      <c r="AJ86" t="s">
        <v>821</v>
      </c>
      <c r="AK86">
        <v>1</v>
      </c>
      <c r="AL86" t="s">
        <v>811</v>
      </c>
      <c r="AM86">
        <v>72</v>
      </c>
      <c r="AN86">
        <v>0</v>
      </c>
      <c r="AO86">
        <v>0</v>
      </c>
      <c r="AP86">
        <v>36</v>
      </c>
      <c r="AQ86">
        <v>36</v>
      </c>
      <c r="AR86">
        <v>100</v>
      </c>
      <c r="AS86">
        <v>100</v>
      </c>
      <c r="AT86">
        <v>100</v>
      </c>
      <c r="AU86">
        <v>100</v>
      </c>
      <c r="AV86">
        <v>0.42962499999999998</v>
      </c>
      <c r="AW86">
        <v>0.42962499999999998</v>
      </c>
      <c r="AX86">
        <v>0.45145833333333302</v>
      </c>
      <c r="AY86">
        <v>0.45145833333333302</v>
      </c>
      <c r="AZ86">
        <v>0.44141666666666701</v>
      </c>
      <c r="BA86">
        <v>0.44141666666666701</v>
      </c>
      <c r="BB86">
        <v>0.42775000000000002</v>
      </c>
      <c r="BC86">
        <v>0.42775000000000002</v>
      </c>
      <c r="BD86">
        <v>0.42399999999999999</v>
      </c>
      <c r="BE86">
        <v>0.433</v>
      </c>
      <c r="BF86">
        <v>0.43149999999999999</v>
      </c>
      <c r="BG86">
        <v>0.41549999999999998</v>
      </c>
      <c r="BH86">
        <v>5.0819513141305499E-2</v>
      </c>
      <c r="BI86">
        <v>2.7446416448453199E-2</v>
      </c>
      <c r="BJ86">
        <v>-4.36427116671507E-3</v>
      </c>
      <c r="BK86" t="s">
        <v>837</v>
      </c>
      <c r="BL86">
        <v>1</v>
      </c>
      <c r="BM86" t="s">
        <v>827</v>
      </c>
      <c r="BN86">
        <v>160</v>
      </c>
      <c r="BO86">
        <v>0</v>
      </c>
      <c r="BP86">
        <v>0</v>
      </c>
      <c r="BQ86">
        <v>144</v>
      </c>
      <c r="BR86">
        <v>16</v>
      </c>
      <c r="BS86">
        <v>80</v>
      </c>
      <c r="BT86">
        <v>69</v>
      </c>
      <c r="BU86">
        <v>11</v>
      </c>
      <c r="BV86">
        <v>86.25</v>
      </c>
      <c r="BW86">
        <v>0.71591304347826101</v>
      </c>
      <c r="BX86">
        <v>0.69554545454545502</v>
      </c>
      <c r="BY86">
        <v>0.77711249999999998</v>
      </c>
      <c r="BZ86">
        <v>80</v>
      </c>
      <c r="CA86">
        <v>75</v>
      </c>
      <c r="CB86">
        <v>5</v>
      </c>
      <c r="CC86">
        <v>93.75</v>
      </c>
      <c r="CD86">
        <v>0.60694666666666697</v>
      </c>
      <c r="CE86">
        <v>0.57540000000000002</v>
      </c>
      <c r="CF86">
        <v>0.62203750000000002</v>
      </c>
      <c r="CG86">
        <v>0.24930169001065</v>
      </c>
      <c r="CH86">
        <v>40</v>
      </c>
      <c r="CI86">
        <v>36</v>
      </c>
      <c r="CJ86">
        <v>4</v>
      </c>
      <c r="CK86">
        <v>90</v>
      </c>
      <c r="CL86">
        <v>0.68363888888888902</v>
      </c>
      <c r="CM86">
        <v>0.68725000000000003</v>
      </c>
      <c r="CN86">
        <v>0.71650000000000003</v>
      </c>
      <c r="CO86">
        <v>40</v>
      </c>
      <c r="CP86">
        <v>33</v>
      </c>
      <c r="CQ86">
        <v>7</v>
      </c>
      <c r="CR86">
        <v>0.82499999999999996</v>
      </c>
      <c r="CS86">
        <v>0.75112121212121197</v>
      </c>
      <c r="CT86">
        <v>0.70028571428571396</v>
      </c>
      <c r="CU86">
        <v>0.83772500000000005</v>
      </c>
      <c r="CV86">
        <v>40</v>
      </c>
      <c r="CW86">
        <v>40</v>
      </c>
      <c r="CX86">
        <v>0</v>
      </c>
      <c r="CY86">
        <v>100</v>
      </c>
      <c r="CZ86">
        <v>0.619425</v>
      </c>
      <c r="DA86" t="s">
        <v>10</v>
      </c>
      <c r="DB86">
        <v>0.619425</v>
      </c>
      <c r="DC86">
        <v>40</v>
      </c>
      <c r="DD86">
        <v>35</v>
      </c>
      <c r="DE86">
        <v>5</v>
      </c>
      <c r="DF86">
        <v>87.5</v>
      </c>
      <c r="DG86">
        <v>0.59268571428571404</v>
      </c>
      <c r="DH86">
        <v>0.57540000000000002</v>
      </c>
      <c r="DI86">
        <v>0.62465000000000004</v>
      </c>
    </row>
    <row r="87" spans="1:113" x14ac:dyDescent="0.25">
      <c r="A87" t="s">
        <v>67</v>
      </c>
      <c r="B87">
        <v>1</v>
      </c>
      <c r="C87" t="s">
        <v>9</v>
      </c>
      <c r="D87">
        <v>150</v>
      </c>
      <c r="E87">
        <v>0</v>
      </c>
      <c r="F87">
        <v>123</v>
      </c>
      <c r="G87">
        <v>27</v>
      </c>
      <c r="H87">
        <v>92.682926829268297</v>
      </c>
      <c r="I87">
        <v>7.3170731707317103</v>
      </c>
      <c r="J87">
        <v>77.7777777777778</v>
      </c>
      <c r="K87">
        <v>22.2222222222222</v>
      </c>
      <c r="L87" s="1">
        <v>0.37000877192982501</v>
      </c>
      <c r="M87">
        <v>5.8692161605079202E-2</v>
      </c>
      <c r="N87" s="1">
        <v>0.33150000000000002</v>
      </c>
      <c r="O87">
        <v>6.7423289744716494E-2</v>
      </c>
      <c r="P87">
        <v>23.976608187134499</v>
      </c>
      <c r="Q87" t="s">
        <v>224</v>
      </c>
      <c r="R87">
        <v>1</v>
      </c>
      <c r="S87" t="s">
        <v>174</v>
      </c>
      <c r="T87" t="s">
        <v>175</v>
      </c>
      <c r="U87">
        <v>89</v>
      </c>
      <c r="V87">
        <v>71</v>
      </c>
      <c r="W87" s="1">
        <v>42.5</v>
      </c>
      <c r="X87" s="1">
        <v>52.5</v>
      </c>
      <c r="Y87">
        <v>2.63123529411765</v>
      </c>
      <c r="Z87">
        <v>1.9420476190476199</v>
      </c>
      <c r="AA87">
        <v>2.11473913043478</v>
      </c>
      <c r="AB87">
        <v>1.64136842105263</v>
      </c>
      <c r="AC87">
        <v>55</v>
      </c>
      <c r="AD87">
        <v>47.5</v>
      </c>
      <c r="AE87">
        <v>1.63109090909091</v>
      </c>
      <c r="AF87">
        <v>1.1913684210526301</v>
      </c>
      <c r="AG87">
        <v>1.86394444444444</v>
      </c>
      <c r="AH87">
        <v>2.4455238095238099</v>
      </c>
      <c r="AI87">
        <v>-25</v>
      </c>
      <c r="AJ87" t="s">
        <v>820</v>
      </c>
      <c r="AK87">
        <v>1</v>
      </c>
      <c r="AL87" t="s">
        <v>811</v>
      </c>
      <c r="AM87">
        <v>72</v>
      </c>
      <c r="AN87">
        <v>0</v>
      </c>
      <c r="AO87">
        <v>0</v>
      </c>
      <c r="AP87">
        <v>36</v>
      </c>
      <c r="AQ87">
        <v>36</v>
      </c>
      <c r="AR87">
        <v>91.6666666666667</v>
      </c>
      <c r="AS87">
        <v>83.3333333333333</v>
      </c>
      <c r="AT87">
        <v>95.8333333333333</v>
      </c>
      <c r="AU87">
        <v>100</v>
      </c>
      <c r="AV87">
        <v>0.92016666666666702</v>
      </c>
      <c r="AW87">
        <v>0.68633333333333302</v>
      </c>
      <c r="AX87">
        <v>1.32975</v>
      </c>
      <c r="AY87">
        <v>0.69399999999999995</v>
      </c>
      <c r="AZ87">
        <v>0.73950000000000005</v>
      </c>
      <c r="BA87">
        <v>0.62366666666666704</v>
      </c>
      <c r="BB87">
        <v>0.57850000000000001</v>
      </c>
      <c r="BC87">
        <v>0.57850000000000001</v>
      </c>
      <c r="BD87">
        <v>0.57499999999999996</v>
      </c>
      <c r="BE87">
        <v>0.64100000000000001</v>
      </c>
      <c r="BF87">
        <v>0.59050000000000002</v>
      </c>
      <c r="BG87">
        <v>0.5575</v>
      </c>
      <c r="BH87">
        <v>0.44511863792791201</v>
      </c>
      <c r="BI87">
        <v>-0.196341242528527</v>
      </c>
      <c r="BJ87">
        <v>-0.371309545372215</v>
      </c>
      <c r="BK87" t="s">
        <v>836</v>
      </c>
      <c r="BL87">
        <v>1</v>
      </c>
      <c r="BM87" t="s">
        <v>827</v>
      </c>
      <c r="BN87">
        <v>160</v>
      </c>
      <c r="BO87">
        <v>0</v>
      </c>
      <c r="BP87">
        <v>0</v>
      </c>
      <c r="BQ87">
        <v>139</v>
      </c>
      <c r="BR87">
        <v>21</v>
      </c>
      <c r="BS87">
        <v>80</v>
      </c>
      <c r="BT87">
        <v>69</v>
      </c>
      <c r="BU87">
        <v>11</v>
      </c>
      <c r="BV87">
        <v>86.25</v>
      </c>
      <c r="BW87">
        <v>1.2264057971014499</v>
      </c>
      <c r="BX87">
        <v>0.96518181818181803</v>
      </c>
      <c r="BY87">
        <v>1.2601249999999999</v>
      </c>
      <c r="BZ87">
        <v>80</v>
      </c>
      <c r="CA87">
        <v>70</v>
      </c>
      <c r="CB87">
        <v>10</v>
      </c>
      <c r="CC87">
        <v>87.5</v>
      </c>
      <c r="CD87">
        <v>1.246</v>
      </c>
      <c r="CE87">
        <v>1.3234999999999999</v>
      </c>
      <c r="CF87">
        <v>1.3596999999999999</v>
      </c>
      <c r="CG87">
        <v>-7.3233066117525905E-2</v>
      </c>
      <c r="CH87">
        <v>40</v>
      </c>
      <c r="CI87">
        <v>35</v>
      </c>
      <c r="CJ87">
        <v>5</v>
      </c>
      <c r="CK87">
        <v>87.5</v>
      </c>
      <c r="CL87">
        <v>1.0433142857142901</v>
      </c>
      <c r="CM87">
        <v>0.58099999999999996</v>
      </c>
      <c r="CN87">
        <v>1.024025</v>
      </c>
      <c r="CO87">
        <v>40</v>
      </c>
      <c r="CP87">
        <v>34</v>
      </c>
      <c r="CQ87">
        <v>6</v>
      </c>
      <c r="CR87">
        <v>0.85</v>
      </c>
      <c r="CS87">
        <v>1.41488235294118</v>
      </c>
      <c r="CT87">
        <v>1.2853333333333301</v>
      </c>
      <c r="CU87">
        <v>1.4962249999999999</v>
      </c>
      <c r="CV87">
        <v>40</v>
      </c>
      <c r="CW87">
        <v>37</v>
      </c>
      <c r="CX87">
        <v>3</v>
      </c>
      <c r="CY87">
        <v>92.5</v>
      </c>
      <c r="CZ87">
        <v>1.4351891891891899</v>
      </c>
      <c r="DA87">
        <v>1.153</v>
      </c>
      <c r="DB87">
        <v>1.466375</v>
      </c>
      <c r="DC87">
        <v>40</v>
      </c>
      <c r="DD87">
        <v>33</v>
      </c>
      <c r="DE87">
        <v>7</v>
      </c>
      <c r="DF87">
        <v>82.5</v>
      </c>
      <c r="DG87">
        <v>1.0338787878787901</v>
      </c>
      <c r="DH87">
        <v>1.3965714285714299</v>
      </c>
      <c r="DI87">
        <v>1.2530250000000001</v>
      </c>
    </row>
    <row r="88" spans="1:113" x14ac:dyDescent="0.25">
      <c r="A88" t="s">
        <v>68</v>
      </c>
      <c r="B88">
        <v>1</v>
      </c>
      <c r="C88" t="s">
        <v>9</v>
      </c>
      <c r="D88">
        <v>149</v>
      </c>
      <c r="E88">
        <v>1</v>
      </c>
      <c r="F88">
        <v>122</v>
      </c>
      <c r="G88">
        <v>27</v>
      </c>
      <c r="H88">
        <v>92.622950819672099</v>
      </c>
      <c r="I88">
        <v>7.3770491803278704</v>
      </c>
      <c r="J88">
        <v>77.7777777777778</v>
      </c>
      <c r="K88">
        <v>22.2222222222222</v>
      </c>
      <c r="L88" s="1">
        <v>0.38095575221238898</v>
      </c>
      <c r="M88">
        <v>5.55418743865079E-2</v>
      </c>
      <c r="N88" s="1">
        <v>0.33250000000000002</v>
      </c>
      <c r="O88">
        <v>2.60211452476635E-2</v>
      </c>
      <c r="P88">
        <v>23.992133726647001</v>
      </c>
      <c r="Q88" t="s">
        <v>225</v>
      </c>
      <c r="R88">
        <v>1</v>
      </c>
      <c r="S88" t="s">
        <v>174</v>
      </c>
      <c r="T88" t="s">
        <v>175</v>
      </c>
      <c r="U88">
        <v>94</v>
      </c>
      <c r="V88">
        <v>66</v>
      </c>
      <c r="W88" s="1">
        <v>62.5</v>
      </c>
      <c r="X88" s="1">
        <v>60</v>
      </c>
      <c r="Y88">
        <v>1.2434000000000001</v>
      </c>
      <c r="Z88">
        <v>1.08233333333333</v>
      </c>
      <c r="AA88">
        <v>1.0267333333333299</v>
      </c>
      <c r="AB88">
        <v>0.88531249999999995</v>
      </c>
      <c r="AC88">
        <v>47.5</v>
      </c>
      <c r="AD88">
        <v>40</v>
      </c>
      <c r="AE88">
        <v>0.243684210526316</v>
      </c>
      <c r="AF88">
        <v>0.31068750000000001</v>
      </c>
      <c r="AG88">
        <v>0.24661904761904799</v>
      </c>
      <c r="AH88">
        <v>0.28499999999999998</v>
      </c>
      <c r="AI88">
        <v>0</v>
      </c>
      <c r="AJ88" t="s">
        <v>819</v>
      </c>
      <c r="AK88">
        <v>1</v>
      </c>
      <c r="AL88" t="s">
        <v>811</v>
      </c>
      <c r="AM88">
        <v>72</v>
      </c>
      <c r="AN88">
        <v>0</v>
      </c>
      <c r="AO88">
        <v>0</v>
      </c>
      <c r="AP88">
        <v>36</v>
      </c>
      <c r="AQ88">
        <v>36</v>
      </c>
      <c r="AR88">
        <v>87.5</v>
      </c>
      <c r="AS88">
        <v>91.6666666666667</v>
      </c>
      <c r="AT88">
        <v>87.5</v>
      </c>
      <c r="AU88">
        <v>75</v>
      </c>
      <c r="AV88">
        <v>0.84070833333333295</v>
      </c>
      <c r="AW88">
        <v>0.693041666666667</v>
      </c>
      <c r="AX88">
        <v>0.74870833333333298</v>
      </c>
      <c r="AY88">
        <v>0.54866666666666697</v>
      </c>
      <c r="AZ88">
        <v>0.67120833333333296</v>
      </c>
      <c r="BA88">
        <v>0.52545833333333303</v>
      </c>
      <c r="BB88">
        <v>0.73750000000000004</v>
      </c>
      <c r="BC88">
        <v>0.4415</v>
      </c>
      <c r="BD88">
        <v>0.51200000000000001</v>
      </c>
      <c r="BE88">
        <v>0.49149999999999999</v>
      </c>
      <c r="BF88">
        <v>0.48299999999999998</v>
      </c>
      <c r="BG88">
        <v>0.46600000000000003</v>
      </c>
      <c r="BH88">
        <v>-0.109431530951083</v>
      </c>
      <c r="BI88">
        <v>-0.201615701045745</v>
      </c>
      <c r="BJ88">
        <v>-0.122763542647569</v>
      </c>
      <c r="BK88" t="s">
        <v>835</v>
      </c>
      <c r="BL88">
        <v>1</v>
      </c>
      <c r="BM88" t="s">
        <v>827</v>
      </c>
      <c r="BN88">
        <v>159</v>
      </c>
      <c r="BO88">
        <v>1</v>
      </c>
      <c r="BP88">
        <v>0</v>
      </c>
      <c r="BQ88">
        <v>140</v>
      </c>
      <c r="BR88">
        <v>19</v>
      </c>
      <c r="BS88">
        <v>80</v>
      </c>
      <c r="BT88">
        <v>68</v>
      </c>
      <c r="BU88">
        <v>12</v>
      </c>
      <c r="BV88">
        <v>85</v>
      </c>
      <c r="BW88">
        <v>0.79044117647058798</v>
      </c>
      <c r="BX88">
        <v>0.96016666666666695</v>
      </c>
      <c r="BY88">
        <v>0.87975000000000003</v>
      </c>
      <c r="BZ88">
        <v>79</v>
      </c>
      <c r="CA88">
        <v>72</v>
      </c>
      <c r="CB88">
        <v>7</v>
      </c>
      <c r="CC88">
        <v>91.139240506329102</v>
      </c>
      <c r="CD88">
        <v>0.79534722222222198</v>
      </c>
      <c r="CE88">
        <v>1.23914285714286</v>
      </c>
      <c r="CF88">
        <v>0.89944303797468395</v>
      </c>
      <c r="CG88">
        <v>-2.1894702769646401E-2</v>
      </c>
      <c r="CH88">
        <v>40</v>
      </c>
      <c r="CI88">
        <v>36</v>
      </c>
      <c r="CJ88">
        <v>4</v>
      </c>
      <c r="CK88">
        <v>90</v>
      </c>
      <c r="CL88">
        <v>0.70161111111111096</v>
      </c>
      <c r="CM88">
        <v>0.60350000000000004</v>
      </c>
      <c r="CN88">
        <v>0.73104999999999998</v>
      </c>
      <c r="CO88">
        <v>40</v>
      </c>
      <c r="CP88">
        <v>32</v>
      </c>
      <c r="CQ88">
        <v>8</v>
      </c>
      <c r="CR88">
        <v>0.8</v>
      </c>
      <c r="CS88">
        <v>0.89037500000000003</v>
      </c>
      <c r="CT88">
        <v>1.1385000000000001</v>
      </c>
      <c r="CU88">
        <v>1.0284500000000001</v>
      </c>
      <c r="CV88">
        <v>40</v>
      </c>
      <c r="CW88">
        <v>37</v>
      </c>
      <c r="CX88">
        <v>3</v>
      </c>
      <c r="CY88">
        <v>92.5</v>
      </c>
      <c r="CZ88">
        <v>0.67818918918918902</v>
      </c>
      <c r="DA88">
        <v>0.878</v>
      </c>
      <c r="DB88">
        <v>0.75077499999999997</v>
      </c>
      <c r="DC88">
        <v>39</v>
      </c>
      <c r="DD88">
        <v>35</v>
      </c>
      <c r="DE88">
        <v>4</v>
      </c>
      <c r="DF88">
        <v>89.743589743589794</v>
      </c>
      <c r="DG88">
        <v>0.91920000000000002</v>
      </c>
      <c r="DH88">
        <v>1.51</v>
      </c>
      <c r="DI88">
        <v>1.0519230769230801</v>
      </c>
    </row>
    <row r="89" spans="1:113" x14ac:dyDescent="0.25">
      <c r="A89" s="10" t="s">
        <v>10</v>
      </c>
      <c r="B89" s="10" t="s">
        <v>10</v>
      </c>
      <c r="C89" s="10" t="s">
        <v>10</v>
      </c>
      <c r="D89" s="10" t="s">
        <v>10</v>
      </c>
      <c r="E89" s="10" t="s">
        <v>10</v>
      </c>
      <c r="F89" s="10" t="s">
        <v>10</v>
      </c>
      <c r="G89" s="10" t="s">
        <v>10</v>
      </c>
      <c r="H89" s="10" t="s">
        <v>10</v>
      </c>
      <c r="I89" s="10" t="s">
        <v>10</v>
      </c>
      <c r="J89" s="10" t="s">
        <v>10</v>
      </c>
      <c r="K89" s="10" t="s">
        <v>10</v>
      </c>
      <c r="L89" s="10" t="s">
        <v>10</v>
      </c>
      <c r="M89" s="10" t="s">
        <v>10</v>
      </c>
      <c r="N89" s="10" t="s">
        <v>10</v>
      </c>
      <c r="O89" s="10" t="s">
        <v>10</v>
      </c>
      <c r="P89" s="10" t="s">
        <v>10</v>
      </c>
      <c r="Q89" s="10" t="s">
        <v>10</v>
      </c>
      <c r="R89" s="10" t="s">
        <v>10</v>
      </c>
      <c r="S89" s="10" t="s">
        <v>10</v>
      </c>
      <c r="T89" s="10" t="s">
        <v>10</v>
      </c>
      <c r="U89" s="10" t="s">
        <v>10</v>
      </c>
      <c r="V89" s="10" t="s">
        <v>10</v>
      </c>
      <c r="W89" s="10" t="s">
        <v>10</v>
      </c>
      <c r="X89" s="10" t="s">
        <v>10</v>
      </c>
      <c r="Y89" s="10" t="s">
        <v>10</v>
      </c>
      <c r="Z89" s="10" t="s">
        <v>10</v>
      </c>
      <c r="AA89" s="10" t="s">
        <v>10</v>
      </c>
      <c r="AB89" s="10" t="s">
        <v>10</v>
      </c>
      <c r="AC89" s="10" t="s">
        <v>10</v>
      </c>
      <c r="AD89" s="10" t="s">
        <v>10</v>
      </c>
      <c r="AE89" s="10" t="s">
        <v>10</v>
      </c>
      <c r="AF89" s="10" t="s">
        <v>10</v>
      </c>
      <c r="AG89" s="10" t="s">
        <v>10</v>
      </c>
      <c r="AH89" s="10" t="s">
        <v>10</v>
      </c>
      <c r="AI89" s="10" t="s">
        <v>10</v>
      </c>
      <c r="AJ89" s="10" t="s">
        <v>10</v>
      </c>
      <c r="AK89" s="10" t="s">
        <v>10</v>
      </c>
      <c r="AL89" s="10" t="s">
        <v>10</v>
      </c>
      <c r="AM89" s="10" t="s">
        <v>10</v>
      </c>
      <c r="AN89" s="10" t="s">
        <v>10</v>
      </c>
      <c r="AO89" s="10" t="s">
        <v>10</v>
      </c>
      <c r="AP89" s="10" t="s">
        <v>10</v>
      </c>
      <c r="AQ89" s="10" t="s">
        <v>10</v>
      </c>
      <c r="AR89" s="10" t="s">
        <v>10</v>
      </c>
      <c r="AS89" s="10" t="s">
        <v>10</v>
      </c>
      <c r="AT89" s="10" t="s">
        <v>10</v>
      </c>
      <c r="AU89" s="10" t="s">
        <v>10</v>
      </c>
      <c r="AV89" s="10" t="s">
        <v>10</v>
      </c>
      <c r="AW89" s="10" t="s">
        <v>10</v>
      </c>
      <c r="AX89" s="10" t="s">
        <v>10</v>
      </c>
      <c r="AY89" s="10" t="s">
        <v>10</v>
      </c>
      <c r="AZ89" s="10" t="s">
        <v>10</v>
      </c>
      <c r="BA89" s="10" t="s">
        <v>10</v>
      </c>
      <c r="BB89" s="10" t="s">
        <v>10</v>
      </c>
      <c r="BC89" s="10" t="s">
        <v>10</v>
      </c>
      <c r="BD89" s="10" t="s">
        <v>10</v>
      </c>
      <c r="BE89" s="10" t="s">
        <v>10</v>
      </c>
      <c r="BF89" s="10" t="s">
        <v>10</v>
      </c>
      <c r="BG89" s="10" t="s">
        <v>10</v>
      </c>
      <c r="BH89" s="10" t="s">
        <v>10</v>
      </c>
      <c r="BI89" s="10" t="s">
        <v>10</v>
      </c>
      <c r="BJ89" s="10" t="s">
        <v>10</v>
      </c>
      <c r="BK89" s="10" t="s">
        <v>10</v>
      </c>
      <c r="BL89" s="10" t="s">
        <v>10</v>
      </c>
      <c r="BM89" s="10" t="s">
        <v>10</v>
      </c>
      <c r="BN89" s="10" t="s">
        <v>10</v>
      </c>
      <c r="BO89" s="10" t="s">
        <v>10</v>
      </c>
      <c r="BP89" s="10" t="s">
        <v>10</v>
      </c>
      <c r="BQ89" s="10" t="s">
        <v>10</v>
      </c>
      <c r="BR89" s="10" t="s">
        <v>10</v>
      </c>
      <c r="BS89" s="10" t="s">
        <v>10</v>
      </c>
      <c r="BT89" s="10" t="s">
        <v>10</v>
      </c>
      <c r="BU89" s="10" t="s">
        <v>10</v>
      </c>
      <c r="BV89" s="10" t="s">
        <v>10</v>
      </c>
      <c r="BW89" s="10" t="s">
        <v>10</v>
      </c>
      <c r="BX89" s="10" t="s">
        <v>10</v>
      </c>
      <c r="BY89" s="10" t="s">
        <v>10</v>
      </c>
      <c r="BZ89" s="10" t="s">
        <v>10</v>
      </c>
      <c r="CA89" s="10" t="s">
        <v>10</v>
      </c>
      <c r="CB89" s="10" t="s">
        <v>10</v>
      </c>
      <c r="CC89" s="10" t="s">
        <v>10</v>
      </c>
      <c r="CD89" s="10" t="s">
        <v>10</v>
      </c>
      <c r="CE89" s="10" t="s">
        <v>10</v>
      </c>
      <c r="CF89" s="10" t="s">
        <v>10</v>
      </c>
      <c r="CG89" s="10" t="s">
        <v>10</v>
      </c>
      <c r="CH89" s="10" t="s">
        <v>10</v>
      </c>
      <c r="CI89" s="10" t="s">
        <v>10</v>
      </c>
      <c r="CJ89" s="10" t="s">
        <v>10</v>
      </c>
      <c r="CK89" s="10" t="s">
        <v>10</v>
      </c>
      <c r="CL89" s="10" t="s">
        <v>10</v>
      </c>
      <c r="CM89" s="10" t="s">
        <v>10</v>
      </c>
      <c r="CN89" s="10" t="s">
        <v>10</v>
      </c>
      <c r="CO89" s="10" t="s">
        <v>10</v>
      </c>
      <c r="CP89" s="10" t="s">
        <v>10</v>
      </c>
      <c r="CQ89" s="10" t="s">
        <v>10</v>
      </c>
      <c r="CR89" s="10" t="s">
        <v>10</v>
      </c>
      <c r="CS89" s="10" t="s">
        <v>10</v>
      </c>
      <c r="CT89" s="10" t="s">
        <v>10</v>
      </c>
      <c r="CU89" s="10" t="s">
        <v>10</v>
      </c>
      <c r="CV89" s="10" t="s">
        <v>10</v>
      </c>
      <c r="CW89" s="10" t="s">
        <v>10</v>
      </c>
      <c r="CX89" s="10" t="s">
        <v>10</v>
      </c>
      <c r="CY89" s="10" t="s">
        <v>10</v>
      </c>
      <c r="CZ89" s="10" t="s">
        <v>10</v>
      </c>
      <c r="DA89" s="10" t="s">
        <v>10</v>
      </c>
      <c r="DB89" s="10" t="s">
        <v>10</v>
      </c>
      <c r="DC89" s="10" t="s">
        <v>10</v>
      </c>
      <c r="DD89" s="10" t="s">
        <v>10</v>
      </c>
      <c r="DE89" s="10" t="s">
        <v>10</v>
      </c>
      <c r="DF89" s="10" t="s">
        <v>10</v>
      </c>
      <c r="DG89" s="10" t="s">
        <v>10</v>
      </c>
      <c r="DH89" s="10" t="s">
        <v>10</v>
      </c>
      <c r="DI89" s="10" t="s">
        <v>10</v>
      </c>
    </row>
    <row r="90" spans="1:113" x14ac:dyDescent="0.25">
      <c r="A90" t="s">
        <v>69</v>
      </c>
      <c r="B90">
        <v>1</v>
      </c>
      <c r="C90" t="s">
        <v>9</v>
      </c>
      <c r="D90">
        <v>148</v>
      </c>
      <c r="E90">
        <v>2</v>
      </c>
      <c r="F90">
        <v>122</v>
      </c>
      <c r="G90">
        <v>26</v>
      </c>
      <c r="H90">
        <v>88.524590163934405</v>
      </c>
      <c r="I90">
        <v>11.4754098360656</v>
      </c>
      <c r="J90">
        <v>92.307692307692307</v>
      </c>
      <c r="K90">
        <v>7.6923076923076898</v>
      </c>
      <c r="L90" s="1">
        <v>0.38200925925925899</v>
      </c>
      <c r="M90">
        <v>5.1173973994594599E-2</v>
      </c>
      <c r="N90" s="1">
        <v>0.312</v>
      </c>
      <c r="O90">
        <v>2.26274169979695E-2</v>
      </c>
      <c r="P90">
        <v>8.6894586894586894</v>
      </c>
      <c r="Q90" t="s">
        <v>226</v>
      </c>
      <c r="R90">
        <v>1</v>
      </c>
      <c r="S90" t="s">
        <v>174</v>
      </c>
      <c r="T90" t="s">
        <v>175</v>
      </c>
      <c r="U90">
        <v>77</v>
      </c>
      <c r="V90">
        <v>83</v>
      </c>
      <c r="W90" s="1">
        <v>35</v>
      </c>
      <c r="X90" s="1">
        <v>45</v>
      </c>
      <c r="Y90">
        <v>0.65985714285714303</v>
      </c>
      <c r="Z90">
        <v>0.60266666666666702</v>
      </c>
      <c r="AA90">
        <v>0.73346153846153805</v>
      </c>
      <c r="AB90">
        <v>0.93872727272727297</v>
      </c>
      <c r="AC90">
        <v>70</v>
      </c>
      <c r="AD90">
        <v>62.5</v>
      </c>
      <c r="AE90">
        <v>1.0111785714285699</v>
      </c>
      <c r="AF90">
        <v>0.91127999999999998</v>
      </c>
      <c r="AG90">
        <v>0.62075000000000002</v>
      </c>
      <c r="AH90">
        <v>0.88919999999999999</v>
      </c>
      <c r="AI90">
        <v>125</v>
      </c>
      <c r="AJ90" t="s">
        <v>826</v>
      </c>
      <c r="AK90">
        <v>1</v>
      </c>
      <c r="AL90" t="s">
        <v>811</v>
      </c>
      <c r="AM90">
        <v>72</v>
      </c>
      <c r="AN90">
        <v>0</v>
      </c>
      <c r="AO90">
        <v>0</v>
      </c>
      <c r="AP90">
        <v>36</v>
      </c>
      <c r="AQ90">
        <v>36</v>
      </c>
      <c r="AR90">
        <v>91.6666666666667</v>
      </c>
      <c r="AS90">
        <v>95.8333333333333</v>
      </c>
      <c r="AT90">
        <v>95.8333333333333</v>
      </c>
      <c r="AU90">
        <v>100</v>
      </c>
      <c r="AV90">
        <v>0.87062499999999998</v>
      </c>
      <c r="AW90">
        <v>0.60520833333333302</v>
      </c>
      <c r="AX90">
        <v>0.81045833333333295</v>
      </c>
      <c r="AY90">
        <v>0.73145833333333299</v>
      </c>
      <c r="AZ90">
        <v>0.72466666666666701</v>
      </c>
      <c r="BA90">
        <v>0.64904166666666696</v>
      </c>
      <c r="BB90">
        <v>0.69474999999999998</v>
      </c>
      <c r="BC90">
        <v>0.69474999999999998</v>
      </c>
      <c r="BD90">
        <v>0.59150000000000003</v>
      </c>
      <c r="BE90">
        <v>0.61599999999999999</v>
      </c>
      <c r="BF90">
        <v>0.62549999999999994</v>
      </c>
      <c r="BG90">
        <v>0.65700000000000003</v>
      </c>
      <c r="BH90">
        <v>-6.9107441971763606E-2</v>
      </c>
      <c r="BI90">
        <v>-0.167647762622637</v>
      </c>
      <c r="BJ90">
        <v>-0.20201005025125601</v>
      </c>
      <c r="BK90" t="s">
        <v>846</v>
      </c>
      <c r="BL90">
        <v>1</v>
      </c>
      <c r="BM90" t="s">
        <v>827</v>
      </c>
      <c r="BN90">
        <v>158</v>
      </c>
      <c r="BO90">
        <v>1</v>
      </c>
      <c r="BP90">
        <v>1</v>
      </c>
      <c r="BQ90">
        <v>133</v>
      </c>
      <c r="BR90">
        <v>25</v>
      </c>
      <c r="BS90">
        <v>79</v>
      </c>
      <c r="BT90">
        <v>68</v>
      </c>
      <c r="BU90">
        <v>11</v>
      </c>
      <c r="BV90">
        <v>86.075949367088597</v>
      </c>
      <c r="BW90">
        <v>1.08560294117647</v>
      </c>
      <c r="BX90">
        <v>1.3109999999999999</v>
      </c>
      <c r="BY90">
        <v>1.2064303797468401</v>
      </c>
      <c r="BZ90">
        <v>79</v>
      </c>
      <c r="CA90">
        <v>65</v>
      </c>
      <c r="CB90">
        <v>14</v>
      </c>
      <c r="CC90">
        <v>82.278481012658204</v>
      </c>
      <c r="CD90">
        <v>1.2637230769230801</v>
      </c>
      <c r="CE90">
        <v>1.37728571428571</v>
      </c>
      <c r="CF90">
        <v>1.3983291139240499</v>
      </c>
      <c r="CG90">
        <v>-0.137234312199008</v>
      </c>
      <c r="CH90">
        <v>40</v>
      </c>
      <c r="CI90">
        <v>37</v>
      </c>
      <c r="CJ90">
        <v>3</v>
      </c>
      <c r="CK90">
        <v>92.5</v>
      </c>
      <c r="CL90">
        <v>1.05756756756757</v>
      </c>
      <c r="CM90">
        <v>0.97099999999999997</v>
      </c>
      <c r="CN90">
        <v>1.0889249999999999</v>
      </c>
      <c r="CO90">
        <v>39</v>
      </c>
      <c r="CP90">
        <v>31</v>
      </c>
      <c r="CQ90">
        <v>8</v>
      </c>
      <c r="CR90">
        <v>0.79487179487179505</v>
      </c>
      <c r="CS90">
        <v>1.11906451612903</v>
      </c>
      <c r="CT90">
        <v>1.4384999999999999</v>
      </c>
      <c r="CU90">
        <v>1.32694871794872</v>
      </c>
      <c r="CV90">
        <v>39</v>
      </c>
      <c r="CW90">
        <v>34</v>
      </c>
      <c r="CX90">
        <v>5</v>
      </c>
      <c r="CY90">
        <v>87.179487179487197</v>
      </c>
      <c r="CZ90">
        <v>1.3302058823529399</v>
      </c>
      <c r="DA90">
        <v>1.0591999999999999</v>
      </c>
      <c r="DB90">
        <v>1.3578974358974401</v>
      </c>
      <c r="DC90">
        <v>40</v>
      </c>
      <c r="DD90">
        <v>31</v>
      </c>
      <c r="DE90">
        <v>9</v>
      </c>
      <c r="DF90">
        <v>77.5</v>
      </c>
      <c r="DG90">
        <v>1.1908064516129</v>
      </c>
      <c r="DH90">
        <v>1.554</v>
      </c>
      <c r="DI90">
        <v>1.4377500000000001</v>
      </c>
    </row>
    <row r="91" spans="1:113" x14ac:dyDescent="0.25">
      <c r="A91" t="s">
        <v>70</v>
      </c>
      <c r="B91">
        <v>1</v>
      </c>
      <c r="C91" t="s">
        <v>9</v>
      </c>
      <c r="D91">
        <v>150</v>
      </c>
      <c r="E91">
        <v>0</v>
      </c>
      <c r="F91">
        <v>123</v>
      </c>
      <c r="G91">
        <v>27</v>
      </c>
      <c r="H91">
        <v>99.1869918699187</v>
      </c>
      <c r="I91">
        <v>0.81300813008130102</v>
      </c>
      <c r="J91">
        <v>88.8888888888889</v>
      </c>
      <c r="K91">
        <v>11.1111111111111</v>
      </c>
      <c r="L91" s="1">
        <v>0.35026229508196699</v>
      </c>
      <c r="M91">
        <v>4.4370864403482202E-2</v>
      </c>
      <c r="N91" s="1">
        <v>0.36899999999999999</v>
      </c>
      <c r="O91">
        <v>2.4879710609249501E-2</v>
      </c>
      <c r="P91">
        <v>11.202185792349701</v>
      </c>
      <c r="Q91" t="s">
        <v>227</v>
      </c>
      <c r="R91">
        <v>1</v>
      </c>
      <c r="S91" t="s">
        <v>174</v>
      </c>
      <c r="T91" t="s">
        <v>175</v>
      </c>
      <c r="U91">
        <v>114</v>
      </c>
      <c r="V91">
        <v>46</v>
      </c>
      <c r="W91" s="1">
        <v>52.5</v>
      </c>
      <c r="X91" s="1">
        <v>75</v>
      </c>
      <c r="Y91">
        <v>0.80585714285714305</v>
      </c>
      <c r="Z91">
        <v>0.76476666666666704</v>
      </c>
      <c r="AA91">
        <v>0.61394736842105302</v>
      </c>
      <c r="AB91">
        <v>0.9839</v>
      </c>
      <c r="AC91">
        <v>50</v>
      </c>
      <c r="AD91">
        <v>67.5</v>
      </c>
      <c r="AE91">
        <v>0.54274999999999995</v>
      </c>
      <c r="AF91">
        <v>1.0000740740740699</v>
      </c>
      <c r="AG91">
        <v>0.56840000000000002</v>
      </c>
      <c r="AH91">
        <v>0.88392307692307703</v>
      </c>
      <c r="AI91">
        <v>300</v>
      </c>
      <c r="AJ91" t="s">
        <v>825</v>
      </c>
      <c r="AK91">
        <v>1</v>
      </c>
      <c r="AL91" t="s">
        <v>811</v>
      </c>
      <c r="AM91">
        <v>72</v>
      </c>
      <c r="AN91">
        <v>0</v>
      </c>
      <c r="AO91">
        <v>0</v>
      </c>
      <c r="AP91">
        <v>36</v>
      </c>
      <c r="AQ91">
        <v>36</v>
      </c>
      <c r="AR91">
        <v>100</v>
      </c>
      <c r="AS91">
        <v>91.6666666666667</v>
      </c>
      <c r="AT91">
        <v>100</v>
      </c>
      <c r="AU91">
        <v>100</v>
      </c>
      <c r="AV91">
        <v>0.49237500000000001</v>
      </c>
      <c r="AW91">
        <v>0.49237500000000001</v>
      </c>
      <c r="AX91">
        <v>0.66483333333333305</v>
      </c>
      <c r="AY91">
        <v>0.49062499999999998</v>
      </c>
      <c r="AZ91">
        <v>0.50362499999999999</v>
      </c>
      <c r="BA91">
        <v>0.50362499999999999</v>
      </c>
      <c r="BB91">
        <v>0.50324999999999998</v>
      </c>
      <c r="BC91">
        <v>0.50324999999999998</v>
      </c>
      <c r="BD91">
        <v>0.433</v>
      </c>
      <c r="BE91">
        <v>0.47449999999999998</v>
      </c>
      <c r="BF91">
        <v>0.46600000000000003</v>
      </c>
      <c r="BG91">
        <v>0.50749999999999995</v>
      </c>
      <c r="BH91">
        <v>0.35025810273335001</v>
      </c>
      <c r="BI91">
        <v>2.2848438690022801E-2</v>
      </c>
      <c r="BJ91">
        <v>2.2086824067022E-2</v>
      </c>
      <c r="BK91" t="s">
        <v>845</v>
      </c>
      <c r="BL91">
        <v>1</v>
      </c>
      <c r="BM91" t="s">
        <v>827</v>
      </c>
      <c r="BN91">
        <v>160</v>
      </c>
      <c r="BO91">
        <v>0</v>
      </c>
      <c r="BP91">
        <v>0</v>
      </c>
      <c r="BQ91">
        <v>152</v>
      </c>
      <c r="BR91">
        <v>8</v>
      </c>
      <c r="BS91">
        <v>80</v>
      </c>
      <c r="BT91">
        <v>74</v>
      </c>
      <c r="BU91">
        <v>6</v>
      </c>
      <c r="BV91">
        <v>92.5</v>
      </c>
      <c r="BW91">
        <v>0.86047297297297298</v>
      </c>
      <c r="BX91">
        <v>0.68583333333333296</v>
      </c>
      <c r="BY91">
        <v>0.87413750000000001</v>
      </c>
      <c r="BZ91">
        <v>80</v>
      </c>
      <c r="CA91">
        <v>78</v>
      </c>
      <c r="CB91">
        <v>2</v>
      </c>
      <c r="CC91">
        <v>97.5</v>
      </c>
      <c r="CD91">
        <v>0.72128205128205103</v>
      </c>
      <c r="CE91">
        <v>0.64949999999999997</v>
      </c>
      <c r="CF91">
        <v>0.72840000000000005</v>
      </c>
      <c r="CG91">
        <v>0.20007894014277899</v>
      </c>
      <c r="CH91">
        <v>40</v>
      </c>
      <c r="CI91">
        <v>40</v>
      </c>
      <c r="CJ91">
        <v>0</v>
      </c>
      <c r="CK91">
        <v>100</v>
      </c>
      <c r="CL91">
        <v>0.81992500000000001</v>
      </c>
      <c r="CM91" t="s">
        <v>10</v>
      </c>
      <c r="CN91">
        <v>0.81992500000000001</v>
      </c>
      <c r="CO91">
        <v>40</v>
      </c>
      <c r="CP91">
        <v>34</v>
      </c>
      <c r="CQ91">
        <v>6</v>
      </c>
      <c r="CR91">
        <v>0.85</v>
      </c>
      <c r="CS91">
        <v>0.90817647058823503</v>
      </c>
      <c r="CT91">
        <v>0.68583333333333296</v>
      </c>
      <c r="CU91">
        <v>0.92835000000000001</v>
      </c>
      <c r="CV91">
        <v>40</v>
      </c>
      <c r="CW91">
        <v>38</v>
      </c>
      <c r="CX91">
        <v>2</v>
      </c>
      <c r="CY91">
        <v>95</v>
      </c>
      <c r="CZ91">
        <v>0.771631578947368</v>
      </c>
      <c r="DA91">
        <v>0.64949999999999997</v>
      </c>
      <c r="DB91">
        <v>0.78334999999999999</v>
      </c>
      <c r="DC91">
        <v>40</v>
      </c>
      <c r="DD91">
        <v>40</v>
      </c>
      <c r="DE91">
        <v>0</v>
      </c>
      <c r="DF91">
        <v>100</v>
      </c>
      <c r="DG91">
        <v>0.67344999999999999</v>
      </c>
      <c r="DH91" t="s">
        <v>10</v>
      </c>
      <c r="DI91">
        <v>0.67344999999999999</v>
      </c>
    </row>
    <row r="92" spans="1:113" x14ac:dyDescent="0.25">
      <c r="A92" t="s">
        <v>71</v>
      </c>
      <c r="B92">
        <v>1</v>
      </c>
      <c r="C92" t="s">
        <v>9</v>
      </c>
      <c r="D92">
        <v>148</v>
      </c>
      <c r="E92">
        <v>2</v>
      </c>
      <c r="F92">
        <v>122</v>
      </c>
      <c r="G92">
        <v>26</v>
      </c>
      <c r="H92">
        <v>95.081967213114794</v>
      </c>
      <c r="I92">
        <v>4.9180327868852496</v>
      </c>
      <c r="J92">
        <v>88.461538461538495</v>
      </c>
      <c r="K92">
        <v>11.538461538461499</v>
      </c>
      <c r="L92" s="1">
        <v>0.32050862068965502</v>
      </c>
      <c r="M92">
        <v>6.0338681181946699E-2</v>
      </c>
      <c r="N92" s="1">
        <v>0.26633333333333298</v>
      </c>
      <c r="O92">
        <v>4.2253205006642203E-2</v>
      </c>
      <c r="P92">
        <v>12.135278514588901</v>
      </c>
      <c r="Q92" t="s">
        <v>228</v>
      </c>
      <c r="R92">
        <v>1</v>
      </c>
      <c r="S92" t="s">
        <v>174</v>
      </c>
      <c r="T92" t="s">
        <v>175</v>
      </c>
      <c r="U92">
        <v>84</v>
      </c>
      <c r="V92">
        <v>76</v>
      </c>
      <c r="W92" s="1">
        <v>45</v>
      </c>
      <c r="X92" s="1">
        <v>50</v>
      </c>
      <c r="Y92">
        <v>1.1449444444444401</v>
      </c>
      <c r="Z92">
        <v>0.82550000000000001</v>
      </c>
      <c r="AA92">
        <v>0.97577272727272701</v>
      </c>
      <c r="AB92">
        <v>1.0613999999999999</v>
      </c>
      <c r="AC92">
        <v>35</v>
      </c>
      <c r="AD92">
        <v>50</v>
      </c>
      <c r="AE92">
        <v>0.40935714285714297</v>
      </c>
      <c r="AF92">
        <v>0.39405000000000001</v>
      </c>
      <c r="AG92">
        <v>0.48073076923076902</v>
      </c>
      <c r="AH92">
        <v>0.41470000000000001</v>
      </c>
      <c r="AI92">
        <v>-150</v>
      </c>
      <c r="AJ92" t="s">
        <v>824</v>
      </c>
      <c r="AK92">
        <v>1</v>
      </c>
      <c r="AL92" t="s">
        <v>811</v>
      </c>
      <c r="AM92">
        <v>72</v>
      </c>
      <c r="AN92">
        <v>0</v>
      </c>
      <c r="AO92">
        <v>0</v>
      </c>
      <c r="AP92">
        <v>36</v>
      </c>
      <c r="AQ92">
        <v>36</v>
      </c>
      <c r="AR92">
        <v>100</v>
      </c>
      <c r="AS92">
        <v>100</v>
      </c>
      <c r="AT92">
        <v>100</v>
      </c>
      <c r="AU92">
        <v>100</v>
      </c>
      <c r="AV92">
        <v>0.68400000000000005</v>
      </c>
      <c r="AW92">
        <v>0.68400000000000005</v>
      </c>
      <c r="AX92">
        <v>0.63912500000000005</v>
      </c>
      <c r="AY92">
        <v>0.63912500000000005</v>
      </c>
      <c r="AZ92">
        <v>0.59366666666666701</v>
      </c>
      <c r="BA92">
        <v>0.59366666666666701</v>
      </c>
      <c r="BB92">
        <v>0.61950000000000005</v>
      </c>
      <c r="BC92">
        <v>0.61950000000000005</v>
      </c>
      <c r="BD92">
        <v>0.62350000000000005</v>
      </c>
      <c r="BE92">
        <v>0.57450000000000001</v>
      </c>
      <c r="BF92">
        <v>0.50749999999999995</v>
      </c>
      <c r="BG92">
        <v>0.499</v>
      </c>
      <c r="BH92">
        <v>-6.5606725146199002E-2</v>
      </c>
      <c r="BI92">
        <v>-0.132066276803119</v>
      </c>
      <c r="BJ92">
        <v>-9.42982456140352E-2</v>
      </c>
      <c r="BK92" t="s">
        <v>844</v>
      </c>
      <c r="BL92">
        <v>1</v>
      </c>
      <c r="BM92" t="s">
        <v>827</v>
      </c>
      <c r="BN92">
        <v>157</v>
      </c>
      <c r="BO92">
        <v>3</v>
      </c>
      <c r="BP92">
        <v>0</v>
      </c>
      <c r="BQ92">
        <v>154</v>
      </c>
      <c r="BR92">
        <v>3</v>
      </c>
      <c r="BS92">
        <v>79</v>
      </c>
      <c r="BT92">
        <v>77</v>
      </c>
      <c r="BU92">
        <v>2</v>
      </c>
      <c r="BV92">
        <v>97.468354430379705</v>
      </c>
      <c r="BW92">
        <v>1.1571168831168801</v>
      </c>
      <c r="BX92">
        <v>1.8194999999999999</v>
      </c>
      <c r="BY92">
        <v>1.19044303797468</v>
      </c>
      <c r="BZ92">
        <v>78</v>
      </c>
      <c r="CA92">
        <v>77</v>
      </c>
      <c r="CB92">
        <v>1</v>
      </c>
      <c r="CC92">
        <v>98.717948717948701</v>
      </c>
      <c r="CD92">
        <v>1.19351948051948</v>
      </c>
      <c r="CE92">
        <v>1.224</v>
      </c>
      <c r="CF92">
        <v>1.20234615384615</v>
      </c>
      <c r="CG92">
        <v>-9.8999076375749593E-3</v>
      </c>
      <c r="CH92">
        <v>40</v>
      </c>
      <c r="CI92">
        <v>40</v>
      </c>
      <c r="CJ92">
        <v>0</v>
      </c>
      <c r="CK92">
        <v>100</v>
      </c>
      <c r="CL92">
        <v>1.0104500000000001</v>
      </c>
      <c r="CM92" t="s">
        <v>10</v>
      </c>
      <c r="CN92">
        <v>1.0104500000000001</v>
      </c>
      <c r="CO92">
        <v>39</v>
      </c>
      <c r="CP92">
        <v>37</v>
      </c>
      <c r="CQ92">
        <v>2</v>
      </c>
      <c r="CR92">
        <v>0.94871794871794901</v>
      </c>
      <c r="CS92">
        <v>1.31567567567568</v>
      </c>
      <c r="CT92">
        <v>1.8194999999999999</v>
      </c>
      <c r="CU92">
        <v>1.3750512820512799</v>
      </c>
      <c r="CV92">
        <v>40</v>
      </c>
      <c r="CW92">
        <v>40</v>
      </c>
      <c r="CX92">
        <v>0</v>
      </c>
      <c r="CY92">
        <v>100</v>
      </c>
      <c r="CZ92">
        <v>1.14405</v>
      </c>
      <c r="DA92" t="s">
        <v>10</v>
      </c>
      <c r="DB92">
        <v>1.14405</v>
      </c>
      <c r="DC92">
        <v>38</v>
      </c>
      <c r="DD92">
        <v>37</v>
      </c>
      <c r="DE92">
        <v>1</v>
      </c>
      <c r="DF92">
        <v>97.368421052631604</v>
      </c>
      <c r="DG92">
        <v>1.2470000000000001</v>
      </c>
      <c r="DH92">
        <v>1.224</v>
      </c>
      <c r="DI92">
        <v>1.26371052631579</v>
      </c>
    </row>
    <row r="93" spans="1:113" x14ac:dyDescent="0.25">
      <c r="A93" t="s">
        <v>72</v>
      </c>
      <c r="B93">
        <v>1</v>
      </c>
      <c r="C93" t="s">
        <v>9</v>
      </c>
      <c r="D93">
        <v>150</v>
      </c>
      <c r="E93">
        <v>0</v>
      </c>
      <c r="F93">
        <v>123</v>
      </c>
      <c r="G93">
        <v>27</v>
      </c>
      <c r="H93">
        <v>98.373983739837399</v>
      </c>
      <c r="I93">
        <v>1.6260162601626</v>
      </c>
      <c r="J93">
        <v>85.185185185185205</v>
      </c>
      <c r="K93">
        <v>14.814814814814801</v>
      </c>
      <c r="L93" s="1">
        <v>0.32212396694214901</v>
      </c>
      <c r="M93">
        <v>4.7560237287033097E-2</v>
      </c>
      <c r="N93" s="1">
        <v>0.28549999999999998</v>
      </c>
      <c r="O93">
        <v>1.92093727122985E-2</v>
      </c>
      <c r="P93">
        <v>15.059687786960501</v>
      </c>
      <c r="Q93" t="s">
        <v>229</v>
      </c>
      <c r="R93">
        <v>1</v>
      </c>
      <c r="S93" t="s">
        <v>174</v>
      </c>
      <c r="T93" t="s">
        <v>175</v>
      </c>
      <c r="U93">
        <v>91</v>
      </c>
      <c r="V93">
        <v>69</v>
      </c>
      <c r="W93" s="1">
        <v>35</v>
      </c>
      <c r="X93" s="1">
        <v>60</v>
      </c>
      <c r="Y93">
        <v>0.32500000000000001</v>
      </c>
      <c r="Z93">
        <v>0.36179166666666701</v>
      </c>
      <c r="AA93">
        <v>0.3765</v>
      </c>
      <c r="AB93">
        <v>0.30631249999999999</v>
      </c>
      <c r="AC93">
        <v>80</v>
      </c>
      <c r="AD93">
        <v>52.5</v>
      </c>
      <c r="AE93">
        <v>0.50662499999999999</v>
      </c>
      <c r="AF93">
        <v>0.69838095238095199</v>
      </c>
      <c r="AG93">
        <v>0.32100000000000001</v>
      </c>
      <c r="AH93">
        <v>0.46268421052631598</v>
      </c>
      <c r="AI93">
        <v>225</v>
      </c>
      <c r="AJ93" t="s">
        <v>823</v>
      </c>
      <c r="AK93">
        <v>1</v>
      </c>
      <c r="AL93" t="s">
        <v>811</v>
      </c>
      <c r="AM93">
        <v>72</v>
      </c>
      <c r="AN93">
        <v>0</v>
      </c>
      <c r="AO93">
        <v>0</v>
      </c>
      <c r="AP93">
        <v>36</v>
      </c>
      <c r="AQ93">
        <v>36</v>
      </c>
      <c r="AR93">
        <v>87.5</v>
      </c>
      <c r="AS93">
        <v>91.6666666666667</v>
      </c>
      <c r="AT93">
        <v>87.5</v>
      </c>
      <c r="AU93">
        <v>100</v>
      </c>
      <c r="AV93">
        <v>0.62929166666666703</v>
      </c>
      <c r="AW93">
        <v>0.45458333333333301</v>
      </c>
      <c r="AX93">
        <v>0.56554166666666705</v>
      </c>
      <c r="AY93">
        <v>0.45545833333333302</v>
      </c>
      <c r="AZ93">
        <v>0.63191666666666702</v>
      </c>
      <c r="BA93">
        <v>0.49258333333333298</v>
      </c>
      <c r="BB93">
        <v>0.59824999999999995</v>
      </c>
      <c r="BC93">
        <v>0.59824999999999995</v>
      </c>
      <c r="BD93">
        <v>0.48099999999999998</v>
      </c>
      <c r="BE93">
        <v>0.49</v>
      </c>
      <c r="BF93">
        <v>0.53949999999999998</v>
      </c>
      <c r="BG93">
        <v>0.55649999999999999</v>
      </c>
      <c r="BH93">
        <v>-0.101304376613918</v>
      </c>
      <c r="BI93">
        <v>4.1713566841024797E-3</v>
      </c>
      <c r="BJ93">
        <v>-4.9327948089783601E-2</v>
      </c>
      <c r="BK93" t="s">
        <v>843</v>
      </c>
      <c r="BL93">
        <v>1</v>
      </c>
      <c r="BM93" t="s">
        <v>827</v>
      </c>
      <c r="BN93">
        <v>160</v>
      </c>
      <c r="BO93">
        <v>0</v>
      </c>
      <c r="BP93">
        <v>0</v>
      </c>
      <c r="BQ93">
        <v>134</v>
      </c>
      <c r="BR93">
        <v>26</v>
      </c>
      <c r="BS93">
        <v>80</v>
      </c>
      <c r="BT93">
        <v>74</v>
      </c>
      <c r="BU93">
        <v>6</v>
      </c>
      <c r="BV93">
        <v>92.5</v>
      </c>
      <c r="BW93">
        <v>0.70028378378378398</v>
      </c>
      <c r="BX93">
        <v>0.59699999999999998</v>
      </c>
      <c r="BY93">
        <v>0.73055000000000003</v>
      </c>
      <c r="BZ93">
        <v>80</v>
      </c>
      <c r="CA93">
        <v>60</v>
      </c>
      <c r="CB93">
        <v>20</v>
      </c>
      <c r="CC93">
        <v>75</v>
      </c>
      <c r="CD93">
        <v>0.79758333333333298</v>
      </c>
      <c r="CE93">
        <v>0.56394999999999995</v>
      </c>
      <c r="CF93">
        <v>0.82368750000000002</v>
      </c>
      <c r="CG93">
        <v>-0.113073829577358</v>
      </c>
      <c r="CH93">
        <v>40</v>
      </c>
      <c r="CI93">
        <v>35</v>
      </c>
      <c r="CJ93">
        <v>5</v>
      </c>
      <c r="CK93">
        <v>87.5</v>
      </c>
      <c r="CL93">
        <v>0.59531428571428602</v>
      </c>
      <c r="CM93">
        <v>0.56740000000000002</v>
      </c>
      <c r="CN93">
        <v>0.66120000000000001</v>
      </c>
      <c r="CO93">
        <v>40</v>
      </c>
      <c r="CP93">
        <v>39</v>
      </c>
      <c r="CQ93">
        <v>1</v>
      </c>
      <c r="CR93">
        <v>0.97499999999999998</v>
      </c>
      <c r="CS93">
        <v>0.79448717948717995</v>
      </c>
      <c r="CT93">
        <v>0.745</v>
      </c>
      <c r="CU93">
        <v>0.79990000000000006</v>
      </c>
      <c r="CV93">
        <v>40</v>
      </c>
      <c r="CW93">
        <v>31</v>
      </c>
      <c r="CX93">
        <v>9</v>
      </c>
      <c r="CY93">
        <v>77.5</v>
      </c>
      <c r="CZ93">
        <v>0.76600000000000001</v>
      </c>
      <c r="DA93">
        <v>0.50188888888888905</v>
      </c>
      <c r="DB93">
        <v>0.77370000000000005</v>
      </c>
      <c r="DC93">
        <v>40</v>
      </c>
      <c r="DD93">
        <v>29</v>
      </c>
      <c r="DE93">
        <v>11</v>
      </c>
      <c r="DF93">
        <v>72.5</v>
      </c>
      <c r="DG93">
        <v>0.83134482758620698</v>
      </c>
      <c r="DH93">
        <v>0.61472727272727301</v>
      </c>
      <c r="DI93">
        <v>0.87367499999999998</v>
      </c>
    </row>
    <row r="94" spans="1:113" x14ac:dyDescent="0.25">
      <c r="A94" t="s">
        <v>73</v>
      </c>
      <c r="B94">
        <v>1</v>
      </c>
      <c r="C94" t="s">
        <v>9</v>
      </c>
      <c r="D94">
        <v>145</v>
      </c>
      <c r="E94">
        <v>5</v>
      </c>
      <c r="F94">
        <v>119</v>
      </c>
      <c r="G94">
        <v>26</v>
      </c>
      <c r="H94">
        <v>94.117647058823493</v>
      </c>
      <c r="I94">
        <v>5.8823529411764701</v>
      </c>
      <c r="J94">
        <v>80.769230769230802</v>
      </c>
      <c r="K94">
        <v>19.230769230769202</v>
      </c>
      <c r="L94" s="1">
        <v>0.32201785714285702</v>
      </c>
      <c r="M94">
        <v>5.3220090723598498E-2</v>
      </c>
      <c r="N94" s="1">
        <v>0.28699999999999998</v>
      </c>
      <c r="O94">
        <v>4.1994047197192103E-2</v>
      </c>
      <c r="P94">
        <v>20.432692307692299</v>
      </c>
      <c r="Q94" t="s">
        <v>230</v>
      </c>
      <c r="R94">
        <v>1</v>
      </c>
      <c r="S94" t="s">
        <v>174</v>
      </c>
      <c r="T94" t="s">
        <v>175</v>
      </c>
      <c r="U94">
        <v>74</v>
      </c>
      <c r="V94">
        <v>86</v>
      </c>
      <c r="W94" s="1">
        <v>52.5</v>
      </c>
      <c r="X94" s="1">
        <v>62.5</v>
      </c>
      <c r="Y94">
        <v>0.62038095238095203</v>
      </c>
      <c r="Z94">
        <v>0.76327999999999996</v>
      </c>
      <c r="AA94">
        <v>0.76989473684210497</v>
      </c>
      <c r="AB94">
        <v>1.0813333333333299</v>
      </c>
      <c r="AC94">
        <v>47.5</v>
      </c>
      <c r="AD94">
        <v>52.5</v>
      </c>
      <c r="AE94">
        <v>0.419263157894737</v>
      </c>
      <c r="AF94">
        <v>0.748285714285714</v>
      </c>
      <c r="AG94">
        <v>0.96257142857142897</v>
      </c>
      <c r="AH94">
        <v>0.56536842105263196</v>
      </c>
      <c r="AI94">
        <v>100</v>
      </c>
      <c r="AJ94" t="s">
        <v>883</v>
      </c>
      <c r="AK94">
        <v>1</v>
      </c>
      <c r="AL94" t="s">
        <v>877</v>
      </c>
      <c r="AM94">
        <v>72</v>
      </c>
      <c r="AN94">
        <v>0</v>
      </c>
      <c r="AO94">
        <v>0</v>
      </c>
      <c r="AP94">
        <v>36</v>
      </c>
      <c r="AQ94">
        <v>36</v>
      </c>
      <c r="AR94">
        <v>100</v>
      </c>
      <c r="AS94">
        <v>100</v>
      </c>
      <c r="AT94">
        <v>100</v>
      </c>
      <c r="AU94">
        <v>100</v>
      </c>
      <c r="AV94">
        <v>0.54295833333333299</v>
      </c>
      <c r="AW94">
        <v>0.54295833333333299</v>
      </c>
      <c r="AX94">
        <v>0.610916666666667</v>
      </c>
      <c r="AY94">
        <v>0.610916666666667</v>
      </c>
      <c r="AZ94">
        <v>0.56541666666666701</v>
      </c>
      <c r="BA94">
        <v>0.56541666666666701</v>
      </c>
      <c r="BB94">
        <v>0.57425000000000004</v>
      </c>
      <c r="BC94">
        <v>0.57425000000000004</v>
      </c>
      <c r="BD94">
        <v>0.46600000000000003</v>
      </c>
      <c r="BE94">
        <v>0.54149999999999998</v>
      </c>
      <c r="BF94">
        <v>0.49099999999999999</v>
      </c>
      <c r="BG94">
        <v>0.57450000000000001</v>
      </c>
      <c r="BH94">
        <v>0.12516307267285701</v>
      </c>
      <c r="BI94">
        <v>4.1362903844678098E-2</v>
      </c>
      <c r="BJ94">
        <v>5.7631801089709299E-2</v>
      </c>
      <c r="BK94" t="s">
        <v>908</v>
      </c>
      <c r="BL94">
        <v>1</v>
      </c>
      <c r="BM94" t="s">
        <v>907</v>
      </c>
      <c r="BN94">
        <v>159</v>
      </c>
      <c r="BO94">
        <v>1</v>
      </c>
      <c r="BP94">
        <v>0</v>
      </c>
      <c r="BQ94">
        <v>141</v>
      </c>
      <c r="BR94">
        <v>18</v>
      </c>
      <c r="BS94">
        <v>79</v>
      </c>
      <c r="BT94">
        <v>69</v>
      </c>
      <c r="BU94">
        <v>10</v>
      </c>
      <c r="BV94">
        <v>87.341772151898695</v>
      </c>
      <c r="BW94">
        <v>0.90142028985507205</v>
      </c>
      <c r="BX94">
        <v>0.78110000000000002</v>
      </c>
      <c r="BY94">
        <v>0.94549367088607605</v>
      </c>
      <c r="BZ94">
        <v>80</v>
      </c>
      <c r="CA94">
        <v>72</v>
      </c>
      <c r="CB94">
        <v>8</v>
      </c>
      <c r="CC94">
        <v>90</v>
      </c>
      <c r="CD94">
        <v>0.96244444444444399</v>
      </c>
      <c r="CE94">
        <v>1.24125</v>
      </c>
      <c r="CF94">
        <v>1.0338375</v>
      </c>
      <c r="CG94">
        <v>-8.5452335704522306E-2</v>
      </c>
      <c r="CH94">
        <v>40</v>
      </c>
      <c r="CI94">
        <v>37</v>
      </c>
      <c r="CJ94">
        <v>3</v>
      </c>
      <c r="CK94">
        <v>92.5</v>
      </c>
      <c r="CL94">
        <v>0.88983783783783799</v>
      </c>
      <c r="CM94">
        <v>0.45166666666666699</v>
      </c>
      <c r="CN94">
        <v>0.87937500000000002</v>
      </c>
      <c r="CO94">
        <v>39</v>
      </c>
      <c r="CP94">
        <v>32</v>
      </c>
      <c r="CQ94">
        <v>7</v>
      </c>
      <c r="CR94">
        <v>0.82051282051282004</v>
      </c>
      <c r="CS94">
        <v>0.91481250000000003</v>
      </c>
      <c r="CT94">
        <v>0.92228571428571404</v>
      </c>
      <c r="CU94">
        <v>1.01330769230769</v>
      </c>
      <c r="CV94">
        <v>40</v>
      </c>
      <c r="CW94">
        <v>36</v>
      </c>
      <c r="CX94">
        <v>4</v>
      </c>
      <c r="CY94">
        <v>90</v>
      </c>
      <c r="CZ94">
        <v>0.97822222222222199</v>
      </c>
      <c r="DA94">
        <v>1.0912500000000001</v>
      </c>
      <c r="DB94">
        <v>1.0392250000000001</v>
      </c>
      <c r="DC94">
        <v>40</v>
      </c>
      <c r="DD94">
        <v>36</v>
      </c>
      <c r="DE94">
        <v>4</v>
      </c>
      <c r="DF94">
        <v>90</v>
      </c>
      <c r="DG94">
        <v>0.94666666666666699</v>
      </c>
      <c r="DH94">
        <v>1.3912500000000001</v>
      </c>
      <c r="DI94">
        <v>1.0284500000000001</v>
      </c>
    </row>
    <row r="95" spans="1:113" x14ac:dyDescent="0.25">
      <c r="A95" s="10" t="s">
        <v>10</v>
      </c>
      <c r="B95" s="10" t="s">
        <v>10</v>
      </c>
      <c r="C95" s="10" t="s">
        <v>10</v>
      </c>
      <c r="D95" s="10" t="s">
        <v>10</v>
      </c>
      <c r="E95" s="10" t="s">
        <v>10</v>
      </c>
      <c r="F95" s="10" t="s">
        <v>10</v>
      </c>
      <c r="G95" s="10" t="s">
        <v>10</v>
      </c>
      <c r="H95" s="10" t="s">
        <v>10</v>
      </c>
      <c r="I95" s="10" t="s">
        <v>10</v>
      </c>
      <c r="J95" s="10" t="s">
        <v>10</v>
      </c>
      <c r="K95" s="10" t="s">
        <v>10</v>
      </c>
      <c r="L95" s="10" t="s">
        <v>10</v>
      </c>
      <c r="M95" s="10" t="s">
        <v>10</v>
      </c>
      <c r="N95" s="10" t="s">
        <v>10</v>
      </c>
      <c r="O95" s="10" t="s">
        <v>10</v>
      </c>
      <c r="P95" s="10" t="s">
        <v>10</v>
      </c>
      <c r="Q95" s="10" t="s">
        <v>10</v>
      </c>
      <c r="R95" s="10" t="s">
        <v>10</v>
      </c>
      <c r="S95" s="10" t="s">
        <v>10</v>
      </c>
      <c r="T95" s="10" t="s">
        <v>10</v>
      </c>
      <c r="U95" s="10" t="s">
        <v>10</v>
      </c>
      <c r="V95" s="10" t="s">
        <v>10</v>
      </c>
      <c r="W95" s="10" t="s">
        <v>10</v>
      </c>
      <c r="X95" s="10" t="s">
        <v>10</v>
      </c>
      <c r="Y95" s="10" t="s">
        <v>10</v>
      </c>
      <c r="Z95" s="10" t="s">
        <v>10</v>
      </c>
      <c r="AA95" s="10" t="s">
        <v>10</v>
      </c>
      <c r="AB95" s="10" t="s">
        <v>10</v>
      </c>
      <c r="AC95" s="10" t="s">
        <v>10</v>
      </c>
      <c r="AD95" s="10" t="s">
        <v>10</v>
      </c>
      <c r="AE95" s="10" t="s">
        <v>10</v>
      </c>
      <c r="AF95" s="10" t="s">
        <v>10</v>
      </c>
      <c r="AG95" s="10" t="s">
        <v>10</v>
      </c>
      <c r="AH95" s="10" t="s">
        <v>10</v>
      </c>
      <c r="AI95" s="10" t="s">
        <v>10</v>
      </c>
      <c r="AJ95" s="10" t="s">
        <v>10</v>
      </c>
      <c r="AK95" s="10" t="s">
        <v>10</v>
      </c>
      <c r="AL95" s="10" t="s">
        <v>10</v>
      </c>
      <c r="AM95" s="10" t="s">
        <v>10</v>
      </c>
      <c r="AN95" s="10" t="s">
        <v>10</v>
      </c>
      <c r="AO95" s="10" t="s">
        <v>10</v>
      </c>
      <c r="AP95" s="10" t="s">
        <v>10</v>
      </c>
      <c r="AQ95" s="10" t="s">
        <v>10</v>
      </c>
      <c r="AR95" s="10" t="s">
        <v>10</v>
      </c>
      <c r="AS95" s="10" t="s">
        <v>10</v>
      </c>
      <c r="AT95" s="10" t="s">
        <v>10</v>
      </c>
      <c r="AU95" s="10" t="s">
        <v>10</v>
      </c>
      <c r="AV95" s="10" t="s">
        <v>10</v>
      </c>
      <c r="AW95" s="10" t="s">
        <v>10</v>
      </c>
      <c r="AX95" s="10" t="s">
        <v>10</v>
      </c>
      <c r="AY95" s="10" t="s">
        <v>10</v>
      </c>
      <c r="AZ95" s="10" t="s">
        <v>10</v>
      </c>
      <c r="BA95" s="10" t="s">
        <v>10</v>
      </c>
      <c r="BB95" s="10" t="s">
        <v>10</v>
      </c>
      <c r="BC95" s="10" t="s">
        <v>10</v>
      </c>
      <c r="BD95" s="10" t="s">
        <v>10</v>
      </c>
      <c r="BE95" s="10" t="s">
        <v>10</v>
      </c>
      <c r="BF95" s="10" t="s">
        <v>10</v>
      </c>
      <c r="BG95" s="10" t="s">
        <v>10</v>
      </c>
      <c r="BH95" s="10" t="s">
        <v>10</v>
      </c>
      <c r="BI95" s="10" t="s">
        <v>10</v>
      </c>
      <c r="BJ95" s="10" t="s">
        <v>10</v>
      </c>
      <c r="BK95" s="10" t="s">
        <v>10</v>
      </c>
      <c r="BL95" s="10" t="s">
        <v>10</v>
      </c>
      <c r="BM95" s="10" t="s">
        <v>10</v>
      </c>
      <c r="BN95" s="10" t="s">
        <v>10</v>
      </c>
      <c r="BO95" s="10" t="s">
        <v>10</v>
      </c>
      <c r="BP95" s="10" t="s">
        <v>10</v>
      </c>
      <c r="BQ95" s="10" t="s">
        <v>10</v>
      </c>
      <c r="BR95" s="10" t="s">
        <v>10</v>
      </c>
      <c r="BS95" s="10" t="s">
        <v>10</v>
      </c>
      <c r="BT95" s="10" t="s">
        <v>10</v>
      </c>
      <c r="BU95" s="10" t="s">
        <v>10</v>
      </c>
      <c r="BV95" s="10" t="s">
        <v>10</v>
      </c>
      <c r="BW95" s="10" t="s">
        <v>10</v>
      </c>
      <c r="BX95" s="10" t="s">
        <v>10</v>
      </c>
      <c r="BY95" s="10" t="s">
        <v>10</v>
      </c>
      <c r="BZ95" s="10" t="s">
        <v>10</v>
      </c>
      <c r="CA95" s="10" t="s">
        <v>10</v>
      </c>
      <c r="CB95" s="10" t="s">
        <v>10</v>
      </c>
      <c r="CC95" s="10" t="s">
        <v>10</v>
      </c>
      <c r="CD95" s="10" t="s">
        <v>10</v>
      </c>
      <c r="CE95" s="10" t="s">
        <v>10</v>
      </c>
      <c r="CF95" s="10" t="s">
        <v>10</v>
      </c>
      <c r="CG95" s="10" t="s">
        <v>10</v>
      </c>
      <c r="CH95" s="10" t="s">
        <v>10</v>
      </c>
      <c r="CI95" s="10" t="s">
        <v>10</v>
      </c>
      <c r="CJ95" s="10" t="s">
        <v>10</v>
      </c>
      <c r="CK95" s="10" t="s">
        <v>10</v>
      </c>
      <c r="CL95" s="10" t="s">
        <v>10</v>
      </c>
      <c r="CM95" s="10" t="s">
        <v>10</v>
      </c>
      <c r="CN95" s="10" t="s">
        <v>10</v>
      </c>
      <c r="CO95" s="10" t="s">
        <v>10</v>
      </c>
      <c r="CP95" s="10" t="s">
        <v>10</v>
      </c>
      <c r="CQ95" s="10" t="s">
        <v>10</v>
      </c>
      <c r="CR95" s="10" t="s">
        <v>10</v>
      </c>
      <c r="CS95" s="10" t="s">
        <v>10</v>
      </c>
      <c r="CT95" s="10" t="s">
        <v>10</v>
      </c>
      <c r="CU95" s="10" t="s">
        <v>10</v>
      </c>
      <c r="CV95" s="10" t="s">
        <v>10</v>
      </c>
      <c r="CW95" s="10" t="s">
        <v>10</v>
      </c>
      <c r="CX95" s="10" t="s">
        <v>10</v>
      </c>
      <c r="CY95" s="10" t="s">
        <v>10</v>
      </c>
      <c r="CZ95" s="10" t="s">
        <v>10</v>
      </c>
      <c r="DA95" s="10" t="s">
        <v>10</v>
      </c>
      <c r="DB95" s="10" t="s">
        <v>10</v>
      </c>
      <c r="DC95" s="10" t="s">
        <v>10</v>
      </c>
      <c r="DD95" s="10" t="s">
        <v>10</v>
      </c>
      <c r="DE95" s="10" t="s">
        <v>10</v>
      </c>
      <c r="DF95" s="10" t="s">
        <v>10</v>
      </c>
      <c r="DG95" s="10" t="s">
        <v>10</v>
      </c>
      <c r="DH95" s="10" t="s">
        <v>10</v>
      </c>
      <c r="DI95" s="10" t="s">
        <v>10</v>
      </c>
    </row>
    <row r="96" spans="1:113" x14ac:dyDescent="0.25">
      <c r="A96" s="10" t="s">
        <v>10</v>
      </c>
      <c r="B96" s="10" t="s">
        <v>10</v>
      </c>
      <c r="C96" s="10" t="s">
        <v>10</v>
      </c>
      <c r="D96" s="10" t="s">
        <v>10</v>
      </c>
      <c r="E96" s="10" t="s">
        <v>10</v>
      </c>
      <c r="F96" s="10" t="s">
        <v>10</v>
      </c>
      <c r="G96" s="10" t="s">
        <v>10</v>
      </c>
      <c r="H96" s="10" t="s">
        <v>10</v>
      </c>
      <c r="I96" s="10" t="s">
        <v>10</v>
      </c>
      <c r="J96" s="10" t="s">
        <v>10</v>
      </c>
      <c r="K96" s="10" t="s">
        <v>10</v>
      </c>
      <c r="L96" s="10" t="s">
        <v>10</v>
      </c>
      <c r="M96" s="10" t="s">
        <v>10</v>
      </c>
      <c r="N96" s="10" t="s">
        <v>10</v>
      </c>
      <c r="O96" s="10" t="s">
        <v>10</v>
      </c>
      <c r="P96" s="10" t="s">
        <v>10</v>
      </c>
      <c r="Q96" s="10" t="s">
        <v>10</v>
      </c>
      <c r="R96" s="10" t="s">
        <v>10</v>
      </c>
      <c r="S96" s="10" t="s">
        <v>10</v>
      </c>
      <c r="T96" s="10" t="s">
        <v>10</v>
      </c>
      <c r="U96" s="10" t="s">
        <v>10</v>
      </c>
      <c r="V96" s="10" t="s">
        <v>10</v>
      </c>
      <c r="W96" s="10" t="s">
        <v>10</v>
      </c>
      <c r="X96" s="10" t="s">
        <v>10</v>
      </c>
      <c r="Y96" s="10" t="s">
        <v>10</v>
      </c>
      <c r="Z96" s="10" t="s">
        <v>10</v>
      </c>
      <c r="AA96" s="10" t="s">
        <v>10</v>
      </c>
      <c r="AB96" s="10" t="s">
        <v>10</v>
      </c>
      <c r="AC96" s="10" t="s">
        <v>10</v>
      </c>
      <c r="AD96" s="10" t="s">
        <v>10</v>
      </c>
      <c r="AE96" s="10" t="s">
        <v>10</v>
      </c>
      <c r="AF96" s="10" t="s">
        <v>10</v>
      </c>
      <c r="AG96" s="10" t="s">
        <v>10</v>
      </c>
      <c r="AH96" s="10" t="s">
        <v>10</v>
      </c>
      <c r="AI96" s="10" t="s">
        <v>10</v>
      </c>
      <c r="AJ96" s="10" t="s">
        <v>10</v>
      </c>
      <c r="AK96" s="10" t="s">
        <v>10</v>
      </c>
      <c r="AL96" s="10" t="s">
        <v>10</v>
      </c>
      <c r="AM96" s="10" t="s">
        <v>10</v>
      </c>
      <c r="AN96" s="10" t="s">
        <v>10</v>
      </c>
      <c r="AO96" s="10" t="s">
        <v>10</v>
      </c>
      <c r="AP96" s="10" t="s">
        <v>10</v>
      </c>
      <c r="AQ96" s="10" t="s">
        <v>10</v>
      </c>
      <c r="AR96" s="10" t="s">
        <v>10</v>
      </c>
      <c r="AS96" s="10" t="s">
        <v>10</v>
      </c>
      <c r="AT96" s="10" t="s">
        <v>10</v>
      </c>
      <c r="AU96" s="10" t="s">
        <v>10</v>
      </c>
      <c r="AV96" s="10" t="s">
        <v>10</v>
      </c>
      <c r="AW96" s="10" t="s">
        <v>10</v>
      </c>
      <c r="AX96" s="10" t="s">
        <v>10</v>
      </c>
      <c r="AY96" s="10" t="s">
        <v>10</v>
      </c>
      <c r="AZ96" s="10" t="s">
        <v>10</v>
      </c>
      <c r="BA96" s="10" t="s">
        <v>10</v>
      </c>
      <c r="BB96" s="10" t="s">
        <v>10</v>
      </c>
      <c r="BC96" s="10" t="s">
        <v>10</v>
      </c>
      <c r="BD96" s="10" t="s">
        <v>10</v>
      </c>
      <c r="BE96" s="10" t="s">
        <v>10</v>
      </c>
      <c r="BF96" s="10" t="s">
        <v>10</v>
      </c>
      <c r="BG96" s="10" t="s">
        <v>10</v>
      </c>
      <c r="BH96" s="10" t="s">
        <v>10</v>
      </c>
      <c r="BI96" s="10" t="s">
        <v>10</v>
      </c>
      <c r="BJ96" s="10" t="s">
        <v>10</v>
      </c>
      <c r="BK96" s="10" t="s">
        <v>10</v>
      </c>
      <c r="BL96" s="10" t="s">
        <v>10</v>
      </c>
      <c r="BM96" s="10" t="s">
        <v>10</v>
      </c>
      <c r="BN96" s="10" t="s">
        <v>10</v>
      </c>
      <c r="BO96" s="10" t="s">
        <v>10</v>
      </c>
      <c r="BP96" s="10" t="s">
        <v>10</v>
      </c>
      <c r="BQ96" s="10" t="s">
        <v>10</v>
      </c>
      <c r="BR96" s="10" t="s">
        <v>10</v>
      </c>
      <c r="BS96" s="10" t="s">
        <v>10</v>
      </c>
      <c r="BT96" s="10" t="s">
        <v>10</v>
      </c>
      <c r="BU96" s="10" t="s">
        <v>10</v>
      </c>
      <c r="BV96" s="10" t="s">
        <v>10</v>
      </c>
      <c r="BW96" s="10" t="s">
        <v>10</v>
      </c>
      <c r="BX96" s="10" t="s">
        <v>10</v>
      </c>
      <c r="BY96" s="10" t="s">
        <v>10</v>
      </c>
      <c r="BZ96" s="10" t="s">
        <v>10</v>
      </c>
      <c r="CA96" s="10" t="s">
        <v>10</v>
      </c>
      <c r="CB96" s="10" t="s">
        <v>10</v>
      </c>
      <c r="CC96" s="10" t="s">
        <v>10</v>
      </c>
      <c r="CD96" s="10" t="s">
        <v>10</v>
      </c>
      <c r="CE96" s="10" t="s">
        <v>10</v>
      </c>
      <c r="CF96" s="10" t="s">
        <v>10</v>
      </c>
      <c r="CG96" s="10" t="s">
        <v>10</v>
      </c>
      <c r="CH96" s="10" t="s">
        <v>10</v>
      </c>
      <c r="CI96" s="10" t="s">
        <v>10</v>
      </c>
      <c r="CJ96" s="10" t="s">
        <v>10</v>
      </c>
      <c r="CK96" s="10" t="s">
        <v>10</v>
      </c>
      <c r="CL96" s="10" t="s">
        <v>10</v>
      </c>
      <c r="CM96" s="10" t="s">
        <v>10</v>
      </c>
      <c r="CN96" s="10" t="s">
        <v>10</v>
      </c>
      <c r="CO96" s="10" t="s">
        <v>10</v>
      </c>
      <c r="CP96" s="10" t="s">
        <v>10</v>
      </c>
      <c r="CQ96" s="10" t="s">
        <v>10</v>
      </c>
      <c r="CR96" s="10" t="s">
        <v>10</v>
      </c>
      <c r="CS96" s="10" t="s">
        <v>10</v>
      </c>
      <c r="CT96" s="10" t="s">
        <v>10</v>
      </c>
      <c r="CU96" s="10" t="s">
        <v>10</v>
      </c>
      <c r="CV96" s="10" t="s">
        <v>10</v>
      </c>
      <c r="CW96" s="10" t="s">
        <v>10</v>
      </c>
      <c r="CX96" s="10" t="s">
        <v>10</v>
      </c>
      <c r="CY96" s="10" t="s">
        <v>10</v>
      </c>
      <c r="CZ96" s="10" t="s">
        <v>10</v>
      </c>
      <c r="DA96" s="10" t="s">
        <v>10</v>
      </c>
      <c r="DB96" s="10" t="s">
        <v>10</v>
      </c>
      <c r="DC96" s="10" t="s">
        <v>10</v>
      </c>
      <c r="DD96" s="10" t="s">
        <v>10</v>
      </c>
      <c r="DE96" s="10" t="s">
        <v>10</v>
      </c>
      <c r="DF96" s="10" t="s">
        <v>10</v>
      </c>
      <c r="DG96" s="10" t="s">
        <v>10</v>
      </c>
      <c r="DH96" s="10" t="s">
        <v>10</v>
      </c>
      <c r="DI96" s="10" t="s">
        <v>10</v>
      </c>
    </row>
    <row r="97" spans="1:113" x14ac:dyDescent="0.25">
      <c r="A97" t="s">
        <v>74</v>
      </c>
      <c r="B97">
        <v>1</v>
      </c>
      <c r="C97" t="s">
        <v>9</v>
      </c>
      <c r="D97">
        <v>149</v>
      </c>
      <c r="E97">
        <v>1</v>
      </c>
      <c r="F97">
        <v>122</v>
      </c>
      <c r="G97">
        <v>27</v>
      </c>
      <c r="H97">
        <v>100</v>
      </c>
      <c r="I97">
        <v>0</v>
      </c>
      <c r="J97">
        <v>85.185185185185205</v>
      </c>
      <c r="K97">
        <v>14.814814814814801</v>
      </c>
      <c r="L97" s="1">
        <v>0.291213114754098</v>
      </c>
      <c r="M97">
        <v>4.0147914431428899E-2</v>
      </c>
      <c r="N97" s="1">
        <v>0.23724999999999999</v>
      </c>
      <c r="O97">
        <v>1.7461863207191501E-2</v>
      </c>
      <c r="P97">
        <v>14.814814814814801</v>
      </c>
      <c r="Q97" s="10" t="s">
        <v>10</v>
      </c>
      <c r="R97" s="10" t="s">
        <v>10</v>
      </c>
      <c r="S97" s="10" t="s">
        <v>10</v>
      </c>
      <c r="T97" s="10" t="s">
        <v>10</v>
      </c>
      <c r="U97" s="10" t="s">
        <v>10</v>
      </c>
      <c r="V97" s="10" t="s">
        <v>10</v>
      </c>
      <c r="W97" s="10" t="s">
        <v>10</v>
      </c>
      <c r="X97" s="10" t="s">
        <v>10</v>
      </c>
      <c r="Y97" s="10" t="s">
        <v>10</v>
      </c>
      <c r="Z97" s="10" t="s">
        <v>10</v>
      </c>
      <c r="AA97" s="10" t="s">
        <v>10</v>
      </c>
      <c r="AB97" s="10" t="s">
        <v>10</v>
      </c>
      <c r="AC97" s="10" t="s">
        <v>10</v>
      </c>
      <c r="AD97" s="10" t="s">
        <v>10</v>
      </c>
      <c r="AE97" s="10" t="s">
        <v>10</v>
      </c>
      <c r="AF97" s="10" t="s">
        <v>10</v>
      </c>
      <c r="AG97" s="10" t="s">
        <v>10</v>
      </c>
      <c r="AH97" s="10" t="s">
        <v>10</v>
      </c>
      <c r="AI97" s="10" t="s">
        <v>10</v>
      </c>
      <c r="AJ97" t="s">
        <v>884</v>
      </c>
      <c r="AK97">
        <v>1</v>
      </c>
      <c r="AL97" t="s">
        <v>877</v>
      </c>
      <c r="AM97">
        <v>70</v>
      </c>
      <c r="AN97">
        <v>0</v>
      </c>
      <c r="AO97">
        <v>2</v>
      </c>
      <c r="AP97">
        <v>35</v>
      </c>
      <c r="AQ97">
        <v>35</v>
      </c>
      <c r="AR97">
        <v>91.304347826086996</v>
      </c>
      <c r="AS97">
        <v>86.956521739130395</v>
      </c>
      <c r="AT97">
        <v>95.8333333333333</v>
      </c>
      <c r="AU97">
        <v>100</v>
      </c>
      <c r="AV97">
        <v>0.54847826086956497</v>
      </c>
      <c r="AW97">
        <v>0.35004347826087001</v>
      </c>
      <c r="AX97">
        <v>0.592173913043478</v>
      </c>
      <c r="AY97">
        <v>0.35682608695652202</v>
      </c>
      <c r="AZ97">
        <v>0.46233333333333299</v>
      </c>
      <c r="BA97">
        <v>0.36416666666666703</v>
      </c>
      <c r="BB97">
        <v>0.38900000000000001</v>
      </c>
      <c r="BC97">
        <v>0.38900000000000001</v>
      </c>
      <c r="BD97">
        <v>0.35399999999999998</v>
      </c>
      <c r="BE97">
        <v>0.38200000000000001</v>
      </c>
      <c r="BF97">
        <v>0.35399999999999998</v>
      </c>
      <c r="BG97">
        <v>0.40949999999999998</v>
      </c>
      <c r="BH97">
        <v>7.9667063020213993E-2</v>
      </c>
      <c r="BI97">
        <v>-0.15706169903553999</v>
      </c>
      <c r="BJ97">
        <v>-0.29076496234641303</v>
      </c>
      <c r="BK97" t="s">
        <v>916</v>
      </c>
      <c r="BL97">
        <v>1</v>
      </c>
      <c r="BM97" t="s">
        <v>915</v>
      </c>
      <c r="BN97">
        <v>160</v>
      </c>
      <c r="BO97">
        <v>0</v>
      </c>
      <c r="BP97">
        <v>0</v>
      </c>
      <c r="BQ97">
        <v>126</v>
      </c>
      <c r="BR97">
        <v>34</v>
      </c>
      <c r="BS97">
        <v>80</v>
      </c>
      <c r="BT97">
        <v>64</v>
      </c>
      <c r="BU97">
        <v>16</v>
      </c>
      <c r="BV97">
        <v>80</v>
      </c>
      <c r="BW97">
        <v>0.64870312500000005</v>
      </c>
      <c r="BX97">
        <v>0.53331249999999997</v>
      </c>
      <c r="BY97">
        <v>0.69742499999999996</v>
      </c>
      <c r="BZ97">
        <v>80</v>
      </c>
      <c r="CA97">
        <v>62</v>
      </c>
      <c r="CB97">
        <v>18</v>
      </c>
      <c r="CC97">
        <v>77.5</v>
      </c>
      <c r="CD97">
        <v>0.62949999999999995</v>
      </c>
      <c r="CE97">
        <v>0.57166666666666699</v>
      </c>
      <c r="CF97">
        <v>0.69803749999999998</v>
      </c>
      <c r="CG97">
        <v>-8.7746002184698705E-4</v>
      </c>
      <c r="CH97">
        <v>40</v>
      </c>
      <c r="CI97">
        <v>32</v>
      </c>
      <c r="CJ97">
        <v>8</v>
      </c>
      <c r="CK97">
        <v>80</v>
      </c>
      <c r="CL97">
        <v>0.56181250000000005</v>
      </c>
      <c r="CM97">
        <v>0.49049999999999999</v>
      </c>
      <c r="CN97">
        <v>0.61055000000000004</v>
      </c>
      <c r="CO97">
        <v>40</v>
      </c>
      <c r="CP97">
        <v>32</v>
      </c>
      <c r="CQ97">
        <v>8</v>
      </c>
      <c r="CR97">
        <v>0.8</v>
      </c>
      <c r="CS97">
        <v>0.73559375000000005</v>
      </c>
      <c r="CT97">
        <v>0.576125</v>
      </c>
      <c r="CU97">
        <v>0.7843</v>
      </c>
      <c r="CV97">
        <v>40</v>
      </c>
      <c r="CW97">
        <v>34</v>
      </c>
      <c r="CX97">
        <v>6</v>
      </c>
      <c r="CY97">
        <v>85</v>
      </c>
      <c r="CZ97">
        <v>0.62132352941176505</v>
      </c>
      <c r="DA97">
        <v>0.59616666666666696</v>
      </c>
      <c r="DB97">
        <v>0.6744</v>
      </c>
      <c r="DC97">
        <v>40</v>
      </c>
      <c r="DD97">
        <v>28</v>
      </c>
      <c r="DE97">
        <v>12</v>
      </c>
      <c r="DF97">
        <v>70</v>
      </c>
      <c r="DG97">
        <v>0.63942857142857101</v>
      </c>
      <c r="DH97">
        <v>0.55941666666666701</v>
      </c>
      <c r="DI97">
        <v>0.72167499999999996</v>
      </c>
    </row>
    <row r="98" spans="1:113" x14ac:dyDescent="0.25">
      <c r="A98" t="s">
        <v>75</v>
      </c>
      <c r="B98">
        <v>1</v>
      </c>
      <c r="C98" t="s">
        <v>9</v>
      </c>
      <c r="D98">
        <v>147</v>
      </c>
      <c r="E98">
        <v>3</v>
      </c>
      <c r="F98">
        <v>121</v>
      </c>
      <c r="G98">
        <v>26</v>
      </c>
      <c r="H98">
        <v>95.041322314049594</v>
      </c>
      <c r="I98">
        <v>4.95867768595041</v>
      </c>
      <c r="J98">
        <v>69.230769230769198</v>
      </c>
      <c r="K98">
        <v>30.769230769230798</v>
      </c>
      <c r="L98" s="1">
        <v>0.32312173913043502</v>
      </c>
      <c r="M98">
        <v>7.1354089596967402E-2</v>
      </c>
      <c r="N98" s="1">
        <v>0.27837499999999998</v>
      </c>
      <c r="O98">
        <v>5.2442996263970802E-2</v>
      </c>
      <c r="P98">
        <v>32.374581939799299</v>
      </c>
      <c r="Q98" s="10" t="s">
        <v>10</v>
      </c>
      <c r="R98" s="10" t="s">
        <v>10</v>
      </c>
      <c r="S98" s="10" t="s">
        <v>10</v>
      </c>
      <c r="T98" s="10" t="s">
        <v>10</v>
      </c>
      <c r="U98" s="10" t="s">
        <v>10</v>
      </c>
      <c r="V98" s="10" t="s">
        <v>10</v>
      </c>
      <c r="W98" s="10" t="s">
        <v>10</v>
      </c>
      <c r="X98" s="10" t="s">
        <v>10</v>
      </c>
      <c r="Y98" s="10" t="s">
        <v>10</v>
      </c>
      <c r="Z98" s="10" t="s">
        <v>10</v>
      </c>
      <c r="AA98" s="10" t="s">
        <v>10</v>
      </c>
      <c r="AB98" s="10" t="s">
        <v>10</v>
      </c>
      <c r="AC98" s="10" t="s">
        <v>10</v>
      </c>
      <c r="AD98" s="10" t="s">
        <v>10</v>
      </c>
      <c r="AE98" s="10" t="s">
        <v>10</v>
      </c>
      <c r="AF98" s="10" t="s">
        <v>10</v>
      </c>
      <c r="AG98" s="10" t="s">
        <v>10</v>
      </c>
      <c r="AH98" s="10" t="s">
        <v>10</v>
      </c>
      <c r="AI98" s="10" t="s">
        <v>10</v>
      </c>
      <c r="AJ98" t="s">
        <v>885</v>
      </c>
      <c r="AK98">
        <v>1</v>
      </c>
      <c r="AL98" t="s">
        <v>877</v>
      </c>
      <c r="AM98">
        <v>72</v>
      </c>
      <c r="AN98">
        <v>0</v>
      </c>
      <c r="AO98">
        <v>0</v>
      </c>
      <c r="AP98">
        <v>36</v>
      </c>
      <c r="AQ98">
        <v>36</v>
      </c>
      <c r="AR98">
        <v>91.6666666666667</v>
      </c>
      <c r="AS98">
        <v>91.6666666666667</v>
      </c>
      <c r="AT98">
        <v>95.8333333333333</v>
      </c>
      <c r="AU98">
        <v>100</v>
      </c>
      <c r="AV98">
        <v>0.66983333333333295</v>
      </c>
      <c r="AW98">
        <v>0.47537499999999999</v>
      </c>
      <c r="AX98">
        <v>0.57266666666666699</v>
      </c>
      <c r="AY98">
        <v>0.430416666666667</v>
      </c>
      <c r="AZ98">
        <v>0.59154166666666697</v>
      </c>
      <c r="BA98">
        <v>0.49504166666666699</v>
      </c>
      <c r="BB98">
        <v>0.4325</v>
      </c>
      <c r="BC98">
        <v>0.4325</v>
      </c>
      <c r="BD98">
        <v>0.4405</v>
      </c>
      <c r="BE98">
        <v>0.40050000000000002</v>
      </c>
      <c r="BF98">
        <v>0.441</v>
      </c>
      <c r="BG98">
        <v>0.40749999999999997</v>
      </c>
      <c r="BH98">
        <v>-0.14506096043791999</v>
      </c>
      <c r="BI98">
        <v>-0.11688230903209799</v>
      </c>
      <c r="BJ98">
        <v>-0.35431699427718299</v>
      </c>
      <c r="BK98" t="s">
        <v>914</v>
      </c>
      <c r="BL98">
        <v>1</v>
      </c>
      <c r="BM98" t="s">
        <v>913</v>
      </c>
      <c r="BN98">
        <v>160</v>
      </c>
      <c r="BO98">
        <v>0</v>
      </c>
      <c r="BP98">
        <v>0</v>
      </c>
      <c r="BQ98">
        <v>132</v>
      </c>
      <c r="BR98">
        <v>28</v>
      </c>
      <c r="BS98">
        <v>80</v>
      </c>
      <c r="BT98">
        <v>68</v>
      </c>
      <c r="BU98">
        <v>12</v>
      </c>
      <c r="BV98">
        <v>85</v>
      </c>
      <c r="BW98">
        <v>0.66305882352941203</v>
      </c>
      <c r="BX98">
        <v>0.66749999999999998</v>
      </c>
      <c r="BY98">
        <v>0.73329999999999995</v>
      </c>
      <c r="BZ98">
        <v>80</v>
      </c>
      <c r="CA98">
        <v>64</v>
      </c>
      <c r="CB98">
        <v>16</v>
      </c>
      <c r="CC98">
        <v>80</v>
      </c>
      <c r="CD98">
        <v>0.70935937500000001</v>
      </c>
      <c r="CE98">
        <v>0.67606250000000001</v>
      </c>
      <c r="CF98">
        <v>0.81211250000000001</v>
      </c>
      <c r="CG98">
        <v>-9.70462836121843E-2</v>
      </c>
      <c r="CH98">
        <v>40</v>
      </c>
      <c r="CI98">
        <v>37</v>
      </c>
      <c r="CJ98">
        <v>3</v>
      </c>
      <c r="CK98">
        <v>92.5</v>
      </c>
      <c r="CL98">
        <v>0.57332432432432401</v>
      </c>
      <c r="CM98">
        <v>0.53200000000000003</v>
      </c>
      <c r="CN98">
        <v>0.60419999999999996</v>
      </c>
      <c r="CO98">
        <v>40</v>
      </c>
      <c r="CP98">
        <v>31</v>
      </c>
      <c r="CQ98">
        <v>9</v>
      </c>
      <c r="CR98">
        <v>0.77500000000000002</v>
      </c>
      <c r="CS98">
        <v>0.77016129032258096</v>
      </c>
      <c r="CT98">
        <v>0.712666666666667</v>
      </c>
      <c r="CU98">
        <v>0.86240000000000006</v>
      </c>
      <c r="CV98">
        <v>40</v>
      </c>
      <c r="CW98">
        <v>31</v>
      </c>
      <c r="CX98">
        <v>9</v>
      </c>
      <c r="CY98">
        <v>77.5</v>
      </c>
      <c r="CZ98">
        <v>0.64745161290322595</v>
      </c>
      <c r="DA98">
        <v>0.72233333333333305</v>
      </c>
      <c r="DB98">
        <v>0.81837499999999996</v>
      </c>
      <c r="DC98">
        <v>40</v>
      </c>
      <c r="DD98">
        <v>33</v>
      </c>
      <c r="DE98">
        <v>7</v>
      </c>
      <c r="DF98">
        <v>82.5</v>
      </c>
      <c r="DG98">
        <v>0.76751515151515104</v>
      </c>
      <c r="DH98">
        <v>0.61657142857142899</v>
      </c>
      <c r="DI98">
        <v>0.80584999999999996</v>
      </c>
    </row>
    <row r="99" spans="1:113" x14ac:dyDescent="0.25">
      <c r="A99" s="10" t="s">
        <v>10</v>
      </c>
      <c r="B99" s="10" t="s">
        <v>10</v>
      </c>
      <c r="C99" s="10" t="s">
        <v>10</v>
      </c>
      <c r="D99" s="10" t="s">
        <v>10</v>
      </c>
      <c r="E99" s="10" t="s">
        <v>10</v>
      </c>
      <c r="F99" s="10" t="s">
        <v>10</v>
      </c>
      <c r="G99" s="10" t="s">
        <v>10</v>
      </c>
      <c r="H99" s="10" t="s">
        <v>10</v>
      </c>
      <c r="I99" s="10" t="s">
        <v>10</v>
      </c>
      <c r="J99" s="10" t="s">
        <v>10</v>
      </c>
      <c r="K99" s="10" t="s">
        <v>10</v>
      </c>
      <c r="L99" s="10" t="s">
        <v>10</v>
      </c>
      <c r="M99" s="10" t="s">
        <v>10</v>
      </c>
      <c r="N99" s="10" t="s">
        <v>10</v>
      </c>
      <c r="O99" s="10" t="s">
        <v>10</v>
      </c>
      <c r="P99" s="10" t="s">
        <v>10</v>
      </c>
      <c r="Q99" s="10" t="s">
        <v>10</v>
      </c>
      <c r="R99" s="10" t="s">
        <v>10</v>
      </c>
      <c r="S99" s="10" t="s">
        <v>10</v>
      </c>
      <c r="T99" s="10" t="s">
        <v>10</v>
      </c>
      <c r="U99" s="10" t="s">
        <v>10</v>
      </c>
      <c r="V99" s="10" t="s">
        <v>10</v>
      </c>
      <c r="W99" s="10" t="s">
        <v>10</v>
      </c>
      <c r="X99" s="10" t="s">
        <v>10</v>
      </c>
      <c r="Y99" s="10" t="s">
        <v>10</v>
      </c>
      <c r="Z99" s="10" t="s">
        <v>10</v>
      </c>
      <c r="AA99" s="10" t="s">
        <v>10</v>
      </c>
      <c r="AB99" s="10" t="s">
        <v>10</v>
      </c>
      <c r="AC99" s="10" t="s">
        <v>10</v>
      </c>
      <c r="AD99" s="10" t="s">
        <v>10</v>
      </c>
      <c r="AE99" s="10" t="s">
        <v>10</v>
      </c>
      <c r="AF99" s="10" t="s">
        <v>10</v>
      </c>
      <c r="AG99" s="10" t="s">
        <v>10</v>
      </c>
      <c r="AH99" s="10" t="s">
        <v>10</v>
      </c>
      <c r="AI99" s="10" t="s">
        <v>10</v>
      </c>
      <c r="AJ99" s="10" t="s">
        <v>10</v>
      </c>
      <c r="AK99" s="10" t="s">
        <v>10</v>
      </c>
      <c r="AL99" s="10" t="s">
        <v>10</v>
      </c>
      <c r="AM99" s="10" t="s">
        <v>10</v>
      </c>
      <c r="AN99" s="10" t="s">
        <v>10</v>
      </c>
      <c r="AO99" s="10" t="s">
        <v>10</v>
      </c>
      <c r="AP99" s="10" t="s">
        <v>10</v>
      </c>
      <c r="AQ99" s="10" t="s">
        <v>10</v>
      </c>
      <c r="AR99" s="10" t="s">
        <v>10</v>
      </c>
      <c r="AS99" s="10" t="s">
        <v>10</v>
      </c>
      <c r="AT99" s="10" t="s">
        <v>10</v>
      </c>
      <c r="AU99" s="10" t="s">
        <v>10</v>
      </c>
      <c r="AV99" s="10" t="s">
        <v>10</v>
      </c>
      <c r="AW99" s="10" t="s">
        <v>10</v>
      </c>
      <c r="AX99" s="10" t="s">
        <v>10</v>
      </c>
      <c r="AY99" s="10" t="s">
        <v>10</v>
      </c>
      <c r="AZ99" s="10" t="s">
        <v>10</v>
      </c>
      <c r="BA99" s="10" t="s">
        <v>10</v>
      </c>
      <c r="BB99" s="10" t="s">
        <v>10</v>
      </c>
      <c r="BC99" s="10" t="s">
        <v>10</v>
      </c>
      <c r="BD99" s="10" t="s">
        <v>10</v>
      </c>
      <c r="BE99" s="10" t="s">
        <v>10</v>
      </c>
      <c r="BF99" s="10" t="s">
        <v>10</v>
      </c>
      <c r="BG99" s="10" t="s">
        <v>10</v>
      </c>
      <c r="BH99" s="10" t="s">
        <v>10</v>
      </c>
      <c r="BI99" s="10" t="s">
        <v>10</v>
      </c>
      <c r="BJ99" s="10" t="s">
        <v>10</v>
      </c>
      <c r="BK99" s="10" t="s">
        <v>10</v>
      </c>
      <c r="BL99" s="10" t="s">
        <v>10</v>
      </c>
      <c r="BM99" s="10" t="s">
        <v>10</v>
      </c>
      <c r="BN99" s="10" t="s">
        <v>10</v>
      </c>
      <c r="BO99" s="10" t="s">
        <v>10</v>
      </c>
      <c r="BP99" s="10" t="s">
        <v>10</v>
      </c>
      <c r="BQ99" s="10" t="s">
        <v>10</v>
      </c>
      <c r="BR99" s="10" t="s">
        <v>10</v>
      </c>
      <c r="BS99" s="10" t="s">
        <v>10</v>
      </c>
      <c r="BT99" s="10" t="s">
        <v>10</v>
      </c>
      <c r="BU99" s="10" t="s">
        <v>10</v>
      </c>
      <c r="BV99" s="10" t="s">
        <v>10</v>
      </c>
      <c r="BW99" s="10" t="s">
        <v>10</v>
      </c>
      <c r="BX99" s="10" t="s">
        <v>10</v>
      </c>
      <c r="BY99" s="10" t="s">
        <v>10</v>
      </c>
      <c r="BZ99" s="10" t="s">
        <v>10</v>
      </c>
      <c r="CA99" s="10" t="s">
        <v>10</v>
      </c>
      <c r="CB99" s="10" t="s">
        <v>10</v>
      </c>
      <c r="CC99" s="10" t="s">
        <v>10</v>
      </c>
      <c r="CD99" s="10" t="s">
        <v>10</v>
      </c>
      <c r="CE99" s="10" t="s">
        <v>10</v>
      </c>
      <c r="CF99" s="10" t="s">
        <v>10</v>
      </c>
      <c r="CG99" s="10" t="s">
        <v>10</v>
      </c>
      <c r="CH99" s="10" t="s">
        <v>10</v>
      </c>
      <c r="CI99" s="10" t="s">
        <v>10</v>
      </c>
      <c r="CJ99" s="10" t="s">
        <v>10</v>
      </c>
      <c r="CK99" s="10" t="s">
        <v>10</v>
      </c>
      <c r="CL99" s="10" t="s">
        <v>10</v>
      </c>
      <c r="CM99" s="10" t="s">
        <v>10</v>
      </c>
      <c r="CN99" s="10" t="s">
        <v>10</v>
      </c>
      <c r="CO99" s="10" t="s">
        <v>10</v>
      </c>
      <c r="CP99" s="10" t="s">
        <v>10</v>
      </c>
      <c r="CQ99" s="10" t="s">
        <v>10</v>
      </c>
      <c r="CR99" s="10" t="s">
        <v>10</v>
      </c>
      <c r="CS99" s="10" t="s">
        <v>10</v>
      </c>
      <c r="CT99" s="10" t="s">
        <v>10</v>
      </c>
      <c r="CU99" s="10" t="s">
        <v>10</v>
      </c>
      <c r="CV99" s="10" t="s">
        <v>10</v>
      </c>
      <c r="CW99" s="10" t="s">
        <v>10</v>
      </c>
      <c r="CX99" s="10" t="s">
        <v>10</v>
      </c>
      <c r="CY99" s="10" t="s">
        <v>10</v>
      </c>
      <c r="CZ99" s="10" t="s">
        <v>10</v>
      </c>
      <c r="DA99" s="10" t="s">
        <v>10</v>
      </c>
      <c r="DB99" s="10" t="s">
        <v>10</v>
      </c>
      <c r="DC99" s="10" t="s">
        <v>10</v>
      </c>
      <c r="DD99" s="10" t="s">
        <v>10</v>
      </c>
      <c r="DE99" s="10" t="s">
        <v>10</v>
      </c>
      <c r="DF99" s="10" t="s">
        <v>10</v>
      </c>
      <c r="DG99" s="10" t="s">
        <v>10</v>
      </c>
      <c r="DH99" s="10" t="s">
        <v>10</v>
      </c>
      <c r="DI99" s="10" t="s">
        <v>10</v>
      </c>
    </row>
    <row r="100" spans="1:113" x14ac:dyDescent="0.25">
      <c r="A100" t="s">
        <v>76</v>
      </c>
      <c r="B100">
        <v>1</v>
      </c>
      <c r="C100" t="s">
        <v>9</v>
      </c>
      <c r="D100">
        <v>149</v>
      </c>
      <c r="E100">
        <v>1</v>
      </c>
      <c r="F100">
        <v>122</v>
      </c>
      <c r="G100">
        <v>27</v>
      </c>
      <c r="H100">
        <v>94.262295081967196</v>
      </c>
      <c r="I100">
        <v>5.7377049180327901</v>
      </c>
      <c r="J100">
        <v>88.8888888888889</v>
      </c>
      <c r="K100">
        <v>11.1111111111111</v>
      </c>
      <c r="L100" s="1">
        <v>0.39605217391304298</v>
      </c>
      <c r="M100">
        <v>4.7637491404752902E-2</v>
      </c>
      <c r="N100" s="1">
        <v>0.33133333333333298</v>
      </c>
      <c r="O100">
        <v>4.59601276470522E-2</v>
      </c>
      <c r="P100">
        <v>11.787439613526599</v>
      </c>
      <c r="Q100" t="s">
        <v>231</v>
      </c>
      <c r="R100">
        <v>1</v>
      </c>
      <c r="S100" t="s">
        <v>178</v>
      </c>
      <c r="T100" t="s">
        <v>179</v>
      </c>
      <c r="U100">
        <v>92</v>
      </c>
      <c r="V100">
        <v>68</v>
      </c>
      <c r="W100" s="1">
        <v>57.5</v>
      </c>
      <c r="X100" s="1">
        <v>52.5</v>
      </c>
      <c r="Y100">
        <v>2.8785217391304299</v>
      </c>
      <c r="Z100">
        <v>1.2107619047619</v>
      </c>
      <c r="AA100">
        <v>1.89170588235294</v>
      </c>
      <c r="AB100">
        <v>2.3776842105263198</v>
      </c>
      <c r="AC100">
        <v>52.5</v>
      </c>
      <c r="AD100">
        <v>67.5</v>
      </c>
      <c r="AE100">
        <v>0.54195238095238096</v>
      </c>
      <c r="AF100">
        <v>0.71355555555555605</v>
      </c>
      <c r="AG100">
        <v>3.21347368421053</v>
      </c>
      <c r="AH100">
        <v>0.54153846153846197</v>
      </c>
      <c r="AI100">
        <v>200</v>
      </c>
      <c r="AJ100" t="s">
        <v>886</v>
      </c>
      <c r="AK100">
        <v>1</v>
      </c>
      <c r="AL100" t="s">
        <v>877</v>
      </c>
      <c r="AM100">
        <v>72</v>
      </c>
      <c r="AN100">
        <v>0</v>
      </c>
      <c r="AO100">
        <v>0</v>
      </c>
      <c r="AP100">
        <v>36</v>
      </c>
      <c r="AQ100">
        <v>36</v>
      </c>
      <c r="AR100">
        <v>100</v>
      </c>
      <c r="AS100">
        <v>100</v>
      </c>
      <c r="AT100">
        <v>95.8333333333333</v>
      </c>
      <c r="AU100">
        <v>100</v>
      </c>
      <c r="AV100">
        <v>0.58383333333333298</v>
      </c>
      <c r="AW100">
        <v>0.58383333333333298</v>
      </c>
      <c r="AX100">
        <v>0.62687499999999996</v>
      </c>
      <c r="AY100">
        <v>0.62687499999999996</v>
      </c>
      <c r="AZ100">
        <v>0.774166666666667</v>
      </c>
      <c r="BA100">
        <v>0.64708333333333301</v>
      </c>
      <c r="BB100">
        <v>0.85824999999999996</v>
      </c>
      <c r="BC100">
        <v>0.85824999999999996</v>
      </c>
      <c r="BD100">
        <v>0.5665</v>
      </c>
      <c r="BE100">
        <v>0.59150000000000003</v>
      </c>
      <c r="BF100">
        <v>0.6</v>
      </c>
      <c r="BG100">
        <v>0.8</v>
      </c>
      <c r="BH100">
        <v>7.37225235512418E-2</v>
      </c>
      <c r="BI100">
        <v>0.32600628033114498</v>
      </c>
      <c r="BJ100">
        <v>0.470025692263774</v>
      </c>
      <c r="BK100" t="s">
        <v>912</v>
      </c>
      <c r="BL100">
        <v>1</v>
      </c>
      <c r="BM100" t="s">
        <v>911</v>
      </c>
      <c r="BN100">
        <v>160</v>
      </c>
      <c r="BO100">
        <v>0</v>
      </c>
      <c r="BP100">
        <v>0</v>
      </c>
      <c r="BQ100">
        <v>149</v>
      </c>
      <c r="BR100">
        <v>11</v>
      </c>
      <c r="BS100">
        <v>80</v>
      </c>
      <c r="BT100">
        <v>75</v>
      </c>
      <c r="BU100">
        <v>5</v>
      </c>
      <c r="BV100">
        <v>93.75</v>
      </c>
      <c r="BW100">
        <v>0.94338666666666704</v>
      </c>
      <c r="BX100">
        <v>0.89439999999999997</v>
      </c>
      <c r="BY100">
        <v>1.0106999999999999</v>
      </c>
      <c r="BZ100">
        <v>80</v>
      </c>
      <c r="CA100">
        <v>74</v>
      </c>
      <c r="CB100">
        <v>6</v>
      </c>
      <c r="CC100">
        <v>92.5</v>
      </c>
      <c r="CD100">
        <v>0.89252702702702702</v>
      </c>
      <c r="CE100">
        <v>0.75016666666666698</v>
      </c>
      <c r="CF100">
        <v>0.91774999999999995</v>
      </c>
      <c r="CG100">
        <v>0.10128030509398001</v>
      </c>
      <c r="CH100">
        <v>40</v>
      </c>
      <c r="CI100">
        <v>39</v>
      </c>
      <c r="CJ100">
        <v>1</v>
      </c>
      <c r="CK100">
        <v>97.5</v>
      </c>
      <c r="CL100">
        <v>0.84643589743589698</v>
      </c>
      <c r="CM100">
        <v>1.083</v>
      </c>
      <c r="CN100">
        <v>0.86555000000000004</v>
      </c>
      <c r="CO100">
        <v>40</v>
      </c>
      <c r="CP100">
        <v>36</v>
      </c>
      <c r="CQ100">
        <v>4</v>
      </c>
      <c r="CR100">
        <v>0.9</v>
      </c>
      <c r="CS100">
        <v>1.0484166666666701</v>
      </c>
      <c r="CT100">
        <v>0.84724999999999995</v>
      </c>
      <c r="CU100">
        <v>1.15585</v>
      </c>
      <c r="CV100">
        <v>40</v>
      </c>
      <c r="CW100">
        <v>36</v>
      </c>
      <c r="CX100">
        <v>4</v>
      </c>
      <c r="CY100">
        <v>90</v>
      </c>
      <c r="CZ100">
        <v>0.82177777777777805</v>
      </c>
      <c r="DA100">
        <v>0.80100000000000005</v>
      </c>
      <c r="DB100">
        <v>0.86829999999999996</v>
      </c>
      <c r="DC100">
        <v>40</v>
      </c>
      <c r="DD100">
        <v>38</v>
      </c>
      <c r="DE100">
        <v>2</v>
      </c>
      <c r="DF100">
        <v>95</v>
      </c>
      <c r="DG100">
        <v>0.95955263157894699</v>
      </c>
      <c r="DH100">
        <v>0.64849999999999997</v>
      </c>
      <c r="DI100">
        <v>0.96719999999999995</v>
      </c>
    </row>
    <row r="101" spans="1:113" x14ac:dyDescent="0.25">
      <c r="A101" t="s">
        <v>77</v>
      </c>
      <c r="B101">
        <v>1</v>
      </c>
      <c r="C101" t="s">
        <v>9</v>
      </c>
      <c r="D101">
        <v>139</v>
      </c>
      <c r="E101">
        <v>11</v>
      </c>
      <c r="F101">
        <v>112</v>
      </c>
      <c r="G101">
        <v>27</v>
      </c>
      <c r="H101">
        <v>100</v>
      </c>
      <c r="I101">
        <v>0</v>
      </c>
      <c r="J101">
        <v>85.185185185185205</v>
      </c>
      <c r="K101">
        <v>14.814814814814801</v>
      </c>
      <c r="L101" s="1">
        <v>0.2840625</v>
      </c>
      <c r="M101">
        <v>4.7514299649381003E-2</v>
      </c>
      <c r="N101" s="1">
        <v>0.25824999999999998</v>
      </c>
      <c r="O101">
        <v>3.7070878058120003E-2</v>
      </c>
      <c r="P101">
        <v>14.814814814814801</v>
      </c>
      <c r="Q101" t="s">
        <v>232</v>
      </c>
      <c r="R101">
        <v>1</v>
      </c>
      <c r="S101" t="s">
        <v>178</v>
      </c>
      <c r="T101" t="s">
        <v>179</v>
      </c>
      <c r="U101">
        <v>82</v>
      </c>
      <c r="V101">
        <v>78</v>
      </c>
      <c r="W101" s="1">
        <v>50</v>
      </c>
      <c r="X101" s="1">
        <v>57.5</v>
      </c>
      <c r="Y101">
        <v>0.89705000000000001</v>
      </c>
      <c r="Z101">
        <v>1.24434782608696</v>
      </c>
      <c r="AA101">
        <v>0.97514999999999996</v>
      </c>
      <c r="AB101">
        <v>1.04564705882353</v>
      </c>
      <c r="AC101">
        <v>55</v>
      </c>
      <c r="AD101">
        <v>57.5</v>
      </c>
      <c r="AE101">
        <v>0.35940909090909101</v>
      </c>
      <c r="AF101">
        <v>0.41613043478260903</v>
      </c>
      <c r="AG101">
        <v>0.48555555555555602</v>
      </c>
      <c r="AH101">
        <v>0.50847058823529401</v>
      </c>
      <c r="AI101">
        <v>-150</v>
      </c>
      <c r="AJ101" s="10" t="s">
        <v>10</v>
      </c>
      <c r="AK101" s="10" t="s">
        <v>10</v>
      </c>
      <c r="AL101" s="10" t="s">
        <v>10</v>
      </c>
      <c r="AM101" s="10" t="s">
        <v>10</v>
      </c>
      <c r="AN101" s="10" t="s">
        <v>10</v>
      </c>
      <c r="AO101" s="10" t="s">
        <v>10</v>
      </c>
      <c r="AP101" s="10" t="s">
        <v>10</v>
      </c>
      <c r="AQ101" s="10" t="s">
        <v>10</v>
      </c>
      <c r="AR101" s="10" t="s">
        <v>10</v>
      </c>
      <c r="AS101" s="10" t="s">
        <v>10</v>
      </c>
      <c r="AT101" s="10" t="s">
        <v>10</v>
      </c>
      <c r="AU101" s="10" t="s">
        <v>10</v>
      </c>
      <c r="AV101" s="10" t="s">
        <v>10</v>
      </c>
      <c r="AW101" s="10" t="s">
        <v>10</v>
      </c>
      <c r="AX101" s="10" t="s">
        <v>10</v>
      </c>
      <c r="AY101" s="10" t="s">
        <v>10</v>
      </c>
      <c r="AZ101" s="10" t="s">
        <v>10</v>
      </c>
      <c r="BA101" s="10" t="s">
        <v>10</v>
      </c>
      <c r="BB101" s="10" t="s">
        <v>10</v>
      </c>
      <c r="BC101" s="10" t="s">
        <v>10</v>
      </c>
      <c r="BD101" s="10" t="s">
        <v>10</v>
      </c>
      <c r="BE101" s="10" t="s">
        <v>10</v>
      </c>
      <c r="BF101" s="10" t="s">
        <v>10</v>
      </c>
      <c r="BG101" s="10" t="s">
        <v>10</v>
      </c>
      <c r="BH101" s="10" t="s">
        <v>10</v>
      </c>
      <c r="BI101" s="10" t="s">
        <v>10</v>
      </c>
      <c r="BJ101" s="10" t="s">
        <v>10</v>
      </c>
      <c r="BK101" t="s">
        <v>910</v>
      </c>
      <c r="BL101">
        <v>1</v>
      </c>
      <c r="BM101" t="s">
        <v>909</v>
      </c>
      <c r="BN101">
        <v>160</v>
      </c>
      <c r="BO101">
        <v>0</v>
      </c>
      <c r="BP101">
        <v>0</v>
      </c>
      <c r="BQ101">
        <v>142</v>
      </c>
      <c r="BR101">
        <v>18</v>
      </c>
      <c r="BS101">
        <v>80</v>
      </c>
      <c r="BT101">
        <v>72</v>
      </c>
      <c r="BU101">
        <v>8</v>
      </c>
      <c r="BV101">
        <v>90</v>
      </c>
      <c r="BW101">
        <v>0.74098611111111101</v>
      </c>
      <c r="BX101">
        <v>0.84662499999999996</v>
      </c>
      <c r="BY101">
        <v>0.78167500000000001</v>
      </c>
      <c r="BZ101">
        <v>80</v>
      </c>
      <c r="CA101">
        <v>70</v>
      </c>
      <c r="CB101">
        <v>10</v>
      </c>
      <c r="CC101">
        <v>87.5</v>
      </c>
      <c r="CD101">
        <v>0.63621428571428595</v>
      </c>
      <c r="CE101">
        <v>0.57050000000000001</v>
      </c>
      <c r="CF101">
        <v>0.6691125</v>
      </c>
      <c r="CG101">
        <v>0.168226568775804</v>
      </c>
      <c r="CH101">
        <v>40</v>
      </c>
      <c r="CI101">
        <v>36</v>
      </c>
      <c r="CJ101">
        <v>4</v>
      </c>
      <c r="CK101">
        <v>90</v>
      </c>
      <c r="CL101">
        <v>0.66866666666666696</v>
      </c>
      <c r="CM101">
        <v>0.6885</v>
      </c>
      <c r="CN101">
        <v>0.70287500000000003</v>
      </c>
      <c r="CO101">
        <v>40</v>
      </c>
      <c r="CP101">
        <v>36</v>
      </c>
      <c r="CQ101">
        <v>4</v>
      </c>
      <c r="CR101">
        <v>0.9</v>
      </c>
      <c r="CS101">
        <v>0.81330555555555595</v>
      </c>
      <c r="CT101">
        <v>1.00475</v>
      </c>
      <c r="CU101">
        <v>0.86047499999999999</v>
      </c>
      <c r="CV101">
        <v>40</v>
      </c>
      <c r="CW101">
        <v>36</v>
      </c>
      <c r="CX101">
        <v>4</v>
      </c>
      <c r="CY101">
        <v>90</v>
      </c>
      <c r="CZ101">
        <v>0.63188888888888906</v>
      </c>
      <c r="DA101">
        <v>0.50524999999999998</v>
      </c>
      <c r="DB101">
        <v>0.65369999999999995</v>
      </c>
      <c r="DC101">
        <v>40</v>
      </c>
      <c r="DD101">
        <v>34</v>
      </c>
      <c r="DE101">
        <v>6</v>
      </c>
      <c r="DF101">
        <v>85</v>
      </c>
      <c r="DG101">
        <v>0.64079411764705896</v>
      </c>
      <c r="DH101">
        <v>0.61399999999999999</v>
      </c>
      <c r="DI101">
        <v>0.68452500000000005</v>
      </c>
    </row>
    <row r="102" spans="1:113" x14ac:dyDescent="0.25">
      <c r="A102" t="s">
        <v>78</v>
      </c>
      <c r="B102">
        <v>1</v>
      </c>
      <c r="C102" t="s">
        <v>7</v>
      </c>
      <c r="D102">
        <v>150</v>
      </c>
      <c r="E102">
        <v>0</v>
      </c>
      <c r="F102">
        <v>123</v>
      </c>
      <c r="G102">
        <v>27</v>
      </c>
      <c r="H102">
        <v>1.6260162601626</v>
      </c>
      <c r="I102">
        <v>98.373983739837399</v>
      </c>
      <c r="J102">
        <v>100</v>
      </c>
      <c r="K102">
        <v>0</v>
      </c>
      <c r="L102" s="1">
        <v>0.3075</v>
      </c>
      <c r="M102">
        <v>3.46482322781409E-2</v>
      </c>
      <c r="N102" s="1" t="s">
        <v>10</v>
      </c>
      <c r="O102" t="s">
        <v>10</v>
      </c>
      <c r="P102">
        <v>0</v>
      </c>
      <c r="Q102" s="10" t="s">
        <v>10</v>
      </c>
      <c r="R102" s="10" t="s">
        <v>10</v>
      </c>
      <c r="S102" s="10" t="s">
        <v>10</v>
      </c>
      <c r="T102" s="10" t="s">
        <v>10</v>
      </c>
      <c r="U102" s="10" t="s">
        <v>10</v>
      </c>
      <c r="V102" s="10" t="s">
        <v>10</v>
      </c>
      <c r="W102" s="10" t="s">
        <v>10</v>
      </c>
      <c r="X102" s="10" t="s">
        <v>10</v>
      </c>
      <c r="Y102" s="10" t="s">
        <v>10</v>
      </c>
      <c r="Z102" s="10" t="s">
        <v>10</v>
      </c>
      <c r="AA102" s="10" t="s">
        <v>10</v>
      </c>
      <c r="AB102" s="10" t="s">
        <v>10</v>
      </c>
      <c r="AC102" s="10" t="s">
        <v>10</v>
      </c>
      <c r="AD102" s="10" t="s">
        <v>10</v>
      </c>
      <c r="AE102" s="10" t="s">
        <v>10</v>
      </c>
      <c r="AF102" s="10" t="s">
        <v>10</v>
      </c>
      <c r="AG102" s="10" t="s">
        <v>10</v>
      </c>
      <c r="AH102" s="10" t="s">
        <v>10</v>
      </c>
      <c r="AI102" s="10" t="s">
        <v>10</v>
      </c>
      <c r="AJ102" t="s">
        <v>342</v>
      </c>
      <c r="AK102">
        <v>1</v>
      </c>
      <c r="AL102" t="s">
        <v>340</v>
      </c>
      <c r="AM102">
        <v>72</v>
      </c>
      <c r="AN102">
        <v>0</v>
      </c>
      <c r="AO102">
        <v>0</v>
      </c>
      <c r="AP102">
        <v>36</v>
      </c>
      <c r="AQ102">
        <v>36</v>
      </c>
      <c r="AR102">
        <v>91.6666666666667</v>
      </c>
      <c r="AS102">
        <v>100</v>
      </c>
      <c r="AT102">
        <v>91.6666666666667</v>
      </c>
      <c r="AU102">
        <v>100</v>
      </c>
      <c r="AV102">
        <v>0.64237500000000003</v>
      </c>
      <c r="AW102">
        <v>0.52712499999999995</v>
      </c>
      <c r="AX102">
        <v>0.57499999999999996</v>
      </c>
      <c r="AY102">
        <v>0.57499999999999996</v>
      </c>
      <c r="AZ102">
        <v>0.84337499999999999</v>
      </c>
      <c r="BA102">
        <v>0.62270833333333298</v>
      </c>
      <c r="BB102">
        <v>0.43149999999999999</v>
      </c>
      <c r="BC102">
        <v>0.43149999999999999</v>
      </c>
      <c r="BD102">
        <v>0.50749999999999995</v>
      </c>
      <c r="BE102">
        <v>0.45750000000000002</v>
      </c>
      <c r="BF102">
        <v>0.54949999999999999</v>
      </c>
      <c r="BG102">
        <v>0.439</v>
      </c>
      <c r="BH102" s="1">
        <v>-0.104884218719595</v>
      </c>
      <c r="BI102" s="1">
        <v>0.31290134267367198</v>
      </c>
      <c r="BJ102" s="1">
        <v>-0.328273983265227</v>
      </c>
      <c r="BK102" t="s">
        <v>474</v>
      </c>
      <c r="BL102">
        <v>1</v>
      </c>
      <c r="BM102" t="s">
        <v>473</v>
      </c>
      <c r="BN102">
        <v>160</v>
      </c>
      <c r="BO102">
        <v>0</v>
      </c>
      <c r="BP102">
        <v>0</v>
      </c>
      <c r="BQ102">
        <v>131</v>
      </c>
      <c r="BR102">
        <v>29</v>
      </c>
      <c r="BS102">
        <v>80</v>
      </c>
      <c r="BT102">
        <v>69</v>
      </c>
      <c r="BU102">
        <v>11</v>
      </c>
      <c r="BV102" s="1">
        <v>86.25</v>
      </c>
      <c r="BW102">
        <v>0.78878260869565198</v>
      </c>
      <c r="BX102">
        <v>0.72127272727272695</v>
      </c>
      <c r="BY102" s="1">
        <v>0.88747500000000001</v>
      </c>
      <c r="BZ102">
        <v>80</v>
      </c>
      <c r="CA102">
        <v>62</v>
      </c>
      <c r="CB102">
        <v>18</v>
      </c>
      <c r="CC102" s="1">
        <v>77.5</v>
      </c>
      <c r="CD102">
        <v>0.90980645161290297</v>
      </c>
      <c r="CE102">
        <v>0.83188888888888901</v>
      </c>
      <c r="CF102" s="1">
        <v>1.0077750000000001</v>
      </c>
      <c r="CG102" s="1">
        <v>-0.119371883604971</v>
      </c>
      <c r="CH102">
        <v>40</v>
      </c>
      <c r="CI102">
        <v>36</v>
      </c>
      <c r="CJ102">
        <v>4</v>
      </c>
      <c r="CK102">
        <v>90</v>
      </c>
      <c r="CL102">
        <v>0.67774999999999996</v>
      </c>
      <c r="CM102">
        <v>0.52675000000000005</v>
      </c>
      <c r="CN102">
        <v>0.70367500000000005</v>
      </c>
      <c r="CO102">
        <v>40</v>
      </c>
      <c r="CP102">
        <v>33</v>
      </c>
      <c r="CQ102">
        <v>7</v>
      </c>
      <c r="CR102">
        <v>0.82499999999999996</v>
      </c>
      <c r="CS102">
        <v>0.909909090909091</v>
      </c>
      <c r="CT102">
        <v>0.83242857142857096</v>
      </c>
      <c r="CU102">
        <v>1.071275</v>
      </c>
      <c r="CV102">
        <v>40</v>
      </c>
      <c r="CW102">
        <v>33</v>
      </c>
      <c r="CX102">
        <v>7</v>
      </c>
      <c r="CY102">
        <v>82.5</v>
      </c>
      <c r="CZ102">
        <v>0.93975757575757601</v>
      </c>
      <c r="DA102">
        <v>0.86214285714285699</v>
      </c>
      <c r="DB102">
        <v>1.012375</v>
      </c>
      <c r="DC102">
        <v>40</v>
      </c>
      <c r="DD102">
        <v>29</v>
      </c>
      <c r="DE102">
        <v>11</v>
      </c>
      <c r="DF102">
        <v>72.5</v>
      </c>
      <c r="DG102">
        <v>0.87572413793103498</v>
      </c>
      <c r="DH102">
        <v>0.81263636363636405</v>
      </c>
      <c r="DI102">
        <v>1.0031749999999999</v>
      </c>
    </row>
    <row r="103" spans="1:113" x14ac:dyDescent="0.25">
      <c r="A103" s="10" t="s">
        <v>10</v>
      </c>
      <c r="B103" s="10" t="s">
        <v>10</v>
      </c>
      <c r="C103" s="10" t="s">
        <v>10</v>
      </c>
      <c r="D103" s="10" t="s">
        <v>10</v>
      </c>
      <c r="E103" s="10" t="s">
        <v>10</v>
      </c>
      <c r="F103" s="10" t="s">
        <v>10</v>
      </c>
      <c r="G103" s="10" t="s">
        <v>10</v>
      </c>
      <c r="H103" s="10" t="s">
        <v>10</v>
      </c>
      <c r="I103" s="10" t="s">
        <v>10</v>
      </c>
      <c r="J103" s="10" t="s">
        <v>10</v>
      </c>
      <c r="K103" s="10" t="s">
        <v>10</v>
      </c>
      <c r="L103" s="10" t="s">
        <v>10</v>
      </c>
      <c r="M103" s="10" t="s">
        <v>10</v>
      </c>
      <c r="N103" s="10" t="s">
        <v>10</v>
      </c>
      <c r="O103" s="10" t="s">
        <v>10</v>
      </c>
      <c r="P103" s="10" t="s">
        <v>10</v>
      </c>
      <c r="Q103" s="10" t="s">
        <v>10</v>
      </c>
      <c r="R103" s="10" t="s">
        <v>10</v>
      </c>
      <c r="S103" s="10" t="s">
        <v>10</v>
      </c>
      <c r="T103" s="10" t="s">
        <v>10</v>
      </c>
      <c r="U103" s="10" t="s">
        <v>10</v>
      </c>
      <c r="V103" s="10" t="s">
        <v>10</v>
      </c>
      <c r="W103" s="10" t="s">
        <v>10</v>
      </c>
      <c r="X103" s="10" t="s">
        <v>10</v>
      </c>
      <c r="Y103" s="10" t="s">
        <v>10</v>
      </c>
      <c r="Z103" s="10" t="s">
        <v>10</v>
      </c>
      <c r="AA103" s="10" t="s">
        <v>10</v>
      </c>
      <c r="AB103" s="10" t="s">
        <v>10</v>
      </c>
      <c r="AC103" s="10" t="s">
        <v>10</v>
      </c>
      <c r="AD103" s="10" t="s">
        <v>10</v>
      </c>
      <c r="AE103" s="10" t="s">
        <v>10</v>
      </c>
      <c r="AF103" s="10" t="s">
        <v>10</v>
      </c>
      <c r="AG103" s="10" t="s">
        <v>10</v>
      </c>
      <c r="AH103" s="10" t="s">
        <v>10</v>
      </c>
      <c r="AI103" s="10" t="s">
        <v>10</v>
      </c>
      <c r="AJ103" s="10" t="s">
        <v>10</v>
      </c>
      <c r="AK103" s="10" t="s">
        <v>10</v>
      </c>
      <c r="AL103" s="10" t="s">
        <v>10</v>
      </c>
      <c r="AM103" s="10" t="s">
        <v>10</v>
      </c>
      <c r="AN103" s="10" t="s">
        <v>10</v>
      </c>
      <c r="AO103" s="10" t="s">
        <v>10</v>
      </c>
      <c r="AP103" s="10" t="s">
        <v>10</v>
      </c>
      <c r="AQ103" s="10" t="s">
        <v>10</v>
      </c>
      <c r="AR103" s="10" t="s">
        <v>10</v>
      </c>
      <c r="AS103" s="10" t="s">
        <v>10</v>
      </c>
      <c r="AT103" s="10" t="s">
        <v>10</v>
      </c>
      <c r="AU103" s="10" t="s">
        <v>10</v>
      </c>
      <c r="AV103" s="10" t="s">
        <v>10</v>
      </c>
      <c r="AW103" s="10" t="s">
        <v>10</v>
      </c>
      <c r="AX103" s="10" t="s">
        <v>10</v>
      </c>
      <c r="AY103" s="10" t="s">
        <v>10</v>
      </c>
      <c r="AZ103" s="10" t="s">
        <v>10</v>
      </c>
      <c r="BA103" s="10" t="s">
        <v>10</v>
      </c>
      <c r="BB103" s="10" t="s">
        <v>10</v>
      </c>
      <c r="BC103" s="10" t="s">
        <v>10</v>
      </c>
      <c r="BD103" s="10" t="s">
        <v>10</v>
      </c>
      <c r="BE103" s="10" t="s">
        <v>10</v>
      </c>
      <c r="BF103" s="10" t="s">
        <v>10</v>
      </c>
      <c r="BG103" s="10" t="s">
        <v>10</v>
      </c>
      <c r="BH103" s="10" t="s">
        <v>10</v>
      </c>
      <c r="BI103" s="10" t="s">
        <v>10</v>
      </c>
      <c r="BJ103" s="10" t="s">
        <v>10</v>
      </c>
      <c r="BK103" s="10" t="s">
        <v>10</v>
      </c>
      <c r="BL103" s="10" t="s">
        <v>10</v>
      </c>
      <c r="BM103" s="10" t="s">
        <v>10</v>
      </c>
      <c r="BN103" s="10" t="s">
        <v>10</v>
      </c>
      <c r="BO103" s="10" t="s">
        <v>10</v>
      </c>
      <c r="BP103" s="10" t="s">
        <v>10</v>
      </c>
      <c r="BQ103" s="10" t="s">
        <v>10</v>
      </c>
      <c r="BR103" s="10" t="s">
        <v>10</v>
      </c>
      <c r="BS103" s="10" t="s">
        <v>10</v>
      </c>
      <c r="BT103" s="10" t="s">
        <v>10</v>
      </c>
      <c r="BU103" s="10" t="s">
        <v>10</v>
      </c>
      <c r="BV103" s="10" t="s">
        <v>10</v>
      </c>
      <c r="BW103" s="10" t="s">
        <v>10</v>
      </c>
      <c r="BX103" s="10" t="s">
        <v>10</v>
      </c>
      <c r="BY103" s="10" t="s">
        <v>10</v>
      </c>
      <c r="BZ103" s="10" t="s">
        <v>10</v>
      </c>
      <c r="CA103" s="10" t="s">
        <v>10</v>
      </c>
      <c r="CB103" s="10" t="s">
        <v>10</v>
      </c>
      <c r="CC103" s="10" t="s">
        <v>10</v>
      </c>
      <c r="CD103" s="10" t="s">
        <v>10</v>
      </c>
      <c r="CE103" s="10" t="s">
        <v>10</v>
      </c>
      <c r="CF103" s="10" t="s">
        <v>10</v>
      </c>
      <c r="CG103" s="10" t="s">
        <v>10</v>
      </c>
      <c r="CH103" s="10" t="s">
        <v>10</v>
      </c>
      <c r="CI103" s="10" t="s">
        <v>10</v>
      </c>
      <c r="CJ103" s="10" t="s">
        <v>10</v>
      </c>
      <c r="CK103" s="10" t="s">
        <v>10</v>
      </c>
      <c r="CL103" s="10" t="s">
        <v>10</v>
      </c>
      <c r="CM103" s="10" t="s">
        <v>10</v>
      </c>
      <c r="CN103" s="10" t="s">
        <v>10</v>
      </c>
      <c r="CO103" s="10" t="s">
        <v>10</v>
      </c>
      <c r="CP103" s="10" t="s">
        <v>10</v>
      </c>
      <c r="CQ103" s="10" t="s">
        <v>10</v>
      </c>
      <c r="CR103" s="10" t="s">
        <v>10</v>
      </c>
      <c r="CS103" s="10" t="s">
        <v>10</v>
      </c>
      <c r="CT103" s="10" t="s">
        <v>10</v>
      </c>
      <c r="CU103" s="10" t="s">
        <v>10</v>
      </c>
      <c r="CV103" s="10" t="s">
        <v>10</v>
      </c>
      <c r="CW103" s="10" t="s">
        <v>10</v>
      </c>
      <c r="CX103" s="10" t="s">
        <v>10</v>
      </c>
      <c r="CY103" s="10" t="s">
        <v>10</v>
      </c>
      <c r="CZ103" s="10" t="s">
        <v>10</v>
      </c>
      <c r="DA103" s="10" t="s">
        <v>10</v>
      </c>
      <c r="DB103" s="10" t="s">
        <v>10</v>
      </c>
      <c r="DC103" s="10" t="s">
        <v>10</v>
      </c>
      <c r="DD103" s="10" t="s">
        <v>10</v>
      </c>
      <c r="DE103" s="10" t="s">
        <v>10</v>
      </c>
      <c r="DF103" s="10" t="s">
        <v>10</v>
      </c>
      <c r="DG103" s="10" t="s">
        <v>10</v>
      </c>
      <c r="DH103" s="10" t="s">
        <v>10</v>
      </c>
      <c r="DI103" s="10" t="s">
        <v>10</v>
      </c>
    </row>
    <row r="104" spans="1:113" x14ac:dyDescent="0.25">
      <c r="A104" s="10" t="s">
        <v>10</v>
      </c>
      <c r="B104" s="10" t="s">
        <v>10</v>
      </c>
      <c r="C104" s="10" t="s">
        <v>10</v>
      </c>
      <c r="D104" s="10" t="s">
        <v>10</v>
      </c>
      <c r="E104" s="10" t="s">
        <v>10</v>
      </c>
      <c r="F104" s="10" t="s">
        <v>10</v>
      </c>
      <c r="G104" s="10" t="s">
        <v>10</v>
      </c>
      <c r="H104" s="10" t="s">
        <v>10</v>
      </c>
      <c r="I104" s="10" t="s">
        <v>10</v>
      </c>
      <c r="J104" s="10" t="s">
        <v>10</v>
      </c>
      <c r="K104" s="10" t="s">
        <v>10</v>
      </c>
      <c r="L104" s="10" t="s">
        <v>10</v>
      </c>
      <c r="M104" s="10" t="s">
        <v>10</v>
      </c>
      <c r="N104" s="10" t="s">
        <v>10</v>
      </c>
      <c r="O104" s="10" t="s">
        <v>10</v>
      </c>
      <c r="P104" s="10" t="s">
        <v>10</v>
      </c>
      <c r="Q104" s="10" t="s">
        <v>10</v>
      </c>
      <c r="R104" s="10" t="s">
        <v>10</v>
      </c>
      <c r="S104" s="10" t="s">
        <v>10</v>
      </c>
      <c r="T104" s="10" t="s">
        <v>10</v>
      </c>
      <c r="U104" s="10" t="s">
        <v>10</v>
      </c>
      <c r="V104" s="10" t="s">
        <v>10</v>
      </c>
      <c r="W104" s="10" t="s">
        <v>10</v>
      </c>
      <c r="X104" s="10" t="s">
        <v>10</v>
      </c>
      <c r="Y104" s="10" t="s">
        <v>10</v>
      </c>
      <c r="Z104" s="10" t="s">
        <v>10</v>
      </c>
      <c r="AA104" s="10" t="s">
        <v>10</v>
      </c>
      <c r="AB104" s="10" t="s">
        <v>10</v>
      </c>
      <c r="AC104" s="10" t="s">
        <v>10</v>
      </c>
      <c r="AD104" s="10" t="s">
        <v>10</v>
      </c>
      <c r="AE104" s="10" t="s">
        <v>10</v>
      </c>
      <c r="AF104" s="10" t="s">
        <v>10</v>
      </c>
      <c r="AG104" s="10" t="s">
        <v>10</v>
      </c>
      <c r="AH104" s="10" t="s">
        <v>10</v>
      </c>
      <c r="AI104" s="10" t="s">
        <v>10</v>
      </c>
      <c r="AJ104" s="10" t="s">
        <v>10</v>
      </c>
      <c r="AK104" s="10" t="s">
        <v>10</v>
      </c>
      <c r="AL104" s="10" t="s">
        <v>10</v>
      </c>
      <c r="AM104" s="10" t="s">
        <v>10</v>
      </c>
      <c r="AN104" s="10" t="s">
        <v>10</v>
      </c>
      <c r="AO104" s="10" t="s">
        <v>10</v>
      </c>
      <c r="AP104" s="10" t="s">
        <v>10</v>
      </c>
      <c r="AQ104" s="10" t="s">
        <v>10</v>
      </c>
      <c r="AR104" s="10" t="s">
        <v>10</v>
      </c>
      <c r="AS104" s="10" t="s">
        <v>10</v>
      </c>
      <c r="AT104" s="10" t="s">
        <v>10</v>
      </c>
      <c r="AU104" s="10" t="s">
        <v>10</v>
      </c>
      <c r="AV104" s="10" t="s">
        <v>10</v>
      </c>
      <c r="AW104" s="10" t="s">
        <v>10</v>
      </c>
      <c r="AX104" s="10" t="s">
        <v>10</v>
      </c>
      <c r="AY104" s="10" t="s">
        <v>10</v>
      </c>
      <c r="AZ104" s="10" t="s">
        <v>10</v>
      </c>
      <c r="BA104" s="10" t="s">
        <v>10</v>
      </c>
      <c r="BB104" s="10" t="s">
        <v>10</v>
      </c>
      <c r="BC104" s="10" t="s">
        <v>10</v>
      </c>
      <c r="BD104" s="10" t="s">
        <v>10</v>
      </c>
      <c r="BE104" s="10" t="s">
        <v>10</v>
      </c>
      <c r="BF104" s="10" t="s">
        <v>10</v>
      </c>
      <c r="BG104" s="10" t="s">
        <v>10</v>
      </c>
      <c r="BH104" s="10" t="s">
        <v>10</v>
      </c>
      <c r="BI104" s="10" t="s">
        <v>10</v>
      </c>
      <c r="BJ104" s="10" t="s">
        <v>10</v>
      </c>
      <c r="BK104" s="10" t="s">
        <v>10</v>
      </c>
      <c r="BL104" s="10" t="s">
        <v>10</v>
      </c>
      <c r="BM104" s="10" t="s">
        <v>10</v>
      </c>
      <c r="BN104" s="10" t="s">
        <v>10</v>
      </c>
      <c r="BO104" s="10" t="s">
        <v>10</v>
      </c>
      <c r="BP104" s="10" t="s">
        <v>10</v>
      </c>
      <c r="BQ104" s="10" t="s">
        <v>10</v>
      </c>
      <c r="BR104" s="10" t="s">
        <v>10</v>
      </c>
      <c r="BS104" s="10" t="s">
        <v>10</v>
      </c>
      <c r="BT104" s="10" t="s">
        <v>10</v>
      </c>
      <c r="BU104" s="10" t="s">
        <v>10</v>
      </c>
      <c r="BV104" s="10" t="s">
        <v>10</v>
      </c>
      <c r="BW104" s="10" t="s">
        <v>10</v>
      </c>
      <c r="BX104" s="10" t="s">
        <v>10</v>
      </c>
      <c r="BY104" s="10" t="s">
        <v>10</v>
      </c>
      <c r="BZ104" s="10" t="s">
        <v>10</v>
      </c>
      <c r="CA104" s="10" t="s">
        <v>10</v>
      </c>
      <c r="CB104" s="10" t="s">
        <v>10</v>
      </c>
      <c r="CC104" s="10" t="s">
        <v>10</v>
      </c>
      <c r="CD104" s="10" t="s">
        <v>10</v>
      </c>
      <c r="CE104" s="10" t="s">
        <v>10</v>
      </c>
      <c r="CF104" s="10" t="s">
        <v>10</v>
      </c>
      <c r="CG104" s="10" t="s">
        <v>10</v>
      </c>
      <c r="CH104" s="10" t="s">
        <v>10</v>
      </c>
      <c r="CI104" s="10" t="s">
        <v>10</v>
      </c>
      <c r="CJ104" s="10" t="s">
        <v>10</v>
      </c>
      <c r="CK104" s="10" t="s">
        <v>10</v>
      </c>
      <c r="CL104" s="10" t="s">
        <v>10</v>
      </c>
      <c r="CM104" s="10" t="s">
        <v>10</v>
      </c>
      <c r="CN104" s="10" t="s">
        <v>10</v>
      </c>
      <c r="CO104" s="10" t="s">
        <v>10</v>
      </c>
      <c r="CP104" s="10" t="s">
        <v>10</v>
      </c>
      <c r="CQ104" s="10" t="s">
        <v>10</v>
      </c>
      <c r="CR104" s="10" t="s">
        <v>10</v>
      </c>
      <c r="CS104" s="10" t="s">
        <v>10</v>
      </c>
      <c r="CT104" s="10" t="s">
        <v>10</v>
      </c>
      <c r="CU104" s="10" t="s">
        <v>10</v>
      </c>
      <c r="CV104" s="10" t="s">
        <v>10</v>
      </c>
      <c r="CW104" s="10" t="s">
        <v>10</v>
      </c>
      <c r="CX104" s="10" t="s">
        <v>10</v>
      </c>
      <c r="CY104" s="10" t="s">
        <v>10</v>
      </c>
      <c r="CZ104" s="10" t="s">
        <v>10</v>
      </c>
      <c r="DA104" s="10" t="s">
        <v>10</v>
      </c>
      <c r="DB104" s="10" t="s">
        <v>10</v>
      </c>
      <c r="DC104" s="10" t="s">
        <v>10</v>
      </c>
      <c r="DD104" s="10" t="s">
        <v>10</v>
      </c>
      <c r="DE104" s="10" t="s">
        <v>10</v>
      </c>
      <c r="DF104" s="10" t="s">
        <v>10</v>
      </c>
      <c r="DG104" s="10" t="s">
        <v>10</v>
      </c>
      <c r="DH104" s="10" t="s">
        <v>10</v>
      </c>
      <c r="DI104" s="10" t="s">
        <v>10</v>
      </c>
    </row>
    <row r="105" spans="1:113" x14ac:dyDescent="0.25">
      <c r="A105" t="s">
        <v>101</v>
      </c>
      <c r="B105">
        <v>1</v>
      </c>
      <c r="C105" t="s">
        <v>81</v>
      </c>
      <c r="D105">
        <v>150</v>
      </c>
      <c r="E105">
        <v>0</v>
      </c>
      <c r="F105">
        <v>123</v>
      </c>
      <c r="G105">
        <v>27</v>
      </c>
      <c r="H105">
        <v>91.056910569105696</v>
      </c>
      <c r="I105">
        <v>8.9430894308943092</v>
      </c>
      <c r="J105">
        <v>92.592592592592595</v>
      </c>
      <c r="K105">
        <v>7.4074074074074101</v>
      </c>
      <c r="L105" s="1">
        <v>0.39173214285714297</v>
      </c>
      <c r="M105">
        <v>4.3898117537027999E-2</v>
      </c>
      <c r="N105" s="1">
        <v>0.32400000000000001</v>
      </c>
      <c r="O105">
        <v>1.4142135623731E-3</v>
      </c>
      <c r="P105">
        <v>8.1349206349206291</v>
      </c>
      <c r="Q105" t="s">
        <v>233</v>
      </c>
      <c r="R105">
        <v>1</v>
      </c>
      <c r="S105" t="s">
        <v>234</v>
      </c>
      <c r="T105" t="s">
        <v>165</v>
      </c>
      <c r="U105">
        <v>92</v>
      </c>
      <c r="V105">
        <v>68</v>
      </c>
      <c r="W105" s="1">
        <v>47.5</v>
      </c>
      <c r="X105" s="1">
        <v>60</v>
      </c>
      <c r="Y105">
        <v>0.57889473684210502</v>
      </c>
      <c r="Z105">
        <v>1.02745833333333</v>
      </c>
      <c r="AA105">
        <v>0.99104761904761896</v>
      </c>
      <c r="AB105">
        <v>0.65587499999999999</v>
      </c>
      <c r="AC105">
        <v>45</v>
      </c>
      <c r="AD105">
        <v>52.5</v>
      </c>
      <c r="AE105">
        <v>0.31655555555555598</v>
      </c>
      <c r="AF105">
        <v>0.54700000000000004</v>
      </c>
      <c r="AG105">
        <v>0.27572727272727299</v>
      </c>
      <c r="AH105">
        <v>0.43078947368421</v>
      </c>
      <c r="AI105">
        <v>0</v>
      </c>
      <c r="AJ105" t="s">
        <v>343</v>
      </c>
      <c r="AK105">
        <v>1</v>
      </c>
      <c r="AL105" t="s">
        <v>344</v>
      </c>
      <c r="AM105">
        <v>72</v>
      </c>
      <c r="AN105">
        <v>0</v>
      </c>
      <c r="AO105">
        <v>0</v>
      </c>
      <c r="AP105">
        <v>36</v>
      </c>
      <c r="AQ105">
        <v>36</v>
      </c>
      <c r="AR105">
        <v>100</v>
      </c>
      <c r="AS105">
        <v>100</v>
      </c>
      <c r="AT105">
        <v>100</v>
      </c>
      <c r="AU105">
        <v>100</v>
      </c>
      <c r="AV105">
        <v>0.62833333333333297</v>
      </c>
      <c r="AW105">
        <v>0.62833333333333297</v>
      </c>
      <c r="AX105">
        <v>0.66595833333333299</v>
      </c>
      <c r="AY105">
        <v>0.66595833333333299</v>
      </c>
      <c r="AZ105">
        <v>0.71379166666666705</v>
      </c>
      <c r="BA105">
        <v>0.71379166666666705</v>
      </c>
      <c r="BB105">
        <v>0.60799999999999998</v>
      </c>
      <c r="BC105">
        <v>0.60799999999999998</v>
      </c>
      <c r="BD105">
        <v>0.56699999999999995</v>
      </c>
      <c r="BE105">
        <v>0.57350000000000001</v>
      </c>
      <c r="BF105">
        <v>0.67200000000000004</v>
      </c>
      <c r="BG105">
        <v>0.60750000000000004</v>
      </c>
      <c r="BH105" s="1">
        <v>5.9880636604774599E-2</v>
      </c>
      <c r="BI105" s="1">
        <v>0.13600795755968201</v>
      </c>
      <c r="BJ105" s="1">
        <v>-3.2360742705570301E-2</v>
      </c>
      <c r="BK105" t="s">
        <v>487</v>
      </c>
      <c r="BL105">
        <v>1</v>
      </c>
      <c r="BM105" t="s">
        <v>476</v>
      </c>
      <c r="BN105">
        <v>160</v>
      </c>
      <c r="BO105">
        <v>0</v>
      </c>
      <c r="BP105">
        <v>0</v>
      </c>
      <c r="BQ105">
        <v>152</v>
      </c>
      <c r="BR105">
        <v>8</v>
      </c>
      <c r="BS105">
        <v>80</v>
      </c>
      <c r="BT105">
        <v>76</v>
      </c>
      <c r="BU105">
        <v>4</v>
      </c>
      <c r="BV105" s="1">
        <v>95</v>
      </c>
      <c r="BW105">
        <v>1.0069605263157899</v>
      </c>
      <c r="BX105">
        <v>1.704</v>
      </c>
      <c r="BY105" s="1">
        <v>1.1167125</v>
      </c>
      <c r="BZ105">
        <v>80</v>
      </c>
      <c r="CA105">
        <v>76</v>
      </c>
      <c r="CB105">
        <v>4</v>
      </c>
      <c r="CC105" s="1">
        <v>95</v>
      </c>
      <c r="CD105">
        <v>0.90614473684210495</v>
      </c>
      <c r="CE105">
        <v>0.69599999999999995</v>
      </c>
      <c r="CF105" s="1">
        <v>0.95927499999999999</v>
      </c>
      <c r="CG105" s="1">
        <v>0.16412134163821601</v>
      </c>
      <c r="CH105">
        <v>40</v>
      </c>
      <c r="CI105">
        <v>40</v>
      </c>
      <c r="CJ105">
        <v>0</v>
      </c>
      <c r="CK105">
        <v>100</v>
      </c>
      <c r="CL105">
        <v>0.88897499999999996</v>
      </c>
      <c r="CM105" t="s">
        <v>10</v>
      </c>
      <c r="CN105">
        <v>0.88897499999999996</v>
      </c>
      <c r="CO105">
        <v>40</v>
      </c>
      <c r="CP105">
        <v>36</v>
      </c>
      <c r="CQ105">
        <v>4</v>
      </c>
      <c r="CR105">
        <v>0.9</v>
      </c>
      <c r="CS105">
        <v>1.13805555555556</v>
      </c>
      <c r="CT105">
        <v>1.704</v>
      </c>
      <c r="CU105">
        <v>1.3444499999999999</v>
      </c>
      <c r="CV105">
        <v>40</v>
      </c>
      <c r="CW105">
        <v>38</v>
      </c>
      <c r="CX105">
        <v>2</v>
      </c>
      <c r="CY105">
        <v>95</v>
      </c>
      <c r="CZ105">
        <v>0.91155263157894695</v>
      </c>
      <c r="DA105">
        <v>0.48949999999999999</v>
      </c>
      <c r="DB105">
        <v>0.92927499999999996</v>
      </c>
      <c r="DC105">
        <v>40</v>
      </c>
      <c r="DD105">
        <v>38</v>
      </c>
      <c r="DE105">
        <v>2</v>
      </c>
      <c r="DF105">
        <v>95</v>
      </c>
      <c r="DG105">
        <v>0.90073684210526295</v>
      </c>
      <c r="DH105">
        <v>0.90249999999999997</v>
      </c>
      <c r="DI105">
        <v>0.98927500000000002</v>
      </c>
    </row>
    <row r="106" spans="1:113" x14ac:dyDescent="0.25">
      <c r="A106" t="s">
        <v>80</v>
      </c>
      <c r="B106">
        <v>1</v>
      </c>
      <c r="C106" t="s">
        <v>81</v>
      </c>
      <c r="D106">
        <v>145</v>
      </c>
      <c r="E106">
        <v>5</v>
      </c>
      <c r="F106">
        <v>119</v>
      </c>
      <c r="G106">
        <v>26</v>
      </c>
      <c r="H106">
        <v>98.3193277310924</v>
      </c>
      <c r="I106">
        <v>1.6806722689075599</v>
      </c>
      <c r="J106">
        <v>46.153846153846203</v>
      </c>
      <c r="K106">
        <v>53.846153846153797</v>
      </c>
      <c r="L106" s="1">
        <v>0.34751282051282101</v>
      </c>
      <c r="M106">
        <v>4.8826860786021303E-2</v>
      </c>
      <c r="N106" s="1">
        <v>0.33057142857142902</v>
      </c>
      <c r="O106">
        <v>5.1437361886105697E-2</v>
      </c>
      <c r="P106">
        <v>54.766600920447097</v>
      </c>
      <c r="Q106" t="s">
        <v>235</v>
      </c>
      <c r="R106">
        <v>1</v>
      </c>
      <c r="S106" t="s">
        <v>234</v>
      </c>
      <c r="T106" t="s">
        <v>165</v>
      </c>
      <c r="U106">
        <v>70</v>
      </c>
      <c r="V106">
        <v>90</v>
      </c>
      <c r="W106" s="1">
        <v>52.5</v>
      </c>
      <c r="X106" s="1">
        <v>47.5</v>
      </c>
      <c r="Y106">
        <v>0.46695238095238101</v>
      </c>
      <c r="Z106">
        <v>0.43952631578947399</v>
      </c>
      <c r="AA106">
        <v>0.62457894736842101</v>
      </c>
      <c r="AB106">
        <v>0.54142857142857104</v>
      </c>
      <c r="AC106">
        <v>62.5</v>
      </c>
      <c r="AD106">
        <v>67.5</v>
      </c>
      <c r="AE106">
        <v>0.20604</v>
      </c>
      <c r="AF106">
        <v>0.162444444444444</v>
      </c>
      <c r="AG106">
        <v>0.15766666666666701</v>
      </c>
      <c r="AH106">
        <v>0.15869230769230799</v>
      </c>
      <c r="AI106">
        <v>150</v>
      </c>
      <c r="AJ106" t="s">
        <v>345</v>
      </c>
      <c r="AK106">
        <v>1</v>
      </c>
      <c r="AL106" t="s">
        <v>344</v>
      </c>
      <c r="AM106">
        <v>72</v>
      </c>
      <c r="AN106">
        <v>0</v>
      </c>
      <c r="AO106">
        <v>0</v>
      </c>
      <c r="AP106">
        <v>36</v>
      </c>
      <c r="AQ106">
        <v>36</v>
      </c>
      <c r="AR106">
        <v>91.6666666666667</v>
      </c>
      <c r="AS106">
        <v>75</v>
      </c>
      <c r="AT106">
        <v>87.5</v>
      </c>
      <c r="AU106">
        <v>100</v>
      </c>
      <c r="AV106">
        <v>0.58325000000000005</v>
      </c>
      <c r="AW106">
        <v>0.44500000000000001</v>
      </c>
      <c r="AX106">
        <v>1.03091666666667</v>
      </c>
      <c r="AY106">
        <v>0.48220833333333302</v>
      </c>
      <c r="AZ106">
        <v>0.70591666666666697</v>
      </c>
      <c r="BA106">
        <v>0.46637499999999998</v>
      </c>
      <c r="BB106">
        <v>0.45850000000000002</v>
      </c>
      <c r="BC106">
        <v>0.45850000000000002</v>
      </c>
      <c r="BD106">
        <v>0.434</v>
      </c>
      <c r="BE106">
        <v>0.47549999999999998</v>
      </c>
      <c r="BF106">
        <v>0.47499999999999998</v>
      </c>
      <c r="BG106">
        <v>0.42549999999999999</v>
      </c>
      <c r="BH106" s="1">
        <v>0.76753821974567804</v>
      </c>
      <c r="BI106" s="1">
        <v>0.210315759394199</v>
      </c>
      <c r="BJ106" s="1">
        <v>-0.21388769824260601</v>
      </c>
      <c r="BK106" t="s">
        <v>475</v>
      </c>
      <c r="BL106">
        <v>1</v>
      </c>
      <c r="BM106" t="s">
        <v>476</v>
      </c>
      <c r="BN106">
        <v>160</v>
      </c>
      <c r="BO106">
        <v>0</v>
      </c>
      <c r="BP106">
        <v>0</v>
      </c>
      <c r="BQ106">
        <v>151</v>
      </c>
      <c r="BR106">
        <v>9</v>
      </c>
      <c r="BS106">
        <v>80</v>
      </c>
      <c r="BT106">
        <v>76</v>
      </c>
      <c r="BU106">
        <v>4</v>
      </c>
      <c r="BV106" s="1">
        <v>95</v>
      </c>
      <c r="BW106">
        <v>1.0680131578947401</v>
      </c>
      <c r="BX106">
        <v>0.88049999999999995</v>
      </c>
      <c r="BY106" s="1">
        <v>1.0860125</v>
      </c>
      <c r="BZ106">
        <v>80</v>
      </c>
      <c r="CA106">
        <v>75</v>
      </c>
      <c r="CB106">
        <v>5</v>
      </c>
      <c r="CC106" s="1">
        <v>93.75</v>
      </c>
      <c r="CD106">
        <v>1.0735066666666699</v>
      </c>
      <c r="CE106">
        <v>0.76160000000000005</v>
      </c>
      <c r="CF106" s="1">
        <v>1.0831249999999999</v>
      </c>
      <c r="CG106" s="1">
        <v>2.66589728794013E-3</v>
      </c>
      <c r="CH106">
        <v>40</v>
      </c>
      <c r="CI106">
        <v>40</v>
      </c>
      <c r="CJ106">
        <v>0</v>
      </c>
      <c r="CK106">
        <v>100</v>
      </c>
      <c r="CL106">
        <v>0.92374999999999996</v>
      </c>
      <c r="CM106" t="s">
        <v>10</v>
      </c>
      <c r="CN106">
        <v>0.92374999999999996</v>
      </c>
      <c r="CO106">
        <v>40</v>
      </c>
      <c r="CP106">
        <v>36</v>
      </c>
      <c r="CQ106">
        <v>4</v>
      </c>
      <c r="CR106">
        <v>0.9</v>
      </c>
      <c r="CS106">
        <v>1.22830555555556</v>
      </c>
      <c r="CT106">
        <v>0.88049999999999995</v>
      </c>
      <c r="CU106">
        <v>1.248275</v>
      </c>
      <c r="CV106">
        <v>40</v>
      </c>
      <c r="CW106">
        <v>38</v>
      </c>
      <c r="CX106">
        <v>2</v>
      </c>
      <c r="CY106">
        <v>95</v>
      </c>
      <c r="CZ106">
        <v>1.01771052631579</v>
      </c>
      <c r="DA106">
        <v>0.64900000000000002</v>
      </c>
      <c r="DB106">
        <v>1.0245500000000001</v>
      </c>
      <c r="DC106">
        <v>40</v>
      </c>
      <c r="DD106">
        <v>37</v>
      </c>
      <c r="DE106">
        <v>3</v>
      </c>
      <c r="DF106">
        <v>92.5</v>
      </c>
      <c r="DG106">
        <v>1.1308108108108099</v>
      </c>
      <c r="DH106">
        <v>0.836666666666667</v>
      </c>
      <c r="DI106">
        <v>1.1416999999999999</v>
      </c>
    </row>
    <row r="107" spans="1:113" x14ac:dyDescent="0.25">
      <c r="A107" s="10" t="s">
        <v>10</v>
      </c>
      <c r="B107" s="10" t="s">
        <v>10</v>
      </c>
      <c r="C107" s="10" t="s">
        <v>10</v>
      </c>
      <c r="D107" s="10" t="s">
        <v>10</v>
      </c>
      <c r="E107" s="10" t="s">
        <v>10</v>
      </c>
      <c r="F107" s="10" t="s">
        <v>10</v>
      </c>
      <c r="G107" s="10" t="s">
        <v>10</v>
      </c>
      <c r="H107" s="10" t="s">
        <v>10</v>
      </c>
      <c r="I107" s="10" t="s">
        <v>10</v>
      </c>
      <c r="J107" s="10" t="s">
        <v>10</v>
      </c>
      <c r="K107" s="10" t="s">
        <v>10</v>
      </c>
      <c r="L107" s="10" t="s">
        <v>10</v>
      </c>
      <c r="M107" s="10" t="s">
        <v>10</v>
      </c>
      <c r="N107" s="10" t="s">
        <v>10</v>
      </c>
      <c r="O107" s="10" t="s">
        <v>10</v>
      </c>
      <c r="P107" s="10" t="s">
        <v>10</v>
      </c>
      <c r="Q107" t="s">
        <v>236</v>
      </c>
      <c r="R107">
        <v>1</v>
      </c>
      <c r="S107" t="s">
        <v>238</v>
      </c>
      <c r="T107" t="s">
        <v>179</v>
      </c>
      <c r="U107">
        <v>51</v>
      </c>
      <c r="V107">
        <v>109</v>
      </c>
      <c r="W107" s="1">
        <v>57.5</v>
      </c>
      <c r="X107" s="1">
        <v>47.5</v>
      </c>
      <c r="Y107">
        <v>0.80143478260869605</v>
      </c>
      <c r="Z107">
        <v>0.76268421052631596</v>
      </c>
      <c r="AA107">
        <v>0.64564705882352902</v>
      </c>
      <c r="AB107">
        <v>0.68300000000000005</v>
      </c>
      <c r="AC107">
        <v>45</v>
      </c>
      <c r="AD107">
        <v>42.5</v>
      </c>
      <c r="AE107">
        <v>0.48533333333333301</v>
      </c>
      <c r="AF107">
        <v>0.44729411764705901</v>
      </c>
      <c r="AG107">
        <v>0.40749999999999997</v>
      </c>
      <c r="AH107">
        <v>0.53086956521739104</v>
      </c>
      <c r="AI107">
        <v>-175</v>
      </c>
      <c r="AJ107" s="10" t="s">
        <v>10</v>
      </c>
      <c r="AK107" s="10" t="s">
        <v>10</v>
      </c>
      <c r="AL107" s="10" t="s">
        <v>10</v>
      </c>
      <c r="AM107" s="10" t="s">
        <v>10</v>
      </c>
      <c r="AN107" s="10" t="s">
        <v>10</v>
      </c>
      <c r="AO107" s="10" t="s">
        <v>10</v>
      </c>
      <c r="AP107" s="10" t="s">
        <v>10</v>
      </c>
      <c r="AQ107" s="10" t="s">
        <v>10</v>
      </c>
      <c r="AR107" s="10" t="s">
        <v>10</v>
      </c>
      <c r="AS107" s="10" t="s">
        <v>10</v>
      </c>
      <c r="AT107" s="10" t="s">
        <v>10</v>
      </c>
      <c r="AU107" s="10" t="s">
        <v>10</v>
      </c>
      <c r="AV107" s="10" t="s">
        <v>10</v>
      </c>
      <c r="AW107" s="10" t="s">
        <v>10</v>
      </c>
      <c r="AX107" s="10" t="s">
        <v>10</v>
      </c>
      <c r="AY107" s="10" t="s">
        <v>10</v>
      </c>
      <c r="AZ107" s="10" t="s">
        <v>10</v>
      </c>
      <c r="BA107" s="10" t="s">
        <v>10</v>
      </c>
      <c r="BB107" s="10" t="s">
        <v>10</v>
      </c>
      <c r="BC107" s="10" t="s">
        <v>10</v>
      </c>
      <c r="BD107" s="10" t="s">
        <v>10</v>
      </c>
      <c r="BE107" s="10" t="s">
        <v>10</v>
      </c>
      <c r="BF107" s="10" t="s">
        <v>10</v>
      </c>
      <c r="BG107" s="10" t="s">
        <v>10</v>
      </c>
      <c r="BH107" s="10" t="s">
        <v>10</v>
      </c>
      <c r="BI107" s="10" t="s">
        <v>10</v>
      </c>
      <c r="BJ107" s="10" t="s">
        <v>10</v>
      </c>
      <c r="BK107" t="s">
        <v>477</v>
      </c>
      <c r="BL107">
        <v>1</v>
      </c>
      <c r="BM107" t="s">
        <v>476</v>
      </c>
      <c r="BN107">
        <v>160</v>
      </c>
      <c r="BO107">
        <v>0</v>
      </c>
      <c r="BP107">
        <v>0</v>
      </c>
      <c r="BQ107">
        <v>131</v>
      </c>
      <c r="BR107">
        <v>29</v>
      </c>
      <c r="BS107">
        <v>80</v>
      </c>
      <c r="BT107">
        <v>70</v>
      </c>
      <c r="BU107">
        <v>10</v>
      </c>
      <c r="BV107" s="1">
        <v>87.5</v>
      </c>
      <c r="BW107">
        <v>0.78700000000000003</v>
      </c>
      <c r="BX107">
        <v>0.62649999999999995</v>
      </c>
      <c r="BY107" s="1">
        <v>0.82125000000000004</v>
      </c>
      <c r="BZ107">
        <v>80</v>
      </c>
      <c r="CA107">
        <v>61</v>
      </c>
      <c r="CB107">
        <v>19</v>
      </c>
      <c r="CC107" s="1">
        <v>76.25</v>
      </c>
      <c r="CD107">
        <v>0.73924590163934401</v>
      </c>
      <c r="CE107">
        <v>0.63110526315789495</v>
      </c>
      <c r="CF107" s="1">
        <v>0.85197500000000004</v>
      </c>
      <c r="CG107" s="1">
        <v>-3.6063264767158702E-2</v>
      </c>
      <c r="CH107">
        <v>40</v>
      </c>
      <c r="CI107">
        <v>35</v>
      </c>
      <c r="CJ107">
        <v>5</v>
      </c>
      <c r="CK107">
        <v>87.5</v>
      </c>
      <c r="CL107">
        <v>0.70522857142857098</v>
      </c>
      <c r="CM107">
        <v>0.59860000000000002</v>
      </c>
      <c r="CN107">
        <v>0.74750000000000005</v>
      </c>
      <c r="CO107">
        <v>40</v>
      </c>
      <c r="CP107">
        <v>35</v>
      </c>
      <c r="CQ107">
        <v>5</v>
      </c>
      <c r="CR107">
        <v>0.875</v>
      </c>
      <c r="CS107">
        <v>0.86877142857142897</v>
      </c>
      <c r="CT107">
        <v>0.65439999999999998</v>
      </c>
      <c r="CU107">
        <v>0.89500000000000002</v>
      </c>
      <c r="CV107">
        <v>40</v>
      </c>
      <c r="CW107">
        <v>31</v>
      </c>
      <c r="CX107">
        <v>9</v>
      </c>
      <c r="CY107">
        <v>77.5</v>
      </c>
      <c r="CZ107">
        <v>0.73751612903225805</v>
      </c>
      <c r="DA107">
        <v>0.62533333333333296</v>
      </c>
      <c r="DB107">
        <v>0.89124999999999999</v>
      </c>
      <c r="DC107">
        <v>40</v>
      </c>
      <c r="DD107">
        <v>30</v>
      </c>
      <c r="DE107">
        <v>10</v>
      </c>
      <c r="DF107">
        <v>75</v>
      </c>
      <c r="DG107">
        <v>0.74103333333333299</v>
      </c>
      <c r="DH107">
        <v>0.63629999999999998</v>
      </c>
      <c r="DI107">
        <v>0.81269999999999998</v>
      </c>
    </row>
    <row r="108" spans="1:113" x14ac:dyDescent="0.25">
      <c r="A108" t="s">
        <v>83</v>
      </c>
      <c r="B108">
        <v>1</v>
      </c>
      <c r="C108" t="s">
        <v>81</v>
      </c>
      <c r="D108">
        <v>149</v>
      </c>
      <c r="E108">
        <v>1</v>
      </c>
      <c r="F108">
        <v>123</v>
      </c>
      <c r="G108">
        <v>26</v>
      </c>
      <c r="H108">
        <v>100</v>
      </c>
      <c r="I108">
        <v>0</v>
      </c>
      <c r="J108">
        <v>92.307692307692307</v>
      </c>
      <c r="K108">
        <v>7.6923076923076898</v>
      </c>
      <c r="L108" s="1">
        <v>0.35359349593495898</v>
      </c>
      <c r="M108">
        <v>3.5898727635878501E-2</v>
      </c>
      <c r="N108" s="1">
        <v>0.3085</v>
      </c>
      <c r="O108">
        <v>1.20208152801713E-2</v>
      </c>
      <c r="P108">
        <v>7.6923076923076898</v>
      </c>
      <c r="Q108" t="s">
        <v>239</v>
      </c>
      <c r="R108">
        <v>1</v>
      </c>
      <c r="S108" t="s">
        <v>238</v>
      </c>
      <c r="T108" t="s">
        <v>179</v>
      </c>
      <c r="U108">
        <v>73</v>
      </c>
      <c r="V108">
        <v>87</v>
      </c>
      <c r="W108" s="1">
        <v>35</v>
      </c>
      <c r="X108" s="1">
        <v>47.5</v>
      </c>
      <c r="Y108">
        <v>0.68485714285714305</v>
      </c>
      <c r="Z108">
        <v>0.80089473684210499</v>
      </c>
      <c r="AA108">
        <v>0.89742307692307699</v>
      </c>
      <c r="AB108">
        <v>0.73914285714285699</v>
      </c>
      <c r="AC108">
        <v>57.5</v>
      </c>
      <c r="AD108">
        <v>32.5</v>
      </c>
      <c r="AE108">
        <v>0.39539130434782599</v>
      </c>
      <c r="AF108">
        <v>0.45800000000000002</v>
      </c>
      <c r="AG108">
        <v>0.441705882352941</v>
      </c>
      <c r="AH108">
        <v>0.43333333333333302</v>
      </c>
      <c r="AI108">
        <v>-375</v>
      </c>
      <c r="AJ108" t="s">
        <v>346</v>
      </c>
      <c r="AK108">
        <v>1</v>
      </c>
      <c r="AL108" t="s">
        <v>344</v>
      </c>
      <c r="AM108">
        <v>72</v>
      </c>
      <c r="AN108">
        <v>0</v>
      </c>
      <c r="AO108">
        <v>0</v>
      </c>
      <c r="AP108">
        <v>36</v>
      </c>
      <c r="AQ108">
        <v>36</v>
      </c>
      <c r="AR108">
        <v>95.8333333333333</v>
      </c>
      <c r="AS108">
        <v>91.6666666666667</v>
      </c>
      <c r="AT108">
        <v>95.8333333333333</v>
      </c>
      <c r="AU108">
        <v>100</v>
      </c>
      <c r="AV108">
        <v>0.79120833333333296</v>
      </c>
      <c r="AW108">
        <v>0.69329166666666697</v>
      </c>
      <c r="AX108">
        <v>0.85824999999999996</v>
      </c>
      <c r="AY108">
        <v>0.69074999999999998</v>
      </c>
      <c r="AZ108">
        <v>0.84624999999999995</v>
      </c>
      <c r="BA108">
        <v>0.72395833333333304</v>
      </c>
      <c r="BB108">
        <v>0.57050000000000001</v>
      </c>
      <c r="BC108">
        <v>0.57050000000000001</v>
      </c>
      <c r="BD108">
        <v>0.66549999999999998</v>
      </c>
      <c r="BE108">
        <v>0.6825</v>
      </c>
      <c r="BF108">
        <v>0.68149999999999999</v>
      </c>
      <c r="BG108">
        <v>0.59050000000000002</v>
      </c>
      <c r="BH108" s="1">
        <v>8.4733266628047796E-2</v>
      </c>
      <c r="BI108" s="1">
        <v>6.9566591184369905E-2</v>
      </c>
      <c r="BJ108" s="1">
        <v>-0.27895097161514598</v>
      </c>
      <c r="BK108" t="s">
        <v>478</v>
      </c>
      <c r="BL108">
        <v>1</v>
      </c>
      <c r="BM108" t="s">
        <v>476</v>
      </c>
      <c r="BN108">
        <v>160</v>
      </c>
      <c r="BO108">
        <v>0</v>
      </c>
      <c r="BP108">
        <v>0</v>
      </c>
      <c r="BQ108">
        <v>142</v>
      </c>
      <c r="BR108">
        <v>18</v>
      </c>
      <c r="BS108">
        <v>80</v>
      </c>
      <c r="BT108">
        <v>68</v>
      </c>
      <c r="BU108">
        <v>12</v>
      </c>
      <c r="BV108" s="1">
        <v>85</v>
      </c>
      <c r="BW108">
        <v>0.72980882352941201</v>
      </c>
      <c r="BX108">
        <v>0.59</v>
      </c>
      <c r="BY108" s="1">
        <v>0.76429999999999998</v>
      </c>
      <c r="BZ108">
        <v>80</v>
      </c>
      <c r="CA108">
        <v>74</v>
      </c>
      <c r="CB108">
        <v>6</v>
      </c>
      <c r="CC108" s="1">
        <v>92.5</v>
      </c>
      <c r="CD108">
        <v>0.79048648648648601</v>
      </c>
      <c r="CE108">
        <v>0.62616666666666698</v>
      </c>
      <c r="CF108" s="1">
        <v>0.81593749999999998</v>
      </c>
      <c r="CG108" s="1">
        <v>-6.3286097280735407E-2</v>
      </c>
      <c r="CH108">
        <v>40</v>
      </c>
      <c r="CI108">
        <v>38</v>
      </c>
      <c r="CJ108">
        <v>2</v>
      </c>
      <c r="CK108">
        <v>95</v>
      </c>
      <c r="CL108">
        <v>0.68878947368421095</v>
      </c>
      <c r="CM108">
        <v>0.4955</v>
      </c>
      <c r="CN108">
        <v>0.68725000000000003</v>
      </c>
      <c r="CO108">
        <v>40</v>
      </c>
      <c r="CP108">
        <v>30</v>
      </c>
      <c r="CQ108">
        <v>10</v>
      </c>
      <c r="CR108">
        <v>0.75</v>
      </c>
      <c r="CS108">
        <v>0.78176666666666705</v>
      </c>
      <c r="CT108">
        <v>0.6089</v>
      </c>
      <c r="CU108">
        <v>0.84135000000000004</v>
      </c>
      <c r="CV108">
        <v>40</v>
      </c>
      <c r="CW108">
        <v>37</v>
      </c>
      <c r="CX108">
        <v>3</v>
      </c>
      <c r="CY108">
        <v>92.5</v>
      </c>
      <c r="CZ108">
        <v>0.80245945945945896</v>
      </c>
      <c r="DA108">
        <v>0.52</v>
      </c>
      <c r="DB108">
        <v>0.83455000000000001</v>
      </c>
      <c r="DC108">
        <v>40</v>
      </c>
      <c r="DD108">
        <v>37</v>
      </c>
      <c r="DE108">
        <v>3</v>
      </c>
      <c r="DF108">
        <v>92.5</v>
      </c>
      <c r="DG108">
        <v>0.77851351351351294</v>
      </c>
      <c r="DH108">
        <v>0.73233333333333295</v>
      </c>
      <c r="DI108">
        <v>0.79732499999999995</v>
      </c>
    </row>
    <row r="109" spans="1:113" x14ac:dyDescent="0.25">
      <c r="A109" t="s">
        <v>85</v>
      </c>
      <c r="B109">
        <v>1</v>
      </c>
      <c r="C109" t="s">
        <v>81</v>
      </c>
      <c r="D109">
        <v>150</v>
      </c>
      <c r="E109">
        <v>0</v>
      </c>
      <c r="F109">
        <v>123</v>
      </c>
      <c r="G109">
        <v>27</v>
      </c>
      <c r="H109">
        <v>99.1869918699187</v>
      </c>
      <c r="I109">
        <v>0.81300813008130102</v>
      </c>
      <c r="J109">
        <v>92.592592592592595</v>
      </c>
      <c r="K109">
        <v>7.4074074074074101</v>
      </c>
      <c r="L109" s="1">
        <v>0.38208196721311499</v>
      </c>
      <c r="M109">
        <v>5.5557667183521599E-2</v>
      </c>
      <c r="N109" s="1">
        <v>0.32300000000000001</v>
      </c>
      <c r="O109">
        <v>3.39411254969543E-2</v>
      </c>
      <c r="P109">
        <v>7.4681238615664798</v>
      </c>
      <c r="Q109" t="s">
        <v>240</v>
      </c>
      <c r="R109">
        <v>1</v>
      </c>
      <c r="S109" t="s">
        <v>238</v>
      </c>
      <c r="T109" t="s">
        <v>179</v>
      </c>
      <c r="U109">
        <v>75</v>
      </c>
      <c r="V109">
        <v>85</v>
      </c>
      <c r="W109" s="1">
        <v>35</v>
      </c>
      <c r="X109" s="1">
        <v>50</v>
      </c>
      <c r="Y109">
        <v>1.00114285714286</v>
      </c>
      <c r="Z109">
        <v>0.98629999999999995</v>
      </c>
      <c r="AA109">
        <v>1.4547692307692299</v>
      </c>
      <c r="AB109">
        <v>1.6445000000000001</v>
      </c>
      <c r="AC109">
        <v>47.5</v>
      </c>
      <c r="AD109">
        <v>45</v>
      </c>
      <c r="AE109">
        <v>0.57236842105263197</v>
      </c>
      <c r="AF109">
        <v>0.68061111111111094</v>
      </c>
      <c r="AG109">
        <v>0.74390476190476196</v>
      </c>
      <c r="AH109">
        <v>0.621</v>
      </c>
      <c r="AI109">
        <v>-225</v>
      </c>
      <c r="AJ109" t="s">
        <v>347</v>
      </c>
      <c r="AK109">
        <v>1</v>
      </c>
      <c r="AL109" t="s">
        <v>344</v>
      </c>
      <c r="AM109">
        <v>72</v>
      </c>
      <c r="AN109">
        <v>0</v>
      </c>
      <c r="AO109">
        <v>0</v>
      </c>
      <c r="AP109">
        <v>36</v>
      </c>
      <c r="AQ109">
        <v>36</v>
      </c>
      <c r="AR109">
        <v>95.8333333333333</v>
      </c>
      <c r="AS109">
        <v>91.6666666666667</v>
      </c>
      <c r="AT109">
        <v>100</v>
      </c>
      <c r="AU109">
        <v>100</v>
      </c>
      <c r="AV109">
        <v>0.64845833333333303</v>
      </c>
      <c r="AW109">
        <v>0.56162500000000004</v>
      </c>
      <c r="AX109">
        <v>0.68387500000000001</v>
      </c>
      <c r="AY109">
        <v>0.53125</v>
      </c>
      <c r="AZ109">
        <v>0.55466666666666697</v>
      </c>
      <c r="BA109">
        <v>0.55466666666666697</v>
      </c>
      <c r="BB109">
        <v>0.68049999999999999</v>
      </c>
      <c r="BC109">
        <v>0.68049999999999999</v>
      </c>
      <c r="BD109">
        <v>0.53200000000000003</v>
      </c>
      <c r="BE109">
        <v>0.53100000000000003</v>
      </c>
      <c r="BF109">
        <v>0.50749999999999995</v>
      </c>
      <c r="BG109">
        <v>0.5585</v>
      </c>
      <c r="BH109" s="1">
        <v>5.46167191415537E-2</v>
      </c>
      <c r="BI109" s="1">
        <v>-0.14463792327957301</v>
      </c>
      <c r="BJ109" s="1">
        <v>4.9412067082182001E-2</v>
      </c>
      <c r="BK109" t="s">
        <v>479</v>
      </c>
      <c r="BL109">
        <v>1</v>
      </c>
      <c r="BM109" t="s">
        <v>476</v>
      </c>
      <c r="BN109">
        <v>160</v>
      </c>
      <c r="BO109">
        <v>0</v>
      </c>
      <c r="BP109">
        <v>0</v>
      </c>
      <c r="BQ109">
        <v>140</v>
      </c>
      <c r="BR109">
        <v>20</v>
      </c>
      <c r="BS109">
        <v>80</v>
      </c>
      <c r="BT109">
        <v>73</v>
      </c>
      <c r="BU109">
        <v>7</v>
      </c>
      <c r="BV109" s="1">
        <v>91.25</v>
      </c>
      <c r="BW109">
        <v>0.82968493150684897</v>
      </c>
      <c r="BX109">
        <v>0.58557142857142896</v>
      </c>
      <c r="BY109" s="1">
        <v>0.83438749999999995</v>
      </c>
      <c r="BZ109">
        <v>80</v>
      </c>
      <c r="CA109">
        <v>67</v>
      </c>
      <c r="CB109">
        <v>13</v>
      </c>
      <c r="CC109" s="1">
        <v>83.75</v>
      </c>
      <c r="CD109">
        <v>0.783865671641791</v>
      </c>
      <c r="CE109">
        <v>0.67792307692307696</v>
      </c>
      <c r="CF109" s="1">
        <v>0.8253625</v>
      </c>
      <c r="CG109" s="1">
        <v>1.0934589347105001E-2</v>
      </c>
      <c r="CH109">
        <v>40</v>
      </c>
      <c r="CI109">
        <v>37</v>
      </c>
      <c r="CJ109">
        <v>3</v>
      </c>
      <c r="CK109">
        <v>92.5</v>
      </c>
      <c r="CL109">
        <v>0.70302702702702702</v>
      </c>
      <c r="CM109">
        <v>0.55266666666666697</v>
      </c>
      <c r="CN109">
        <v>0.71902500000000003</v>
      </c>
      <c r="CO109">
        <v>40</v>
      </c>
      <c r="CP109">
        <v>36</v>
      </c>
      <c r="CQ109">
        <v>4</v>
      </c>
      <c r="CR109">
        <v>0.9</v>
      </c>
      <c r="CS109">
        <v>0.95986111111111105</v>
      </c>
      <c r="CT109">
        <v>0.61024999999999996</v>
      </c>
      <c r="CU109">
        <v>0.94974999999999998</v>
      </c>
      <c r="CV109">
        <v>40</v>
      </c>
      <c r="CW109">
        <v>34</v>
      </c>
      <c r="CX109">
        <v>6</v>
      </c>
      <c r="CY109">
        <v>85</v>
      </c>
      <c r="CZ109">
        <v>0.78676470588235303</v>
      </c>
      <c r="DA109">
        <v>0.77300000000000002</v>
      </c>
      <c r="DB109">
        <v>0.83750000000000002</v>
      </c>
      <c r="DC109">
        <v>40</v>
      </c>
      <c r="DD109">
        <v>33</v>
      </c>
      <c r="DE109">
        <v>7</v>
      </c>
      <c r="DF109">
        <v>82.5</v>
      </c>
      <c r="DG109">
        <v>0.78087878787878795</v>
      </c>
      <c r="DH109">
        <v>0.59642857142857097</v>
      </c>
      <c r="DI109">
        <v>0.81322499999999998</v>
      </c>
    </row>
    <row r="110" spans="1:113" x14ac:dyDescent="0.25">
      <c r="A110" t="s">
        <v>87</v>
      </c>
      <c r="B110">
        <v>1</v>
      </c>
      <c r="C110" t="s">
        <v>81</v>
      </c>
      <c r="D110">
        <v>149</v>
      </c>
      <c r="E110">
        <v>1</v>
      </c>
      <c r="F110">
        <v>122</v>
      </c>
      <c r="G110">
        <v>27</v>
      </c>
      <c r="H110">
        <v>95.901639344262307</v>
      </c>
      <c r="I110">
        <v>4.0983606557377001</v>
      </c>
      <c r="J110">
        <v>74.074074074074105</v>
      </c>
      <c r="K110">
        <v>25.925925925925899</v>
      </c>
      <c r="L110" s="1">
        <v>0.35652136752136798</v>
      </c>
      <c r="M110">
        <v>5.7364923544672999E-2</v>
      </c>
      <c r="N110" s="1">
        <v>0.28428571428571398</v>
      </c>
      <c r="O110">
        <v>2.5309512610309799E-2</v>
      </c>
      <c r="P110">
        <v>27.033871478315898</v>
      </c>
      <c r="Q110" t="s">
        <v>241</v>
      </c>
      <c r="R110">
        <v>1</v>
      </c>
      <c r="S110" t="s">
        <v>234</v>
      </c>
      <c r="T110" t="s">
        <v>165</v>
      </c>
      <c r="U110">
        <v>66</v>
      </c>
      <c r="V110">
        <v>94</v>
      </c>
      <c r="W110" s="1">
        <v>50</v>
      </c>
      <c r="X110" s="1">
        <v>57.5</v>
      </c>
      <c r="Y110">
        <v>1.3734500000000001</v>
      </c>
      <c r="Z110">
        <v>1.3916521739130401</v>
      </c>
      <c r="AA110">
        <v>1.502</v>
      </c>
      <c r="AB110">
        <v>1.0527647058823499</v>
      </c>
      <c r="AC110">
        <v>62.5</v>
      </c>
      <c r="AD110">
        <v>40</v>
      </c>
      <c r="AE110">
        <v>1.0893200000000001</v>
      </c>
      <c r="AF110">
        <v>0.9326875</v>
      </c>
      <c r="AG110">
        <v>0.93686666666666696</v>
      </c>
      <c r="AH110">
        <v>1.0085833333333301</v>
      </c>
      <c r="AI110">
        <v>50</v>
      </c>
      <c r="AJ110" t="s">
        <v>348</v>
      </c>
      <c r="AK110">
        <v>1</v>
      </c>
      <c r="AL110" t="s">
        <v>344</v>
      </c>
      <c r="AM110">
        <v>72</v>
      </c>
      <c r="AN110">
        <v>0</v>
      </c>
      <c r="AO110">
        <v>0</v>
      </c>
      <c r="AP110">
        <v>36</v>
      </c>
      <c r="AQ110">
        <v>36</v>
      </c>
      <c r="AR110">
        <v>95.8333333333333</v>
      </c>
      <c r="AS110">
        <v>91.6666666666667</v>
      </c>
      <c r="AT110">
        <v>100</v>
      </c>
      <c r="AU110">
        <v>100</v>
      </c>
      <c r="AV110">
        <v>0.65925</v>
      </c>
      <c r="AW110">
        <v>0.58495833333333302</v>
      </c>
      <c r="AX110">
        <v>0.64091666666666702</v>
      </c>
      <c r="AY110">
        <v>0.52654166666666702</v>
      </c>
      <c r="AZ110">
        <v>0.54954166666666704</v>
      </c>
      <c r="BA110">
        <v>0.54954166666666704</v>
      </c>
      <c r="BB110">
        <v>0.54874999999999996</v>
      </c>
      <c r="BC110">
        <v>0.54874999999999996</v>
      </c>
      <c r="BD110">
        <v>0.54900000000000004</v>
      </c>
      <c r="BE110">
        <v>0.52449999999999997</v>
      </c>
      <c r="BF110">
        <v>0.53249999999999997</v>
      </c>
      <c r="BG110">
        <v>0.54</v>
      </c>
      <c r="BH110" s="1">
        <v>-2.7809379345215501E-2</v>
      </c>
      <c r="BI110" s="1">
        <v>-0.166413854127165</v>
      </c>
      <c r="BJ110" s="1">
        <v>-0.16761471368979899</v>
      </c>
      <c r="BK110" t="s">
        <v>480</v>
      </c>
      <c r="BL110">
        <v>1</v>
      </c>
      <c r="BM110" t="s">
        <v>476</v>
      </c>
      <c r="BN110">
        <v>160</v>
      </c>
      <c r="BO110">
        <v>0</v>
      </c>
      <c r="BP110">
        <v>0</v>
      </c>
      <c r="BQ110">
        <v>143</v>
      </c>
      <c r="BR110">
        <v>17</v>
      </c>
      <c r="BS110">
        <v>80</v>
      </c>
      <c r="BT110">
        <v>76</v>
      </c>
      <c r="BU110">
        <v>4</v>
      </c>
      <c r="BV110" s="1">
        <v>95</v>
      </c>
      <c r="BW110">
        <v>0.87644736842105297</v>
      </c>
      <c r="BX110">
        <v>0.86775000000000002</v>
      </c>
      <c r="BY110" s="1">
        <v>0.89707499999999996</v>
      </c>
      <c r="BZ110">
        <v>80</v>
      </c>
      <c r="CA110">
        <v>67</v>
      </c>
      <c r="CB110">
        <v>13</v>
      </c>
      <c r="CC110" s="1">
        <v>83.75</v>
      </c>
      <c r="CD110">
        <v>1.0270447761193999</v>
      </c>
      <c r="CE110">
        <v>0.76707692307692299</v>
      </c>
      <c r="CF110" s="1">
        <v>1.057075</v>
      </c>
      <c r="CG110" s="1">
        <v>-0.15136106709552299</v>
      </c>
      <c r="CH110">
        <v>40</v>
      </c>
      <c r="CI110">
        <v>38</v>
      </c>
      <c r="CJ110">
        <v>2</v>
      </c>
      <c r="CK110">
        <v>95</v>
      </c>
      <c r="CL110">
        <v>0.78113157894736795</v>
      </c>
      <c r="CM110">
        <v>0.93100000000000005</v>
      </c>
      <c r="CN110">
        <v>0.80925000000000002</v>
      </c>
      <c r="CO110">
        <v>40</v>
      </c>
      <c r="CP110">
        <v>38</v>
      </c>
      <c r="CQ110">
        <v>2</v>
      </c>
      <c r="CR110">
        <v>0.95</v>
      </c>
      <c r="CS110">
        <v>0.971763157894737</v>
      </c>
      <c r="CT110">
        <v>0.80449999999999999</v>
      </c>
      <c r="CU110">
        <v>0.9849</v>
      </c>
      <c r="CV110">
        <v>40</v>
      </c>
      <c r="CW110">
        <v>33</v>
      </c>
      <c r="CX110">
        <v>7</v>
      </c>
      <c r="CY110">
        <v>82.5</v>
      </c>
      <c r="CZ110">
        <v>0.98524242424242403</v>
      </c>
      <c r="DA110">
        <v>0.82614285714285696</v>
      </c>
      <c r="DB110">
        <v>1.0324</v>
      </c>
      <c r="DC110">
        <v>40</v>
      </c>
      <c r="DD110">
        <v>34</v>
      </c>
      <c r="DE110">
        <v>6</v>
      </c>
      <c r="DF110">
        <v>85</v>
      </c>
      <c r="DG110">
        <v>1.0676176470588199</v>
      </c>
      <c r="DH110">
        <v>0.69816666666666705</v>
      </c>
      <c r="DI110">
        <v>1.08175</v>
      </c>
    </row>
    <row r="111" spans="1:113" x14ac:dyDescent="0.25">
      <c r="A111" t="s">
        <v>89</v>
      </c>
      <c r="B111">
        <v>1</v>
      </c>
      <c r="C111" t="s">
        <v>81</v>
      </c>
      <c r="D111">
        <v>149</v>
      </c>
      <c r="E111">
        <v>1</v>
      </c>
      <c r="F111">
        <v>122</v>
      </c>
      <c r="G111">
        <v>27</v>
      </c>
      <c r="H111">
        <v>99.180327868852501</v>
      </c>
      <c r="I111">
        <v>0.81967213114754101</v>
      </c>
      <c r="J111">
        <v>88.8888888888889</v>
      </c>
      <c r="K111">
        <v>11.1111111111111</v>
      </c>
      <c r="L111" s="1">
        <v>0.34895041322314102</v>
      </c>
      <c r="M111">
        <v>3.8233678705139301E-2</v>
      </c>
      <c r="N111" s="1">
        <v>0.27966666666666701</v>
      </c>
      <c r="O111">
        <v>4.1884762543594897E-2</v>
      </c>
      <c r="P111">
        <v>11.2029384756657</v>
      </c>
      <c r="Q111" t="s">
        <v>242</v>
      </c>
      <c r="R111">
        <v>1</v>
      </c>
      <c r="S111" t="s">
        <v>238</v>
      </c>
      <c r="T111" t="s">
        <v>179</v>
      </c>
      <c r="U111">
        <v>87</v>
      </c>
      <c r="V111">
        <v>73</v>
      </c>
      <c r="W111" s="1">
        <v>42.5</v>
      </c>
      <c r="X111" s="1">
        <v>50</v>
      </c>
      <c r="Y111">
        <v>0.68341176470588205</v>
      </c>
      <c r="Z111">
        <v>0.60765000000000002</v>
      </c>
      <c r="AA111">
        <v>0.59247826086956501</v>
      </c>
      <c r="AB111">
        <v>0.58594999999999997</v>
      </c>
      <c r="AC111">
        <v>47.5</v>
      </c>
      <c r="AD111">
        <v>37.5</v>
      </c>
      <c r="AE111">
        <v>0.45657894736842097</v>
      </c>
      <c r="AF111">
        <v>0.590733333333333</v>
      </c>
      <c r="AG111">
        <v>0.54809523809523797</v>
      </c>
      <c r="AH111">
        <v>0.65032000000000001</v>
      </c>
      <c r="AI111">
        <v>-175</v>
      </c>
      <c r="AJ111" t="s">
        <v>349</v>
      </c>
      <c r="AK111">
        <v>1</v>
      </c>
      <c r="AL111" t="s">
        <v>344</v>
      </c>
      <c r="AM111">
        <v>69</v>
      </c>
      <c r="AN111">
        <v>0</v>
      </c>
      <c r="AO111">
        <v>3</v>
      </c>
      <c r="AP111">
        <v>34</v>
      </c>
      <c r="AQ111">
        <v>35</v>
      </c>
      <c r="AR111">
        <v>86.956521739130395</v>
      </c>
      <c r="AS111">
        <v>95.652173913043498</v>
      </c>
      <c r="AT111">
        <v>82.608695652173907</v>
      </c>
      <c r="AU111">
        <v>66.6666666666667</v>
      </c>
      <c r="AV111">
        <v>0.51160869565217404</v>
      </c>
      <c r="AW111">
        <v>0.39195652173912998</v>
      </c>
      <c r="AX111">
        <v>0.43278260869565199</v>
      </c>
      <c r="AY111">
        <v>0.41034782608695702</v>
      </c>
      <c r="AZ111">
        <v>0.60334782608695603</v>
      </c>
      <c r="BA111">
        <v>0.39495652173912998</v>
      </c>
      <c r="BB111">
        <v>0.69733333333333303</v>
      </c>
      <c r="BC111">
        <v>0.376</v>
      </c>
      <c r="BD111">
        <v>0.4</v>
      </c>
      <c r="BE111">
        <v>0.4</v>
      </c>
      <c r="BF111">
        <v>0.41499999999999998</v>
      </c>
      <c r="BG111">
        <v>0.498</v>
      </c>
      <c r="BH111" s="1">
        <v>-0.1540749553837</v>
      </c>
      <c r="BI111" s="1">
        <v>0.17931503356845399</v>
      </c>
      <c r="BJ111" s="1">
        <v>0.36302087759553597</v>
      </c>
      <c r="BK111" t="s">
        <v>481</v>
      </c>
      <c r="BL111">
        <v>1</v>
      </c>
      <c r="BM111" t="s">
        <v>476</v>
      </c>
      <c r="BN111">
        <v>160</v>
      </c>
      <c r="BO111">
        <v>0</v>
      </c>
      <c r="BP111">
        <v>0</v>
      </c>
      <c r="BQ111">
        <v>113</v>
      </c>
      <c r="BR111">
        <v>47</v>
      </c>
      <c r="BS111">
        <v>80</v>
      </c>
      <c r="BT111">
        <v>63</v>
      </c>
      <c r="BU111">
        <v>17</v>
      </c>
      <c r="BV111" s="1">
        <v>78.75</v>
      </c>
      <c r="BW111">
        <v>0.53573015873015895</v>
      </c>
      <c r="BX111">
        <v>0.505058823529412</v>
      </c>
      <c r="BY111" s="1">
        <v>0.59524999999999995</v>
      </c>
      <c r="BZ111">
        <v>80</v>
      </c>
      <c r="CA111">
        <v>50</v>
      </c>
      <c r="CB111">
        <v>30</v>
      </c>
      <c r="CC111" s="1">
        <v>62.5</v>
      </c>
      <c r="CD111">
        <v>0.58345999999999998</v>
      </c>
      <c r="CE111">
        <v>0.53380000000000005</v>
      </c>
      <c r="CF111" s="1">
        <v>0.70267500000000005</v>
      </c>
      <c r="CG111" s="1">
        <v>-0.152880065464119</v>
      </c>
      <c r="CH111">
        <v>40</v>
      </c>
      <c r="CI111">
        <v>31</v>
      </c>
      <c r="CJ111">
        <v>9</v>
      </c>
      <c r="CK111">
        <v>77.5</v>
      </c>
      <c r="CL111">
        <v>0.50980645161290306</v>
      </c>
      <c r="CM111">
        <v>0.50766666666666704</v>
      </c>
      <c r="CN111">
        <v>0.57569999999999999</v>
      </c>
      <c r="CO111">
        <v>40</v>
      </c>
      <c r="CP111">
        <v>32</v>
      </c>
      <c r="CQ111">
        <v>8</v>
      </c>
      <c r="CR111">
        <v>0.8</v>
      </c>
      <c r="CS111">
        <v>0.56084374999999997</v>
      </c>
      <c r="CT111">
        <v>0.50212500000000004</v>
      </c>
      <c r="CU111">
        <v>0.61480000000000001</v>
      </c>
      <c r="CV111">
        <v>40</v>
      </c>
      <c r="CW111">
        <v>28</v>
      </c>
      <c r="CX111">
        <v>12</v>
      </c>
      <c r="CY111">
        <v>70</v>
      </c>
      <c r="CZ111">
        <v>0.598178571428571</v>
      </c>
      <c r="DA111">
        <v>0.53116666666666701</v>
      </c>
      <c r="DB111">
        <v>0.67752500000000004</v>
      </c>
      <c r="DC111">
        <v>40</v>
      </c>
      <c r="DD111">
        <v>22</v>
      </c>
      <c r="DE111">
        <v>18</v>
      </c>
      <c r="DF111">
        <v>55</v>
      </c>
      <c r="DG111">
        <v>0.56472727272727297</v>
      </c>
      <c r="DH111">
        <v>0.53555555555555601</v>
      </c>
      <c r="DI111">
        <v>0.72782500000000006</v>
      </c>
    </row>
    <row r="112" spans="1:113" x14ac:dyDescent="0.25">
      <c r="A112" t="s">
        <v>91</v>
      </c>
      <c r="B112">
        <v>1</v>
      </c>
      <c r="C112" t="s">
        <v>81</v>
      </c>
      <c r="D112">
        <v>149</v>
      </c>
      <c r="E112">
        <v>1</v>
      </c>
      <c r="F112">
        <v>123</v>
      </c>
      <c r="G112">
        <v>26</v>
      </c>
      <c r="H112">
        <v>97.560975609756099</v>
      </c>
      <c r="I112">
        <v>2.4390243902439002</v>
      </c>
      <c r="J112">
        <v>80.769230769230802</v>
      </c>
      <c r="K112">
        <v>19.230769230769202</v>
      </c>
      <c r="L112" s="1">
        <v>0.33582499999999998</v>
      </c>
      <c r="M112">
        <v>4.4761677505531901E-2</v>
      </c>
      <c r="N112" s="1">
        <v>0.32379999999999998</v>
      </c>
      <c r="O112">
        <v>4.32862564793954E-2</v>
      </c>
      <c r="P112">
        <v>19.711538461538499</v>
      </c>
      <c r="Q112" t="s">
        <v>243</v>
      </c>
      <c r="R112">
        <v>1</v>
      </c>
      <c r="S112" t="s">
        <v>238</v>
      </c>
      <c r="T112" t="s">
        <v>179</v>
      </c>
      <c r="U112">
        <v>63</v>
      </c>
      <c r="V112">
        <v>97</v>
      </c>
      <c r="W112" s="1">
        <v>57.5</v>
      </c>
      <c r="X112" s="1">
        <v>45</v>
      </c>
      <c r="Y112">
        <v>0.87504347826087003</v>
      </c>
      <c r="Z112">
        <v>0.91405555555555595</v>
      </c>
      <c r="AA112">
        <v>1.0484117647058799</v>
      </c>
      <c r="AB112">
        <v>0.89795454545454501</v>
      </c>
      <c r="AC112">
        <v>40</v>
      </c>
      <c r="AD112">
        <v>50</v>
      </c>
      <c r="AE112">
        <v>0.37856250000000002</v>
      </c>
      <c r="AF112">
        <v>0.45815</v>
      </c>
      <c r="AG112">
        <v>0.473791666666667</v>
      </c>
      <c r="AH112">
        <v>0.39750000000000002</v>
      </c>
      <c r="AI112">
        <v>-75</v>
      </c>
      <c r="AJ112" t="s">
        <v>350</v>
      </c>
      <c r="AK112">
        <v>1</v>
      </c>
      <c r="AL112" t="s">
        <v>344</v>
      </c>
      <c r="AM112">
        <v>72</v>
      </c>
      <c r="AN112">
        <v>0</v>
      </c>
      <c r="AO112">
        <v>0</v>
      </c>
      <c r="AP112">
        <v>36</v>
      </c>
      <c r="AQ112">
        <v>36</v>
      </c>
      <c r="AR112">
        <v>91.6666666666667</v>
      </c>
      <c r="AS112">
        <v>100</v>
      </c>
      <c r="AT112">
        <v>100</v>
      </c>
      <c r="AU112">
        <v>100</v>
      </c>
      <c r="AV112">
        <v>0.77383333333333304</v>
      </c>
      <c r="AW112">
        <v>0.56345833333333295</v>
      </c>
      <c r="AX112">
        <v>0.54758333333333298</v>
      </c>
      <c r="AY112">
        <v>0.54758333333333298</v>
      </c>
      <c r="AZ112">
        <v>0.542333333333333</v>
      </c>
      <c r="BA112">
        <v>0.542333333333333</v>
      </c>
      <c r="BB112">
        <v>0.50649999999999995</v>
      </c>
      <c r="BC112">
        <v>0.50649999999999995</v>
      </c>
      <c r="BD112">
        <v>0.54149999999999998</v>
      </c>
      <c r="BE112">
        <v>0.53200000000000003</v>
      </c>
      <c r="BF112">
        <v>0.50649999999999995</v>
      </c>
      <c r="BG112">
        <v>0.50749999999999995</v>
      </c>
      <c r="BH112" s="1">
        <v>-0.29237561921171701</v>
      </c>
      <c r="BI112" s="1">
        <v>-0.299160025845359</v>
      </c>
      <c r="BJ112" s="1">
        <v>-0.34546629334481999</v>
      </c>
      <c r="BK112" t="s">
        <v>482</v>
      </c>
      <c r="BL112">
        <v>1</v>
      </c>
      <c r="BM112" t="s">
        <v>476</v>
      </c>
      <c r="BN112">
        <v>160</v>
      </c>
      <c r="BO112">
        <v>0</v>
      </c>
      <c r="BP112">
        <v>0</v>
      </c>
      <c r="BQ112">
        <v>122</v>
      </c>
      <c r="BR112">
        <v>38</v>
      </c>
      <c r="BS112">
        <v>80</v>
      </c>
      <c r="BT112">
        <v>64</v>
      </c>
      <c r="BU112">
        <v>16</v>
      </c>
      <c r="BV112" s="1">
        <v>80</v>
      </c>
      <c r="BW112">
        <v>0.72734374999999996</v>
      </c>
      <c r="BX112">
        <v>0.66031249999999997</v>
      </c>
      <c r="BY112" s="1">
        <v>0.81671249999999995</v>
      </c>
      <c r="BZ112">
        <v>80</v>
      </c>
      <c r="CA112">
        <v>58</v>
      </c>
      <c r="CB112">
        <v>22</v>
      </c>
      <c r="CC112" s="1">
        <v>72.5</v>
      </c>
      <c r="CD112">
        <v>0.77987931034482805</v>
      </c>
      <c r="CE112">
        <v>0.71240909090909099</v>
      </c>
      <c r="CF112" s="1">
        <v>0.90234999999999999</v>
      </c>
      <c r="CG112" s="1">
        <v>-9.4904970355183596E-2</v>
      </c>
      <c r="CH112">
        <v>40</v>
      </c>
      <c r="CI112">
        <v>37</v>
      </c>
      <c r="CJ112">
        <v>3</v>
      </c>
      <c r="CK112">
        <v>92.5</v>
      </c>
      <c r="CL112">
        <v>0.67435135135135105</v>
      </c>
      <c r="CM112">
        <v>0.62666666666666704</v>
      </c>
      <c r="CN112">
        <v>0.69732499999999997</v>
      </c>
      <c r="CO112">
        <v>40</v>
      </c>
      <c r="CP112">
        <v>27</v>
      </c>
      <c r="CQ112">
        <v>13</v>
      </c>
      <c r="CR112">
        <v>0.67500000000000004</v>
      </c>
      <c r="CS112">
        <v>0.79996296296296299</v>
      </c>
      <c r="CT112">
        <v>0.66807692307692301</v>
      </c>
      <c r="CU112">
        <v>0.93610000000000004</v>
      </c>
      <c r="CV112">
        <v>40</v>
      </c>
      <c r="CW112">
        <v>34</v>
      </c>
      <c r="CX112">
        <v>6</v>
      </c>
      <c r="CY112">
        <v>85</v>
      </c>
      <c r="CZ112">
        <v>0.753941176470588</v>
      </c>
      <c r="DA112">
        <v>0.76733333333333298</v>
      </c>
      <c r="DB112">
        <v>0.81910000000000005</v>
      </c>
      <c r="DC112">
        <v>40</v>
      </c>
      <c r="DD112">
        <v>24</v>
      </c>
      <c r="DE112">
        <v>16</v>
      </c>
      <c r="DF112">
        <v>60</v>
      </c>
      <c r="DG112">
        <v>0.81662500000000005</v>
      </c>
      <c r="DH112">
        <v>0.69181250000000005</v>
      </c>
      <c r="DI112">
        <v>0.98560000000000003</v>
      </c>
    </row>
    <row r="113" spans="1:113" x14ac:dyDescent="0.25">
      <c r="A113" t="s">
        <v>93</v>
      </c>
      <c r="B113">
        <v>1</v>
      </c>
      <c r="C113" t="s">
        <v>81</v>
      </c>
      <c r="D113">
        <v>150</v>
      </c>
      <c r="E113">
        <v>0</v>
      </c>
      <c r="F113">
        <v>123</v>
      </c>
      <c r="G113">
        <v>27</v>
      </c>
      <c r="H113">
        <v>96.747967479674799</v>
      </c>
      <c r="I113">
        <v>3.2520325203252001</v>
      </c>
      <c r="J113">
        <v>85.185185185185205</v>
      </c>
      <c r="K113">
        <v>14.814814814814801</v>
      </c>
      <c r="L113" s="1">
        <v>0.35229411764705898</v>
      </c>
      <c r="M113">
        <v>5.0003619011599797E-2</v>
      </c>
      <c r="N113" s="1">
        <v>0.29725000000000001</v>
      </c>
      <c r="O113">
        <v>2.6043233286210801E-2</v>
      </c>
      <c r="P113">
        <v>15.31279178338</v>
      </c>
      <c r="Q113" t="s">
        <v>244</v>
      </c>
      <c r="R113">
        <v>1</v>
      </c>
      <c r="S113" t="s">
        <v>238</v>
      </c>
      <c r="T113" t="s">
        <v>179</v>
      </c>
      <c r="U113">
        <v>39</v>
      </c>
      <c r="V113">
        <v>121</v>
      </c>
      <c r="W113" s="1">
        <v>52.5</v>
      </c>
      <c r="X113" s="1">
        <v>60</v>
      </c>
      <c r="Y113">
        <v>1.93019047619048</v>
      </c>
      <c r="Z113">
        <v>1.37066666666667</v>
      </c>
      <c r="AA113">
        <v>1.34968421052632</v>
      </c>
      <c r="AB113">
        <v>1.7429375</v>
      </c>
      <c r="AC113">
        <v>52.5</v>
      </c>
      <c r="AD113">
        <v>87.5</v>
      </c>
      <c r="AE113">
        <v>0.86176190476190495</v>
      </c>
      <c r="AF113">
        <v>1.33125714285714</v>
      </c>
      <c r="AG113">
        <v>0.87215789473684202</v>
      </c>
      <c r="AH113">
        <v>1.8544</v>
      </c>
      <c r="AI113">
        <v>375</v>
      </c>
      <c r="AJ113" t="s">
        <v>351</v>
      </c>
      <c r="AK113">
        <v>1</v>
      </c>
      <c r="AL113" t="s">
        <v>344</v>
      </c>
      <c r="AM113">
        <v>72</v>
      </c>
      <c r="AN113">
        <v>0</v>
      </c>
      <c r="AO113">
        <v>0</v>
      </c>
      <c r="AP113">
        <v>36</v>
      </c>
      <c r="AQ113">
        <v>36</v>
      </c>
      <c r="AR113">
        <v>100</v>
      </c>
      <c r="AS113">
        <v>91.6666666666667</v>
      </c>
      <c r="AT113">
        <v>95.8333333333333</v>
      </c>
      <c r="AU113">
        <v>100</v>
      </c>
      <c r="AV113">
        <v>0.52975000000000005</v>
      </c>
      <c r="AW113">
        <v>0.52975000000000005</v>
      </c>
      <c r="AX113">
        <v>0.61704166666666704</v>
      </c>
      <c r="AY113">
        <v>0.51416666666666699</v>
      </c>
      <c r="AZ113">
        <v>0.53483333333333305</v>
      </c>
      <c r="BA113">
        <v>0.50424999999999998</v>
      </c>
      <c r="BB113">
        <v>0.52524999999999999</v>
      </c>
      <c r="BC113">
        <v>0.52524999999999999</v>
      </c>
      <c r="BD113">
        <v>0.48049999999999998</v>
      </c>
      <c r="BE113">
        <v>0.52400000000000002</v>
      </c>
      <c r="BF113">
        <v>0.51649999999999996</v>
      </c>
      <c r="BG113">
        <v>0.54249999999999998</v>
      </c>
      <c r="BH113" s="1">
        <v>0.16477898379738901</v>
      </c>
      <c r="BI113" s="1">
        <v>9.5957212521629604E-3</v>
      </c>
      <c r="BJ113" s="1">
        <v>-8.4945729117509392E-3</v>
      </c>
      <c r="BK113" t="s">
        <v>483</v>
      </c>
      <c r="BL113">
        <v>1</v>
      </c>
      <c r="BM113" t="s">
        <v>476</v>
      </c>
      <c r="BN113">
        <v>160</v>
      </c>
      <c r="BO113">
        <v>0</v>
      </c>
      <c r="BP113">
        <v>0</v>
      </c>
      <c r="BQ113">
        <v>137</v>
      </c>
      <c r="BR113">
        <v>23</v>
      </c>
      <c r="BS113">
        <v>80</v>
      </c>
      <c r="BT113">
        <v>67</v>
      </c>
      <c r="BU113">
        <v>13</v>
      </c>
      <c r="BV113" s="1">
        <v>83.75</v>
      </c>
      <c r="BW113">
        <v>0.74065671641790998</v>
      </c>
      <c r="BX113">
        <v>0.83769230769230796</v>
      </c>
      <c r="BY113" s="1">
        <v>0.82708749999999998</v>
      </c>
      <c r="BZ113">
        <v>80</v>
      </c>
      <c r="CA113">
        <v>70</v>
      </c>
      <c r="CB113">
        <v>10</v>
      </c>
      <c r="CC113" s="1">
        <v>87.5</v>
      </c>
      <c r="CD113">
        <v>0.71585714285714297</v>
      </c>
      <c r="CE113">
        <v>0.58660000000000001</v>
      </c>
      <c r="CF113" s="1">
        <v>0.74496249999999997</v>
      </c>
      <c r="CG113" s="1">
        <v>0.110240448344715</v>
      </c>
      <c r="CH113">
        <v>40</v>
      </c>
      <c r="CI113">
        <v>39</v>
      </c>
      <c r="CJ113">
        <v>1</v>
      </c>
      <c r="CK113">
        <v>97.5</v>
      </c>
      <c r="CL113">
        <v>0.62938461538461499</v>
      </c>
      <c r="CM113">
        <v>0.42499999999999999</v>
      </c>
      <c r="CN113">
        <v>0.63067499999999999</v>
      </c>
      <c r="CO113">
        <v>40</v>
      </c>
      <c r="CP113">
        <v>28</v>
      </c>
      <c r="CQ113">
        <v>12</v>
      </c>
      <c r="CR113">
        <v>0.7</v>
      </c>
      <c r="CS113">
        <v>0.89564285714285696</v>
      </c>
      <c r="CT113">
        <v>0.87208333333333299</v>
      </c>
      <c r="CU113">
        <v>1.0235000000000001</v>
      </c>
      <c r="CV113">
        <v>40</v>
      </c>
      <c r="CW113">
        <v>36</v>
      </c>
      <c r="CX113">
        <v>4</v>
      </c>
      <c r="CY113">
        <v>90</v>
      </c>
      <c r="CZ113">
        <v>0.65652777777777804</v>
      </c>
      <c r="DA113">
        <v>0.5665</v>
      </c>
      <c r="DB113">
        <v>0.67889999999999995</v>
      </c>
      <c r="DC113">
        <v>40</v>
      </c>
      <c r="DD113">
        <v>34</v>
      </c>
      <c r="DE113">
        <v>6</v>
      </c>
      <c r="DF113">
        <v>85</v>
      </c>
      <c r="DG113">
        <v>0.77867647058823497</v>
      </c>
      <c r="DH113">
        <v>0.6</v>
      </c>
      <c r="DI113">
        <v>0.811025</v>
      </c>
    </row>
    <row r="114" spans="1:113" x14ac:dyDescent="0.25">
      <c r="A114" t="s">
        <v>95</v>
      </c>
      <c r="B114">
        <v>1</v>
      </c>
      <c r="C114" t="s">
        <v>81</v>
      </c>
      <c r="D114">
        <v>150</v>
      </c>
      <c r="E114">
        <v>0</v>
      </c>
      <c r="F114">
        <v>123</v>
      </c>
      <c r="G114">
        <v>27</v>
      </c>
      <c r="H114">
        <v>96.747967479674799</v>
      </c>
      <c r="I114">
        <v>3.2520325203252001</v>
      </c>
      <c r="J114">
        <v>92.592592592592595</v>
      </c>
      <c r="K114">
        <v>7.4074074074074101</v>
      </c>
      <c r="L114" s="1">
        <v>0.38848739495798301</v>
      </c>
      <c r="M114">
        <v>4.6304238109324901E-2</v>
      </c>
      <c r="N114" s="1">
        <v>0.35799999999999998</v>
      </c>
      <c r="O114">
        <v>9.8994949366116702E-3</v>
      </c>
      <c r="P114">
        <v>7.6563958916900097</v>
      </c>
      <c r="Q114" t="s">
        <v>245</v>
      </c>
      <c r="R114">
        <v>1</v>
      </c>
      <c r="S114" t="s">
        <v>238</v>
      </c>
      <c r="T114" t="s">
        <v>179</v>
      </c>
      <c r="U114">
        <v>83</v>
      </c>
      <c r="V114">
        <v>77</v>
      </c>
      <c r="W114" s="1">
        <v>40</v>
      </c>
      <c r="X114" s="1">
        <v>62.5</v>
      </c>
      <c r="Y114">
        <v>1.3743125</v>
      </c>
      <c r="Z114">
        <v>1.1698</v>
      </c>
      <c r="AA114">
        <v>1.3105833333333301</v>
      </c>
      <c r="AB114">
        <v>1.36693333333333</v>
      </c>
      <c r="AC114">
        <v>62.5</v>
      </c>
      <c r="AD114">
        <v>52.5</v>
      </c>
      <c r="AE114">
        <v>1.0245200000000001</v>
      </c>
      <c r="AF114">
        <v>1.2280476190476199</v>
      </c>
      <c r="AG114">
        <v>0.93086666666666695</v>
      </c>
      <c r="AH114">
        <v>0.98015789473684201</v>
      </c>
      <c r="AI114">
        <v>75</v>
      </c>
      <c r="AJ114" t="s">
        <v>352</v>
      </c>
      <c r="AK114">
        <v>1</v>
      </c>
      <c r="AL114" t="s">
        <v>344</v>
      </c>
      <c r="AM114">
        <v>72</v>
      </c>
      <c r="AN114">
        <v>0</v>
      </c>
      <c r="AO114">
        <v>0</v>
      </c>
      <c r="AP114">
        <v>36</v>
      </c>
      <c r="AQ114">
        <v>36</v>
      </c>
      <c r="AR114">
        <v>100</v>
      </c>
      <c r="AS114">
        <v>100</v>
      </c>
      <c r="AT114">
        <v>100</v>
      </c>
      <c r="AU114">
        <v>100</v>
      </c>
      <c r="AV114">
        <v>0.87404166666666705</v>
      </c>
      <c r="AW114">
        <v>0.87404166666666705</v>
      </c>
      <c r="AX114">
        <v>0.799416666666667</v>
      </c>
      <c r="AY114">
        <v>0.799416666666667</v>
      </c>
      <c r="AZ114">
        <v>0.80262500000000003</v>
      </c>
      <c r="BA114">
        <v>0.80262500000000003</v>
      </c>
      <c r="BB114">
        <v>0.75075000000000003</v>
      </c>
      <c r="BC114">
        <v>0.75075000000000003</v>
      </c>
      <c r="BD114">
        <v>0.71650000000000003</v>
      </c>
      <c r="BE114">
        <v>0.79149999999999998</v>
      </c>
      <c r="BF114">
        <v>0.65800000000000003</v>
      </c>
      <c r="BG114">
        <v>0.71750000000000003</v>
      </c>
      <c r="BH114" s="1">
        <v>-8.5379224865328604E-2</v>
      </c>
      <c r="BI114" s="1">
        <v>-8.1708537922486404E-2</v>
      </c>
      <c r="BJ114" s="1">
        <v>-0.141059255374934</v>
      </c>
      <c r="BK114" t="s">
        <v>484</v>
      </c>
      <c r="BL114">
        <v>1</v>
      </c>
      <c r="BM114" t="s">
        <v>476</v>
      </c>
      <c r="BN114">
        <v>160</v>
      </c>
      <c r="BO114">
        <v>0</v>
      </c>
      <c r="BP114">
        <v>0</v>
      </c>
      <c r="BQ114">
        <v>158</v>
      </c>
      <c r="BR114">
        <v>2</v>
      </c>
      <c r="BS114">
        <v>80</v>
      </c>
      <c r="BT114">
        <v>78</v>
      </c>
      <c r="BU114">
        <v>2</v>
      </c>
      <c r="BV114" s="1">
        <v>97.5</v>
      </c>
      <c r="BW114">
        <v>1.22775641025641</v>
      </c>
      <c r="BX114">
        <v>0.85150000000000003</v>
      </c>
      <c r="BY114" s="1">
        <v>1.2483249999999999</v>
      </c>
      <c r="BZ114">
        <v>80</v>
      </c>
      <c r="CA114">
        <v>80</v>
      </c>
      <c r="CB114">
        <v>0</v>
      </c>
      <c r="CC114" s="1">
        <v>100</v>
      </c>
      <c r="CD114">
        <v>1.0659624999999999</v>
      </c>
      <c r="CE114" t="s">
        <v>10</v>
      </c>
      <c r="CF114" s="1">
        <v>1.0659624999999999</v>
      </c>
      <c r="CG114" s="1">
        <v>0.171077781816903</v>
      </c>
      <c r="CH114">
        <v>40</v>
      </c>
      <c r="CI114">
        <v>40</v>
      </c>
      <c r="CJ114">
        <v>0</v>
      </c>
      <c r="CK114">
        <v>100</v>
      </c>
      <c r="CL114">
        <v>1.216275</v>
      </c>
      <c r="CM114" t="s">
        <v>10</v>
      </c>
      <c r="CN114">
        <v>1.216275</v>
      </c>
      <c r="CO114">
        <v>40</v>
      </c>
      <c r="CP114">
        <v>38</v>
      </c>
      <c r="CQ114">
        <v>2</v>
      </c>
      <c r="CR114">
        <v>0.95</v>
      </c>
      <c r="CS114">
        <v>1.2398421052631601</v>
      </c>
      <c r="CT114">
        <v>0.85150000000000003</v>
      </c>
      <c r="CU114">
        <v>1.280375</v>
      </c>
      <c r="CV114">
        <v>40</v>
      </c>
      <c r="CW114">
        <v>40</v>
      </c>
      <c r="CX114">
        <v>0</v>
      </c>
      <c r="CY114">
        <v>100</v>
      </c>
      <c r="CZ114">
        <v>1.0445</v>
      </c>
      <c r="DA114" t="s">
        <v>10</v>
      </c>
      <c r="DB114">
        <v>1.0445</v>
      </c>
      <c r="DC114">
        <v>40</v>
      </c>
      <c r="DD114">
        <v>40</v>
      </c>
      <c r="DE114">
        <v>0</v>
      </c>
      <c r="DF114">
        <v>100</v>
      </c>
      <c r="DG114">
        <v>1.0874250000000001</v>
      </c>
      <c r="DH114" t="s">
        <v>10</v>
      </c>
      <c r="DI114">
        <v>1.0874250000000001</v>
      </c>
    </row>
    <row r="115" spans="1:113" x14ac:dyDescent="0.25">
      <c r="A115" t="s">
        <v>97</v>
      </c>
      <c r="B115">
        <v>1</v>
      </c>
      <c r="C115" t="s">
        <v>81</v>
      </c>
      <c r="D115">
        <v>149</v>
      </c>
      <c r="E115">
        <v>1</v>
      </c>
      <c r="F115">
        <v>122</v>
      </c>
      <c r="G115">
        <v>27</v>
      </c>
      <c r="H115">
        <v>98.360655737704903</v>
      </c>
      <c r="I115">
        <v>1.63934426229508</v>
      </c>
      <c r="J115">
        <v>92.592592592592595</v>
      </c>
      <c r="K115">
        <v>7.4074074074074101</v>
      </c>
      <c r="L115" s="1">
        <v>0.35856666666666698</v>
      </c>
      <c r="M115">
        <v>3.7235957441841702E-2</v>
      </c>
      <c r="N115" s="1">
        <v>0.31</v>
      </c>
      <c r="O115">
        <v>1.4142135623731E-3</v>
      </c>
      <c r="P115">
        <v>7.5308641975308603</v>
      </c>
      <c r="Q115" t="s">
        <v>246</v>
      </c>
      <c r="R115">
        <v>1</v>
      </c>
      <c r="S115" t="s">
        <v>238</v>
      </c>
      <c r="T115" t="s">
        <v>179</v>
      </c>
      <c r="U115">
        <v>86</v>
      </c>
      <c r="V115">
        <v>74</v>
      </c>
      <c r="W115" s="1">
        <v>52.5</v>
      </c>
      <c r="X115" s="1">
        <v>55</v>
      </c>
      <c r="Y115">
        <v>1.07042857142857</v>
      </c>
      <c r="Z115">
        <v>0.92077272727272697</v>
      </c>
      <c r="AA115">
        <v>1.0652105263157901</v>
      </c>
      <c r="AB115">
        <v>0.83894444444444405</v>
      </c>
      <c r="AC115">
        <v>47.5</v>
      </c>
      <c r="AD115">
        <v>35</v>
      </c>
      <c r="AE115">
        <v>0.57205263157894704</v>
      </c>
      <c r="AF115">
        <v>0.70092857142857101</v>
      </c>
      <c r="AG115">
        <v>0.42933333333333301</v>
      </c>
      <c r="AH115">
        <v>0.53076923076923099</v>
      </c>
      <c r="AI115">
        <v>-150</v>
      </c>
      <c r="AJ115" t="s">
        <v>353</v>
      </c>
      <c r="AK115">
        <v>1</v>
      </c>
      <c r="AL115" t="s">
        <v>344</v>
      </c>
      <c r="AM115">
        <v>72</v>
      </c>
      <c r="AN115">
        <v>0</v>
      </c>
      <c r="AO115">
        <v>0</v>
      </c>
      <c r="AP115">
        <v>36</v>
      </c>
      <c r="AQ115">
        <v>36</v>
      </c>
      <c r="AR115">
        <v>100</v>
      </c>
      <c r="AS115">
        <v>100</v>
      </c>
      <c r="AT115">
        <v>95.8333333333333</v>
      </c>
      <c r="AU115">
        <v>100</v>
      </c>
      <c r="AV115">
        <v>0.53383333333333305</v>
      </c>
      <c r="AW115">
        <v>0.53383333333333305</v>
      </c>
      <c r="AX115">
        <v>0.49462499999999998</v>
      </c>
      <c r="AY115">
        <v>0.49462499999999998</v>
      </c>
      <c r="AZ115">
        <v>0.57774999999999999</v>
      </c>
      <c r="BA115">
        <v>0.49708333333333299</v>
      </c>
      <c r="BB115">
        <v>0.50849999999999995</v>
      </c>
      <c r="BC115">
        <v>0.50849999999999995</v>
      </c>
      <c r="BD115">
        <v>0.48299999999999998</v>
      </c>
      <c r="BE115">
        <v>0.46750000000000003</v>
      </c>
      <c r="BF115">
        <v>0.48349999999999999</v>
      </c>
      <c r="BG115">
        <v>0.51749999999999996</v>
      </c>
      <c r="BH115" s="1">
        <v>-7.3446768654386596E-2</v>
      </c>
      <c r="BI115" s="1">
        <v>8.2266625039025806E-2</v>
      </c>
      <c r="BJ115" s="1">
        <v>-4.7455510458944701E-2</v>
      </c>
      <c r="BK115" t="s">
        <v>485</v>
      </c>
      <c r="BL115">
        <v>1</v>
      </c>
      <c r="BM115" t="s">
        <v>476</v>
      </c>
      <c r="BN115">
        <v>160</v>
      </c>
      <c r="BO115">
        <v>0</v>
      </c>
      <c r="BP115">
        <v>0</v>
      </c>
      <c r="BQ115">
        <v>141</v>
      </c>
      <c r="BR115">
        <v>19</v>
      </c>
      <c r="BS115">
        <v>80</v>
      </c>
      <c r="BT115">
        <v>68</v>
      </c>
      <c r="BU115">
        <v>12</v>
      </c>
      <c r="BV115" s="1">
        <v>85</v>
      </c>
      <c r="BW115">
        <v>0.71320588235294102</v>
      </c>
      <c r="BX115">
        <v>0.60791666666666699</v>
      </c>
      <c r="BY115" s="1">
        <v>0.75588750000000005</v>
      </c>
      <c r="BZ115">
        <v>80</v>
      </c>
      <c r="CA115">
        <v>73</v>
      </c>
      <c r="CB115">
        <v>7</v>
      </c>
      <c r="CC115" s="1">
        <v>91.25</v>
      </c>
      <c r="CD115">
        <v>0.73021917808219206</v>
      </c>
      <c r="CE115">
        <v>0.55514285714285705</v>
      </c>
      <c r="CF115" s="1">
        <v>0.74839999999999995</v>
      </c>
      <c r="CG115" s="1">
        <v>1.0004676643506299E-2</v>
      </c>
      <c r="CH115">
        <v>40</v>
      </c>
      <c r="CI115">
        <v>37</v>
      </c>
      <c r="CJ115">
        <v>3</v>
      </c>
      <c r="CK115">
        <v>92.5</v>
      </c>
      <c r="CL115">
        <v>0.63732432432432395</v>
      </c>
      <c r="CM115">
        <v>0.60466666666666702</v>
      </c>
      <c r="CN115">
        <v>0.66112499999999996</v>
      </c>
      <c r="CO115">
        <v>40</v>
      </c>
      <c r="CP115">
        <v>31</v>
      </c>
      <c r="CQ115">
        <v>9</v>
      </c>
      <c r="CR115">
        <v>0.77500000000000002</v>
      </c>
      <c r="CS115">
        <v>0.80377419354838697</v>
      </c>
      <c r="CT115">
        <v>0.60899999999999999</v>
      </c>
      <c r="CU115">
        <v>0.85065000000000002</v>
      </c>
      <c r="CV115">
        <v>40</v>
      </c>
      <c r="CW115">
        <v>35</v>
      </c>
      <c r="CX115">
        <v>5</v>
      </c>
      <c r="CY115">
        <v>87.5</v>
      </c>
      <c r="CZ115">
        <v>0.70922857142857099</v>
      </c>
      <c r="DA115">
        <v>0.55500000000000005</v>
      </c>
      <c r="DB115">
        <v>0.73555000000000004</v>
      </c>
      <c r="DC115">
        <v>40</v>
      </c>
      <c r="DD115">
        <v>38</v>
      </c>
      <c r="DE115">
        <v>2</v>
      </c>
      <c r="DF115">
        <v>95</v>
      </c>
      <c r="DG115">
        <v>0.74955263157894703</v>
      </c>
      <c r="DH115">
        <v>0.55549999999999999</v>
      </c>
      <c r="DI115">
        <v>0.76124999999999998</v>
      </c>
    </row>
    <row r="116" spans="1:113" x14ac:dyDescent="0.25">
      <c r="A116" t="s">
        <v>99</v>
      </c>
      <c r="B116">
        <v>1</v>
      </c>
      <c r="C116" t="s">
        <v>81</v>
      </c>
      <c r="D116">
        <v>150</v>
      </c>
      <c r="E116">
        <v>0</v>
      </c>
      <c r="F116">
        <v>123</v>
      </c>
      <c r="G116">
        <v>27</v>
      </c>
      <c r="H116">
        <v>96.747967479674799</v>
      </c>
      <c r="I116">
        <v>3.2520325203252001</v>
      </c>
      <c r="J116">
        <v>96.296296296296305</v>
      </c>
      <c r="K116">
        <v>3.7037037037037002</v>
      </c>
      <c r="L116" s="1">
        <v>0.39013445378151301</v>
      </c>
      <c r="M116">
        <v>3.6076172795282101E-2</v>
      </c>
      <c r="N116" s="1">
        <v>0.36599999999999999</v>
      </c>
      <c r="O116" t="s">
        <v>10</v>
      </c>
      <c r="P116">
        <v>3.8281979458449999</v>
      </c>
      <c r="Q116" t="s">
        <v>247</v>
      </c>
      <c r="R116">
        <v>1</v>
      </c>
      <c r="S116" t="s">
        <v>238</v>
      </c>
      <c r="T116" t="s">
        <v>179</v>
      </c>
      <c r="U116">
        <v>109</v>
      </c>
      <c r="V116">
        <v>51</v>
      </c>
      <c r="W116" s="1">
        <v>50</v>
      </c>
      <c r="X116" s="1">
        <v>72.5</v>
      </c>
      <c r="Y116">
        <v>0.99544999999999995</v>
      </c>
      <c r="Z116">
        <v>1.3685172413793101</v>
      </c>
      <c r="AA116">
        <v>1.2168000000000001</v>
      </c>
      <c r="AB116">
        <v>1.4506363636363599</v>
      </c>
      <c r="AC116">
        <v>50</v>
      </c>
      <c r="AD116">
        <v>95</v>
      </c>
      <c r="AE116">
        <v>0.80559999999999998</v>
      </c>
      <c r="AF116">
        <v>0.98052631578947402</v>
      </c>
      <c r="AG116">
        <v>1.0955999999999999</v>
      </c>
      <c r="AH116">
        <v>1.2464999999999999</v>
      </c>
      <c r="AI116">
        <v>575</v>
      </c>
      <c r="AJ116" t="s">
        <v>354</v>
      </c>
      <c r="AK116">
        <v>1</v>
      </c>
      <c r="AL116" t="s">
        <v>344</v>
      </c>
      <c r="AM116">
        <v>71</v>
      </c>
      <c r="AN116">
        <v>0</v>
      </c>
      <c r="AO116">
        <v>1</v>
      </c>
      <c r="AP116">
        <v>35</v>
      </c>
      <c r="AQ116">
        <v>36</v>
      </c>
      <c r="AR116">
        <v>100</v>
      </c>
      <c r="AS116">
        <v>95.8333333333333</v>
      </c>
      <c r="AT116">
        <v>95.8333333333333</v>
      </c>
      <c r="AU116">
        <v>100</v>
      </c>
      <c r="AV116">
        <v>0.52456521739130402</v>
      </c>
      <c r="AW116">
        <v>0.52456521739130402</v>
      </c>
      <c r="AX116">
        <v>0.59558333333333302</v>
      </c>
      <c r="AY116">
        <v>0.53312499999999996</v>
      </c>
      <c r="AZ116">
        <v>0.604375</v>
      </c>
      <c r="BA116">
        <v>0.51620833333333305</v>
      </c>
      <c r="BB116">
        <v>0.65024999999999999</v>
      </c>
      <c r="BC116">
        <v>0.65024999999999999</v>
      </c>
      <c r="BD116">
        <v>0.434</v>
      </c>
      <c r="BE116">
        <v>0.48249999999999998</v>
      </c>
      <c r="BF116">
        <v>0.5</v>
      </c>
      <c r="BG116">
        <v>0.61699999999999999</v>
      </c>
      <c r="BH116" s="1">
        <v>0.13538472164663601</v>
      </c>
      <c r="BI116" s="1">
        <v>0.15214463323663499</v>
      </c>
      <c r="BJ116" s="1">
        <v>0.23959801077496901</v>
      </c>
      <c r="BK116" t="s">
        <v>486</v>
      </c>
      <c r="BL116">
        <v>1</v>
      </c>
      <c r="BM116" t="s">
        <v>476</v>
      </c>
      <c r="BN116">
        <v>160</v>
      </c>
      <c r="BO116">
        <v>0</v>
      </c>
      <c r="BP116">
        <v>0</v>
      </c>
      <c r="BQ116">
        <v>142</v>
      </c>
      <c r="BR116">
        <v>18</v>
      </c>
      <c r="BS116">
        <v>80</v>
      </c>
      <c r="BT116">
        <v>69</v>
      </c>
      <c r="BU116">
        <v>11</v>
      </c>
      <c r="BV116" s="1">
        <v>86.25</v>
      </c>
      <c r="BW116">
        <v>0.78701449275362301</v>
      </c>
      <c r="BX116">
        <v>0.80445454545454498</v>
      </c>
      <c r="BY116" s="1">
        <v>0.84538749999999996</v>
      </c>
      <c r="BZ116">
        <v>80</v>
      </c>
      <c r="CA116">
        <v>73</v>
      </c>
      <c r="CB116">
        <v>7</v>
      </c>
      <c r="CC116" s="1">
        <v>91.25</v>
      </c>
      <c r="CD116">
        <v>0.79497260273972603</v>
      </c>
      <c r="CE116">
        <v>0.64828571428571402</v>
      </c>
      <c r="CF116" s="1">
        <v>0.83223749999999996</v>
      </c>
      <c r="CG116" s="1">
        <v>1.5800778023100401E-2</v>
      </c>
      <c r="CH116">
        <v>40</v>
      </c>
      <c r="CI116">
        <v>36</v>
      </c>
      <c r="CJ116">
        <v>4</v>
      </c>
      <c r="CK116">
        <v>90</v>
      </c>
      <c r="CL116">
        <v>0.669722222222222</v>
      </c>
      <c r="CM116">
        <v>0.49275000000000002</v>
      </c>
      <c r="CN116">
        <v>0.70402500000000001</v>
      </c>
      <c r="CO116">
        <v>40</v>
      </c>
      <c r="CP116">
        <v>33</v>
      </c>
      <c r="CQ116">
        <v>7</v>
      </c>
      <c r="CR116">
        <v>0.82499999999999996</v>
      </c>
      <c r="CS116">
        <v>0.91496969696969699</v>
      </c>
      <c r="CT116">
        <v>0.98257142857142898</v>
      </c>
      <c r="CU116">
        <v>0.98675000000000002</v>
      </c>
      <c r="CV116">
        <v>40</v>
      </c>
      <c r="CW116">
        <v>36</v>
      </c>
      <c r="CX116">
        <v>4</v>
      </c>
      <c r="CY116">
        <v>90</v>
      </c>
      <c r="CZ116">
        <v>0.71930555555555598</v>
      </c>
      <c r="DA116">
        <v>0.54249999999999998</v>
      </c>
      <c r="DB116">
        <v>0.76964999999999995</v>
      </c>
      <c r="DC116">
        <v>40</v>
      </c>
      <c r="DD116">
        <v>37</v>
      </c>
      <c r="DE116">
        <v>3</v>
      </c>
      <c r="DF116">
        <v>92.5</v>
      </c>
      <c r="DG116">
        <v>0.86859459459459498</v>
      </c>
      <c r="DH116">
        <v>0.789333333333333</v>
      </c>
      <c r="DI116">
        <v>0.89482499999999998</v>
      </c>
    </row>
    <row r="117" spans="1:113" x14ac:dyDescent="0.25">
      <c r="A117" t="s">
        <v>103</v>
      </c>
      <c r="B117">
        <v>1</v>
      </c>
      <c r="C117" t="s">
        <v>81</v>
      </c>
      <c r="D117">
        <v>149</v>
      </c>
      <c r="E117">
        <v>1</v>
      </c>
      <c r="F117">
        <v>123</v>
      </c>
      <c r="G117">
        <v>26</v>
      </c>
      <c r="H117">
        <v>97.560975609756099</v>
      </c>
      <c r="I117">
        <v>2.4390243902439002</v>
      </c>
      <c r="J117">
        <v>88.461538461538495</v>
      </c>
      <c r="K117">
        <v>11.538461538461499</v>
      </c>
      <c r="L117" s="1">
        <v>0.35756666666666698</v>
      </c>
      <c r="M117">
        <v>5.9696393389831397E-2</v>
      </c>
      <c r="N117" s="1">
        <v>0.29199999999999998</v>
      </c>
      <c r="O117">
        <v>3.6345563690772499E-2</v>
      </c>
      <c r="P117">
        <v>11.8269230769231</v>
      </c>
      <c r="Q117" t="s">
        <v>248</v>
      </c>
      <c r="R117">
        <v>1</v>
      </c>
      <c r="S117" t="s">
        <v>234</v>
      </c>
      <c r="T117" t="s">
        <v>165</v>
      </c>
      <c r="U117">
        <v>98</v>
      </c>
      <c r="V117">
        <v>62</v>
      </c>
      <c r="W117" s="1">
        <v>52.5</v>
      </c>
      <c r="X117" s="1">
        <v>57.5</v>
      </c>
      <c r="Y117">
        <v>1.3268571428571401</v>
      </c>
      <c r="Z117">
        <v>1.7507826086956499</v>
      </c>
      <c r="AA117">
        <v>2.5906315789473702</v>
      </c>
      <c r="AB117">
        <v>1.6534117647058799</v>
      </c>
      <c r="AC117">
        <v>57.5</v>
      </c>
      <c r="AD117">
        <v>57.5</v>
      </c>
      <c r="AE117">
        <v>0.95595652173913004</v>
      </c>
      <c r="AF117">
        <v>1.21321739130435</v>
      </c>
      <c r="AG117">
        <v>1.4395882352941201</v>
      </c>
      <c r="AH117">
        <v>1.19835294117647</v>
      </c>
      <c r="AI117">
        <v>50</v>
      </c>
      <c r="AJ117" t="s">
        <v>355</v>
      </c>
      <c r="AK117">
        <v>1</v>
      </c>
      <c r="AL117" t="s">
        <v>344</v>
      </c>
      <c r="AM117">
        <v>71</v>
      </c>
      <c r="AN117">
        <v>0</v>
      </c>
      <c r="AO117">
        <v>1</v>
      </c>
      <c r="AP117">
        <v>36</v>
      </c>
      <c r="AQ117">
        <v>35</v>
      </c>
      <c r="AR117">
        <v>87.5</v>
      </c>
      <c r="AS117">
        <v>100</v>
      </c>
      <c r="AT117">
        <v>95.8333333333333</v>
      </c>
      <c r="AU117">
        <v>100</v>
      </c>
      <c r="AV117">
        <v>0.961208333333333</v>
      </c>
      <c r="AW117">
        <v>0.66608333333333303</v>
      </c>
      <c r="AX117">
        <v>0.69560869565217398</v>
      </c>
      <c r="AY117">
        <v>0.69560869565217398</v>
      </c>
      <c r="AZ117">
        <v>0.83474999999999999</v>
      </c>
      <c r="BA117">
        <v>0.73112500000000002</v>
      </c>
      <c r="BB117">
        <v>0.58975</v>
      </c>
      <c r="BC117">
        <v>0.58975</v>
      </c>
      <c r="BD117">
        <v>0.62050000000000005</v>
      </c>
      <c r="BE117">
        <v>0.63100000000000001</v>
      </c>
      <c r="BF117">
        <v>0.58099999999999996</v>
      </c>
      <c r="BG117">
        <v>0.61350000000000005</v>
      </c>
      <c r="BH117" s="1">
        <v>-0.27631849253751001</v>
      </c>
      <c r="BI117" s="1">
        <v>-0.13156183623043899</v>
      </c>
      <c r="BJ117" s="1">
        <v>-0.38644934760934602</v>
      </c>
      <c r="BK117" t="s">
        <v>488</v>
      </c>
      <c r="BL117">
        <v>1</v>
      </c>
      <c r="BM117" t="s">
        <v>476</v>
      </c>
      <c r="BN117">
        <v>160</v>
      </c>
      <c r="BO117">
        <v>0</v>
      </c>
      <c r="BP117">
        <v>0</v>
      </c>
      <c r="BQ117">
        <v>137</v>
      </c>
      <c r="BR117">
        <v>23</v>
      </c>
      <c r="BS117">
        <v>80</v>
      </c>
      <c r="BT117">
        <v>66</v>
      </c>
      <c r="BU117">
        <v>14</v>
      </c>
      <c r="BV117" s="1">
        <v>82.5</v>
      </c>
      <c r="BW117">
        <v>0.67516666666666703</v>
      </c>
      <c r="BX117">
        <v>0.623285714285714</v>
      </c>
      <c r="BY117" s="1">
        <v>0.76973749999999996</v>
      </c>
      <c r="BZ117">
        <v>80</v>
      </c>
      <c r="CA117">
        <v>71</v>
      </c>
      <c r="CB117">
        <v>9</v>
      </c>
      <c r="CC117" s="1">
        <v>88.75</v>
      </c>
      <c r="CD117">
        <v>0.67457746478873204</v>
      </c>
      <c r="CE117">
        <v>0.57744444444444398</v>
      </c>
      <c r="CF117" s="1">
        <v>0.70079999999999998</v>
      </c>
      <c r="CG117" s="1">
        <v>9.8369720319634701E-2</v>
      </c>
      <c r="CH117">
        <v>40</v>
      </c>
      <c r="CI117">
        <v>37</v>
      </c>
      <c r="CJ117">
        <v>3</v>
      </c>
      <c r="CK117">
        <v>92.5</v>
      </c>
      <c r="CL117">
        <v>0.65710810810810805</v>
      </c>
      <c r="CM117">
        <v>0.66366666666666696</v>
      </c>
      <c r="CN117">
        <v>0.756525</v>
      </c>
      <c r="CO117">
        <v>40</v>
      </c>
      <c r="CP117">
        <v>29</v>
      </c>
      <c r="CQ117">
        <v>11</v>
      </c>
      <c r="CR117">
        <v>0.72499999999999998</v>
      </c>
      <c r="CS117">
        <v>0.69820689655172397</v>
      </c>
      <c r="CT117">
        <v>0.61227272727272697</v>
      </c>
      <c r="CU117">
        <v>0.78295000000000003</v>
      </c>
      <c r="CV117">
        <v>40</v>
      </c>
      <c r="CW117">
        <v>35</v>
      </c>
      <c r="CX117">
        <v>5</v>
      </c>
      <c r="CY117">
        <v>87.5</v>
      </c>
      <c r="CZ117">
        <v>0.69791428571428604</v>
      </c>
      <c r="DA117">
        <v>0.55159999999999998</v>
      </c>
      <c r="DB117">
        <v>0.72614999999999996</v>
      </c>
      <c r="DC117">
        <v>40</v>
      </c>
      <c r="DD117">
        <v>36</v>
      </c>
      <c r="DE117">
        <v>4</v>
      </c>
      <c r="DF117">
        <v>90</v>
      </c>
      <c r="DG117">
        <v>0.65188888888888896</v>
      </c>
      <c r="DH117">
        <v>0.60975000000000001</v>
      </c>
      <c r="DI117">
        <v>0.67544999999999999</v>
      </c>
    </row>
    <row r="118" spans="1:113" x14ac:dyDescent="0.25">
      <c r="A118" t="s">
        <v>105</v>
      </c>
      <c r="B118">
        <v>1</v>
      </c>
      <c r="C118" t="s">
        <v>81</v>
      </c>
      <c r="D118">
        <v>149</v>
      </c>
      <c r="E118">
        <v>1</v>
      </c>
      <c r="F118">
        <v>122</v>
      </c>
      <c r="G118">
        <v>27</v>
      </c>
      <c r="H118">
        <v>100</v>
      </c>
      <c r="I118">
        <v>0</v>
      </c>
      <c r="J118">
        <v>96.296296296296305</v>
      </c>
      <c r="K118">
        <v>3.7037037037037002</v>
      </c>
      <c r="L118" s="1">
        <v>0.322393442622951</v>
      </c>
      <c r="M118">
        <v>3.6883680768853101E-2</v>
      </c>
      <c r="N118" s="1">
        <v>0.28799999999999998</v>
      </c>
      <c r="O118" t="s">
        <v>10</v>
      </c>
      <c r="P118">
        <v>3.7037037037037002</v>
      </c>
      <c r="Q118" t="s">
        <v>249</v>
      </c>
      <c r="R118">
        <v>1</v>
      </c>
      <c r="S118" t="s">
        <v>234</v>
      </c>
      <c r="T118" t="s">
        <v>165</v>
      </c>
      <c r="U118">
        <v>89</v>
      </c>
      <c r="V118">
        <v>71</v>
      </c>
      <c r="W118" s="1">
        <v>55</v>
      </c>
      <c r="X118" s="1">
        <v>47.5</v>
      </c>
      <c r="Y118">
        <v>1.2052727272727299</v>
      </c>
      <c r="Z118">
        <v>1.0579473684210501</v>
      </c>
      <c r="AA118">
        <v>0.99138888888888899</v>
      </c>
      <c r="AB118">
        <v>1.15185714285714</v>
      </c>
      <c r="AC118">
        <v>50</v>
      </c>
      <c r="AD118">
        <v>55</v>
      </c>
      <c r="AE118">
        <v>0.89905000000000002</v>
      </c>
      <c r="AF118">
        <v>0.94745454545454499</v>
      </c>
      <c r="AG118">
        <v>0.91395000000000004</v>
      </c>
      <c r="AH118">
        <v>0.91688888888888898</v>
      </c>
      <c r="AI118">
        <v>75</v>
      </c>
      <c r="AJ118" t="s">
        <v>356</v>
      </c>
      <c r="AK118">
        <v>1</v>
      </c>
      <c r="AL118" t="s">
        <v>344</v>
      </c>
      <c r="AM118">
        <v>71</v>
      </c>
      <c r="AN118">
        <v>0</v>
      </c>
      <c r="AO118">
        <v>1</v>
      </c>
      <c r="AP118">
        <v>35</v>
      </c>
      <c r="AQ118">
        <v>36</v>
      </c>
      <c r="AR118">
        <v>100</v>
      </c>
      <c r="AS118">
        <v>100</v>
      </c>
      <c r="AT118">
        <v>95.8333333333333</v>
      </c>
      <c r="AU118">
        <v>100</v>
      </c>
      <c r="AV118">
        <v>0.45782608695652199</v>
      </c>
      <c r="AW118">
        <v>0.45782608695652199</v>
      </c>
      <c r="AX118">
        <v>0.46800000000000003</v>
      </c>
      <c r="AY118">
        <v>0.46800000000000003</v>
      </c>
      <c r="AZ118">
        <v>0.56970833333333304</v>
      </c>
      <c r="BA118">
        <v>0.489958333333333</v>
      </c>
      <c r="BB118">
        <v>0.44600000000000001</v>
      </c>
      <c r="BC118">
        <v>0.44600000000000001</v>
      </c>
      <c r="BD118">
        <v>0.45300000000000001</v>
      </c>
      <c r="BE118">
        <v>0.45750000000000002</v>
      </c>
      <c r="BF118">
        <v>0.47199999999999998</v>
      </c>
      <c r="BG118">
        <v>0.433</v>
      </c>
      <c r="BH118" s="1">
        <v>2.2222222222222199E-2</v>
      </c>
      <c r="BI118" s="1">
        <v>0.24437717632162101</v>
      </c>
      <c r="BJ118" s="1">
        <v>-2.58309591642925E-2</v>
      </c>
      <c r="BK118" t="s">
        <v>489</v>
      </c>
      <c r="BL118">
        <v>1</v>
      </c>
      <c r="BM118" t="s">
        <v>476</v>
      </c>
      <c r="BN118">
        <v>160</v>
      </c>
      <c r="BO118">
        <v>0</v>
      </c>
      <c r="BP118">
        <v>0</v>
      </c>
      <c r="BQ118">
        <v>149</v>
      </c>
      <c r="BR118">
        <v>11</v>
      </c>
      <c r="BS118">
        <v>80</v>
      </c>
      <c r="BT118">
        <v>73</v>
      </c>
      <c r="BU118">
        <v>7</v>
      </c>
      <c r="BV118" s="1">
        <v>91.25</v>
      </c>
      <c r="BW118">
        <v>0.73154794520547906</v>
      </c>
      <c r="BX118">
        <v>0.53814285714285703</v>
      </c>
      <c r="BY118" s="1">
        <v>0.74255000000000004</v>
      </c>
      <c r="BZ118">
        <v>80</v>
      </c>
      <c r="CA118">
        <v>76</v>
      </c>
      <c r="CB118">
        <v>4</v>
      </c>
      <c r="CC118" s="1">
        <v>95</v>
      </c>
      <c r="CD118">
        <v>0.66622368421052602</v>
      </c>
      <c r="CE118">
        <v>0.50224999999999997</v>
      </c>
      <c r="CF118" s="1">
        <v>0.67146249999999996</v>
      </c>
      <c r="CG118" s="1">
        <v>0.10586965020384601</v>
      </c>
      <c r="CH118">
        <v>40</v>
      </c>
      <c r="CI118">
        <v>39</v>
      </c>
      <c r="CJ118">
        <v>1</v>
      </c>
      <c r="CK118">
        <v>97.5</v>
      </c>
      <c r="CL118">
        <v>0.64733333333333298</v>
      </c>
      <c r="CM118">
        <v>0.46</v>
      </c>
      <c r="CN118">
        <v>0.64959999999999996</v>
      </c>
      <c r="CO118">
        <v>40</v>
      </c>
      <c r="CP118">
        <v>34</v>
      </c>
      <c r="CQ118">
        <v>6</v>
      </c>
      <c r="CR118">
        <v>0.85</v>
      </c>
      <c r="CS118">
        <v>0.82814705882352901</v>
      </c>
      <c r="CT118">
        <v>0.55116666666666703</v>
      </c>
      <c r="CU118">
        <v>0.83550000000000002</v>
      </c>
      <c r="CV118">
        <v>40</v>
      </c>
      <c r="CW118">
        <v>39</v>
      </c>
      <c r="CX118">
        <v>1</v>
      </c>
      <c r="CY118">
        <v>97.5</v>
      </c>
      <c r="CZ118">
        <v>0.66010256410256396</v>
      </c>
      <c r="DA118">
        <v>0.53500000000000003</v>
      </c>
      <c r="DB118">
        <v>0.66259999999999997</v>
      </c>
      <c r="DC118">
        <v>40</v>
      </c>
      <c r="DD118">
        <v>37</v>
      </c>
      <c r="DE118">
        <v>3</v>
      </c>
      <c r="DF118">
        <v>92.5</v>
      </c>
      <c r="DG118">
        <v>0.67267567567567599</v>
      </c>
      <c r="DH118">
        <v>0.49133333333333301</v>
      </c>
      <c r="DI118">
        <v>0.68032499999999996</v>
      </c>
    </row>
    <row r="119" spans="1:113" x14ac:dyDescent="0.25">
      <c r="A119" t="s">
        <v>107</v>
      </c>
      <c r="B119">
        <v>1</v>
      </c>
      <c r="C119" t="s">
        <v>81</v>
      </c>
      <c r="D119">
        <v>150</v>
      </c>
      <c r="E119">
        <v>0</v>
      </c>
      <c r="F119">
        <v>123</v>
      </c>
      <c r="G119">
        <v>27</v>
      </c>
      <c r="H119">
        <v>100</v>
      </c>
      <c r="I119">
        <v>0</v>
      </c>
      <c r="J119">
        <v>96.296296296296305</v>
      </c>
      <c r="K119">
        <v>3.7037037037037002</v>
      </c>
      <c r="L119" s="1">
        <v>0.31881300813008101</v>
      </c>
      <c r="M119">
        <v>3.0001461601962501E-2</v>
      </c>
      <c r="N119" s="1">
        <v>0.308</v>
      </c>
      <c r="O119" t="s">
        <v>10</v>
      </c>
      <c r="P119">
        <v>3.7037037037037002</v>
      </c>
      <c r="Q119" t="s">
        <v>250</v>
      </c>
      <c r="R119">
        <v>1</v>
      </c>
      <c r="S119" t="s">
        <v>234</v>
      </c>
      <c r="T119" t="s">
        <v>165</v>
      </c>
      <c r="U119">
        <v>64</v>
      </c>
      <c r="V119">
        <v>96</v>
      </c>
      <c r="W119" s="1">
        <v>45</v>
      </c>
      <c r="X119" s="1">
        <v>47.5</v>
      </c>
      <c r="Y119">
        <v>0.30327777777777798</v>
      </c>
      <c r="Z119">
        <v>0.30636842105263201</v>
      </c>
      <c r="AA119">
        <v>0.321636363636364</v>
      </c>
      <c r="AB119">
        <v>0.537333333333333</v>
      </c>
      <c r="AC119">
        <v>62.5</v>
      </c>
      <c r="AD119">
        <v>60</v>
      </c>
      <c r="AE119">
        <v>0.41488000000000003</v>
      </c>
      <c r="AF119">
        <v>0.29441666666666699</v>
      </c>
      <c r="AG119">
        <v>0.208666666666667</v>
      </c>
      <c r="AH119">
        <v>0.61806249999999996</v>
      </c>
      <c r="AI119">
        <v>50</v>
      </c>
      <c r="AJ119" t="s">
        <v>357</v>
      </c>
      <c r="AK119">
        <v>1</v>
      </c>
      <c r="AL119" t="s">
        <v>344</v>
      </c>
      <c r="AM119">
        <v>72</v>
      </c>
      <c r="AN119">
        <v>0</v>
      </c>
      <c r="AO119">
        <v>0</v>
      </c>
      <c r="AP119">
        <v>36</v>
      </c>
      <c r="AQ119">
        <v>36</v>
      </c>
      <c r="AR119">
        <v>100</v>
      </c>
      <c r="AS119">
        <v>95.8333333333333</v>
      </c>
      <c r="AT119">
        <v>95.8333333333333</v>
      </c>
      <c r="AU119">
        <v>100</v>
      </c>
      <c r="AV119">
        <v>0.419375</v>
      </c>
      <c r="AW119">
        <v>0.419375</v>
      </c>
      <c r="AX119">
        <v>0.49429166666666702</v>
      </c>
      <c r="AY119">
        <v>0.43258333333333299</v>
      </c>
      <c r="AZ119">
        <v>0.43704166666666699</v>
      </c>
      <c r="BA119">
        <v>0.416291666666667</v>
      </c>
      <c r="BB119">
        <v>0.41099999999999998</v>
      </c>
      <c r="BC119">
        <v>0.41099999999999998</v>
      </c>
      <c r="BD119">
        <v>0.41349999999999998</v>
      </c>
      <c r="BE119">
        <v>0.42349999999999999</v>
      </c>
      <c r="BF119">
        <v>0.41299999999999998</v>
      </c>
      <c r="BG119">
        <v>0.4325</v>
      </c>
      <c r="BH119" s="1">
        <v>0.17863884749130701</v>
      </c>
      <c r="BI119" s="1">
        <v>4.2126179831097899E-2</v>
      </c>
      <c r="BJ119" s="1">
        <v>-1.99701937406855E-2</v>
      </c>
      <c r="BK119" t="s">
        <v>490</v>
      </c>
      <c r="BL119">
        <v>1</v>
      </c>
      <c r="BM119" t="s">
        <v>476</v>
      </c>
      <c r="BN119">
        <v>160</v>
      </c>
      <c r="BO119">
        <v>0</v>
      </c>
      <c r="BP119">
        <v>0</v>
      </c>
      <c r="BQ119">
        <v>133</v>
      </c>
      <c r="BR119">
        <v>27</v>
      </c>
      <c r="BS119">
        <v>80</v>
      </c>
      <c r="BT119">
        <v>65</v>
      </c>
      <c r="BU119">
        <v>15</v>
      </c>
      <c r="BV119" s="1">
        <v>81.25</v>
      </c>
      <c r="BW119">
        <v>0.96004615384615399</v>
      </c>
      <c r="BX119">
        <v>0.93120000000000003</v>
      </c>
      <c r="BY119" s="1">
        <v>1.0458624999999999</v>
      </c>
      <c r="BZ119">
        <v>80</v>
      </c>
      <c r="CA119">
        <v>68</v>
      </c>
      <c r="CB119">
        <v>12</v>
      </c>
      <c r="CC119" s="1">
        <v>85</v>
      </c>
      <c r="CD119">
        <v>0.90585294117647097</v>
      </c>
      <c r="CE119">
        <v>0.85841666666666705</v>
      </c>
      <c r="CF119" s="1">
        <v>0.97955000000000003</v>
      </c>
      <c r="CG119" s="1">
        <v>6.7696901638507403E-2</v>
      </c>
      <c r="CH119">
        <v>40</v>
      </c>
      <c r="CI119">
        <v>35</v>
      </c>
      <c r="CJ119">
        <v>5</v>
      </c>
      <c r="CK119">
        <v>87.5</v>
      </c>
      <c r="CL119">
        <v>0.90828571428571403</v>
      </c>
      <c r="CM119">
        <v>0.60860000000000003</v>
      </c>
      <c r="CN119">
        <v>0.91495000000000004</v>
      </c>
      <c r="CO119">
        <v>40</v>
      </c>
      <c r="CP119">
        <v>30</v>
      </c>
      <c r="CQ119">
        <v>10</v>
      </c>
      <c r="CR119">
        <v>0.75</v>
      </c>
      <c r="CS119">
        <v>1.02043333333333</v>
      </c>
      <c r="CT119">
        <v>1.0925</v>
      </c>
      <c r="CU119">
        <v>1.1767749999999999</v>
      </c>
      <c r="CV119">
        <v>40</v>
      </c>
      <c r="CW119">
        <v>36</v>
      </c>
      <c r="CX119">
        <v>4</v>
      </c>
      <c r="CY119">
        <v>90</v>
      </c>
      <c r="CZ119">
        <v>0.88324999999999998</v>
      </c>
      <c r="DA119">
        <v>0.82850000000000001</v>
      </c>
      <c r="DB119">
        <v>0.92120000000000002</v>
      </c>
      <c r="DC119">
        <v>40</v>
      </c>
      <c r="DD119">
        <v>32</v>
      </c>
      <c r="DE119">
        <v>8</v>
      </c>
      <c r="DF119">
        <v>80</v>
      </c>
      <c r="DG119">
        <v>0.93128124999999995</v>
      </c>
      <c r="DH119">
        <v>0.87337500000000001</v>
      </c>
      <c r="DI119">
        <v>1.0379</v>
      </c>
    </row>
    <row r="120" spans="1:113" x14ac:dyDescent="0.25">
      <c r="A120" t="s">
        <v>109</v>
      </c>
      <c r="B120">
        <v>1</v>
      </c>
      <c r="C120" t="s">
        <v>81</v>
      </c>
      <c r="D120">
        <v>145</v>
      </c>
      <c r="E120">
        <v>5</v>
      </c>
      <c r="F120">
        <v>119</v>
      </c>
      <c r="G120">
        <v>26</v>
      </c>
      <c r="H120">
        <v>95.798319327731093</v>
      </c>
      <c r="I120">
        <v>4.2016806722689104</v>
      </c>
      <c r="J120">
        <v>69.230769230769198</v>
      </c>
      <c r="K120">
        <v>30.769230769230798</v>
      </c>
      <c r="L120" s="1">
        <v>0.349228070175439</v>
      </c>
      <c r="M120">
        <v>5.4999120682869398E-2</v>
      </c>
      <c r="N120" s="1">
        <v>0.3115</v>
      </c>
      <c r="O120">
        <v>5.5019477070786998E-2</v>
      </c>
      <c r="P120">
        <v>32.1187584345479</v>
      </c>
      <c r="Q120" t="s">
        <v>251</v>
      </c>
      <c r="R120">
        <v>1</v>
      </c>
      <c r="S120" t="s">
        <v>234</v>
      </c>
      <c r="T120" t="s">
        <v>165</v>
      </c>
      <c r="U120">
        <v>110</v>
      </c>
      <c r="V120">
        <v>50</v>
      </c>
      <c r="W120" s="1">
        <v>55</v>
      </c>
      <c r="X120" s="1">
        <v>55</v>
      </c>
      <c r="Y120">
        <v>0.67609090909090896</v>
      </c>
      <c r="Z120">
        <v>0.87031818181818199</v>
      </c>
      <c r="AA120">
        <v>1.14688888888889</v>
      </c>
      <c r="AB120">
        <v>1.1751111111111101</v>
      </c>
      <c r="AC120">
        <v>55</v>
      </c>
      <c r="AD120">
        <v>40</v>
      </c>
      <c r="AE120">
        <v>0.521954545454545</v>
      </c>
      <c r="AF120">
        <v>0.53712499999999996</v>
      </c>
      <c r="AG120">
        <v>0.53527777777777796</v>
      </c>
      <c r="AH120">
        <v>0.90208333333333302</v>
      </c>
      <c r="AI120">
        <v>-100</v>
      </c>
      <c r="AJ120" t="s">
        <v>358</v>
      </c>
      <c r="AK120">
        <v>1</v>
      </c>
      <c r="AL120" t="s">
        <v>344</v>
      </c>
      <c r="AM120">
        <v>72</v>
      </c>
      <c r="AN120">
        <v>0</v>
      </c>
      <c r="AO120">
        <v>0</v>
      </c>
      <c r="AP120">
        <v>36</v>
      </c>
      <c r="AQ120">
        <v>36</v>
      </c>
      <c r="AR120">
        <v>95.8333333333333</v>
      </c>
      <c r="AS120">
        <v>87.5</v>
      </c>
      <c r="AT120">
        <v>100</v>
      </c>
      <c r="AU120">
        <v>100</v>
      </c>
      <c r="AV120">
        <v>0.78433333333333299</v>
      </c>
      <c r="AW120">
        <v>0.68587500000000001</v>
      </c>
      <c r="AX120">
        <v>0.85275000000000001</v>
      </c>
      <c r="AY120">
        <v>0.56741666666666701</v>
      </c>
      <c r="AZ120">
        <v>0.67145833333333305</v>
      </c>
      <c r="BA120">
        <v>0.67145833333333305</v>
      </c>
      <c r="BB120">
        <v>0.67925000000000002</v>
      </c>
      <c r="BC120">
        <v>0.67925000000000002</v>
      </c>
      <c r="BD120">
        <v>0.625</v>
      </c>
      <c r="BE120">
        <v>0.5675</v>
      </c>
      <c r="BF120">
        <v>0.63349999999999995</v>
      </c>
      <c r="BG120">
        <v>0.6865</v>
      </c>
      <c r="BH120" s="1">
        <v>8.7229069273268206E-2</v>
      </c>
      <c r="BI120" s="1">
        <v>-0.14391202719932</v>
      </c>
      <c r="BJ120" s="1">
        <v>-0.13397790055248601</v>
      </c>
      <c r="BK120" t="s">
        <v>491</v>
      </c>
      <c r="BL120">
        <v>1</v>
      </c>
      <c r="BM120" t="s">
        <v>476</v>
      </c>
      <c r="BN120">
        <v>160</v>
      </c>
      <c r="BO120">
        <v>0</v>
      </c>
      <c r="BP120">
        <v>0</v>
      </c>
      <c r="BQ120">
        <v>142</v>
      </c>
      <c r="BR120">
        <v>18</v>
      </c>
      <c r="BS120">
        <v>80</v>
      </c>
      <c r="BT120">
        <v>72</v>
      </c>
      <c r="BU120">
        <v>8</v>
      </c>
      <c r="BV120" s="1">
        <v>90</v>
      </c>
      <c r="BW120">
        <v>0.84423611111111097</v>
      </c>
      <c r="BX120">
        <v>0.78749999999999998</v>
      </c>
      <c r="BY120" s="1">
        <v>0.88208750000000002</v>
      </c>
      <c r="BZ120">
        <v>80</v>
      </c>
      <c r="CA120">
        <v>70</v>
      </c>
      <c r="CB120">
        <v>10</v>
      </c>
      <c r="CC120" s="1">
        <v>87.5</v>
      </c>
      <c r="CD120">
        <v>0.91114285714285703</v>
      </c>
      <c r="CE120">
        <v>0.70430000000000004</v>
      </c>
      <c r="CF120" s="1">
        <v>0.94235000000000002</v>
      </c>
      <c r="CG120" s="1">
        <v>-6.3949169629118702E-2</v>
      </c>
      <c r="CH120">
        <v>40</v>
      </c>
      <c r="CI120">
        <v>39</v>
      </c>
      <c r="CJ120">
        <v>1</v>
      </c>
      <c r="CK120">
        <v>97.5</v>
      </c>
      <c r="CL120">
        <v>0.660769230769231</v>
      </c>
      <c r="CM120">
        <v>0.40200000000000002</v>
      </c>
      <c r="CN120">
        <v>0.66232500000000005</v>
      </c>
      <c r="CO120">
        <v>40</v>
      </c>
      <c r="CP120">
        <v>33</v>
      </c>
      <c r="CQ120">
        <v>7</v>
      </c>
      <c r="CR120">
        <v>0.82499999999999996</v>
      </c>
      <c r="CS120">
        <v>1.06106060606061</v>
      </c>
      <c r="CT120">
        <v>0.84257142857142897</v>
      </c>
      <c r="CU120">
        <v>1.10185</v>
      </c>
      <c r="CV120">
        <v>40</v>
      </c>
      <c r="CW120">
        <v>37</v>
      </c>
      <c r="CX120">
        <v>3</v>
      </c>
      <c r="CY120">
        <v>92.5</v>
      </c>
      <c r="CZ120">
        <v>0.84032432432432402</v>
      </c>
      <c r="DA120">
        <v>0.79200000000000004</v>
      </c>
      <c r="DB120">
        <v>0.86652499999999999</v>
      </c>
      <c r="DC120">
        <v>40</v>
      </c>
      <c r="DD120">
        <v>33</v>
      </c>
      <c r="DE120">
        <v>7</v>
      </c>
      <c r="DF120">
        <v>82.5</v>
      </c>
      <c r="DG120">
        <v>0.99054545454545495</v>
      </c>
      <c r="DH120">
        <v>0.66671428571428604</v>
      </c>
      <c r="DI120">
        <v>1.0181750000000001</v>
      </c>
    </row>
    <row r="121" spans="1:113" x14ac:dyDescent="0.25">
      <c r="A121" t="s">
        <v>111</v>
      </c>
      <c r="B121">
        <v>1</v>
      </c>
      <c r="C121" t="s">
        <v>81</v>
      </c>
      <c r="D121">
        <v>150</v>
      </c>
      <c r="E121">
        <v>0</v>
      </c>
      <c r="F121">
        <v>123</v>
      </c>
      <c r="G121">
        <v>27</v>
      </c>
      <c r="H121">
        <v>99.1869918699187</v>
      </c>
      <c r="I121">
        <v>0.81300813008130102</v>
      </c>
      <c r="J121">
        <v>92.592592592592595</v>
      </c>
      <c r="K121">
        <v>7.4074074074074101</v>
      </c>
      <c r="L121" s="1">
        <v>0.32945081967213102</v>
      </c>
      <c r="M121">
        <v>4.3339921561713499E-2</v>
      </c>
      <c r="N121" s="1">
        <v>0.29299999999999998</v>
      </c>
      <c r="O121">
        <v>1.6970562748477101E-2</v>
      </c>
      <c r="P121">
        <v>7.4681238615664798</v>
      </c>
      <c r="Q121" t="s">
        <v>252</v>
      </c>
      <c r="R121">
        <v>1</v>
      </c>
      <c r="S121" t="s">
        <v>234</v>
      </c>
      <c r="T121" t="s">
        <v>165</v>
      </c>
      <c r="U121">
        <v>76</v>
      </c>
      <c r="V121">
        <v>84</v>
      </c>
      <c r="W121" s="1">
        <v>45</v>
      </c>
      <c r="X121" s="1">
        <v>57.5</v>
      </c>
      <c r="Y121">
        <v>0.86166666666666702</v>
      </c>
      <c r="Z121">
        <v>1.08647826086957</v>
      </c>
      <c r="AA121">
        <v>0.60099999999999998</v>
      </c>
      <c r="AB121">
        <v>0.628470588235294</v>
      </c>
      <c r="AC121">
        <v>62.5</v>
      </c>
      <c r="AD121">
        <v>50</v>
      </c>
      <c r="AE121">
        <v>0.21276</v>
      </c>
      <c r="AF121">
        <v>0.2492</v>
      </c>
      <c r="AG121">
        <v>0.222266666666667</v>
      </c>
      <c r="AH121">
        <v>0.25135000000000002</v>
      </c>
      <c r="AI121">
        <v>0</v>
      </c>
      <c r="AJ121" t="s">
        <v>359</v>
      </c>
      <c r="AK121">
        <v>1</v>
      </c>
      <c r="AL121" t="s">
        <v>344</v>
      </c>
      <c r="AM121">
        <v>72</v>
      </c>
      <c r="AN121">
        <v>0</v>
      </c>
      <c r="AO121">
        <v>0</v>
      </c>
      <c r="AP121">
        <v>36</v>
      </c>
      <c r="AQ121">
        <v>36</v>
      </c>
      <c r="AR121">
        <v>95.8333333333333</v>
      </c>
      <c r="AS121">
        <v>91.6666666666667</v>
      </c>
      <c r="AT121">
        <v>95.8333333333333</v>
      </c>
      <c r="AU121">
        <v>100</v>
      </c>
      <c r="AV121">
        <v>0.57479166666666703</v>
      </c>
      <c r="AW121">
        <v>0.50687499999999996</v>
      </c>
      <c r="AX121">
        <v>0.57766666666666699</v>
      </c>
      <c r="AY121">
        <v>0.47191666666666698</v>
      </c>
      <c r="AZ121">
        <v>0.57608333333333295</v>
      </c>
      <c r="BA121">
        <v>0.47691666666666699</v>
      </c>
      <c r="BB121">
        <v>0.43575000000000003</v>
      </c>
      <c r="BC121">
        <v>0.43575000000000003</v>
      </c>
      <c r="BD121">
        <v>0.51600000000000001</v>
      </c>
      <c r="BE121">
        <v>0.47899999999999998</v>
      </c>
      <c r="BF121">
        <v>0.48199999999999998</v>
      </c>
      <c r="BG121">
        <v>0.4415</v>
      </c>
      <c r="BH121" s="1">
        <v>5.00181225081544E-3</v>
      </c>
      <c r="BI121" s="1">
        <v>2.2471910112358E-3</v>
      </c>
      <c r="BJ121" s="1">
        <v>-0.241899238854657</v>
      </c>
      <c r="BK121" t="s">
        <v>492</v>
      </c>
      <c r="BL121">
        <v>1</v>
      </c>
      <c r="BM121" t="s">
        <v>476</v>
      </c>
      <c r="BN121">
        <v>160</v>
      </c>
      <c r="BO121">
        <v>0</v>
      </c>
      <c r="BP121">
        <v>0</v>
      </c>
      <c r="BQ121">
        <v>139</v>
      </c>
      <c r="BR121">
        <v>21</v>
      </c>
      <c r="BS121">
        <v>80</v>
      </c>
      <c r="BT121">
        <v>69</v>
      </c>
      <c r="BU121">
        <v>11</v>
      </c>
      <c r="BV121" s="1">
        <v>86.25</v>
      </c>
      <c r="BW121">
        <v>1.0207391304347799</v>
      </c>
      <c r="BX121">
        <v>1.03327272727273</v>
      </c>
      <c r="BY121" s="1">
        <v>1.09605</v>
      </c>
      <c r="BZ121">
        <v>80</v>
      </c>
      <c r="CA121">
        <v>70</v>
      </c>
      <c r="CB121">
        <v>10</v>
      </c>
      <c r="CC121" s="1">
        <v>87.5</v>
      </c>
      <c r="CD121">
        <v>0.97561428571428599</v>
      </c>
      <c r="CE121">
        <v>0.76380000000000003</v>
      </c>
      <c r="CF121" s="1">
        <v>1.0006875</v>
      </c>
      <c r="CG121" s="1">
        <v>9.5296983323964801E-2</v>
      </c>
      <c r="CH121">
        <v>40</v>
      </c>
      <c r="CI121">
        <v>37</v>
      </c>
      <c r="CJ121">
        <v>3</v>
      </c>
      <c r="CK121">
        <v>92.5</v>
      </c>
      <c r="CL121">
        <v>0.83637837837837803</v>
      </c>
      <c r="CM121">
        <v>0.46833333333333299</v>
      </c>
      <c r="CN121">
        <v>0.82907500000000001</v>
      </c>
      <c r="CO121">
        <v>40</v>
      </c>
      <c r="CP121">
        <v>32</v>
      </c>
      <c r="CQ121">
        <v>8</v>
      </c>
      <c r="CR121">
        <v>0.8</v>
      </c>
      <c r="CS121">
        <v>1.23390625</v>
      </c>
      <c r="CT121">
        <v>1.245125</v>
      </c>
      <c r="CU121">
        <v>1.3630249999999999</v>
      </c>
      <c r="CV121">
        <v>40</v>
      </c>
      <c r="CW121">
        <v>34</v>
      </c>
      <c r="CX121">
        <v>6</v>
      </c>
      <c r="CY121">
        <v>85</v>
      </c>
      <c r="CZ121">
        <v>0.91488235294117604</v>
      </c>
      <c r="DA121">
        <v>0.64149999999999996</v>
      </c>
      <c r="DB121">
        <v>0.94174999999999998</v>
      </c>
      <c r="DC121">
        <v>40</v>
      </c>
      <c r="DD121">
        <v>36</v>
      </c>
      <c r="DE121">
        <v>4</v>
      </c>
      <c r="DF121">
        <v>90</v>
      </c>
      <c r="DG121">
        <v>1.03297222222222</v>
      </c>
      <c r="DH121">
        <v>0.94725000000000004</v>
      </c>
      <c r="DI121">
        <v>1.059625</v>
      </c>
    </row>
    <row r="122" spans="1:113" x14ac:dyDescent="0.25">
      <c r="A122" t="s">
        <v>113</v>
      </c>
      <c r="B122">
        <v>1</v>
      </c>
      <c r="C122" t="s">
        <v>81</v>
      </c>
      <c r="D122">
        <v>150</v>
      </c>
      <c r="E122">
        <v>0</v>
      </c>
      <c r="F122">
        <v>123</v>
      </c>
      <c r="G122">
        <v>27</v>
      </c>
      <c r="H122">
        <v>93.495934959349597</v>
      </c>
      <c r="I122">
        <v>6.5040650406504099</v>
      </c>
      <c r="J122">
        <v>96.296296296296305</v>
      </c>
      <c r="K122">
        <v>3.7037037037037002</v>
      </c>
      <c r="L122" s="1">
        <v>0.38758260869565198</v>
      </c>
      <c r="M122">
        <v>5.9362990214190697E-2</v>
      </c>
      <c r="N122" s="1">
        <v>0.28999999999999998</v>
      </c>
      <c r="O122" t="s">
        <v>10</v>
      </c>
      <c r="P122">
        <v>3.9613526570048299</v>
      </c>
      <c r="Q122" t="s">
        <v>253</v>
      </c>
      <c r="R122">
        <v>1</v>
      </c>
      <c r="S122" t="s">
        <v>234</v>
      </c>
      <c r="T122" t="s">
        <v>165</v>
      </c>
      <c r="U122">
        <v>78</v>
      </c>
      <c r="V122">
        <v>82</v>
      </c>
      <c r="W122" s="1">
        <v>45</v>
      </c>
      <c r="X122" s="1">
        <v>47.5</v>
      </c>
      <c r="Y122">
        <v>1.0698333333333301</v>
      </c>
      <c r="Z122">
        <v>0.90989473684210498</v>
      </c>
      <c r="AA122">
        <v>0.860045454545455</v>
      </c>
      <c r="AB122">
        <v>0.70066666666666699</v>
      </c>
      <c r="AC122">
        <v>52.5</v>
      </c>
      <c r="AD122">
        <v>50</v>
      </c>
      <c r="AE122">
        <v>0.38771428571428601</v>
      </c>
      <c r="AF122">
        <v>0.48699999999999999</v>
      </c>
      <c r="AG122">
        <v>0.460631578947368</v>
      </c>
      <c r="AH122">
        <v>0.46694999999999998</v>
      </c>
      <c r="AI122">
        <v>50</v>
      </c>
      <c r="AJ122" t="s">
        <v>360</v>
      </c>
      <c r="AK122">
        <v>1</v>
      </c>
      <c r="AL122" t="s">
        <v>344</v>
      </c>
      <c r="AM122">
        <v>72</v>
      </c>
      <c r="AN122">
        <v>0</v>
      </c>
      <c r="AO122">
        <v>0</v>
      </c>
      <c r="AP122">
        <v>36</v>
      </c>
      <c r="AQ122">
        <v>36</v>
      </c>
      <c r="AR122">
        <v>91.6666666666667</v>
      </c>
      <c r="AS122">
        <v>95.8333333333333</v>
      </c>
      <c r="AT122">
        <v>100</v>
      </c>
      <c r="AU122">
        <v>100</v>
      </c>
      <c r="AV122">
        <v>0.62683333333333302</v>
      </c>
      <c r="AW122">
        <v>0.49004166666666699</v>
      </c>
      <c r="AX122">
        <v>0.59687500000000004</v>
      </c>
      <c r="AY122">
        <v>0.51149999999999995</v>
      </c>
      <c r="AZ122">
        <v>0.51437500000000003</v>
      </c>
      <c r="BA122">
        <v>0.51437500000000003</v>
      </c>
      <c r="BB122">
        <v>0.52449999999999997</v>
      </c>
      <c r="BC122">
        <v>0.52449999999999997</v>
      </c>
      <c r="BD122">
        <v>0.49299999999999999</v>
      </c>
      <c r="BE122">
        <v>0.5</v>
      </c>
      <c r="BF122">
        <v>0.51500000000000001</v>
      </c>
      <c r="BG122">
        <v>0.50749999999999995</v>
      </c>
      <c r="BH122" s="1">
        <v>-4.7793140122307898E-2</v>
      </c>
      <c r="BI122" s="1">
        <v>-0.179407072587078</v>
      </c>
      <c r="BJ122" s="1">
        <v>-0.163254453602765</v>
      </c>
      <c r="BK122" t="s">
        <v>924</v>
      </c>
      <c r="BL122">
        <v>1</v>
      </c>
      <c r="BM122" t="s">
        <v>923</v>
      </c>
      <c r="BN122">
        <v>160</v>
      </c>
      <c r="BO122">
        <v>0</v>
      </c>
      <c r="BP122">
        <v>0</v>
      </c>
      <c r="BQ122">
        <v>145</v>
      </c>
      <c r="BR122">
        <v>15</v>
      </c>
      <c r="BS122">
        <v>80</v>
      </c>
      <c r="BT122">
        <v>73</v>
      </c>
      <c r="BU122">
        <v>7</v>
      </c>
      <c r="BV122">
        <v>91.25</v>
      </c>
      <c r="BW122">
        <v>0.67732876712328804</v>
      </c>
      <c r="BX122">
        <v>0.61199999999999999</v>
      </c>
      <c r="BY122">
        <v>0.70658750000000003</v>
      </c>
      <c r="BZ122">
        <v>80</v>
      </c>
      <c r="CA122">
        <v>72</v>
      </c>
      <c r="CB122">
        <v>8</v>
      </c>
      <c r="CC122">
        <v>90</v>
      </c>
      <c r="CD122">
        <v>0.93570833333333303</v>
      </c>
      <c r="CE122">
        <v>0.70550000000000002</v>
      </c>
      <c r="CF122">
        <v>0.95856249999999998</v>
      </c>
      <c r="CG122">
        <v>-0.26286757514507397</v>
      </c>
      <c r="CH122">
        <v>40</v>
      </c>
      <c r="CI122">
        <v>40</v>
      </c>
      <c r="CJ122">
        <v>0</v>
      </c>
      <c r="CK122">
        <v>100</v>
      </c>
      <c r="CL122">
        <v>0.68264999999999998</v>
      </c>
      <c r="CM122" t="s">
        <v>10</v>
      </c>
      <c r="CN122">
        <v>0.68264999999999998</v>
      </c>
      <c r="CO122">
        <v>40</v>
      </c>
      <c r="CP122">
        <v>33</v>
      </c>
      <c r="CQ122">
        <v>7</v>
      </c>
      <c r="CR122">
        <v>0.82499999999999996</v>
      </c>
      <c r="CS122">
        <v>0.67087878787878796</v>
      </c>
      <c r="CT122">
        <v>0.61199999999999999</v>
      </c>
      <c r="CU122">
        <v>0.73052499999999998</v>
      </c>
      <c r="CV122">
        <v>40</v>
      </c>
      <c r="CW122">
        <v>35</v>
      </c>
      <c r="CX122">
        <v>5</v>
      </c>
      <c r="CY122">
        <v>87.5</v>
      </c>
      <c r="CZ122">
        <v>0.82771428571428596</v>
      </c>
      <c r="DA122">
        <v>0.62519999999999998</v>
      </c>
      <c r="DB122">
        <v>0.85722500000000001</v>
      </c>
      <c r="DC122">
        <v>40</v>
      </c>
      <c r="DD122">
        <v>37</v>
      </c>
      <c r="DE122">
        <v>3</v>
      </c>
      <c r="DF122">
        <v>92.5</v>
      </c>
      <c r="DG122">
        <v>1.0378648648648601</v>
      </c>
      <c r="DH122">
        <v>0.83933333333333304</v>
      </c>
      <c r="DI122">
        <v>1.0599000000000001</v>
      </c>
    </row>
    <row r="123" spans="1:113" x14ac:dyDescent="0.25">
      <c r="A123" t="s">
        <v>115</v>
      </c>
      <c r="B123">
        <v>1</v>
      </c>
      <c r="C123" t="s">
        <v>81</v>
      </c>
      <c r="D123">
        <v>149</v>
      </c>
      <c r="E123">
        <v>1</v>
      </c>
      <c r="F123">
        <v>123</v>
      </c>
      <c r="G123">
        <v>26</v>
      </c>
      <c r="H123">
        <v>99.1869918699187</v>
      </c>
      <c r="I123">
        <v>0.81300813008130102</v>
      </c>
      <c r="J123">
        <v>96.153846153846203</v>
      </c>
      <c r="K123">
        <v>3.8461538461538498</v>
      </c>
      <c r="L123" s="1">
        <v>0.34242622950819701</v>
      </c>
      <c r="M123">
        <v>3.7528813840974597E-2</v>
      </c>
      <c r="N123" s="1">
        <v>0.29499999999999998</v>
      </c>
      <c r="O123" t="s">
        <v>10</v>
      </c>
      <c r="P123">
        <v>3.8776796973518302</v>
      </c>
      <c r="Q123" t="s">
        <v>254</v>
      </c>
      <c r="R123">
        <v>1</v>
      </c>
      <c r="S123" t="s">
        <v>234</v>
      </c>
      <c r="T123" t="s">
        <v>165</v>
      </c>
      <c r="U123">
        <v>86</v>
      </c>
      <c r="V123">
        <v>74</v>
      </c>
      <c r="W123" s="1">
        <v>52.5</v>
      </c>
      <c r="X123" s="1">
        <v>52.5</v>
      </c>
      <c r="Y123">
        <v>1.2509999999999999</v>
      </c>
      <c r="Z123">
        <v>1.1371428571428599</v>
      </c>
      <c r="AA123">
        <v>1.3587894736842101</v>
      </c>
      <c r="AB123">
        <v>1.11615789473684</v>
      </c>
      <c r="AC123">
        <v>50</v>
      </c>
      <c r="AD123">
        <v>50</v>
      </c>
      <c r="AE123">
        <v>0.57440000000000002</v>
      </c>
      <c r="AF123">
        <v>0.67805000000000004</v>
      </c>
      <c r="AG123">
        <v>0.69564999999999999</v>
      </c>
      <c r="AH123">
        <v>0.7137</v>
      </c>
      <c r="AI123">
        <v>-50</v>
      </c>
      <c r="AJ123" t="s">
        <v>361</v>
      </c>
      <c r="AK123">
        <v>1</v>
      </c>
      <c r="AL123" t="s">
        <v>344</v>
      </c>
      <c r="AM123">
        <v>72</v>
      </c>
      <c r="AN123">
        <v>0</v>
      </c>
      <c r="AO123">
        <v>0</v>
      </c>
      <c r="AP123">
        <v>36</v>
      </c>
      <c r="AQ123">
        <v>36</v>
      </c>
      <c r="AR123">
        <v>95.8333333333333</v>
      </c>
      <c r="AS123">
        <v>83.3333333333333</v>
      </c>
      <c r="AT123">
        <v>95.8333333333333</v>
      </c>
      <c r="AU123">
        <v>100</v>
      </c>
      <c r="AV123">
        <v>0.48341666666666699</v>
      </c>
      <c r="AW123">
        <v>0.43895833333333301</v>
      </c>
      <c r="AX123">
        <v>0.65141666666666698</v>
      </c>
      <c r="AY123">
        <v>0.40804166666666702</v>
      </c>
      <c r="AZ123">
        <v>0.48004166666666698</v>
      </c>
      <c r="BA123">
        <v>0.43075000000000002</v>
      </c>
      <c r="BB123">
        <v>0.47149999999999997</v>
      </c>
      <c r="BC123">
        <v>0.47149999999999997</v>
      </c>
      <c r="BD123">
        <v>0.41599999999999998</v>
      </c>
      <c r="BE123">
        <v>0.42449999999999999</v>
      </c>
      <c r="BF123">
        <v>0.44</v>
      </c>
      <c r="BG123">
        <v>0.48299999999999998</v>
      </c>
      <c r="BH123" s="1">
        <v>0.34752628857093598</v>
      </c>
      <c r="BI123" s="1">
        <v>-6.9815549043268799E-3</v>
      </c>
      <c r="BJ123" s="1">
        <v>-2.4650922254783599E-2</v>
      </c>
      <c r="BK123" t="s">
        <v>922</v>
      </c>
      <c r="BL123">
        <v>1</v>
      </c>
      <c r="BM123" t="s">
        <v>921</v>
      </c>
      <c r="BN123">
        <v>160</v>
      </c>
      <c r="BO123">
        <v>0</v>
      </c>
      <c r="BP123">
        <v>0</v>
      </c>
      <c r="BQ123">
        <v>136</v>
      </c>
      <c r="BR123">
        <v>24</v>
      </c>
      <c r="BS123">
        <v>80</v>
      </c>
      <c r="BT123">
        <v>70</v>
      </c>
      <c r="BU123">
        <v>10</v>
      </c>
      <c r="BV123">
        <v>87.5</v>
      </c>
      <c r="BW123">
        <v>0.69012857142857098</v>
      </c>
      <c r="BX123">
        <v>0.69120000000000004</v>
      </c>
      <c r="BY123">
        <v>0.73099999999999998</v>
      </c>
      <c r="BZ123">
        <v>80</v>
      </c>
      <c r="CA123">
        <v>66</v>
      </c>
      <c r="CB123">
        <v>14</v>
      </c>
      <c r="CC123">
        <v>82.5</v>
      </c>
      <c r="CD123">
        <v>0.69995454545454505</v>
      </c>
      <c r="CE123">
        <v>0.566642857142857</v>
      </c>
      <c r="CF123">
        <v>0.73802500000000004</v>
      </c>
      <c r="CG123">
        <v>-9.5186477422852297E-3</v>
      </c>
      <c r="CH123">
        <v>40</v>
      </c>
      <c r="CI123">
        <v>38</v>
      </c>
      <c r="CJ123">
        <v>2</v>
      </c>
      <c r="CK123">
        <v>95</v>
      </c>
      <c r="CL123">
        <v>0.65339473684210503</v>
      </c>
      <c r="CM123">
        <v>0.64549999999999996</v>
      </c>
      <c r="CN123">
        <v>0.66737500000000005</v>
      </c>
      <c r="CO123">
        <v>40</v>
      </c>
      <c r="CP123">
        <v>32</v>
      </c>
      <c r="CQ123">
        <v>8</v>
      </c>
      <c r="CR123">
        <v>0.8</v>
      </c>
      <c r="CS123">
        <v>0.73375000000000001</v>
      </c>
      <c r="CT123">
        <v>0.70262500000000006</v>
      </c>
      <c r="CU123">
        <v>0.79462500000000003</v>
      </c>
      <c r="CV123">
        <v>40</v>
      </c>
      <c r="CW123">
        <v>35</v>
      </c>
      <c r="CX123">
        <v>5</v>
      </c>
      <c r="CY123">
        <v>87.5</v>
      </c>
      <c r="CZ123">
        <v>0.73308571428571401</v>
      </c>
      <c r="DA123">
        <v>0.48699999999999999</v>
      </c>
      <c r="DB123">
        <v>0.75129999999999997</v>
      </c>
      <c r="DC123">
        <v>40</v>
      </c>
      <c r="DD123">
        <v>31</v>
      </c>
      <c r="DE123">
        <v>9</v>
      </c>
      <c r="DF123">
        <v>77.5</v>
      </c>
      <c r="DG123">
        <v>0.66254838709677399</v>
      </c>
      <c r="DH123">
        <v>0.61088888888888904</v>
      </c>
      <c r="DI123">
        <v>0.72475000000000001</v>
      </c>
    </row>
    <row r="124" spans="1:113" x14ac:dyDescent="0.25">
      <c r="A124" t="s">
        <v>117</v>
      </c>
      <c r="B124">
        <v>1</v>
      </c>
      <c r="C124" t="s">
        <v>81</v>
      </c>
      <c r="D124">
        <v>150</v>
      </c>
      <c r="E124">
        <v>0</v>
      </c>
      <c r="F124">
        <v>123</v>
      </c>
      <c r="G124">
        <v>27</v>
      </c>
      <c r="H124">
        <v>99.1869918699187</v>
      </c>
      <c r="I124">
        <v>0.81300813008130102</v>
      </c>
      <c r="J124">
        <v>88.8888888888889</v>
      </c>
      <c r="K124">
        <v>11.1111111111111</v>
      </c>
      <c r="L124" s="1">
        <v>0.33812295081967197</v>
      </c>
      <c r="M124">
        <v>3.5508252531380201E-2</v>
      </c>
      <c r="N124" s="1">
        <v>0.328666666666667</v>
      </c>
      <c r="O124">
        <v>5.1013070220614402E-2</v>
      </c>
      <c r="P124">
        <v>11.202185792349701</v>
      </c>
      <c r="Q124" t="s">
        <v>255</v>
      </c>
      <c r="R124">
        <v>1</v>
      </c>
      <c r="S124" t="s">
        <v>234</v>
      </c>
      <c r="T124" t="s">
        <v>165</v>
      </c>
      <c r="U124">
        <v>78</v>
      </c>
      <c r="V124">
        <v>82</v>
      </c>
      <c r="W124" s="1">
        <v>60</v>
      </c>
      <c r="X124" s="1">
        <v>45</v>
      </c>
      <c r="Y124">
        <v>0.52449999999999997</v>
      </c>
      <c r="Z124">
        <v>0.51722222222222203</v>
      </c>
      <c r="AA124">
        <v>0.4945</v>
      </c>
      <c r="AB124">
        <v>0.52290909090909099</v>
      </c>
      <c r="AC124">
        <v>40</v>
      </c>
      <c r="AD124">
        <v>40</v>
      </c>
      <c r="AE124">
        <v>0.33381250000000001</v>
      </c>
      <c r="AF124">
        <v>0.33537499999999998</v>
      </c>
      <c r="AG124">
        <v>0.27495833333333303</v>
      </c>
      <c r="AH124">
        <v>0.26</v>
      </c>
      <c r="AI124">
        <v>-250</v>
      </c>
      <c r="AJ124" t="s">
        <v>893</v>
      </c>
      <c r="AK124">
        <v>1</v>
      </c>
      <c r="AL124" t="s">
        <v>877</v>
      </c>
      <c r="AM124">
        <v>72</v>
      </c>
      <c r="AN124">
        <v>0</v>
      </c>
      <c r="AO124">
        <v>0</v>
      </c>
      <c r="AP124">
        <v>36</v>
      </c>
      <c r="AQ124">
        <v>36</v>
      </c>
      <c r="AR124">
        <v>95.8333333333333</v>
      </c>
      <c r="AS124">
        <v>100</v>
      </c>
      <c r="AT124">
        <v>100</v>
      </c>
      <c r="AU124">
        <v>100</v>
      </c>
      <c r="AV124">
        <v>0.49312499999999998</v>
      </c>
      <c r="AW124">
        <v>0.416791666666667</v>
      </c>
      <c r="AX124">
        <v>0.43887500000000002</v>
      </c>
      <c r="AY124">
        <v>0.43887500000000002</v>
      </c>
      <c r="AZ124">
        <v>0.45850000000000002</v>
      </c>
      <c r="BA124">
        <v>0.45850000000000002</v>
      </c>
      <c r="BB124">
        <v>0.54900000000000004</v>
      </c>
      <c r="BC124">
        <v>0.54900000000000004</v>
      </c>
      <c r="BD124">
        <v>0.41599999999999998</v>
      </c>
      <c r="BE124">
        <v>0.43149999999999999</v>
      </c>
      <c r="BF124">
        <v>0.42449999999999999</v>
      </c>
      <c r="BG124">
        <v>0.53249999999999997</v>
      </c>
      <c r="BH124">
        <v>-0.110012674271229</v>
      </c>
      <c r="BI124">
        <v>-7.0215462610899795E-2</v>
      </c>
      <c r="BJ124">
        <v>0.113307984790875</v>
      </c>
      <c r="BK124" t="s">
        <v>920</v>
      </c>
      <c r="BL124">
        <v>1</v>
      </c>
      <c r="BM124" t="s">
        <v>919</v>
      </c>
      <c r="BN124">
        <v>159</v>
      </c>
      <c r="BO124">
        <v>0</v>
      </c>
      <c r="BP124">
        <v>1</v>
      </c>
      <c r="BQ124">
        <v>117</v>
      </c>
      <c r="BR124">
        <v>42</v>
      </c>
      <c r="BS124">
        <v>79</v>
      </c>
      <c r="BT124">
        <v>61</v>
      </c>
      <c r="BU124">
        <v>18</v>
      </c>
      <c r="BV124">
        <v>77.2151898734177</v>
      </c>
      <c r="BW124">
        <v>0.57268852459016395</v>
      </c>
      <c r="BX124">
        <v>0.52238888888888901</v>
      </c>
      <c r="BY124">
        <v>0.638493670886076</v>
      </c>
      <c r="BZ124">
        <v>80</v>
      </c>
      <c r="CA124">
        <v>56</v>
      </c>
      <c r="CB124">
        <v>24</v>
      </c>
      <c r="CC124">
        <v>70</v>
      </c>
      <c r="CD124">
        <v>0.623</v>
      </c>
      <c r="CE124">
        <v>0.49220833333333303</v>
      </c>
      <c r="CF124">
        <v>0.67366250000000005</v>
      </c>
      <c r="CG124">
        <v>-5.2205413116989702E-2</v>
      </c>
      <c r="CH124">
        <v>39</v>
      </c>
      <c r="CI124">
        <v>29</v>
      </c>
      <c r="CJ124">
        <v>10</v>
      </c>
      <c r="CK124">
        <v>74.358974358974393</v>
      </c>
      <c r="CL124">
        <v>0.53531034482758599</v>
      </c>
      <c r="CM124">
        <v>0.48139999999999999</v>
      </c>
      <c r="CN124">
        <v>0.600615384615385</v>
      </c>
      <c r="CO124">
        <v>40</v>
      </c>
      <c r="CP124">
        <v>32</v>
      </c>
      <c r="CQ124">
        <v>8</v>
      </c>
      <c r="CR124">
        <v>0.8</v>
      </c>
      <c r="CS124">
        <v>0.6065625</v>
      </c>
      <c r="CT124">
        <v>0.57362500000000005</v>
      </c>
      <c r="CU124">
        <v>0.67542500000000005</v>
      </c>
      <c r="CV124">
        <v>40</v>
      </c>
      <c r="CW124">
        <v>31</v>
      </c>
      <c r="CX124">
        <v>9</v>
      </c>
      <c r="CY124">
        <v>77.5</v>
      </c>
      <c r="CZ124">
        <v>0.630645161290323</v>
      </c>
      <c r="DA124">
        <v>0.41611111111111099</v>
      </c>
      <c r="DB124">
        <v>0.65157500000000002</v>
      </c>
      <c r="DC124">
        <v>40</v>
      </c>
      <c r="DD124">
        <v>25</v>
      </c>
      <c r="DE124">
        <v>15</v>
      </c>
      <c r="DF124">
        <v>62.5</v>
      </c>
      <c r="DG124">
        <v>0.61351999999999995</v>
      </c>
      <c r="DH124">
        <v>0.53786666666666705</v>
      </c>
      <c r="DI124">
        <v>0.69574999999999998</v>
      </c>
    </row>
    <row r="125" spans="1:113" x14ac:dyDescent="0.25">
      <c r="A125" t="s">
        <v>119</v>
      </c>
      <c r="B125">
        <v>1</v>
      </c>
      <c r="C125" t="s">
        <v>81</v>
      </c>
      <c r="D125">
        <v>150</v>
      </c>
      <c r="E125">
        <v>0</v>
      </c>
      <c r="F125">
        <v>123</v>
      </c>
      <c r="G125">
        <v>27</v>
      </c>
      <c r="H125">
        <v>86.178861788617894</v>
      </c>
      <c r="I125">
        <v>13.821138211382101</v>
      </c>
      <c r="J125">
        <v>81.481481481481495</v>
      </c>
      <c r="K125">
        <v>18.518518518518501</v>
      </c>
      <c r="L125" s="1">
        <v>0.38448113207547202</v>
      </c>
      <c r="M125">
        <v>4.66029288129437E-2</v>
      </c>
      <c r="N125" s="1">
        <v>0.36</v>
      </c>
      <c r="O125">
        <v>2.6286878856189799E-2</v>
      </c>
      <c r="P125">
        <v>21.4884696016771</v>
      </c>
      <c r="Q125" t="s">
        <v>256</v>
      </c>
      <c r="R125">
        <v>1</v>
      </c>
      <c r="S125" t="s">
        <v>234</v>
      </c>
      <c r="T125" t="s">
        <v>165</v>
      </c>
      <c r="U125">
        <v>102</v>
      </c>
      <c r="V125">
        <v>58</v>
      </c>
      <c r="W125" s="1">
        <v>45</v>
      </c>
      <c r="X125" s="1">
        <v>65</v>
      </c>
      <c r="Y125">
        <v>1.1846111111111099</v>
      </c>
      <c r="Z125">
        <v>1.11223076923077</v>
      </c>
      <c r="AA125">
        <v>1.07236363636364</v>
      </c>
      <c r="AB125">
        <v>1.2563571428571401</v>
      </c>
      <c r="AC125">
        <v>45</v>
      </c>
      <c r="AD125">
        <v>45</v>
      </c>
      <c r="AE125">
        <v>0.74294444444444396</v>
      </c>
      <c r="AF125">
        <v>0.77772222222222198</v>
      </c>
      <c r="AG125">
        <v>0.63504545454545502</v>
      </c>
      <c r="AH125">
        <v>0.68818181818181801</v>
      </c>
      <c r="AI125">
        <v>-50</v>
      </c>
      <c r="AJ125" t="s">
        <v>894</v>
      </c>
      <c r="AK125">
        <v>1</v>
      </c>
      <c r="AL125" t="s">
        <v>877</v>
      </c>
      <c r="AM125">
        <v>72</v>
      </c>
      <c r="AN125">
        <v>0</v>
      </c>
      <c r="AO125">
        <v>0</v>
      </c>
      <c r="AP125">
        <v>36</v>
      </c>
      <c r="AQ125">
        <v>36</v>
      </c>
      <c r="AR125">
        <v>100</v>
      </c>
      <c r="AS125">
        <v>91.6666666666667</v>
      </c>
      <c r="AT125">
        <v>100</v>
      </c>
      <c r="AU125">
        <v>100</v>
      </c>
      <c r="AV125">
        <v>0.55904166666666699</v>
      </c>
      <c r="AW125">
        <v>0.55904166666666699</v>
      </c>
      <c r="AX125">
        <v>0.59975000000000001</v>
      </c>
      <c r="AY125">
        <v>0.49941666666666701</v>
      </c>
      <c r="AZ125">
        <v>0.50145833333333301</v>
      </c>
      <c r="BA125">
        <v>0.50145833333333301</v>
      </c>
      <c r="BB125">
        <v>0.45650000000000002</v>
      </c>
      <c r="BC125">
        <v>0.45650000000000002</v>
      </c>
      <c r="BD125">
        <v>0.48899999999999999</v>
      </c>
      <c r="BE125">
        <v>0.47449999999999998</v>
      </c>
      <c r="BF125">
        <v>0.47449999999999998</v>
      </c>
      <c r="BG125">
        <v>0.4385</v>
      </c>
      <c r="BH125">
        <v>7.2818066631884906E-2</v>
      </c>
      <c r="BI125">
        <v>-0.10300365208317799</v>
      </c>
      <c r="BJ125">
        <v>-0.183424014310203</v>
      </c>
      <c r="BK125" t="s">
        <v>918</v>
      </c>
      <c r="BL125">
        <v>1</v>
      </c>
      <c r="BM125" t="s">
        <v>917</v>
      </c>
      <c r="BN125">
        <v>160</v>
      </c>
      <c r="BO125">
        <v>0</v>
      </c>
      <c r="BP125">
        <v>0</v>
      </c>
      <c r="BQ125">
        <v>148</v>
      </c>
      <c r="BR125">
        <v>12</v>
      </c>
      <c r="BS125">
        <v>80</v>
      </c>
      <c r="BT125">
        <v>74</v>
      </c>
      <c r="BU125">
        <v>6</v>
      </c>
      <c r="BV125">
        <v>92.5</v>
      </c>
      <c r="BW125">
        <v>0.71012162162162196</v>
      </c>
      <c r="BX125">
        <v>0.583666666666667</v>
      </c>
      <c r="BY125">
        <v>0.73429999999999995</v>
      </c>
      <c r="BZ125">
        <v>80</v>
      </c>
      <c r="CA125">
        <v>74</v>
      </c>
      <c r="CB125">
        <v>6</v>
      </c>
      <c r="CC125">
        <v>92.5</v>
      </c>
      <c r="CD125">
        <v>0.70533783783783799</v>
      </c>
      <c r="CE125">
        <v>0.76749999999999996</v>
      </c>
      <c r="CF125">
        <v>0.75572499999999998</v>
      </c>
      <c r="CG125">
        <v>-2.8350259684409001E-2</v>
      </c>
      <c r="CH125">
        <v>40</v>
      </c>
      <c r="CI125">
        <v>39</v>
      </c>
      <c r="CJ125">
        <v>1</v>
      </c>
      <c r="CK125">
        <v>97.5</v>
      </c>
      <c r="CL125">
        <v>0.66043589743589703</v>
      </c>
      <c r="CM125">
        <v>0.50600000000000001</v>
      </c>
      <c r="CN125">
        <v>0.66220000000000001</v>
      </c>
      <c r="CO125">
        <v>40</v>
      </c>
      <c r="CP125">
        <v>35</v>
      </c>
      <c r="CQ125">
        <v>5</v>
      </c>
      <c r="CR125">
        <v>0.875</v>
      </c>
      <c r="CS125">
        <v>0.76548571428571399</v>
      </c>
      <c r="CT125">
        <v>0.59919999999999995</v>
      </c>
      <c r="CU125">
        <v>0.80640000000000001</v>
      </c>
      <c r="CV125">
        <v>40</v>
      </c>
      <c r="CW125">
        <v>37</v>
      </c>
      <c r="CX125">
        <v>3</v>
      </c>
      <c r="CY125">
        <v>92.5</v>
      </c>
      <c r="CZ125">
        <v>0.66962162162162198</v>
      </c>
      <c r="DA125">
        <v>0.54500000000000004</v>
      </c>
      <c r="DB125">
        <v>0.69327499999999997</v>
      </c>
      <c r="DC125">
        <v>40</v>
      </c>
      <c r="DD125">
        <v>37</v>
      </c>
      <c r="DE125">
        <v>3</v>
      </c>
      <c r="DF125">
        <v>92.5</v>
      </c>
      <c r="DG125">
        <v>0.741054054054054</v>
      </c>
      <c r="DH125">
        <v>0.99</v>
      </c>
      <c r="DI125">
        <v>0.81817499999999999</v>
      </c>
    </row>
    <row r="126" spans="1:113" x14ac:dyDescent="0.25">
      <c r="A126" t="s">
        <v>120</v>
      </c>
      <c r="B126">
        <v>1</v>
      </c>
      <c r="C126" t="s">
        <v>4</v>
      </c>
      <c r="D126">
        <v>150</v>
      </c>
      <c r="E126">
        <v>0</v>
      </c>
      <c r="F126">
        <v>123</v>
      </c>
      <c r="G126">
        <v>27</v>
      </c>
      <c r="H126">
        <v>99.18699187</v>
      </c>
      <c r="I126">
        <v>0.81300813000000005</v>
      </c>
      <c r="J126">
        <v>92.592592589999995</v>
      </c>
      <c r="K126">
        <v>7.407407407</v>
      </c>
      <c r="L126" s="1">
        <v>0.35122950800000002</v>
      </c>
      <c r="M126">
        <v>3.7686787999999999E-2</v>
      </c>
      <c r="N126" s="1">
        <v>0.29749999999999999</v>
      </c>
      <c r="O126">
        <v>7.07107E-4</v>
      </c>
      <c r="P126">
        <v>7.4681238619999997</v>
      </c>
      <c r="Q126" t="s">
        <v>257</v>
      </c>
      <c r="R126">
        <v>1</v>
      </c>
      <c r="S126" t="s">
        <v>164</v>
      </c>
      <c r="T126" t="s">
        <v>165</v>
      </c>
      <c r="U126">
        <v>83</v>
      </c>
      <c r="V126">
        <v>77</v>
      </c>
      <c r="W126" s="1">
        <v>50</v>
      </c>
      <c r="X126" s="1">
        <v>52.5</v>
      </c>
      <c r="Y126">
        <v>0.71914999999999996</v>
      </c>
      <c r="Z126">
        <v>0.81733333333333302</v>
      </c>
      <c r="AA126">
        <v>0.78500000000000003</v>
      </c>
      <c r="AB126">
        <v>0.91863157894736802</v>
      </c>
      <c r="AC126">
        <v>52.5</v>
      </c>
      <c r="AD126">
        <v>32.5</v>
      </c>
      <c r="AE126">
        <v>0.50319047619047597</v>
      </c>
      <c r="AF126">
        <v>0.65615384615384598</v>
      </c>
      <c r="AG126">
        <v>0.69715789473684198</v>
      </c>
      <c r="AH126">
        <v>0.81829629629629597</v>
      </c>
      <c r="AI126">
        <v>-225</v>
      </c>
      <c r="AJ126" t="s">
        <v>362</v>
      </c>
      <c r="AK126">
        <v>1</v>
      </c>
      <c r="AL126" t="s">
        <v>301</v>
      </c>
      <c r="AM126">
        <v>72</v>
      </c>
      <c r="AN126">
        <v>0</v>
      </c>
      <c r="AO126">
        <v>0</v>
      </c>
      <c r="AP126">
        <v>36</v>
      </c>
      <c r="AQ126">
        <v>36</v>
      </c>
      <c r="AR126">
        <v>79.166666669999998</v>
      </c>
      <c r="AS126">
        <v>91.666666669999998</v>
      </c>
      <c r="AT126">
        <v>87.5</v>
      </c>
      <c r="AU126">
        <v>75</v>
      </c>
      <c r="AV126">
        <v>0.60954166700000001</v>
      </c>
      <c r="AW126">
        <v>0.41679166699999998</v>
      </c>
      <c r="AX126">
        <v>0.489208333</v>
      </c>
      <c r="AY126">
        <v>0.39966666699999998</v>
      </c>
      <c r="AZ126">
        <v>0.55695833299999997</v>
      </c>
      <c r="BA126">
        <v>0.41333333300000002</v>
      </c>
      <c r="BB126">
        <v>0.70350000000000001</v>
      </c>
      <c r="BC126">
        <v>0.433</v>
      </c>
      <c r="BD126">
        <v>0.45800000000000002</v>
      </c>
      <c r="BE126">
        <v>0.39900000000000002</v>
      </c>
      <c r="BF126">
        <v>0.441</v>
      </c>
      <c r="BG126">
        <v>0.49099999999999999</v>
      </c>
      <c r="BH126" s="1">
        <v>-0.19741609099999999</v>
      </c>
      <c r="BI126" s="1">
        <v>-8.6267003999999994E-2</v>
      </c>
      <c r="BJ126" s="1">
        <v>0.15414587499999999</v>
      </c>
      <c r="BK126" t="s">
        <v>493</v>
      </c>
      <c r="BL126">
        <v>1</v>
      </c>
      <c r="BM126" t="s">
        <v>413</v>
      </c>
      <c r="BN126">
        <v>159</v>
      </c>
      <c r="BO126">
        <v>0</v>
      </c>
      <c r="BP126">
        <v>1</v>
      </c>
      <c r="BQ126">
        <v>140</v>
      </c>
      <c r="BR126">
        <v>19</v>
      </c>
      <c r="BS126">
        <v>80</v>
      </c>
      <c r="BT126">
        <v>73</v>
      </c>
      <c r="BU126">
        <v>7</v>
      </c>
      <c r="BV126" s="1">
        <v>91.25</v>
      </c>
      <c r="BW126">
        <v>0.80342465799999996</v>
      </c>
      <c r="BX126">
        <v>0.73042857100000003</v>
      </c>
      <c r="BY126" s="1">
        <v>0.82611250000000003</v>
      </c>
      <c r="BZ126">
        <v>79</v>
      </c>
      <c r="CA126">
        <v>67</v>
      </c>
      <c r="CB126">
        <v>12</v>
      </c>
      <c r="CC126" s="1">
        <v>84.810126580000002</v>
      </c>
      <c r="CD126">
        <v>0.81889552200000004</v>
      </c>
      <c r="CE126">
        <v>0.71250000000000002</v>
      </c>
      <c r="CF126" s="1">
        <v>0.85718987300000005</v>
      </c>
      <c r="CG126" s="1">
        <v>-3.6254947000000003E-2</v>
      </c>
      <c r="CH126">
        <v>40</v>
      </c>
      <c r="CI126">
        <v>39</v>
      </c>
      <c r="CJ126">
        <v>1</v>
      </c>
      <c r="CK126">
        <v>97.5</v>
      </c>
      <c r="CL126">
        <v>0.75135897399999996</v>
      </c>
      <c r="CM126">
        <v>0.505</v>
      </c>
      <c r="CN126">
        <v>0.75449999999999995</v>
      </c>
      <c r="CO126">
        <v>40</v>
      </c>
      <c r="CP126">
        <v>34</v>
      </c>
      <c r="CQ126">
        <v>6</v>
      </c>
      <c r="CR126">
        <v>0.85</v>
      </c>
      <c r="CS126">
        <v>0.86314705899999999</v>
      </c>
      <c r="CT126">
        <v>0.76800000000000002</v>
      </c>
      <c r="CU126">
        <v>0.897725</v>
      </c>
      <c r="CV126">
        <v>40</v>
      </c>
      <c r="CW126">
        <v>38</v>
      </c>
      <c r="CX126">
        <v>2</v>
      </c>
      <c r="CY126">
        <v>95</v>
      </c>
      <c r="CZ126">
        <v>0.78523684199999999</v>
      </c>
      <c r="DA126">
        <v>0.6895</v>
      </c>
      <c r="DB126">
        <v>0.79149999999999998</v>
      </c>
      <c r="DC126">
        <v>39</v>
      </c>
      <c r="DD126">
        <v>29</v>
      </c>
      <c r="DE126">
        <v>10</v>
      </c>
      <c r="DF126">
        <v>74.358974360000005</v>
      </c>
      <c r="DG126">
        <v>0.86299999999999999</v>
      </c>
      <c r="DH126">
        <v>0.71709999999999996</v>
      </c>
      <c r="DI126">
        <v>0.92456410300000003</v>
      </c>
    </row>
    <row r="127" spans="1:113" x14ac:dyDescent="0.25">
      <c r="A127" s="10" t="s">
        <v>10</v>
      </c>
      <c r="B127" s="10" t="s">
        <v>10</v>
      </c>
      <c r="C127" s="10" t="s">
        <v>10</v>
      </c>
      <c r="D127" s="10" t="s">
        <v>10</v>
      </c>
      <c r="E127" s="10" t="s">
        <v>10</v>
      </c>
      <c r="F127" s="10" t="s">
        <v>10</v>
      </c>
      <c r="G127" s="10" t="s">
        <v>10</v>
      </c>
      <c r="H127" s="10" t="s">
        <v>10</v>
      </c>
      <c r="I127" s="10" t="s">
        <v>10</v>
      </c>
      <c r="J127" s="10" t="s">
        <v>10</v>
      </c>
      <c r="K127" s="10" t="s">
        <v>10</v>
      </c>
      <c r="L127" s="10" t="s">
        <v>10</v>
      </c>
      <c r="M127" s="10" t="s">
        <v>10</v>
      </c>
      <c r="N127" s="10" t="s">
        <v>10</v>
      </c>
      <c r="O127" s="10" t="s">
        <v>10</v>
      </c>
      <c r="P127" s="10" t="s">
        <v>10</v>
      </c>
      <c r="Q127" s="10" t="s">
        <v>10</v>
      </c>
      <c r="R127" s="10" t="s">
        <v>10</v>
      </c>
      <c r="S127" s="10" t="s">
        <v>10</v>
      </c>
      <c r="T127" s="10" t="s">
        <v>10</v>
      </c>
      <c r="U127" s="10" t="s">
        <v>10</v>
      </c>
      <c r="V127" s="10" t="s">
        <v>10</v>
      </c>
      <c r="W127" s="10" t="s">
        <v>10</v>
      </c>
      <c r="X127" s="10" t="s">
        <v>10</v>
      </c>
      <c r="Y127" s="10" t="s">
        <v>10</v>
      </c>
      <c r="Z127" s="10" t="s">
        <v>10</v>
      </c>
      <c r="AA127" s="10" t="s">
        <v>10</v>
      </c>
      <c r="AB127" s="10" t="s">
        <v>10</v>
      </c>
      <c r="AC127" s="10" t="s">
        <v>10</v>
      </c>
      <c r="AD127" s="10" t="s">
        <v>10</v>
      </c>
      <c r="AE127" s="10" t="s">
        <v>10</v>
      </c>
      <c r="AF127" s="10" t="s">
        <v>10</v>
      </c>
      <c r="AG127" s="10" t="s">
        <v>10</v>
      </c>
      <c r="AH127" s="10" t="s">
        <v>10</v>
      </c>
      <c r="AI127" s="10" t="s">
        <v>10</v>
      </c>
      <c r="AJ127" t="s">
        <v>887</v>
      </c>
      <c r="AK127">
        <v>1</v>
      </c>
      <c r="AL127" t="s">
        <v>877</v>
      </c>
      <c r="AM127">
        <v>72</v>
      </c>
      <c r="AN127">
        <v>0</v>
      </c>
      <c r="AO127">
        <v>0</v>
      </c>
      <c r="AP127">
        <v>36</v>
      </c>
      <c r="AQ127">
        <v>36</v>
      </c>
      <c r="AR127">
        <v>95.8333333333333</v>
      </c>
      <c r="AS127">
        <v>95.8333333333333</v>
      </c>
      <c r="AT127">
        <v>95.8333333333333</v>
      </c>
      <c r="AU127">
        <v>100</v>
      </c>
      <c r="AV127">
        <v>0.59987500000000005</v>
      </c>
      <c r="AW127">
        <v>0.51379166666666698</v>
      </c>
      <c r="AX127">
        <v>0.58950000000000002</v>
      </c>
      <c r="AY127">
        <v>0.49512499999999998</v>
      </c>
      <c r="AZ127">
        <v>0.60395833333333304</v>
      </c>
      <c r="BA127">
        <v>0.49916666666666698</v>
      </c>
      <c r="BB127">
        <v>0.51949999999999996</v>
      </c>
      <c r="BC127">
        <v>0.51949999999999996</v>
      </c>
      <c r="BD127">
        <v>0.4995</v>
      </c>
      <c r="BE127">
        <v>0.46550000000000002</v>
      </c>
      <c r="BF127">
        <v>0.46600000000000003</v>
      </c>
      <c r="BG127">
        <v>0.47399999999999998</v>
      </c>
      <c r="BH127">
        <v>-1.7295269847885E-2</v>
      </c>
      <c r="BI127">
        <v>6.8069736750711899E-3</v>
      </c>
      <c r="BJ127">
        <v>-0.13398624713481999</v>
      </c>
      <c r="BK127" s="10" t="s">
        <v>10</v>
      </c>
      <c r="BL127" s="10" t="s">
        <v>10</v>
      </c>
      <c r="BM127" s="10" t="s">
        <v>10</v>
      </c>
      <c r="BN127" s="10" t="s">
        <v>10</v>
      </c>
      <c r="BO127" s="10" t="s">
        <v>10</v>
      </c>
      <c r="BP127" s="10" t="s">
        <v>10</v>
      </c>
      <c r="BQ127" s="10" t="s">
        <v>10</v>
      </c>
      <c r="BR127" s="10" t="s">
        <v>10</v>
      </c>
      <c r="BS127" s="10" t="s">
        <v>10</v>
      </c>
      <c r="BT127" s="10" t="s">
        <v>10</v>
      </c>
      <c r="BU127" s="10" t="s">
        <v>10</v>
      </c>
      <c r="BV127" s="10" t="s">
        <v>10</v>
      </c>
      <c r="BW127" s="10" t="s">
        <v>10</v>
      </c>
      <c r="BX127" s="10" t="s">
        <v>10</v>
      </c>
      <c r="BY127" s="10" t="s">
        <v>10</v>
      </c>
      <c r="BZ127" s="10" t="s">
        <v>10</v>
      </c>
      <c r="CA127" s="10" t="s">
        <v>10</v>
      </c>
      <c r="CB127" s="10" t="s">
        <v>10</v>
      </c>
      <c r="CC127" s="10" t="s">
        <v>10</v>
      </c>
      <c r="CD127" s="10" t="s">
        <v>10</v>
      </c>
      <c r="CE127" s="10" t="s">
        <v>10</v>
      </c>
      <c r="CF127" s="10" t="s">
        <v>10</v>
      </c>
      <c r="CG127" s="10" t="s">
        <v>10</v>
      </c>
      <c r="CH127" s="10" t="s">
        <v>10</v>
      </c>
      <c r="CI127" s="10" t="s">
        <v>10</v>
      </c>
      <c r="CJ127" s="10" t="s">
        <v>10</v>
      </c>
      <c r="CK127" s="10" t="s">
        <v>10</v>
      </c>
      <c r="CL127" s="10" t="s">
        <v>10</v>
      </c>
      <c r="CM127" s="10" t="s">
        <v>10</v>
      </c>
      <c r="CN127" s="10" t="s">
        <v>10</v>
      </c>
      <c r="CO127" s="10" t="s">
        <v>10</v>
      </c>
      <c r="CP127" s="10" t="s">
        <v>10</v>
      </c>
      <c r="CQ127" s="10" t="s">
        <v>10</v>
      </c>
      <c r="CR127" s="10" t="s">
        <v>10</v>
      </c>
      <c r="CS127" s="10" t="s">
        <v>10</v>
      </c>
      <c r="CT127" s="10" t="s">
        <v>10</v>
      </c>
      <c r="CU127" s="10" t="s">
        <v>10</v>
      </c>
      <c r="CV127" s="10" t="s">
        <v>10</v>
      </c>
      <c r="CW127" s="10" t="s">
        <v>10</v>
      </c>
      <c r="CX127" s="10" t="s">
        <v>10</v>
      </c>
      <c r="CY127" s="10" t="s">
        <v>10</v>
      </c>
      <c r="CZ127" s="10" t="s">
        <v>10</v>
      </c>
      <c r="DA127" s="10" t="s">
        <v>10</v>
      </c>
      <c r="DB127" s="10" t="s">
        <v>10</v>
      </c>
      <c r="DC127" s="10" t="s">
        <v>10</v>
      </c>
      <c r="DD127" s="10" t="s">
        <v>10</v>
      </c>
      <c r="DE127" s="10" t="s">
        <v>10</v>
      </c>
      <c r="DF127" s="10" t="s">
        <v>10</v>
      </c>
      <c r="DG127" s="10" t="s">
        <v>10</v>
      </c>
      <c r="DH127" s="10" t="s">
        <v>10</v>
      </c>
      <c r="DI127" s="10" t="s">
        <v>10</v>
      </c>
    </row>
    <row r="128" spans="1:113" x14ac:dyDescent="0.25">
      <c r="A128" t="s">
        <v>121</v>
      </c>
      <c r="B128">
        <v>1</v>
      </c>
      <c r="C128" t="s">
        <v>2</v>
      </c>
      <c r="D128">
        <v>149</v>
      </c>
      <c r="E128">
        <v>1</v>
      </c>
      <c r="F128">
        <v>122</v>
      </c>
      <c r="G128">
        <v>27</v>
      </c>
      <c r="H128">
        <v>88.524590163934405</v>
      </c>
      <c r="I128">
        <v>11.4754098360656</v>
      </c>
      <c r="J128">
        <v>96.296296296296305</v>
      </c>
      <c r="K128">
        <v>3.7037037037037002</v>
      </c>
      <c r="L128" s="1">
        <v>0.38771296296296298</v>
      </c>
      <c r="M128">
        <v>4.9633432154148699E-2</v>
      </c>
      <c r="N128" s="1">
        <v>0.43</v>
      </c>
      <c r="O128" t="s">
        <v>10</v>
      </c>
      <c r="P128">
        <v>4.1838134430727001</v>
      </c>
      <c r="Q128" s="10" t="s">
        <v>10</v>
      </c>
      <c r="R128" s="10" t="s">
        <v>10</v>
      </c>
      <c r="S128" s="10" t="s">
        <v>10</v>
      </c>
      <c r="T128" s="10" t="s">
        <v>10</v>
      </c>
      <c r="U128" s="10" t="s">
        <v>10</v>
      </c>
      <c r="V128" s="10" t="s">
        <v>10</v>
      </c>
      <c r="W128" s="10" t="s">
        <v>10</v>
      </c>
      <c r="X128" s="10" t="s">
        <v>10</v>
      </c>
      <c r="Y128" s="10" t="s">
        <v>10</v>
      </c>
      <c r="Z128" s="10" t="s">
        <v>10</v>
      </c>
      <c r="AA128" s="10" t="s">
        <v>10</v>
      </c>
      <c r="AB128" s="10" t="s">
        <v>10</v>
      </c>
      <c r="AC128" s="10" t="s">
        <v>10</v>
      </c>
      <c r="AD128" s="10" t="s">
        <v>10</v>
      </c>
      <c r="AE128" s="10" t="s">
        <v>10</v>
      </c>
      <c r="AF128" s="10" t="s">
        <v>10</v>
      </c>
      <c r="AG128" s="10" t="s">
        <v>10</v>
      </c>
      <c r="AH128" s="10" t="s">
        <v>10</v>
      </c>
      <c r="AI128" s="10" t="s">
        <v>10</v>
      </c>
      <c r="AJ128" t="s">
        <v>363</v>
      </c>
      <c r="AK128">
        <v>1</v>
      </c>
      <c r="AL128" t="s">
        <v>364</v>
      </c>
      <c r="AM128">
        <v>69</v>
      </c>
      <c r="AN128">
        <v>0</v>
      </c>
      <c r="AO128">
        <v>3</v>
      </c>
      <c r="AP128">
        <v>33</v>
      </c>
      <c r="AQ128">
        <v>36</v>
      </c>
      <c r="AR128">
        <v>95.454545454545496</v>
      </c>
      <c r="AS128">
        <v>91.304347826086996</v>
      </c>
      <c r="AT128">
        <v>91.6666666666667</v>
      </c>
      <c r="AU128">
        <v>75</v>
      </c>
      <c r="AV128">
        <v>0.57895454545454506</v>
      </c>
      <c r="AW128">
        <v>0.504</v>
      </c>
      <c r="AX128">
        <v>0.49817391304347802</v>
      </c>
      <c r="AY128">
        <v>0.39530434782608698</v>
      </c>
      <c r="AZ128">
        <v>0.55691666666666695</v>
      </c>
      <c r="BA128">
        <v>0.45424999999999999</v>
      </c>
      <c r="BB128">
        <v>0.65674999999999994</v>
      </c>
      <c r="BC128">
        <v>0.46100000000000002</v>
      </c>
      <c r="BD128">
        <v>0.44900000000000001</v>
      </c>
      <c r="BE128">
        <v>0.39900000000000002</v>
      </c>
      <c r="BF128">
        <v>0.46550000000000002</v>
      </c>
      <c r="BG128">
        <v>0.49</v>
      </c>
      <c r="BH128" s="1">
        <v>-0.139528453563907</v>
      </c>
      <c r="BI128" s="1">
        <v>-3.8064955117636301E-2</v>
      </c>
      <c r="BJ128" s="1">
        <v>0.13437230116981999</v>
      </c>
      <c r="BK128" t="s">
        <v>494</v>
      </c>
      <c r="BL128">
        <v>1</v>
      </c>
      <c r="BM128" t="s">
        <v>415</v>
      </c>
      <c r="BN128">
        <v>158</v>
      </c>
      <c r="BO128">
        <v>2</v>
      </c>
      <c r="BP128">
        <v>0</v>
      </c>
      <c r="BQ128">
        <v>145</v>
      </c>
      <c r="BR128">
        <v>13</v>
      </c>
      <c r="BS128">
        <v>79</v>
      </c>
      <c r="BT128">
        <v>70</v>
      </c>
      <c r="BU128">
        <v>9</v>
      </c>
      <c r="BV128" s="1">
        <v>88.607594936708793</v>
      </c>
      <c r="BW128">
        <v>1.0183</v>
      </c>
      <c r="BX128">
        <v>1.0992222222222201</v>
      </c>
      <c r="BY128" s="1">
        <v>1.08627848101266</v>
      </c>
      <c r="BZ128">
        <v>79</v>
      </c>
      <c r="CA128">
        <v>75</v>
      </c>
      <c r="CB128">
        <v>4</v>
      </c>
      <c r="CC128" s="1">
        <v>94.936708860759495</v>
      </c>
      <c r="CD128">
        <v>1.0496000000000001</v>
      </c>
      <c r="CE128">
        <v>0.99724999999999997</v>
      </c>
      <c r="CF128" s="1">
        <v>1.09744303797468</v>
      </c>
      <c r="CG128" s="1">
        <v>-1.01732450575561E-2</v>
      </c>
      <c r="CH128">
        <v>40</v>
      </c>
      <c r="CI128">
        <v>40</v>
      </c>
      <c r="CJ128">
        <v>0</v>
      </c>
      <c r="CK128">
        <v>100</v>
      </c>
      <c r="CL128">
        <v>0.97589999999999999</v>
      </c>
      <c r="CM128" t="s">
        <v>10</v>
      </c>
      <c r="CN128">
        <v>0.97589999999999999</v>
      </c>
      <c r="CO128">
        <v>39</v>
      </c>
      <c r="CP128">
        <v>30</v>
      </c>
      <c r="CQ128">
        <v>9</v>
      </c>
      <c r="CR128">
        <v>0.76923076923076905</v>
      </c>
      <c r="CS128">
        <v>1.07483333333333</v>
      </c>
      <c r="CT128">
        <v>1.0992222222222201</v>
      </c>
      <c r="CU128">
        <v>1.19948717948718</v>
      </c>
      <c r="CV128">
        <v>40</v>
      </c>
      <c r="CW128">
        <v>39</v>
      </c>
      <c r="CX128">
        <v>1</v>
      </c>
      <c r="CY128">
        <v>97.5</v>
      </c>
      <c r="CZ128">
        <v>1.1951025641025601</v>
      </c>
      <c r="DA128">
        <v>0.78200000000000003</v>
      </c>
      <c r="DB128">
        <v>1.240175</v>
      </c>
      <c r="DC128">
        <v>39</v>
      </c>
      <c r="DD128">
        <v>36</v>
      </c>
      <c r="DE128">
        <v>3</v>
      </c>
      <c r="DF128">
        <v>92.307692307692307</v>
      </c>
      <c r="DG128">
        <v>0.89197222222222206</v>
      </c>
      <c r="DH128">
        <v>1.069</v>
      </c>
      <c r="DI128">
        <v>0.95105128205128198</v>
      </c>
    </row>
    <row r="129" spans="1:113" x14ac:dyDescent="0.25">
      <c r="A129" t="s">
        <v>122</v>
      </c>
      <c r="B129">
        <v>1</v>
      </c>
      <c r="C129" t="s">
        <v>2</v>
      </c>
      <c r="D129">
        <v>149</v>
      </c>
      <c r="E129">
        <v>1</v>
      </c>
      <c r="F129">
        <v>122</v>
      </c>
      <c r="G129">
        <v>27</v>
      </c>
      <c r="H129">
        <v>98.360655737704903</v>
      </c>
      <c r="I129">
        <v>1.63934426229508</v>
      </c>
      <c r="J129">
        <v>81.481481481481495</v>
      </c>
      <c r="K129">
        <v>18.518518518518501</v>
      </c>
      <c r="L129" s="1">
        <v>0.33530833333333299</v>
      </c>
      <c r="M129">
        <v>4.5537646413669197E-2</v>
      </c>
      <c r="N129" s="1">
        <v>0.30220000000000002</v>
      </c>
      <c r="O129">
        <v>3.7572596396842198E-2</v>
      </c>
      <c r="P129">
        <v>18.827160493827201</v>
      </c>
      <c r="Q129" s="10" t="s">
        <v>10</v>
      </c>
      <c r="R129" s="10" t="s">
        <v>10</v>
      </c>
      <c r="S129" s="10" t="s">
        <v>10</v>
      </c>
      <c r="T129" s="10" t="s">
        <v>10</v>
      </c>
      <c r="U129" s="10" t="s">
        <v>10</v>
      </c>
      <c r="V129" s="10" t="s">
        <v>10</v>
      </c>
      <c r="W129" s="10" t="s">
        <v>10</v>
      </c>
      <c r="X129" s="10" t="s">
        <v>10</v>
      </c>
      <c r="Y129" s="10" t="s">
        <v>10</v>
      </c>
      <c r="Z129" s="10" t="s">
        <v>10</v>
      </c>
      <c r="AA129" s="10" t="s">
        <v>10</v>
      </c>
      <c r="AB129" s="10" t="s">
        <v>10</v>
      </c>
      <c r="AC129" s="10" t="s">
        <v>10</v>
      </c>
      <c r="AD129" s="10" t="s">
        <v>10</v>
      </c>
      <c r="AE129" s="10" t="s">
        <v>10</v>
      </c>
      <c r="AF129" s="10" t="s">
        <v>10</v>
      </c>
      <c r="AG129" s="10" t="s">
        <v>10</v>
      </c>
      <c r="AH129" s="10" t="s">
        <v>10</v>
      </c>
      <c r="AI129" s="10" t="s">
        <v>10</v>
      </c>
      <c r="AJ129" t="s">
        <v>365</v>
      </c>
      <c r="AK129">
        <v>1</v>
      </c>
      <c r="AL129" t="s">
        <v>364</v>
      </c>
      <c r="AM129">
        <v>72</v>
      </c>
      <c r="AN129">
        <v>0</v>
      </c>
      <c r="AO129">
        <v>0</v>
      </c>
      <c r="AP129">
        <v>36</v>
      </c>
      <c r="AQ129">
        <v>36</v>
      </c>
      <c r="AR129">
        <v>95.8333333333333</v>
      </c>
      <c r="AS129">
        <v>91.6666666666667</v>
      </c>
      <c r="AT129">
        <v>100</v>
      </c>
      <c r="AU129">
        <v>100</v>
      </c>
      <c r="AV129">
        <v>0.57225000000000004</v>
      </c>
      <c r="AW129">
        <v>0.50637500000000002</v>
      </c>
      <c r="AX129">
        <v>0.63541666666666696</v>
      </c>
      <c r="AY129">
        <v>0.510541666666667</v>
      </c>
      <c r="AZ129">
        <v>0.48983333333333301</v>
      </c>
      <c r="BA129">
        <v>0.48983333333333301</v>
      </c>
      <c r="BB129">
        <v>0.437</v>
      </c>
      <c r="BC129">
        <v>0.437</v>
      </c>
      <c r="BD129">
        <v>0.48299999999999998</v>
      </c>
      <c r="BE129">
        <v>0.49049999999999999</v>
      </c>
      <c r="BF129">
        <v>0.48349999999999999</v>
      </c>
      <c r="BG129">
        <v>0.433</v>
      </c>
      <c r="BH129" s="1">
        <v>0.110382991116936</v>
      </c>
      <c r="BI129" s="1">
        <v>-0.144022134847823</v>
      </c>
      <c r="BJ129" s="1">
        <v>-0.23634775010921799</v>
      </c>
      <c r="BK129" t="s">
        <v>495</v>
      </c>
      <c r="BL129">
        <v>1</v>
      </c>
      <c r="BM129" t="s">
        <v>415</v>
      </c>
      <c r="BN129">
        <v>160</v>
      </c>
      <c r="BO129">
        <v>0</v>
      </c>
      <c r="BP129">
        <v>0</v>
      </c>
      <c r="BQ129">
        <v>143</v>
      </c>
      <c r="BR129">
        <v>17</v>
      </c>
      <c r="BS129">
        <v>80</v>
      </c>
      <c r="BT129">
        <v>72</v>
      </c>
      <c r="BU129">
        <v>8</v>
      </c>
      <c r="BV129" s="1">
        <v>90</v>
      </c>
      <c r="BW129">
        <v>0.71784722222222197</v>
      </c>
      <c r="BX129">
        <v>0.58474999999999999</v>
      </c>
      <c r="BY129" s="1">
        <v>0.75262499999999999</v>
      </c>
      <c r="BZ129">
        <v>80</v>
      </c>
      <c r="CA129">
        <v>71</v>
      </c>
      <c r="CB129">
        <v>9</v>
      </c>
      <c r="CC129" s="1">
        <v>88.75</v>
      </c>
      <c r="CD129">
        <v>0.72619718309859205</v>
      </c>
      <c r="CE129">
        <v>0.60866666666666702</v>
      </c>
      <c r="CF129" s="1">
        <v>0.7572875</v>
      </c>
      <c r="CG129" s="1">
        <v>-6.1568426786392403E-3</v>
      </c>
      <c r="CH129">
        <v>40</v>
      </c>
      <c r="CI129">
        <v>37</v>
      </c>
      <c r="CJ129">
        <v>3</v>
      </c>
      <c r="CK129">
        <v>92.5</v>
      </c>
      <c r="CL129">
        <v>0.653189189189189</v>
      </c>
      <c r="CM129">
        <v>0.50566666666666704</v>
      </c>
      <c r="CN129">
        <v>0.67432499999999995</v>
      </c>
      <c r="CO129">
        <v>40</v>
      </c>
      <c r="CP129">
        <v>35</v>
      </c>
      <c r="CQ129">
        <v>5</v>
      </c>
      <c r="CR129">
        <v>0.875</v>
      </c>
      <c r="CS129">
        <v>0.78620000000000001</v>
      </c>
      <c r="CT129">
        <v>0.63219999999999998</v>
      </c>
      <c r="CU129">
        <v>0.83092500000000002</v>
      </c>
      <c r="CV129">
        <v>40</v>
      </c>
      <c r="CW129">
        <v>35</v>
      </c>
      <c r="CX129">
        <v>5</v>
      </c>
      <c r="CY129">
        <v>87.5</v>
      </c>
      <c r="CZ129">
        <v>0.694885714285714</v>
      </c>
      <c r="DA129">
        <v>0.55579999999999996</v>
      </c>
      <c r="DB129">
        <v>0.72797500000000004</v>
      </c>
      <c r="DC129">
        <v>40</v>
      </c>
      <c r="DD129">
        <v>36</v>
      </c>
      <c r="DE129">
        <v>4</v>
      </c>
      <c r="DF129">
        <v>90</v>
      </c>
      <c r="DG129">
        <v>0.75663888888888897</v>
      </c>
      <c r="DH129">
        <v>0.67474999999999996</v>
      </c>
      <c r="DI129">
        <v>0.78659999999999997</v>
      </c>
    </row>
    <row r="130" spans="1:113" x14ac:dyDescent="0.25">
      <c r="A130" t="s">
        <v>123</v>
      </c>
      <c r="B130">
        <v>1</v>
      </c>
      <c r="C130" t="s">
        <v>2</v>
      </c>
      <c r="D130">
        <v>150</v>
      </c>
      <c r="E130">
        <v>0</v>
      </c>
      <c r="F130">
        <v>123</v>
      </c>
      <c r="G130">
        <v>27</v>
      </c>
      <c r="H130">
        <v>97.560975609756099</v>
      </c>
      <c r="I130">
        <v>2.4390243902439002</v>
      </c>
      <c r="J130">
        <v>88.8888888888889</v>
      </c>
      <c r="K130">
        <v>11.1111111111111</v>
      </c>
      <c r="L130" s="1">
        <v>0.34557500000000002</v>
      </c>
      <c r="M130">
        <v>5.2697274418061102E-2</v>
      </c>
      <c r="N130" s="1">
        <v>0.275666666666667</v>
      </c>
      <c r="O130">
        <v>2.1221058723196001E-2</v>
      </c>
      <c r="P130">
        <v>11.3888888888889</v>
      </c>
      <c r="Q130" s="10" t="s">
        <v>10</v>
      </c>
      <c r="R130" s="10" t="s">
        <v>10</v>
      </c>
      <c r="S130" s="10" t="s">
        <v>10</v>
      </c>
      <c r="T130" s="10" t="s">
        <v>10</v>
      </c>
      <c r="U130" s="10" t="s">
        <v>10</v>
      </c>
      <c r="V130" s="10" t="s">
        <v>10</v>
      </c>
      <c r="W130" s="10" t="s">
        <v>10</v>
      </c>
      <c r="X130" s="10" t="s">
        <v>10</v>
      </c>
      <c r="Y130" s="10" t="s">
        <v>10</v>
      </c>
      <c r="Z130" s="10" t="s">
        <v>10</v>
      </c>
      <c r="AA130" s="10" t="s">
        <v>10</v>
      </c>
      <c r="AB130" s="10" t="s">
        <v>10</v>
      </c>
      <c r="AC130" s="10" t="s">
        <v>10</v>
      </c>
      <c r="AD130" s="10" t="s">
        <v>10</v>
      </c>
      <c r="AE130" s="10" t="s">
        <v>10</v>
      </c>
      <c r="AF130" s="10" t="s">
        <v>10</v>
      </c>
      <c r="AG130" s="10" t="s">
        <v>10</v>
      </c>
      <c r="AH130" s="10" t="s">
        <v>10</v>
      </c>
      <c r="AI130" s="10" t="s">
        <v>10</v>
      </c>
      <c r="AJ130" t="s">
        <v>888</v>
      </c>
      <c r="AK130">
        <v>1</v>
      </c>
      <c r="AL130" t="s">
        <v>877</v>
      </c>
      <c r="AM130">
        <v>72</v>
      </c>
      <c r="AN130">
        <v>0</v>
      </c>
      <c r="AO130">
        <v>0</v>
      </c>
      <c r="AP130">
        <v>36</v>
      </c>
      <c r="AQ130">
        <v>36</v>
      </c>
      <c r="AR130">
        <v>91.6666666666667</v>
      </c>
      <c r="AS130">
        <v>91.6666666666667</v>
      </c>
      <c r="AT130">
        <v>91.6666666666667</v>
      </c>
      <c r="AU130">
        <v>100</v>
      </c>
      <c r="AV130">
        <v>0.73779166666666696</v>
      </c>
      <c r="AW130">
        <v>0.61870833333333297</v>
      </c>
      <c r="AX130">
        <v>0.81374999999999997</v>
      </c>
      <c r="AY130">
        <v>0.64920833333333305</v>
      </c>
      <c r="AZ130">
        <v>0.88033333333333297</v>
      </c>
      <c r="BA130">
        <v>0.61595833333333305</v>
      </c>
      <c r="BB130">
        <v>0.73050000000000004</v>
      </c>
      <c r="BC130">
        <v>0.73050000000000004</v>
      </c>
      <c r="BD130">
        <v>0.61399999999999999</v>
      </c>
      <c r="BE130">
        <v>0.59750000000000003</v>
      </c>
      <c r="BF130">
        <v>0.54700000000000004</v>
      </c>
      <c r="BG130">
        <v>0.56399999999999995</v>
      </c>
      <c r="BH130">
        <v>0.10295363415598401</v>
      </c>
      <c r="BI130">
        <v>0.19320042920878799</v>
      </c>
      <c r="BJ130">
        <v>-9.8830970802506399E-3</v>
      </c>
      <c r="BK130" t="s">
        <v>496</v>
      </c>
      <c r="BL130">
        <v>1</v>
      </c>
      <c r="BM130" t="s">
        <v>415</v>
      </c>
      <c r="BN130">
        <v>160</v>
      </c>
      <c r="BO130">
        <v>0</v>
      </c>
      <c r="BP130">
        <v>0</v>
      </c>
      <c r="BQ130">
        <v>146</v>
      </c>
      <c r="BR130">
        <v>14</v>
      </c>
      <c r="BS130">
        <v>80</v>
      </c>
      <c r="BT130">
        <v>76</v>
      </c>
      <c r="BU130">
        <v>4</v>
      </c>
      <c r="BV130" s="1">
        <v>95</v>
      </c>
      <c r="BW130">
        <v>0.68236842105263196</v>
      </c>
      <c r="BX130">
        <v>0.54574999999999996</v>
      </c>
      <c r="BY130" s="1">
        <v>0.69422499999999998</v>
      </c>
      <c r="BZ130">
        <v>80</v>
      </c>
      <c r="CA130">
        <v>70</v>
      </c>
      <c r="CB130">
        <v>10</v>
      </c>
      <c r="CC130" s="1">
        <v>87.5</v>
      </c>
      <c r="CD130">
        <v>0.74201428571428596</v>
      </c>
      <c r="CE130">
        <v>0.66110000000000002</v>
      </c>
      <c r="CF130" s="1">
        <v>0.77956250000000005</v>
      </c>
      <c r="CG130" s="1">
        <v>-0.10946845185600899</v>
      </c>
      <c r="CH130">
        <v>40</v>
      </c>
      <c r="CI130">
        <v>39</v>
      </c>
      <c r="CJ130">
        <v>1</v>
      </c>
      <c r="CK130">
        <v>97.5</v>
      </c>
      <c r="CL130">
        <v>0.61928205128205105</v>
      </c>
      <c r="CM130">
        <v>0.46600000000000003</v>
      </c>
      <c r="CN130">
        <v>0.622475</v>
      </c>
      <c r="CO130">
        <v>40</v>
      </c>
      <c r="CP130">
        <v>37</v>
      </c>
      <c r="CQ130">
        <v>3</v>
      </c>
      <c r="CR130">
        <v>0.92500000000000004</v>
      </c>
      <c r="CS130">
        <v>0.74886486486486503</v>
      </c>
      <c r="CT130">
        <v>0.57233333333333303</v>
      </c>
      <c r="CU130">
        <v>0.76597499999999996</v>
      </c>
      <c r="CV130">
        <v>40</v>
      </c>
      <c r="CW130">
        <v>38</v>
      </c>
      <c r="CX130">
        <v>2</v>
      </c>
      <c r="CY130">
        <v>95</v>
      </c>
      <c r="CZ130">
        <v>0.71352631578947401</v>
      </c>
      <c r="DA130">
        <v>0.58350000000000002</v>
      </c>
      <c r="DB130">
        <v>0.71937499999999999</v>
      </c>
      <c r="DC130">
        <v>40</v>
      </c>
      <c r="DD130">
        <v>32</v>
      </c>
      <c r="DE130">
        <v>8</v>
      </c>
      <c r="DF130">
        <v>80</v>
      </c>
      <c r="DG130">
        <v>0.77584375000000005</v>
      </c>
      <c r="DH130">
        <v>0.68049999999999999</v>
      </c>
      <c r="DI130">
        <v>0.83975</v>
      </c>
    </row>
    <row r="131" spans="1:113" x14ac:dyDescent="0.25">
      <c r="A131" t="s">
        <v>124</v>
      </c>
      <c r="B131">
        <v>1</v>
      </c>
      <c r="C131" t="s">
        <v>4</v>
      </c>
      <c r="D131">
        <v>150</v>
      </c>
      <c r="E131">
        <v>0</v>
      </c>
      <c r="F131">
        <v>123</v>
      </c>
      <c r="G131">
        <v>27</v>
      </c>
      <c r="H131">
        <v>99.18699187</v>
      </c>
      <c r="I131">
        <v>0.81300813000000005</v>
      </c>
      <c r="J131">
        <v>85.185185189999999</v>
      </c>
      <c r="K131">
        <v>14.81481481</v>
      </c>
      <c r="L131" s="1">
        <v>0.37127049200000001</v>
      </c>
      <c r="M131">
        <v>4.0559728000000003E-2</v>
      </c>
      <c r="N131" s="1">
        <v>0.37</v>
      </c>
      <c r="O131">
        <v>8.0000000000000002E-3</v>
      </c>
      <c r="P131">
        <v>14.936247720000001</v>
      </c>
      <c r="Q131" t="s">
        <v>258</v>
      </c>
      <c r="R131">
        <v>1</v>
      </c>
      <c r="S131" t="s">
        <v>178</v>
      </c>
      <c r="T131" t="s">
        <v>179</v>
      </c>
      <c r="U131">
        <v>83</v>
      </c>
      <c r="V131">
        <v>77</v>
      </c>
      <c r="W131" s="1">
        <v>45</v>
      </c>
      <c r="X131" s="1">
        <v>52.5</v>
      </c>
      <c r="Y131">
        <v>1.222</v>
      </c>
      <c r="Z131">
        <v>0.92561904761904801</v>
      </c>
      <c r="AA131">
        <v>0.91936363636363605</v>
      </c>
      <c r="AB131">
        <v>0.95147368421052603</v>
      </c>
      <c r="AC131">
        <v>40</v>
      </c>
      <c r="AD131">
        <v>45</v>
      </c>
      <c r="AE131">
        <v>0.81793749999999998</v>
      </c>
      <c r="AF131">
        <v>0.88416666666666699</v>
      </c>
      <c r="AG131">
        <v>0.79295833333333299</v>
      </c>
      <c r="AH131">
        <v>0.79504545454545394</v>
      </c>
      <c r="AI131">
        <v>-175</v>
      </c>
      <c r="AJ131" t="s">
        <v>366</v>
      </c>
      <c r="AK131">
        <v>1</v>
      </c>
      <c r="AL131" t="s">
        <v>301</v>
      </c>
      <c r="AM131">
        <v>72</v>
      </c>
      <c r="AN131">
        <v>0</v>
      </c>
      <c r="AO131">
        <v>0</v>
      </c>
      <c r="AP131">
        <v>36</v>
      </c>
      <c r="AQ131">
        <v>36</v>
      </c>
      <c r="AR131">
        <v>100</v>
      </c>
      <c r="AS131">
        <v>100</v>
      </c>
      <c r="AT131">
        <v>91.666666669999998</v>
      </c>
      <c r="AU131">
        <v>100</v>
      </c>
      <c r="AV131">
        <v>0.54116666700000005</v>
      </c>
      <c r="AW131">
        <v>0.54116666700000005</v>
      </c>
      <c r="AX131">
        <v>0.57362500000000005</v>
      </c>
      <c r="AY131">
        <v>0.57362500000000005</v>
      </c>
      <c r="AZ131">
        <v>0.83712500000000001</v>
      </c>
      <c r="BA131">
        <v>0.53600000000000003</v>
      </c>
      <c r="BB131">
        <v>0.59475</v>
      </c>
      <c r="BC131">
        <v>0.59475</v>
      </c>
      <c r="BD131">
        <v>0.52549999999999997</v>
      </c>
      <c r="BE131">
        <v>0.4985</v>
      </c>
      <c r="BF131">
        <v>0.53149999999999997</v>
      </c>
      <c r="BG131">
        <v>0.59099999999999997</v>
      </c>
      <c r="BH131" s="1">
        <v>5.9978442E-2</v>
      </c>
      <c r="BI131" s="1">
        <v>0.54688943599999995</v>
      </c>
      <c r="BJ131" s="1">
        <v>9.9014475000000005E-2</v>
      </c>
      <c r="BK131" t="s">
        <v>497</v>
      </c>
      <c r="BL131">
        <v>1</v>
      </c>
      <c r="BM131" t="s">
        <v>413</v>
      </c>
      <c r="BN131">
        <v>160</v>
      </c>
      <c r="BO131">
        <v>0</v>
      </c>
      <c r="BP131">
        <v>0</v>
      </c>
      <c r="BQ131">
        <v>144</v>
      </c>
      <c r="BR131">
        <v>16</v>
      </c>
      <c r="BS131">
        <v>80</v>
      </c>
      <c r="BT131">
        <v>70</v>
      </c>
      <c r="BU131">
        <v>10</v>
      </c>
      <c r="BV131" s="1">
        <v>87.5</v>
      </c>
      <c r="BW131">
        <v>0.65492857100000001</v>
      </c>
      <c r="BX131">
        <v>0.6351</v>
      </c>
      <c r="BY131" s="1">
        <v>0.71484999999999999</v>
      </c>
      <c r="BZ131">
        <v>80</v>
      </c>
      <c r="CA131">
        <v>74</v>
      </c>
      <c r="CB131">
        <v>6</v>
      </c>
      <c r="CC131" s="1">
        <v>92.5</v>
      </c>
      <c r="CD131">
        <v>0.78856756800000005</v>
      </c>
      <c r="CE131">
        <v>0.68533333299999999</v>
      </c>
      <c r="CF131" s="1">
        <v>0.8188375</v>
      </c>
      <c r="CG131" s="1">
        <v>-0.12699406199999999</v>
      </c>
      <c r="CH131">
        <v>40</v>
      </c>
      <c r="CI131">
        <v>38</v>
      </c>
      <c r="CJ131">
        <v>2</v>
      </c>
      <c r="CK131">
        <v>95</v>
      </c>
      <c r="CL131">
        <v>0.61410526300000001</v>
      </c>
      <c r="CM131">
        <v>0.44850000000000001</v>
      </c>
      <c r="CN131">
        <v>0.62797499999999995</v>
      </c>
      <c r="CO131">
        <v>40</v>
      </c>
      <c r="CP131">
        <v>32</v>
      </c>
      <c r="CQ131">
        <v>8</v>
      </c>
      <c r="CR131">
        <v>0.8</v>
      </c>
      <c r="CS131">
        <v>0.70340625000000001</v>
      </c>
      <c r="CT131">
        <v>0.68174999999999997</v>
      </c>
      <c r="CU131">
        <v>0.80172500000000002</v>
      </c>
      <c r="CV131">
        <v>40</v>
      </c>
      <c r="CW131">
        <v>38</v>
      </c>
      <c r="CX131">
        <v>2</v>
      </c>
      <c r="CY131">
        <v>95</v>
      </c>
      <c r="CZ131">
        <v>0.71997368399999995</v>
      </c>
      <c r="DA131">
        <v>0.58350000000000002</v>
      </c>
      <c r="DB131">
        <v>0.734375</v>
      </c>
      <c r="DC131">
        <v>40</v>
      </c>
      <c r="DD131">
        <v>36</v>
      </c>
      <c r="DE131">
        <v>4</v>
      </c>
      <c r="DF131">
        <v>90</v>
      </c>
      <c r="DG131">
        <v>0.86097222200000001</v>
      </c>
      <c r="DH131">
        <v>0.73624999999999996</v>
      </c>
      <c r="DI131">
        <v>0.90329999999999999</v>
      </c>
    </row>
    <row r="132" spans="1:113" x14ac:dyDescent="0.25">
      <c r="A132" t="s">
        <v>125</v>
      </c>
      <c r="B132">
        <v>1</v>
      </c>
      <c r="C132" t="s">
        <v>4</v>
      </c>
      <c r="D132">
        <v>150</v>
      </c>
      <c r="E132">
        <v>0</v>
      </c>
      <c r="F132">
        <v>123</v>
      </c>
      <c r="G132">
        <v>27</v>
      </c>
      <c r="H132">
        <v>99.18699187</v>
      </c>
      <c r="I132">
        <v>0.81300813000000005</v>
      </c>
      <c r="J132">
        <v>88.888888890000004</v>
      </c>
      <c r="K132">
        <v>11.11111111</v>
      </c>
      <c r="L132" s="1">
        <v>0.30222950799999998</v>
      </c>
      <c r="M132">
        <v>4.4849386999999998E-2</v>
      </c>
      <c r="N132" s="1">
        <v>0.25266666700000001</v>
      </c>
      <c r="O132">
        <v>2.6839025999999998E-2</v>
      </c>
      <c r="P132">
        <v>11.20218579</v>
      </c>
      <c r="Q132" t="s">
        <v>259</v>
      </c>
      <c r="R132">
        <v>1</v>
      </c>
      <c r="S132" t="s">
        <v>178</v>
      </c>
      <c r="T132" t="s">
        <v>179</v>
      </c>
      <c r="U132">
        <v>80</v>
      </c>
      <c r="V132">
        <v>80</v>
      </c>
      <c r="W132" s="1">
        <v>55</v>
      </c>
      <c r="X132" s="1">
        <v>60</v>
      </c>
      <c r="Y132">
        <v>0.78463636363636402</v>
      </c>
      <c r="Z132">
        <v>0.67508333333333304</v>
      </c>
      <c r="AA132">
        <v>0.50805555555555604</v>
      </c>
      <c r="AB132">
        <v>0.495</v>
      </c>
      <c r="AC132">
        <v>65</v>
      </c>
      <c r="AD132">
        <v>65</v>
      </c>
      <c r="AE132">
        <v>0.22765384615384601</v>
      </c>
      <c r="AF132">
        <v>0.27161538461538498</v>
      </c>
      <c r="AG132">
        <v>0.216714285714286</v>
      </c>
      <c r="AH132">
        <v>0.22585714285714301</v>
      </c>
      <c r="AI132">
        <v>450</v>
      </c>
      <c r="AJ132" t="s">
        <v>367</v>
      </c>
      <c r="AK132">
        <v>1</v>
      </c>
      <c r="AL132" t="s">
        <v>301</v>
      </c>
      <c r="AM132">
        <v>72</v>
      </c>
      <c r="AN132">
        <v>0</v>
      </c>
      <c r="AO132">
        <v>0</v>
      </c>
      <c r="AP132">
        <v>36</v>
      </c>
      <c r="AQ132">
        <v>36</v>
      </c>
      <c r="AR132">
        <v>95.833333330000002</v>
      </c>
      <c r="AS132">
        <v>100</v>
      </c>
      <c r="AT132">
        <v>95.833333330000002</v>
      </c>
      <c r="AU132">
        <v>100</v>
      </c>
      <c r="AV132">
        <v>0.49312499999999998</v>
      </c>
      <c r="AW132">
        <v>0.43762499999999999</v>
      </c>
      <c r="AX132">
        <v>0.42299999999999999</v>
      </c>
      <c r="AY132">
        <v>0.42299999999999999</v>
      </c>
      <c r="AZ132">
        <v>1.1005</v>
      </c>
      <c r="BA132">
        <v>0.46741666700000001</v>
      </c>
      <c r="BB132">
        <v>0.4985</v>
      </c>
      <c r="BC132">
        <v>0.4985</v>
      </c>
      <c r="BD132">
        <v>0.41549999999999998</v>
      </c>
      <c r="BE132">
        <v>0.41499999999999998</v>
      </c>
      <c r="BF132">
        <v>0.49049999999999999</v>
      </c>
      <c r="BG132">
        <v>0.46550000000000002</v>
      </c>
      <c r="BH132" s="1">
        <v>-0.14220532299999999</v>
      </c>
      <c r="BI132" s="1">
        <v>1.2316856780000001</v>
      </c>
      <c r="BJ132" s="1">
        <v>1.0899872999999999E-2</v>
      </c>
      <c r="BK132" t="s">
        <v>498</v>
      </c>
      <c r="BL132">
        <v>1</v>
      </c>
      <c r="BM132" t="s">
        <v>413</v>
      </c>
      <c r="BN132">
        <v>160</v>
      </c>
      <c r="BO132">
        <v>0</v>
      </c>
      <c r="BP132">
        <v>0</v>
      </c>
      <c r="BQ132">
        <v>152</v>
      </c>
      <c r="BR132">
        <v>8</v>
      </c>
      <c r="BS132">
        <v>80</v>
      </c>
      <c r="BT132">
        <v>74</v>
      </c>
      <c r="BU132">
        <v>6</v>
      </c>
      <c r="BV132" s="1">
        <v>92.5</v>
      </c>
      <c r="BW132">
        <v>0.71933783799999995</v>
      </c>
      <c r="BX132">
        <v>0.53600000000000003</v>
      </c>
      <c r="BY132" s="1">
        <v>0.73680000000000001</v>
      </c>
      <c r="BZ132">
        <v>80</v>
      </c>
      <c r="CA132">
        <v>78</v>
      </c>
      <c r="CB132">
        <v>2</v>
      </c>
      <c r="CC132" s="1">
        <v>97.5</v>
      </c>
      <c r="CD132">
        <v>0.67791025599999999</v>
      </c>
      <c r="CE132">
        <v>0.42749999999999999</v>
      </c>
      <c r="CF132" s="1">
        <v>0.68007499999999999</v>
      </c>
      <c r="CG132" s="1">
        <v>8.3409918E-2</v>
      </c>
      <c r="CH132">
        <v>40</v>
      </c>
      <c r="CI132">
        <v>38</v>
      </c>
      <c r="CJ132">
        <v>2</v>
      </c>
      <c r="CK132">
        <v>95</v>
      </c>
      <c r="CL132">
        <v>0.64518421100000001</v>
      </c>
      <c r="CM132">
        <v>0.41499999999999998</v>
      </c>
      <c r="CN132">
        <v>0.65012499999999995</v>
      </c>
      <c r="CO132">
        <v>40</v>
      </c>
      <c r="CP132">
        <v>36</v>
      </c>
      <c r="CQ132">
        <v>4</v>
      </c>
      <c r="CR132">
        <v>0.9</v>
      </c>
      <c r="CS132">
        <v>0.79761111100000004</v>
      </c>
      <c r="CT132">
        <v>0.59650000000000003</v>
      </c>
      <c r="CU132">
        <v>0.82347499999999996</v>
      </c>
      <c r="CV132">
        <v>40</v>
      </c>
      <c r="CW132">
        <v>39</v>
      </c>
      <c r="CX132">
        <v>1</v>
      </c>
      <c r="CY132">
        <v>97.5</v>
      </c>
      <c r="CZ132">
        <v>0.66464102599999997</v>
      </c>
      <c r="DA132">
        <v>0.441</v>
      </c>
      <c r="DB132">
        <v>0.66925000000000001</v>
      </c>
      <c r="DC132">
        <v>40</v>
      </c>
      <c r="DD132">
        <v>39</v>
      </c>
      <c r="DE132">
        <v>1</v>
      </c>
      <c r="DF132">
        <v>97.5</v>
      </c>
      <c r="DG132">
        <v>0.69117948699999998</v>
      </c>
      <c r="DH132">
        <v>0.41399999999999998</v>
      </c>
      <c r="DI132">
        <v>0.69089999999999996</v>
      </c>
    </row>
    <row r="133" spans="1:113" x14ac:dyDescent="0.25">
      <c r="A133" s="10" t="s">
        <v>10</v>
      </c>
      <c r="B133" s="10" t="s">
        <v>10</v>
      </c>
      <c r="C133" s="10" t="s">
        <v>10</v>
      </c>
      <c r="D133" s="10" t="s">
        <v>10</v>
      </c>
      <c r="E133" s="10" t="s">
        <v>10</v>
      </c>
      <c r="F133" s="10" t="s">
        <v>10</v>
      </c>
      <c r="G133" s="10" t="s">
        <v>10</v>
      </c>
      <c r="H133" s="10" t="s">
        <v>10</v>
      </c>
      <c r="I133" s="10" t="s">
        <v>10</v>
      </c>
      <c r="J133" s="10" t="s">
        <v>10</v>
      </c>
      <c r="K133" s="10" t="s">
        <v>10</v>
      </c>
      <c r="L133" s="10" t="s">
        <v>10</v>
      </c>
      <c r="M133" s="10" t="s">
        <v>10</v>
      </c>
      <c r="N133" s="10" t="s">
        <v>10</v>
      </c>
      <c r="O133" s="10" t="s">
        <v>10</v>
      </c>
      <c r="P133" s="10" t="s">
        <v>10</v>
      </c>
      <c r="Q133" s="10" t="s">
        <v>10</v>
      </c>
      <c r="R133" s="10" t="s">
        <v>10</v>
      </c>
      <c r="S133" s="10" t="s">
        <v>10</v>
      </c>
      <c r="T133" s="10" t="s">
        <v>10</v>
      </c>
      <c r="U133" s="10" t="s">
        <v>10</v>
      </c>
      <c r="V133" s="10" t="s">
        <v>10</v>
      </c>
      <c r="W133" s="10" t="s">
        <v>10</v>
      </c>
      <c r="X133" s="10" t="s">
        <v>10</v>
      </c>
      <c r="Y133" s="10" t="s">
        <v>10</v>
      </c>
      <c r="Z133" s="10" t="s">
        <v>10</v>
      </c>
      <c r="AA133" s="10" t="s">
        <v>10</v>
      </c>
      <c r="AB133" s="10" t="s">
        <v>10</v>
      </c>
      <c r="AC133" s="10" t="s">
        <v>10</v>
      </c>
      <c r="AD133" s="10" t="s">
        <v>10</v>
      </c>
      <c r="AE133" s="10" t="s">
        <v>10</v>
      </c>
      <c r="AF133" s="10" t="s">
        <v>10</v>
      </c>
      <c r="AG133" s="10" t="s">
        <v>10</v>
      </c>
      <c r="AH133" s="10" t="s">
        <v>10</v>
      </c>
      <c r="AI133" s="10" t="s">
        <v>10</v>
      </c>
      <c r="AJ133" s="10" t="s">
        <v>10</v>
      </c>
      <c r="AK133" s="10" t="s">
        <v>10</v>
      </c>
      <c r="AL133" s="10" t="s">
        <v>10</v>
      </c>
      <c r="AM133" s="10" t="s">
        <v>10</v>
      </c>
      <c r="AN133" s="10" t="s">
        <v>10</v>
      </c>
      <c r="AO133" s="10" t="s">
        <v>10</v>
      </c>
      <c r="AP133" s="10" t="s">
        <v>10</v>
      </c>
      <c r="AQ133" s="10" t="s">
        <v>10</v>
      </c>
      <c r="AR133" s="10" t="s">
        <v>10</v>
      </c>
      <c r="AS133" s="10" t="s">
        <v>10</v>
      </c>
      <c r="AT133" s="10" t="s">
        <v>10</v>
      </c>
      <c r="AU133" s="10" t="s">
        <v>10</v>
      </c>
      <c r="AV133" s="10" t="s">
        <v>10</v>
      </c>
      <c r="AW133" s="10" t="s">
        <v>10</v>
      </c>
      <c r="AX133" s="10" t="s">
        <v>10</v>
      </c>
      <c r="AY133" s="10" t="s">
        <v>10</v>
      </c>
      <c r="AZ133" s="10" t="s">
        <v>10</v>
      </c>
      <c r="BA133" s="10" t="s">
        <v>10</v>
      </c>
      <c r="BB133" s="10" t="s">
        <v>10</v>
      </c>
      <c r="BC133" s="10" t="s">
        <v>10</v>
      </c>
      <c r="BD133" s="10" t="s">
        <v>10</v>
      </c>
      <c r="BE133" s="10" t="s">
        <v>10</v>
      </c>
      <c r="BF133" s="10" t="s">
        <v>10</v>
      </c>
      <c r="BG133" s="10" t="s">
        <v>10</v>
      </c>
      <c r="BH133" s="10" t="s">
        <v>10</v>
      </c>
      <c r="BI133" s="10" t="s">
        <v>10</v>
      </c>
      <c r="BJ133" s="10" t="s">
        <v>10</v>
      </c>
      <c r="BK133" s="10" t="s">
        <v>10</v>
      </c>
      <c r="BL133" s="10" t="s">
        <v>10</v>
      </c>
      <c r="BM133" s="10" t="s">
        <v>10</v>
      </c>
      <c r="BN133" s="10" t="s">
        <v>10</v>
      </c>
      <c r="BO133" s="10" t="s">
        <v>10</v>
      </c>
      <c r="BP133" s="10" t="s">
        <v>10</v>
      </c>
      <c r="BQ133" s="10" t="s">
        <v>10</v>
      </c>
      <c r="BR133" s="10" t="s">
        <v>10</v>
      </c>
      <c r="BS133" s="10" t="s">
        <v>10</v>
      </c>
      <c r="BT133" s="10" t="s">
        <v>10</v>
      </c>
      <c r="BU133" s="10" t="s">
        <v>10</v>
      </c>
      <c r="BV133" s="10" t="s">
        <v>10</v>
      </c>
      <c r="BW133" s="10" t="s">
        <v>10</v>
      </c>
      <c r="BX133" s="10" t="s">
        <v>10</v>
      </c>
      <c r="BY133" s="10" t="s">
        <v>10</v>
      </c>
      <c r="BZ133" s="10" t="s">
        <v>10</v>
      </c>
      <c r="CA133" s="10" t="s">
        <v>10</v>
      </c>
      <c r="CB133" s="10" t="s">
        <v>10</v>
      </c>
      <c r="CC133" s="10" t="s">
        <v>10</v>
      </c>
      <c r="CD133" s="10" t="s">
        <v>10</v>
      </c>
      <c r="CE133" s="10" t="s">
        <v>10</v>
      </c>
      <c r="CF133" s="10" t="s">
        <v>10</v>
      </c>
      <c r="CG133" s="10" t="s">
        <v>10</v>
      </c>
      <c r="CH133" s="10" t="s">
        <v>10</v>
      </c>
      <c r="CI133" s="10" t="s">
        <v>10</v>
      </c>
      <c r="CJ133" s="10" t="s">
        <v>10</v>
      </c>
      <c r="CK133" s="10" t="s">
        <v>10</v>
      </c>
      <c r="CL133" s="10" t="s">
        <v>10</v>
      </c>
      <c r="CM133" s="10" t="s">
        <v>10</v>
      </c>
      <c r="CN133" s="10" t="s">
        <v>10</v>
      </c>
      <c r="CO133" s="10" t="s">
        <v>10</v>
      </c>
      <c r="CP133" s="10" t="s">
        <v>10</v>
      </c>
      <c r="CQ133" s="10" t="s">
        <v>10</v>
      </c>
      <c r="CR133" s="10" t="s">
        <v>10</v>
      </c>
      <c r="CS133" s="10" t="s">
        <v>10</v>
      </c>
      <c r="CT133" s="10" t="s">
        <v>10</v>
      </c>
      <c r="CU133" s="10" t="s">
        <v>10</v>
      </c>
      <c r="CV133" s="10" t="s">
        <v>10</v>
      </c>
      <c r="CW133" s="10" t="s">
        <v>10</v>
      </c>
      <c r="CX133" s="10" t="s">
        <v>10</v>
      </c>
      <c r="CY133" s="10" t="s">
        <v>10</v>
      </c>
      <c r="CZ133" s="10" t="s">
        <v>10</v>
      </c>
      <c r="DA133" s="10" t="s">
        <v>10</v>
      </c>
      <c r="DB133" s="10" t="s">
        <v>10</v>
      </c>
      <c r="DC133" s="10" t="s">
        <v>10</v>
      </c>
      <c r="DD133" s="10" t="s">
        <v>10</v>
      </c>
      <c r="DE133" s="10" t="s">
        <v>10</v>
      </c>
      <c r="DF133" s="10" t="s">
        <v>10</v>
      </c>
      <c r="DG133" s="10" t="s">
        <v>10</v>
      </c>
      <c r="DH133" s="10" t="s">
        <v>10</v>
      </c>
      <c r="DI133" s="10" t="s">
        <v>10</v>
      </c>
    </row>
    <row r="134" spans="1:113" x14ac:dyDescent="0.25">
      <c r="A134" t="s">
        <v>126</v>
      </c>
      <c r="B134">
        <v>1</v>
      </c>
      <c r="C134" t="s">
        <v>2</v>
      </c>
      <c r="D134">
        <v>150</v>
      </c>
      <c r="E134">
        <v>0</v>
      </c>
      <c r="F134">
        <v>123</v>
      </c>
      <c r="G134">
        <v>27</v>
      </c>
      <c r="H134">
        <v>97.560975609756099</v>
      </c>
      <c r="I134">
        <v>2.4390243902439002</v>
      </c>
      <c r="J134">
        <v>88.8888888888889</v>
      </c>
      <c r="K134">
        <v>11.1111111111111</v>
      </c>
      <c r="L134" s="1">
        <v>0.39445000000000002</v>
      </c>
      <c r="M134">
        <v>3.6597021966366598E-2</v>
      </c>
      <c r="N134" s="1">
        <v>0.36899999999999999</v>
      </c>
      <c r="O134">
        <v>2.1633307652784001E-2</v>
      </c>
      <c r="P134">
        <v>11.3888888888889</v>
      </c>
      <c r="Q134" s="10" t="s">
        <v>10</v>
      </c>
      <c r="R134" s="10" t="s">
        <v>10</v>
      </c>
      <c r="S134" s="10" t="s">
        <v>10</v>
      </c>
      <c r="T134" s="10" t="s">
        <v>10</v>
      </c>
      <c r="U134" s="10" t="s">
        <v>10</v>
      </c>
      <c r="V134" s="10" t="s">
        <v>10</v>
      </c>
      <c r="W134" s="10" t="s">
        <v>10</v>
      </c>
      <c r="X134" s="10" t="s">
        <v>10</v>
      </c>
      <c r="Y134" s="10" t="s">
        <v>10</v>
      </c>
      <c r="Z134" s="10" t="s">
        <v>10</v>
      </c>
      <c r="AA134" s="10" t="s">
        <v>10</v>
      </c>
      <c r="AB134" s="10" t="s">
        <v>10</v>
      </c>
      <c r="AC134" s="10" t="s">
        <v>10</v>
      </c>
      <c r="AD134" s="10" t="s">
        <v>10</v>
      </c>
      <c r="AE134" s="10" t="s">
        <v>10</v>
      </c>
      <c r="AF134" s="10" t="s">
        <v>10</v>
      </c>
      <c r="AG134" s="10" t="s">
        <v>10</v>
      </c>
      <c r="AH134" s="10" t="s">
        <v>10</v>
      </c>
      <c r="AI134" s="10" t="s">
        <v>10</v>
      </c>
      <c r="AJ134" t="s">
        <v>889</v>
      </c>
      <c r="AK134">
        <v>1</v>
      </c>
      <c r="AL134" t="s">
        <v>877</v>
      </c>
      <c r="AM134">
        <v>72</v>
      </c>
      <c r="AN134">
        <v>0</v>
      </c>
      <c r="AO134">
        <v>0</v>
      </c>
      <c r="AP134">
        <v>36</v>
      </c>
      <c r="AQ134">
        <v>36</v>
      </c>
      <c r="AR134">
        <v>79.1666666666667</v>
      </c>
      <c r="AS134">
        <v>87.5</v>
      </c>
      <c r="AT134">
        <v>87.5</v>
      </c>
      <c r="AU134">
        <v>75</v>
      </c>
      <c r="AV134">
        <v>0.92608333333333304</v>
      </c>
      <c r="AW134">
        <v>0.47237499999999999</v>
      </c>
      <c r="AX134">
        <v>0.680416666666667</v>
      </c>
      <c r="AY134">
        <v>0.48404166666666698</v>
      </c>
      <c r="AZ134">
        <v>0.65958333333333297</v>
      </c>
      <c r="BA134">
        <v>0.51170833333333299</v>
      </c>
      <c r="BB134">
        <v>0.88575000000000004</v>
      </c>
      <c r="BC134">
        <v>0.61224999999999996</v>
      </c>
      <c r="BD134">
        <v>0.50949999999999995</v>
      </c>
      <c r="BE134">
        <v>0.4955</v>
      </c>
      <c r="BF134">
        <v>0.50949999999999995</v>
      </c>
      <c r="BG134">
        <v>0.77500000000000002</v>
      </c>
      <c r="BH134">
        <v>-0.26527490326644498</v>
      </c>
      <c r="BI134">
        <v>-0.28777107891658399</v>
      </c>
      <c r="BJ134">
        <v>-4.3552596058669998E-2</v>
      </c>
      <c r="BK134" t="s">
        <v>499</v>
      </c>
      <c r="BL134">
        <v>1</v>
      </c>
      <c r="BM134" t="s">
        <v>415</v>
      </c>
      <c r="BN134">
        <v>160</v>
      </c>
      <c r="BO134">
        <v>0</v>
      </c>
      <c r="BP134">
        <v>0</v>
      </c>
      <c r="BQ134">
        <v>141</v>
      </c>
      <c r="BR134">
        <v>19</v>
      </c>
      <c r="BS134">
        <v>80</v>
      </c>
      <c r="BT134">
        <v>66</v>
      </c>
      <c r="BU134">
        <v>14</v>
      </c>
      <c r="BV134" s="1">
        <v>82.5</v>
      </c>
      <c r="BW134">
        <v>0.80225757575757595</v>
      </c>
      <c r="BX134">
        <v>0.80757142857142905</v>
      </c>
      <c r="BY134" s="1">
        <v>0.87291249999999998</v>
      </c>
      <c r="BZ134">
        <v>80</v>
      </c>
      <c r="CA134">
        <v>75</v>
      </c>
      <c r="CB134">
        <v>5</v>
      </c>
      <c r="CC134" s="1">
        <v>93.75</v>
      </c>
      <c r="CD134">
        <v>0.80901333333333303</v>
      </c>
      <c r="CE134">
        <v>0.7964</v>
      </c>
      <c r="CF134" s="1">
        <v>0.82501250000000004</v>
      </c>
      <c r="CG134" s="1">
        <v>5.80597263677822E-2</v>
      </c>
      <c r="CH134">
        <v>40</v>
      </c>
      <c r="CI134">
        <v>35</v>
      </c>
      <c r="CJ134">
        <v>5</v>
      </c>
      <c r="CK134">
        <v>87.5</v>
      </c>
      <c r="CL134">
        <v>0.75002857142857104</v>
      </c>
      <c r="CM134">
        <v>0.60940000000000005</v>
      </c>
      <c r="CN134">
        <v>0.76949999999999996</v>
      </c>
      <c r="CO134">
        <v>40</v>
      </c>
      <c r="CP134">
        <v>31</v>
      </c>
      <c r="CQ134">
        <v>9</v>
      </c>
      <c r="CR134">
        <v>0.77500000000000002</v>
      </c>
      <c r="CS134">
        <v>0.86122580645161295</v>
      </c>
      <c r="CT134">
        <v>0.91766666666666696</v>
      </c>
      <c r="CU134">
        <v>0.976325</v>
      </c>
      <c r="CV134">
        <v>40</v>
      </c>
      <c r="CW134">
        <v>38</v>
      </c>
      <c r="CX134">
        <v>2</v>
      </c>
      <c r="CY134">
        <v>95</v>
      </c>
      <c r="CZ134">
        <v>0.86673684210526303</v>
      </c>
      <c r="DA134">
        <v>0.52100000000000002</v>
      </c>
      <c r="DB134">
        <v>0.86150000000000004</v>
      </c>
      <c r="DC134">
        <v>40</v>
      </c>
      <c r="DD134">
        <v>37</v>
      </c>
      <c r="DE134">
        <v>3</v>
      </c>
      <c r="DF134">
        <v>92.5</v>
      </c>
      <c r="DG134">
        <v>0.74972972972972995</v>
      </c>
      <c r="DH134">
        <v>0.98</v>
      </c>
      <c r="DI134">
        <v>0.78852500000000003</v>
      </c>
    </row>
    <row r="135" spans="1:113" x14ac:dyDescent="0.25">
      <c r="A135" t="s">
        <v>127</v>
      </c>
      <c r="B135">
        <v>1</v>
      </c>
      <c r="C135" t="s">
        <v>2</v>
      </c>
      <c r="D135">
        <v>150</v>
      </c>
      <c r="E135">
        <v>0</v>
      </c>
      <c r="F135">
        <v>123</v>
      </c>
      <c r="G135">
        <v>27</v>
      </c>
      <c r="H135">
        <v>100</v>
      </c>
      <c r="I135">
        <v>0</v>
      </c>
      <c r="J135">
        <v>85.185185185185205</v>
      </c>
      <c r="K135">
        <v>14.814814814814801</v>
      </c>
      <c r="L135" s="1">
        <v>0.36189430894308899</v>
      </c>
      <c r="M135">
        <v>3.5969206549567E-2</v>
      </c>
      <c r="N135" s="1">
        <v>0.32974999999999999</v>
      </c>
      <c r="O135">
        <v>2.64370321077587E-2</v>
      </c>
      <c r="P135">
        <v>14.814814814814801</v>
      </c>
      <c r="Q135" s="10" t="s">
        <v>10</v>
      </c>
      <c r="R135" s="10" t="s">
        <v>10</v>
      </c>
      <c r="S135" s="10" t="s">
        <v>10</v>
      </c>
      <c r="T135" s="10" t="s">
        <v>10</v>
      </c>
      <c r="U135" s="10" t="s">
        <v>10</v>
      </c>
      <c r="V135" s="10" t="s">
        <v>10</v>
      </c>
      <c r="W135" s="10" t="s">
        <v>10</v>
      </c>
      <c r="X135" s="10" t="s">
        <v>10</v>
      </c>
      <c r="Y135" s="10" t="s">
        <v>10</v>
      </c>
      <c r="Z135" s="10" t="s">
        <v>10</v>
      </c>
      <c r="AA135" s="10" t="s">
        <v>10</v>
      </c>
      <c r="AB135" s="10" t="s">
        <v>10</v>
      </c>
      <c r="AC135" s="10" t="s">
        <v>10</v>
      </c>
      <c r="AD135" s="10" t="s">
        <v>10</v>
      </c>
      <c r="AE135" s="10" t="s">
        <v>10</v>
      </c>
      <c r="AF135" s="10" t="s">
        <v>10</v>
      </c>
      <c r="AG135" s="10" t="s">
        <v>10</v>
      </c>
      <c r="AH135" s="10" t="s">
        <v>10</v>
      </c>
      <c r="AI135" s="10" t="s">
        <v>10</v>
      </c>
      <c r="AJ135" t="s">
        <v>368</v>
      </c>
      <c r="AK135">
        <v>1</v>
      </c>
      <c r="AL135" t="s">
        <v>364</v>
      </c>
      <c r="AM135">
        <v>72</v>
      </c>
      <c r="AN135">
        <v>0</v>
      </c>
      <c r="AO135">
        <v>0</v>
      </c>
      <c r="AP135">
        <v>36</v>
      </c>
      <c r="AQ135">
        <v>36</v>
      </c>
      <c r="AR135">
        <v>87.5</v>
      </c>
      <c r="AS135">
        <v>79.1666666666667</v>
      </c>
      <c r="AT135">
        <v>95.8333333333333</v>
      </c>
      <c r="AU135">
        <v>100</v>
      </c>
      <c r="AV135">
        <v>0.59799999999999998</v>
      </c>
      <c r="AW135">
        <v>0.43212499999999998</v>
      </c>
      <c r="AX135">
        <v>0.73929166666666701</v>
      </c>
      <c r="AY135">
        <v>0.44337500000000002</v>
      </c>
      <c r="AZ135">
        <v>0.518166666666667</v>
      </c>
      <c r="BA135">
        <v>0.45570833333333299</v>
      </c>
      <c r="BB135">
        <v>0.42775000000000002</v>
      </c>
      <c r="BC135">
        <v>0.42775000000000002</v>
      </c>
      <c r="BD135">
        <v>0.433</v>
      </c>
      <c r="BE135">
        <v>0.46600000000000003</v>
      </c>
      <c r="BF135">
        <v>0.44850000000000001</v>
      </c>
      <c r="BG135">
        <v>0.44900000000000001</v>
      </c>
      <c r="BH135" s="1">
        <v>0.236273690078038</v>
      </c>
      <c r="BI135" s="1">
        <v>-0.13350055741360101</v>
      </c>
      <c r="BJ135" s="1">
        <v>-0.28469899665551801</v>
      </c>
      <c r="BK135" t="s">
        <v>500</v>
      </c>
      <c r="BL135">
        <v>1</v>
      </c>
      <c r="BM135" t="s">
        <v>415</v>
      </c>
      <c r="BN135">
        <v>160</v>
      </c>
      <c r="BO135">
        <v>0</v>
      </c>
      <c r="BP135">
        <v>0</v>
      </c>
      <c r="BQ135">
        <v>132</v>
      </c>
      <c r="BR135">
        <v>28</v>
      </c>
      <c r="BS135">
        <v>80</v>
      </c>
      <c r="BT135">
        <v>68</v>
      </c>
      <c r="BU135">
        <v>12</v>
      </c>
      <c r="BV135" s="1">
        <v>85</v>
      </c>
      <c r="BW135">
        <v>0.60586764705882401</v>
      </c>
      <c r="BX135">
        <v>0.59441666666666704</v>
      </c>
      <c r="BY135" s="1">
        <v>0.66400000000000003</v>
      </c>
      <c r="BZ135">
        <v>80</v>
      </c>
      <c r="CA135">
        <v>64</v>
      </c>
      <c r="CB135">
        <v>16</v>
      </c>
      <c r="CC135" s="1">
        <v>80</v>
      </c>
      <c r="CD135">
        <v>0.66629687500000001</v>
      </c>
      <c r="CE135">
        <v>0.60599999999999998</v>
      </c>
      <c r="CF135" s="1">
        <v>0.71289999999999998</v>
      </c>
      <c r="CG135" s="1">
        <v>-6.8593070556880298E-2</v>
      </c>
      <c r="CH135">
        <v>40</v>
      </c>
      <c r="CI135">
        <v>37</v>
      </c>
      <c r="CJ135">
        <v>3</v>
      </c>
      <c r="CK135">
        <v>92.5</v>
      </c>
      <c r="CL135">
        <v>0.584216216216216</v>
      </c>
      <c r="CM135">
        <v>0.53133333333333299</v>
      </c>
      <c r="CN135">
        <v>0.63372499999999998</v>
      </c>
      <c r="CO135">
        <v>40</v>
      </c>
      <c r="CP135">
        <v>31</v>
      </c>
      <c r="CQ135">
        <v>9</v>
      </c>
      <c r="CR135">
        <v>0.77500000000000002</v>
      </c>
      <c r="CS135">
        <v>0.63170967741935502</v>
      </c>
      <c r="CT135">
        <v>0.61544444444444402</v>
      </c>
      <c r="CU135">
        <v>0.69427499999999998</v>
      </c>
      <c r="CV135">
        <v>40</v>
      </c>
      <c r="CW135">
        <v>36</v>
      </c>
      <c r="CX135">
        <v>4</v>
      </c>
      <c r="CY135">
        <v>90</v>
      </c>
      <c r="CZ135">
        <v>0.65105555555555505</v>
      </c>
      <c r="DA135">
        <v>0.55325000000000002</v>
      </c>
      <c r="DB135">
        <v>0.6633</v>
      </c>
      <c r="DC135">
        <v>40</v>
      </c>
      <c r="DD135">
        <v>28</v>
      </c>
      <c r="DE135">
        <v>12</v>
      </c>
      <c r="DF135">
        <v>70</v>
      </c>
      <c r="DG135">
        <v>0.68589285714285697</v>
      </c>
      <c r="DH135">
        <v>0.62358333333333305</v>
      </c>
      <c r="DI135">
        <v>0.76249999999999996</v>
      </c>
    </row>
    <row r="136" spans="1:113" x14ac:dyDescent="0.25">
      <c r="A136" t="s">
        <v>128</v>
      </c>
      <c r="B136">
        <v>1</v>
      </c>
      <c r="C136" t="s">
        <v>4</v>
      </c>
      <c r="D136">
        <v>148</v>
      </c>
      <c r="E136">
        <v>2</v>
      </c>
      <c r="F136">
        <v>122</v>
      </c>
      <c r="G136">
        <v>26</v>
      </c>
      <c r="H136">
        <v>93.442622950000001</v>
      </c>
      <c r="I136">
        <v>6.5573770490000003</v>
      </c>
      <c r="J136">
        <v>76.92307692</v>
      </c>
      <c r="K136">
        <v>23.07692308</v>
      </c>
      <c r="L136" s="1">
        <v>0.32715789499999998</v>
      </c>
      <c r="M136">
        <v>5.9557301999999999E-2</v>
      </c>
      <c r="N136" s="1">
        <v>0.27116666699999997</v>
      </c>
      <c r="O136">
        <v>4.8288369999999997E-2</v>
      </c>
      <c r="P136">
        <v>24.69635628</v>
      </c>
      <c r="Q136" t="s">
        <v>260</v>
      </c>
      <c r="R136">
        <v>1</v>
      </c>
      <c r="S136" t="s">
        <v>164</v>
      </c>
      <c r="T136" t="s">
        <v>165</v>
      </c>
      <c r="U136">
        <v>49</v>
      </c>
      <c r="V136">
        <v>111</v>
      </c>
      <c r="W136" s="1">
        <v>47.5</v>
      </c>
      <c r="X136" s="1">
        <v>42.5</v>
      </c>
      <c r="Y136">
        <v>0.73226315789473695</v>
      </c>
      <c r="Z136">
        <v>0.71570588235294097</v>
      </c>
      <c r="AA136">
        <v>0.59519047619047605</v>
      </c>
      <c r="AB136">
        <v>0.55178260869565199</v>
      </c>
      <c r="AC136">
        <v>47.5</v>
      </c>
      <c r="AD136">
        <v>65</v>
      </c>
      <c r="AE136">
        <v>0.67357894736842105</v>
      </c>
      <c r="AF136">
        <v>0.64161538461538503</v>
      </c>
      <c r="AG136">
        <v>0.68014285714285705</v>
      </c>
      <c r="AH136">
        <v>0.60885714285714299</v>
      </c>
      <c r="AI136">
        <v>-75</v>
      </c>
      <c r="AJ136" t="s">
        <v>369</v>
      </c>
      <c r="AK136">
        <v>1</v>
      </c>
      <c r="AL136" t="s">
        <v>301</v>
      </c>
      <c r="AM136">
        <v>72</v>
      </c>
      <c r="AN136">
        <v>0</v>
      </c>
      <c r="AO136">
        <v>0</v>
      </c>
      <c r="AP136">
        <v>36</v>
      </c>
      <c r="AQ136">
        <v>36</v>
      </c>
      <c r="AR136">
        <v>100</v>
      </c>
      <c r="AS136">
        <v>91.666666669999998</v>
      </c>
      <c r="AT136">
        <v>95.833333330000002</v>
      </c>
      <c r="AU136">
        <v>75</v>
      </c>
      <c r="AV136">
        <v>0.56966666700000002</v>
      </c>
      <c r="AW136">
        <v>0.56966666700000002</v>
      </c>
      <c r="AX136">
        <v>0.76170833299999996</v>
      </c>
      <c r="AY136">
        <v>0.62924999999999998</v>
      </c>
      <c r="AZ136">
        <v>0.64595833300000005</v>
      </c>
      <c r="BA136">
        <v>0.60079166699999997</v>
      </c>
      <c r="BB136">
        <v>0.86150000000000004</v>
      </c>
      <c r="BC136">
        <v>0.59050000000000002</v>
      </c>
      <c r="BD136">
        <v>0.54949999999999999</v>
      </c>
      <c r="BE136">
        <v>0.63149999999999995</v>
      </c>
      <c r="BF136">
        <v>0.55700000000000005</v>
      </c>
      <c r="BG136">
        <v>0.66549999999999998</v>
      </c>
      <c r="BH136" s="1">
        <v>0.33711234600000001</v>
      </c>
      <c r="BI136" s="1">
        <v>0.133923347</v>
      </c>
      <c r="BJ136" s="1">
        <v>0.51228788800000002</v>
      </c>
      <c r="BK136" t="s">
        <v>501</v>
      </c>
      <c r="BL136">
        <v>1</v>
      </c>
      <c r="BM136" t="s">
        <v>413</v>
      </c>
      <c r="BN136">
        <v>160</v>
      </c>
      <c r="BO136">
        <v>0</v>
      </c>
      <c r="BP136">
        <v>0</v>
      </c>
      <c r="BQ136">
        <v>143</v>
      </c>
      <c r="BR136">
        <v>17</v>
      </c>
      <c r="BS136">
        <v>80</v>
      </c>
      <c r="BT136">
        <v>70</v>
      </c>
      <c r="BU136">
        <v>10</v>
      </c>
      <c r="BV136" s="1">
        <v>87.5</v>
      </c>
      <c r="BW136">
        <v>0.94602857100000004</v>
      </c>
      <c r="BX136">
        <v>0.77380000000000004</v>
      </c>
      <c r="BY136" s="1">
        <v>0.98809999999999998</v>
      </c>
      <c r="BZ136">
        <v>80</v>
      </c>
      <c r="CA136">
        <v>73</v>
      </c>
      <c r="CB136">
        <v>7</v>
      </c>
      <c r="CC136" s="1">
        <v>91.25</v>
      </c>
      <c r="CD136">
        <v>0.92282191800000002</v>
      </c>
      <c r="CE136">
        <v>0.81342857099999999</v>
      </c>
      <c r="CF136" s="1">
        <v>0.95563750000000003</v>
      </c>
      <c r="CG136" s="1">
        <v>3.3969471000000001E-2</v>
      </c>
      <c r="CH136">
        <v>40</v>
      </c>
      <c r="CI136">
        <v>38</v>
      </c>
      <c r="CJ136">
        <v>2</v>
      </c>
      <c r="CK136">
        <v>95</v>
      </c>
      <c r="CL136">
        <v>0.91510526299999995</v>
      </c>
      <c r="CM136">
        <v>0.89949999999999997</v>
      </c>
      <c r="CN136">
        <v>0.93464999999999998</v>
      </c>
      <c r="CO136">
        <v>40</v>
      </c>
      <c r="CP136">
        <v>32</v>
      </c>
      <c r="CQ136">
        <v>8</v>
      </c>
      <c r="CR136">
        <v>0.8</v>
      </c>
      <c r="CS136">
        <v>0.98275000000000001</v>
      </c>
      <c r="CT136">
        <v>0.74237500000000001</v>
      </c>
      <c r="CU136">
        <v>1.04155</v>
      </c>
      <c r="CV136">
        <v>40</v>
      </c>
      <c r="CW136">
        <v>39</v>
      </c>
      <c r="CX136">
        <v>1</v>
      </c>
      <c r="CY136">
        <v>97.5</v>
      </c>
      <c r="CZ136">
        <v>0.89830769200000005</v>
      </c>
      <c r="DA136">
        <v>0.74</v>
      </c>
      <c r="DB136">
        <v>0.90434999999999999</v>
      </c>
      <c r="DC136">
        <v>40</v>
      </c>
      <c r="DD136">
        <v>34</v>
      </c>
      <c r="DE136">
        <v>6</v>
      </c>
      <c r="DF136">
        <v>85</v>
      </c>
      <c r="DG136">
        <v>0.95094117600000005</v>
      </c>
      <c r="DH136">
        <v>0.82566666700000002</v>
      </c>
      <c r="DI136">
        <v>1.0069250000000001</v>
      </c>
    </row>
    <row r="137" spans="1:113" x14ac:dyDescent="0.25">
      <c r="A137" s="10" t="s">
        <v>10</v>
      </c>
      <c r="B137" s="10" t="s">
        <v>10</v>
      </c>
      <c r="C137" s="10" t="s">
        <v>10</v>
      </c>
      <c r="D137" s="10" t="s">
        <v>10</v>
      </c>
      <c r="E137" s="10" t="s">
        <v>10</v>
      </c>
      <c r="F137" s="10" t="s">
        <v>10</v>
      </c>
      <c r="G137" s="10" t="s">
        <v>10</v>
      </c>
      <c r="H137" s="10" t="s">
        <v>10</v>
      </c>
      <c r="I137" s="10" t="s">
        <v>10</v>
      </c>
      <c r="J137" s="10" t="s">
        <v>10</v>
      </c>
      <c r="K137" s="10" t="s">
        <v>10</v>
      </c>
      <c r="L137" s="10" t="s">
        <v>10</v>
      </c>
      <c r="M137" s="10" t="s">
        <v>10</v>
      </c>
      <c r="N137" s="10" t="s">
        <v>10</v>
      </c>
      <c r="O137" s="10" t="s">
        <v>10</v>
      </c>
      <c r="P137" s="10" t="s">
        <v>10</v>
      </c>
      <c r="Q137" t="s">
        <v>261</v>
      </c>
      <c r="R137">
        <v>1</v>
      </c>
      <c r="S137" t="s">
        <v>164</v>
      </c>
      <c r="T137" t="s">
        <v>165</v>
      </c>
      <c r="U137">
        <v>78</v>
      </c>
      <c r="V137">
        <v>82</v>
      </c>
      <c r="W137" s="1">
        <v>62.5</v>
      </c>
      <c r="X137" s="1">
        <v>60</v>
      </c>
      <c r="Y137">
        <v>0.70008000000000004</v>
      </c>
      <c r="Z137">
        <v>0.72533333333333305</v>
      </c>
      <c r="AA137">
        <v>0.75939999999999996</v>
      </c>
      <c r="AB137">
        <v>0.77868749999999998</v>
      </c>
      <c r="AC137">
        <v>37.5</v>
      </c>
      <c r="AD137">
        <v>55</v>
      </c>
      <c r="AE137">
        <v>0.49780000000000002</v>
      </c>
      <c r="AF137">
        <v>0.61822727272727296</v>
      </c>
      <c r="AG137">
        <v>0.62012</v>
      </c>
      <c r="AH137">
        <v>0.76255555555555599</v>
      </c>
      <c r="AI137">
        <v>250</v>
      </c>
      <c r="AJ137" s="10" t="s">
        <v>10</v>
      </c>
      <c r="AK137" s="10" t="s">
        <v>10</v>
      </c>
      <c r="AL137" s="10" t="s">
        <v>10</v>
      </c>
      <c r="AM137" s="10" t="s">
        <v>10</v>
      </c>
      <c r="AN137" s="10" t="s">
        <v>10</v>
      </c>
      <c r="AO137" s="10" t="s">
        <v>10</v>
      </c>
      <c r="AP137" s="10" t="s">
        <v>10</v>
      </c>
      <c r="AQ137" s="10" t="s">
        <v>10</v>
      </c>
      <c r="AR137" s="10" t="s">
        <v>10</v>
      </c>
      <c r="AS137" s="10" t="s">
        <v>10</v>
      </c>
      <c r="AT137" s="10" t="s">
        <v>10</v>
      </c>
      <c r="AU137" s="10" t="s">
        <v>10</v>
      </c>
      <c r="AV137" s="10" t="s">
        <v>10</v>
      </c>
      <c r="AW137" s="10" t="s">
        <v>10</v>
      </c>
      <c r="AX137" s="10" t="s">
        <v>10</v>
      </c>
      <c r="AY137" s="10" t="s">
        <v>10</v>
      </c>
      <c r="AZ137" s="10" t="s">
        <v>10</v>
      </c>
      <c r="BA137" s="10" t="s">
        <v>10</v>
      </c>
      <c r="BB137" s="10" t="s">
        <v>10</v>
      </c>
      <c r="BC137" s="10" t="s">
        <v>10</v>
      </c>
      <c r="BD137" s="10" t="s">
        <v>10</v>
      </c>
      <c r="BE137" s="10" t="s">
        <v>10</v>
      </c>
      <c r="BF137" s="10" t="s">
        <v>10</v>
      </c>
      <c r="BG137" s="10" t="s">
        <v>10</v>
      </c>
      <c r="BH137" s="10" t="s">
        <v>10</v>
      </c>
      <c r="BI137" s="10" t="s">
        <v>10</v>
      </c>
      <c r="BJ137" s="10" t="s">
        <v>10</v>
      </c>
      <c r="BK137" s="10" t="s">
        <v>10</v>
      </c>
      <c r="BL137" s="10" t="s">
        <v>10</v>
      </c>
      <c r="BM137" s="10" t="s">
        <v>10</v>
      </c>
      <c r="BN137" s="10" t="s">
        <v>10</v>
      </c>
      <c r="BO137" s="10" t="s">
        <v>10</v>
      </c>
      <c r="BP137" s="10" t="s">
        <v>10</v>
      </c>
      <c r="BQ137" s="10" t="s">
        <v>10</v>
      </c>
      <c r="BR137" s="10" t="s">
        <v>10</v>
      </c>
      <c r="BS137" s="10" t="s">
        <v>10</v>
      </c>
      <c r="BT137" s="10" t="s">
        <v>10</v>
      </c>
      <c r="BU137" s="10" t="s">
        <v>10</v>
      </c>
      <c r="BV137" s="10" t="s">
        <v>10</v>
      </c>
      <c r="BW137" s="10" t="s">
        <v>10</v>
      </c>
      <c r="BX137" s="10" t="s">
        <v>10</v>
      </c>
      <c r="BY137" s="10" t="s">
        <v>10</v>
      </c>
      <c r="BZ137" s="10" t="s">
        <v>10</v>
      </c>
      <c r="CA137" s="10" t="s">
        <v>10</v>
      </c>
      <c r="CB137" s="10" t="s">
        <v>10</v>
      </c>
      <c r="CC137" s="10" t="s">
        <v>10</v>
      </c>
      <c r="CD137" s="10" t="s">
        <v>10</v>
      </c>
      <c r="CE137" s="10" t="s">
        <v>10</v>
      </c>
      <c r="CF137" s="10" t="s">
        <v>10</v>
      </c>
      <c r="CG137" s="10" t="s">
        <v>10</v>
      </c>
      <c r="CH137" s="10" t="s">
        <v>10</v>
      </c>
      <c r="CI137" s="10" t="s">
        <v>10</v>
      </c>
      <c r="CJ137" s="10" t="s">
        <v>10</v>
      </c>
      <c r="CK137" s="10" t="s">
        <v>10</v>
      </c>
      <c r="CL137" s="10" t="s">
        <v>10</v>
      </c>
      <c r="CM137" s="10" t="s">
        <v>10</v>
      </c>
      <c r="CN137" s="10" t="s">
        <v>10</v>
      </c>
      <c r="CO137" s="10" t="s">
        <v>10</v>
      </c>
      <c r="CP137" s="10" t="s">
        <v>10</v>
      </c>
      <c r="CQ137" s="10" t="s">
        <v>10</v>
      </c>
      <c r="CR137" s="10" t="s">
        <v>10</v>
      </c>
      <c r="CS137" s="10" t="s">
        <v>10</v>
      </c>
      <c r="CT137" s="10" t="s">
        <v>10</v>
      </c>
      <c r="CU137" s="10" t="s">
        <v>10</v>
      </c>
      <c r="CV137" s="10" t="s">
        <v>10</v>
      </c>
      <c r="CW137" s="10" t="s">
        <v>10</v>
      </c>
      <c r="CX137" s="10" t="s">
        <v>10</v>
      </c>
      <c r="CY137" s="10" t="s">
        <v>10</v>
      </c>
      <c r="CZ137" s="10" t="s">
        <v>10</v>
      </c>
      <c r="DA137" s="10" t="s">
        <v>10</v>
      </c>
      <c r="DB137" s="10" t="s">
        <v>10</v>
      </c>
      <c r="DC137" s="10" t="s">
        <v>10</v>
      </c>
      <c r="DD137" s="10" t="s">
        <v>10</v>
      </c>
      <c r="DE137" s="10" t="s">
        <v>10</v>
      </c>
      <c r="DF137" s="10" t="s">
        <v>10</v>
      </c>
      <c r="DG137" s="10" t="s">
        <v>10</v>
      </c>
      <c r="DH137" s="10" t="s">
        <v>10</v>
      </c>
      <c r="DI137" s="10" t="s">
        <v>10</v>
      </c>
    </row>
    <row r="138" spans="1:113" x14ac:dyDescent="0.25">
      <c r="A138" t="s">
        <v>129</v>
      </c>
      <c r="B138">
        <v>1</v>
      </c>
      <c r="C138" t="s">
        <v>4</v>
      </c>
      <c r="D138">
        <v>150</v>
      </c>
      <c r="E138">
        <v>0</v>
      </c>
      <c r="F138">
        <v>123</v>
      </c>
      <c r="G138">
        <v>27</v>
      </c>
      <c r="H138">
        <v>42.276422760000003</v>
      </c>
      <c r="I138" s="3">
        <v>57.723577239999997</v>
      </c>
      <c r="J138">
        <v>92.592592589999995</v>
      </c>
      <c r="K138">
        <v>7.407407407</v>
      </c>
      <c r="L138" s="1">
        <v>0.41307692299999998</v>
      </c>
      <c r="M138">
        <v>5.2210676999999997E-2</v>
      </c>
      <c r="N138" s="1">
        <v>0.3705</v>
      </c>
      <c r="O138">
        <v>9.6873629000000003E-2</v>
      </c>
      <c r="P138">
        <v>17.521367519999998</v>
      </c>
      <c r="Q138" t="s">
        <v>262</v>
      </c>
      <c r="R138">
        <v>1</v>
      </c>
      <c r="S138" t="s">
        <v>164</v>
      </c>
      <c r="T138" t="s">
        <v>165</v>
      </c>
      <c r="U138">
        <v>94</v>
      </c>
      <c r="V138">
        <v>66</v>
      </c>
      <c r="W138" s="1">
        <v>87.5</v>
      </c>
      <c r="X138" s="1">
        <v>85</v>
      </c>
      <c r="Y138">
        <v>1.0682857142857101</v>
      </c>
      <c r="Z138">
        <v>0.97797058823529404</v>
      </c>
      <c r="AA138">
        <v>1.1661999999999999</v>
      </c>
      <c r="AB138">
        <v>1.6335</v>
      </c>
      <c r="AC138">
        <v>20</v>
      </c>
      <c r="AD138">
        <v>37.5</v>
      </c>
      <c r="AE138">
        <v>1.176625</v>
      </c>
      <c r="AF138">
        <v>1.2616000000000001</v>
      </c>
      <c r="AG138">
        <v>0.92443750000000002</v>
      </c>
      <c r="AH138">
        <v>0.94820000000000004</v>
      </c>
      <c r="AI138">
        <v>0</v>
      </c>
      <c r="AJ138" t="s">
        <v>370</v>
      </c>
      <c r="AK138">
        <v>1</v>
      </c>
      <c r="AL138" t="s">
        <v>301</v>
      </c>
      <c r="AM138">
        <v>72</v>
      </c>
      <c r="AN138">
        <v>0</v>
      </c>
      <c r="AO138">
        <v>0</v>
      </c>
      <c r="AP138">
        <v>36</v>
      </c>
      <c r="AQ138">
        <v>36</v>
      </c>
      <c r="AR138">
        <v>100</v>
      </c>
      <c r="AS138">
        <v>100</v>
      </c>
      <c r="AT138">
        <v>100</v>
      </c>
      <c r="AU138">
        <v>100</v>
      </c>
      <c r="AV138">
        <v>0.70766666700000003</v>
      </c>
      <c r="AW138">
        <v>0.70766666700000003</v>
      </c>
      <c r="AX138">
        <v>0.79100000000000004</v>
      </c>
      <c r="AY138">
        <v>0.79100000000000004</v>
      </c>
      <c r="AZ138">
        <v>0.74945833299999998</v>
      </c>
      <c r="BA138">
        <v>0.74945833299999998</v>
      </c>
      <c r="BB138">
        <v>0.84524999999999995</v>
      </c>
      <c r="BC138">
        <v>0.84524999999999995</v>
      </c>
      <c r="BD138">
        <v>0.68200000000000005</v>
      </c>
      <c r="BE138">
        <v>0.73350000000000004</v>
      </c>
      <c r="BF138">
        <v>0.65849999999999997</v>
      </c>
      <c r="BG138">
        <v>0.81599999999999995</v>
      </c>
      <c r="BH138" s="1">
        <v>0.11775789</v>
      </c>
      <c r="BI138" s="1">
        <v>5.9055582000000002E-2</v>
      </c>
      <c r="BJ138" s="1">
        <v>0.194418276</v>
      </c>
      <c r="BK138" t="s">
        <v>502</v>
      </c>
      <c r="BL138">
        <v>1</v>
      </c>
      <c r="BM138" t="s">
        <v>413</v>
      </c>
      <c r="BN138">
        <v>160</v>
      </c>
      <c r="BO138">
        <v>0</v>
      </c>
      <c r="BP138">
        <v>0</v>
      </c>
      <c r="BQ138">
        <v>146</v>
      </c>
      <c r="BR138">
        <v>14</v>
      </c>
      <c r="BS138">
        <v>80</v>
      </c>
      <c r="BT138">
        <v>69</v>
      </c>
      <c r="BU138">
        <v>11</v>
      </c>
      <c r="BV138" s="1">
        <v>86.25</v>
      </c>
      <c r="BW138">
        <v>1.048101449</v>
      </c>
      <c r="BX138">
        <v>1.2534545450000001</v>
      </c>
      <c r="BY138" s="1">
        <v>1.1657</v>
      </c>
      <c r="BZ138">
        <v>80</v>
      </c>
      <c r="CA138">
        <v>77</v>
      </c>
      <c r="CB138">
        <v>3</v>
      </c>
      <c r="CC138" s="1">
        <v>96.25</v>
      </c>
      <c r="CD138">
        <v>1.2109740259999999</v>
      </c>
      <c r="CE138">
        <v>1.63</v>
      </c>
      <c r="CF138" s="1">
        <v>1.2492125000000001</v>
      </c>
      <c r="CG138" s="1">
        <v>-6.6852117000000003E-2</v>
      </c>
      <c r="CH138">
        <v>40</v>
      </c>
      <c r="CI138">
        <v>36</v>
      </c>
      <c r="CJ138">
        <v>4</v>
      </c>
      <c r="CK138">
        <v>90</v>
      </c>
      <c r="CL138">
        <v>0.97761111099999998</v>
      </c>
      <c r="CM138">
        <v>1.1697500000000001</v>
      </c>
      <c r="CN138">
        <v>1.04775</v>
      </c>
      <c r="CO138">
        <v>40</v>
      </c>
      <c r="CP138">
        <v>33</v>
      </c>
      <c r="CQ138">
        <v>7</v>
      </c>
      <c r="CR138">
        <v>0.82499999999999996</v>
      </c>
      <c r="CS138">
        <v>1.125</v>
      </c>
      <c r="CT138">
        <v>1.301285714</v>
      </c>
      <c r="CU138">
        <v>1.28365</v>
      </c>
      <c r="CV138">
        <v>40</v>
      </c>
      <c r="CW138">
        <v>37</v>
      </c>
      <c r="CX138">
        <v>3</v>
      </c>
      <c r="CY138">
        <v>92.5</v>
      </c>
      <c r="CZ138">
        <v>1.19927027</v>
      </c>
      <c r="DA138">
        <v>1.63</v>
      </c>
      <c r="DB138">
        <v>1.2766249999999999</v>
      </c>
      <c r="DC138">
        <v>40</v>
      </c>
      <c r="DD138">
        <v>40</v>
      </c>
      <c r="DE138">
        <v>0</v>
      </c>
      <c r="DF138">
        <v>100</v>
      </c>
      <c r="DG138">
        <v>1.2218</v>
      </c>
      <c r="DH138" t="s">
        <v>10</v>
      </c>
      <c r="DI138">
        <v>1.2218</v>
      </c>
    </row>
    <row r="139" spans="1:113" x14ac:dyDescent="0.25">
      <c r="A139" t="s">
        <v>130</v>
      </c>
      <c r="B139">
        <v>1</v>
      </c>
      <c r="C139" t="s">
        <v>4</v>
      </c>
      <c r="D139">
        <v>150</v>
      </c>
      <c r="E139">
        <v>0</v>
      </c>
      <c r="F139">
        <v>123</v>
      </c>
      <c r="G139">
        <v>27</v>
      </c>
      <c r="H139">
        <v>95.12195122</v>
      </c>
      <c r="I139">
        <v>4.8780487800000003</v>
      </c>
      <c r="J139">
        <v>85.185185189999999</v>
      </c>
      <c r="K139">
        <v>14.81481481</v>
      </c>
      <c r="L139" s="1">
        <v>0.32757265000000002</v>
      </c>
      <c r="M139">
        <v>5.2508671999999999E-2</v>
      </c>
      <c r="N139" s="1">
        <v>0.27725</v>
      </c>
      <c r="O139">
        <v>2.5991986000000002E-2</v>
      </c>
      <c r="P139">
        <v>15.574548910000001</v>
      </c>
      <c r="Q139" t="s">
        <v>263</v>
      </c>
      <c r="R139">
        <v>1</v>
      </c>
      <c r="S139" t="s">
        <v>164</v>
      </c>
      <c r="T139" t="s">
        <v>165</v>
      </c>
      <c r="U139">
        <v>90</v>
      </c>
      <c r="V139">
        <v>70</v>
      </c>
      <c r="W139" s="1">
        <v>37.5</v>
      </c>
      <c r="X139" s="1">
        <v>57.5</v>
      </c>
      <c r="Y139">
        <v>0.77206666666666701</v>
      </c>
      <c r="Z139">
        <v>0.84247826086956501</v>
      </c>
      <c r="AA139">
        <v>0.93088000000000004</v>
      </c>
      <c r="AB139">
        <v>0.69952941176470596</v>
      </c>
      <c r="AC139">
        <v>47.5</v>
      </c>
      <c r="AD139">
        <v>42.5</v>
      </c>
      <c r="AE139">
        <v>0.69142105263157905</v>
      </c>
      <c r="AF139">
        <v>0.73505882352941199</v>
      </c>
      <c r="AG139">
        <v>0.70942857142857096</v>
      </c>
      <c r="AH139">
        <v>0.79413043478260903</v>
      </c>
      <c r="AI139">
        <v>-100</v>
      </c>
      <c r="AJ139" t="s">
        <v>371</v>
      </c>
      <c r="AK139">
        <v>1</v>
      </c>
      <c r="AL139" t="s">
        <v>301</v>
      </c>
      <c r="AM139">
        <v>72</v>
      </c>
      <c r="AN139">
        <v>0</v>
      </c>
      <c r="AO139">
        <v>0</v>
      </c>
      <c r="AP139">
        <v>36</v>
      </c>
      <c r="AQ139">
        <v>36</v>
      </c>
      <c r="AR139">
        <v>87.5</v>
      </c>
      <c r="AS139">
        <v>95.833333330000002</v>
      </c>
      <c r="AT139">
        <v>83.333333330000002</v>
      </c>
      <c r="AU139">
        <v>75</v>
      </c>
      <c r="AV139">
        <v>0.60475000000000001</v>
      </c>
      <c r="AW139">
        <v>0.362875</v>
      </c>
      <c r="AX139">
        <v>0.39487499999999998</v>
      </c>
      <c r="AY139">
        <v>0.37754166700000003</v>
      </c>
      <c r="AZ139">
        <v>0.65654166700000005</v>
      </c>
      <c r="BA139">
        <v>0.36975000000000002</v>
      </c>
      <c r="BB139">
        <v>0.75975000000000004</v>
      </c>
      <c r="BC139">
        <v>0.39450000000000002</v>
      </c>
      <c r="BD139">
        <v>0.36699999999999999</v>
      </c>
      <c r="BE139">
        <v>0.36599999999999999</v>
      </c>
      <c r="BF139">
        <v>0.38150000000000001</v>
      </c>
      <c r="BG139">
        <v>0.433</v>
      </c>
      <c r="BH139" s="1">
        <v>-0.34704423299999998</v>
      </c>
      <c r="BI139" s="1">
        <v>8.5641449999999994E-2</v>
      </c>
      <c r="BJ139" s="1">
        <v>0.25630425800000001</v>
      </c>
      <c r="BK139" t="s">
        <v>503</v>
      </c>
      <c r="BL139">
        <v>1</v>
      </c>
      <c r="BM139" t="s">
        <v>413</v>
      </c>
      <c r="BN139">
        <v>160</v>
      </c>
      <c r="BO139">
        <v>0</v>
      </c>
      <c r="BP139">
        <v>0</v>
      </c>
      <c r="BQ139">
        <v>139</v>
      </c>
      <c r="BR139">
        <v>21</v>
      </c>
      <c r="BS139">
        <v>80</v>
      </c>
      <c r="BT139">
        <v>69</v>
      </c>
      <c r="BU139">
        <v>11</v>
      </c>
      <c r="BV139" s="1">
        <v>86.25</v>
      </c>
      <c r="BW139">
        <v>0.85489855100000001</v>
      </c>
      <c r="BX139">
        <v>0.68172727300000002</v>
      </c>
      <c r="BY139" s="1">
        <v>1.0044375000000001</v>
      </c>
      <c r="BZ139">
        <v>80</v>
      </c>
      <c r="CA139">
        <v>70</v>
      </c>
      <c r="CB139">
        <v>10</v>
      </c>
      <c r="CC139" s="1">
        <v>87.5</v>
      </c>
      <c r="CD139">
        <v>0.88072857100000002</v>
      </c>
      <c r="CE139">
        <v>0.76419999999999999</v>
      </c>
      <c r="CF139" s="1">
        <v>0.90826249999999997</v>
      </c>
      <c r="CG139" s="1">
        <v>0.105888991</v>
      </c>
      <c r="CH139">
        <v>40</v>
      </c>
      <c r="CI139">
        <v>37</v>
      </c>
      <c r="CJ139">
        <v>3</v>
      </c>
      <c r="CK139">
        <v>92.5</v>
      </c>
      <c r="CL139">
        <v>0.74872972999999998</v>
      </c>
      <c r="CM139">
        <v>0.60033333300000002</v>
      </c>
      <c r="CN139">
        <v>0.76370000000000005</v>
      </c>
      <c r="CO139">
        <v>40</v>
      </c>
      <c r="CP139">
        <v>32</v>
      </c>
      <c r="CQ139">
        <v>8</v>
      </c>
      <c r="CR139">
        <v>0.8</v>
      </c>
      <c r="CS139">
        <v>0.97765625</v>
      </c>
      <c r="CT139">
        <v>0.71225000000000005</v>
      </c>
      <c r="CU139">
        <v>1.2451749999999999</v>
      </c>
      <c r="CV139">
        <v>40</v>
      </c>
      <c r="CW139">
        <v>39</v>
      </c>
      <c r="CX139">
        <v>1</v>
      </c>
      <c r="CY139">
        <v>97.5</v>
      </c>
      <c r="CZ139">
        <v>0.85935897400000005</v>
      </c>
      <c r="DA139">
        <v>0.70899999999999996</v>
      </c>
      <c r="DB139">
        <v>0.86499999999999999</v>
      </c>
      <c r="DC139">
        <v>40</v>
      </c>
      <c r="DD139">
        <v>31</v>
      </c>
      <c r="DE139">
        <v>9</v>
      </c>
      <c r="DF139">
        <v>77.5</v>
      </c>
      <c r="DG139">
        <v>0.90761290299999997</v>
      </c>
      <c r="DH139">
        <v>0.77033333299999995</v>
      </c>
      <c r="DI139">
        <v>0.95152499999999995</v>
      </c>
    </row>
    <row r="140" spans="1:113" x14ac:dyDescent="0.25">
      <c r="A140" t="s">
        <v>131</v>
      </c>
      <c r="B140">
        <v>1</v>
      </c>
      <c r="C140" t="s">
        <v>4</v>
      </c>
      <c r="D140">
        <v>147</v>
      </c>
      <c r="E140">
        <v>3</v>
      </c>
      <c r="F140">
        <v>120</v>
      </c>
      <c r="G140">
        <v>27</v>
      </c>
      <c r="H140">
        <v>98.333333330000002</v>
      </c>
      <c r="I140">
        <v>1.6666666670000001</v>
      </c>
      <c r="J140">
        <v>74.074074069999995</v>
      </c>
      <c r="K140">
        <v>25.925925929999998</v>
      </c>
      <c r="L140" s="1">
        <v>0.34345762699999999</v>
      </c>
      <c r="M140">
        <v>5.2153396999999997E-2</v>
      </c>
      <c r="N140" s="1">
        <v>0.298714286</v>
      </c>
      <c r="O140">
        <v>2.5493229999999999E-2</v>
      </c>
      <c r="P140">
        <v>26.365348399999998</v>
      </c>
      <c r="Q140" t="s">
        <v>264</v>
      </c>
      <c r="R140">
        <v>1</v>
      </c>
      <c r="S140" t="s">
        <v>164</v>
      </c>
      <c r="T140" t="s">
        <v>165</v>
      </c>
      <c r="U140">
        <v>106</v>
      </c>
      <c r="V140">
        <v>54</v>
      </c>
      <c r="W140" s="1">
        <v>37.5</v>
      </c>
      <c r="X140" s="1">
        <v>40</v>
      </c>
      <c r="Y140">
        <v>0.65593333333333304</v>
      </c>
      <c r="Z140">
        <v>0.70081249999999995</v>
      </c>
      <c r="AA140">
        <v>0.63948000000000005</v>
      </c>
      <c r="AB140">
        <v>0.62995833333333295</v>
      </c>
      <c r="AC140">
        <v>52.5</v>
      </c>
      <c r="AD140">
        <v>45</v>
      </c>
      <c r="AE140">
        <v>0.28185714285714297</v>
      </c>
      <c r="AF140">
        <v>0.338555555555556</v>
      </c>
      <c r="AG140">
        <v>0.26110526315789501</v>
      </c>
      <c r="AH140">
        <v>0.30522727272727301</v>
      </c>
      <c r="AI140">
        <v>-350</v>
      </c>
      <c r="AJ140" t="s">
        <v>372</v>
      </c>
      <c r="AK140">
        <v>1</v>
      </c>
      <c r="AL140" t="s">
        <v>301</v>
      </c>
      <c r="AM140">
        <v>72</v>
      </c>
      <c r="AN140">
        <v>0</v>
      </c>
      <c r="AO140">
        <v>0</v>
      </c>
      <c r="AP140">
        <v>36</v>
      </c>
      <c r="AQ140">
        <v>36</v>
      </c>
      <c r="AR140">
        <v>83.333333330000002</v>
      </c>
      <c r="AS140">
        <v>95.833333330000002</v>
      </c>
      <c r="AT140">
        <v>100</v>
      </c>
      <c r="AU140">
        <v>100</v>
      </c>
      <c r="AV140">
        <v>1.17275</v>
      </c>
      <c r="AW140">
        <v>0.57591666699999999</v>
      </c>
      <c r="AX140">
        <v>0.63645833299999999</v>
      </c>
      <c r="AY140">
        <v>0.56850000000000001</v>
      </c>
      <c r="AZ140">
        <v>0.59862499999999996</v>
      </c>
      <c r="BA140">
        <v>0.59862499999999996</v>
      </c>
      <c r="BB140">
        <v>0.68149999999999999</v>
      </c>
      <c r="BC140">
        <v>0.68149999999999999</v>
      </c>
      <c r="BD140">
        <v>0.54800000000000004</v>
      </c>
      <c r="BE140">
        <v>0.55000000000000004</v>
      </c>
      <c r="BF140">
        <v>0.56499999999999995</v>
      </c>
      <c r="BG140">
        <v>0.64</v>
      </c>
      <c r="BH140" s="1">
        <v>-0.457294109</v>
      </c>
      <c r="BI140" s="1">
        <v>-0.48955446600000002</v>
      </c>
      <c r="BJ140" s="1">
        <v>-0.41888723100000003</v>
      </c>
      <c r="BK140" t="s">
        <v>504</v>
      </c>
      <c r="BL140">
        <v>1</v>
      </c>
      <c r="BM140" t="s">
        <v>413</v>
      </c>
      <c r="BN140">
        <v>160</v>
      </c>
      <c r="BO140">
        <v>0</v>
      </c>
      <c r="BP140">
        <v>0</v>
      </c>
      <c r="BQ140">
        <v>152</v>
      </c>
      <c r="BR140">
        <v>8</v>
      </c>
      <c r="BS140">
        <v>80</v>
      </c>
      <c r="BT140">
        <v>77</v>
      </c>
      <c r="BU140">
        <v>3</v>
      </c>
      <c r="BV140" s="1">
        <v>96.25</v>
      </c>
      <c r="BW140">
        <v>1.209623377</v>
      </c>
      <c r="BX140">
        <v>0.96499999999999997</v>
      </c>
      <c r="BY140" s="1">
        <v>1.2232000000000001</v>
      </c>
      <c r="BZ140">
        <v>80</v>
      </c>
      <c r="CA140">
        <v>75</v>
      </c>
      <c r="CB140">
        <v>5</v>
      </c>
      <c r="CC140" s="1">
        <v>93.75</v>
      </c>
      <c r="CD140">
        <v>1.0530266669999999</v>
      </c>
      <c r="CE140">
        <v>0.56499999999999995</v>
      </c>
      <c r="CF140" s="1">
        <v>1.0618000000000001</v>
      </c>
      <c r="CG140" s="1">
        <v>0.15200602799999999</v>
      </c>
      <c r="CH140">
        <v>40</v>
      </c>
      <c r="CI140">
        <v>40</v>
      </c>
      <c r="CJ140">
        <v>0</v>
      </c>
      <c r="CK140">
        <v>100</v>
      </c>
      <c r="CL140">
        <v>1.067625</v>
      </c>
      <c r="CM140" t="s">
        <v>10</v>
      </c>
      <c r="CN140">
        <v>1.067625</v>
      </c>
      <c r="CO140">
        <v>40</v>
      </c>
      <c r="CP140">
        <v>37</v>
      </c>
      <c r="CQ140">
        <v>3</v>
      </c>
      <c r="CR140">
        <v>0.92500000000000004</v>
      </c>
      <c r="CS140">
        <v>1.3631351350000001</v>
      </c>
      <c r="CT140">
        <v>0.96499999999999997</v>
      </c>
      <c r="CU140">
        <v>1.3787750000000001</v>
      </c>
      <c r="CV140">
        <v>40</v>
      </c>
      <c r="CW140">
        <v>35</v>
      </c>
      <c r="CX140">
        <v>5</v>
      </c>
      <c r="CY140">
        <v>87.5</v>
      </c>
      <c r="CZ140">
        <v>1.0641714289999999</v>
      </c>
      <c r="DA140">
        <v>0.56499999999999995</v>
      </c>
      <c r="DB140">
        <v>1.080325</v>
      </c>
      <c r="DC140">
        <v>40</v>
      </c>
      <c r="DD140">
        <v>40</v>
      </c>
      <c r="DE140">
        <v>0</v>
      </c>
      <c r="DF140">
        <v>100</v>
      </c>
      <c r="DG140">
        <v>1.043275</v>
      </c>
      <c r="DH140" t="s">
        <v>10</v>
      </c>
      <c r="DI140">
        <v>1.043275</v>
      </c>
    </row>
    <row r="141" spans="1:113" x14ac:dyDescent="0.25">
      <c r="A141" s="10" t="s">
        <v>10</v>
      </c>
      <c r="B141" s="10" t="s">
        <v>10</v>
      </c>
      <c r="C141" s="10" t="s">
        <v>10</v>
      </c>
      <c r="D141" s="10" t="s">
        <v>10</v>
      </c>
      <c r="E141" s="10" t="s">
        <v>10</v>
      </c>
      <c r="F141" s="10" t="s">
        <v>10</v>
      </c>
      <c r="G141" s="10" t="s">
        <v>10</v>
      </c>
      <c r="H141" s="10" t="s">
        <v>10</v>
      </c>
      <c r="I141" s="10" t="s">
        <v>10</v>
      </c>
      <c r="J141" s="10" t="s">
        <v>10</v>
      </c>
      <c r="K141" s="10" t="s">
        <v>10</v>
      </c>
      <c r="L141" s="10" t="s">
        <v>10</v>
      </c>
      <c r="M141" s="10" t="s">
        <v>10</v>
      </c>
      <c r="N141" s="10" t="s">
        <v>10</v>
      </c>
      <c r="O141" s="10" t="s">
        <v>10</v>
      </c>
      <c r="P141" s="10" t="s">
        <v>10</v>
      </c>
      <c r="Q141" t="s">
        <v>265</v>
      </c>
      <c r="R141">
        <v>1</v>
      </c>
      <c r="S141" t="s">
        <v>164</v>
      </c>
      <c r="T141" t="s">
        <v>165</v>
      </c>
      <c r="U141">
        <v>121</v>
      </c>
      <c r="V141">
        <v>39</v>
      </c>
      <c r="W141" s="1">
        <v>42.5</v>
      </c>
      <c r="X141" s="1">
        <v>55</v>
      </c>
      <c r="Y141">
        <v>0.70423529411764696</v>
      </c>
      <c r="Z141">
        <v>0.61913636363636404</v>
      </c>
      <c r="AA141">
        <v>0.66904347826086996</v>
      </c>
      <c r="AB141">
        <v>0.82733333333333303</v>
      </c>
      <c r="AC141">
        <v>50</v>
      </c>
      <c r="AD141">
        <v>80</v>
      </c>
      <c r="AE141">
        <v>0.47615000000000002</v>
      </c>
      <c r="AF141">
        <v>0.58178125000000003</v>
      </c>
      <c r="AG141">
        <v>0.51054999999999995</v>
      </c>
      <c r="AH141">
        <v>0.54425000000000001</v>
      </c>
      <c r="AI141">
        <v>225</v>
      </c>
      <c r="AJ141" s="10" t="s">
        <v>10</v>
      </c>
      <c r="AK141" s="10" t="s">
        <v>10</v>
      </c>
      <c r="AL141" s="10" t="s">
        <v>10</v>
      </c>
      <c r="AM141" s="10" t="s">
        <v>10</v>
      </c>
      <c r="AN141" s="10" t="s">
        <v>10</v>
      </c>
      <c r="AO141" s="10" t="s">
        <v>10</v>
      </c>
      <c r="AP141" s="10" t="s">
        <v>10</v>
      </c>
      <c r="AQ141" s="10" t="s">
        <v>10</v>
      </c>
      <c r="AR141" s="10" t="s">
        <v>10</v>
      </c>
      <c r="AS141" s="10" t="s">
        <v>10</v>
      </c>
      <c r="AT141" s="10" t="s">
        <v>10</v>
      </c>
      <c r="AU141" s="10" t="s">
        <v>10</v>
      </c>
      <c r="AV141" s="10" t="s">
        <v>10</v>
      </c>
      <c r="AW141" s="10" t="s">
        <v>10</v>
      </c>
      <c r="AX141" s="10" t="s">
        <v>10</v>
      </c>
      <c r="AY141" s="10" t="s">
        <v>10</v>
      </c>
      <c r="AZ141" s="10" t="s">
        <v>10</v>
      </c>
      <c r="BA141" s="10" t="s">
        <v>10</v>
      </c>
      <c r="BB141" s="10" t="s">
        <v>10</v>
      </c>
      <c r="BC141" s="10" t="s">
        <v>10</v>
      </c>
      <c r="BD141" s="10" t="s">
        <v>10</v>
      </c>
      <c r="BE141" s="10" t="s">
        <v>10</v>
      </c>
      <c r="BF141" s="10" t="s">
        <v>10</v>
      </c>
      <c r="BG141" s="10" t="s">
        <v>10</v>
      </c>
      <c r="BH141" s="10" t="s">
        <v>10</v>
      </c>
      <c r="BI141" s="10" t="s">
        <v>10</v>
      </c>
      <c r="BJ141" s="10" t="s">
        <v>10</v>
      </c>
      <c r="BK141" s="10" t="s">
        <v>10</v>
      </c>
      <c r="BL141" s="10" t="s">
        <v>10</v>
      </c>
      <c r="BM141" s="10" t="s">
        <v>10</v>
      </c>
      <c r="BN141" s="10" t="s">
        <v>10</v>
      </c>
      <c r="BO141" s="10" t="s">
        <v>10</v>
      </c>
      <c r="BP141" s="10" t="s">
        <v>10</v>
      </c>
      <c r="BQ141" s="10" t="s">
        <v>10</v>
      </c>
      <c r="BR141" s="10" t="s">
        <v>10</v>
      </c>
      <c r="BS141" s="10" t="s">
        <v>10</v>
      </c>
      <c r="BT141" s="10" t="s">
        <v>10</v>
      </c>
      <c r="BU141" s="10" t="s">
        <v>10</v>
      </c>
      <c r="BV141" s="10" t="s">
        <v>10</v>
      </c>
      <c r="BW141" s="10" t="s">
        <v>10</v>
      </c>
      <c r="BX141" s="10" t="s">
        <v>10</v>
      </c>
      <c r="BY141" s="10" t="s">
        <v>10</v>
      </c>
      <c r="BZ141" s="10" t="s">
        <v>10</v>
      </c>
      <c r="CA141" s="10" t="s">
        <v>10</v>
      </c>
      <c r="CB141" s="10" t="s">
        <v>10</v>
      </c>
      <c r="CC141" s="10" t="s">
        <v>10</v>
      </c>
      <c r="CD141" s="10" t="s">
        <v>10</v>
      </c>
      <c r="CE141" s="10" t="s">
        <v>10</v>
      </c>
      <c r="CF141" s="10" t="s">
        <v>10</v>
      </c>
      <c r="CG141" s="10" t="s">
        <v>10</v>
      </c>
      <c r="CH141" s="10" t="s">
        <v>10</v>
      </c>
      <c r="CI141" s="10" t="s">
        <v>10</v>
      </c>
      <c r="CJ141" s="10" t="s">
        <v>10</v>
      </c>
      <c r="CK141" s="10" t="s">
        <v>10</v>
      </c>
      <c r="CL141" s="10" t="s">
        <v>10</v>
      </c>
      <c r="CM141" s="10" t="s">
        <v>10</v>
      </c>
      <c r="CN141" s="10" t="s">
        <v>10</v>
      </c>
      <c r="CO141" s="10" t="s">
        <v>10</v>
      </c>
      <c r="CP141" s="10" t="s">
        <v>10</v>
      </c>
      <c r="CQ141" s="10" t="s">
        <v>10</v>
      </c>
      <c r="CR141" s="10" t="s">
        <v>10</v>
      </c>
      <c r="CS141" s="10" t="s">
        <v>10</v>
      </c>
      <c r="CT141" s="10" t="s">
        <v>10</v>
      </c>
      <c r="CU141" s="10" t="s">
        <v>10</v>
      </c>
      <c r="CV141" s="10" t="s">
        <v>10</v>
      </c>
      <c r="CW141" s="10" t="s">
        <v>10</v>
      </c>
      <c r="CX141" s="10" t="s">
        <v>10</v>
      </c>
      <c r="CY141" s="10" t="s">
        <v>10</v>
      </c>
      <c r="CZ141" s="10" t="s">
        <v>10</v>
      </c>
      <c r="DA141" s="10" t="s">
        <v>10</v>
      </c>
      <c r="DB141" s="10" t="s">
        <v>10</v>
      </c>
      <c r="DC141" s="10" t="s">
        <v>10</v>
      </c>
      <c r="DD141" s="10" t="s">
        <v>10</v>
      </c>
      <c r="DE141" s="10" t="s">
        <v>10</v>
      </c>
      <c r="DF141" s="10" t="s">
        <v>10</v>
      </c>
      <c r="DG141" s="10" t="s">
        <v>10</v>
      </c>
      <c r="DH141" s="10" t="s">
        <v>10</v>
      </c>
      <c r="DI141" s="10" t="s">
        <v>10</v>
      </c>
    </row>
    <row r="142" spans="1:113" x14ac:dyDescent="0.25">
      <c r="A142" t="s">
        <v>132</v>
      </c>
      <c r="B142">
        <v>1</v>
      </c>
      <c r="C142" t="s">
        <v>4</v>
      </c>
      <c r="D142">
        <v>150</v>
      </c>
      <c r="E142">
        <v>0</v>
      </c>
      <c r="F142">
        <v>123</v>
      </c>
      <c r="G142">
        <v>27</v>
      </c>
      <c r="H142">
        <v>92.68292683</v>
      </c>
      <c r="I142">
        <v>7.3170731709999997</v>
      </c>
      <c r="J142">
        <v>96.296296299999995</v>
      </c>
      <c r="K142">
        <v>3.703703704</v>
      </c>
      <c r="L142" s="1">
        <v>0.36602631600000002</v>
      </c>
      <c r="M142">
        <v>4.2376829999999997E-2</v>
      </c>
      <c r="N142" s="1">
        <v>0.315</v>
      </c>
      <c r="O142" t="s">
        <v>10</v>
      </c>
      <c r="P142">
        <v>3.9961013649999999</v>
      </c>
      <c r="Q142" t="s">
        <v>266</v>
      </c>
      <c r="R142">
        <v>1</v>
      </c>
      <c r="S142" t="s">
        <v>164</v>
      </c>
      <c r="T142" t="s">
        <v>165</v>
      </c>
      <c r="U142">
        <v>79</v>
      </c>
      <c r="V142">
        <v>81</v>
      </c>
      <c r="W142" s="1">
        <v>67.5</v>
      </c>
      <c r="X142" s="1">
        <v>72.5</v>
      </c>
      <c r="Y142">
        <v>1.08788888888889</v>
      </c>
      <c r="Z142">
        <v>0.74782758620689704</v>
      </c>
      <c r="AA142">
        <v>0.72699999999999998</v>
      </c>
      <c r="AB142">
        <v>0.856727272727273</v>
      </c>
      <c r="AC142">
        <v>42.5</v>
      </c>
      <c r="AD142">
        <v>35</v>
      </c>
      <c r="AE142">
        <v>0.624705882352941</v>
      </c>
      <c r="AF142">
        <v>1.04828571428571</v>
      </c>
      <c r="AG142">
        <v>0.59643478260869598</v>
      </c>
      <c r="AH142">
        <v>0.71442307692307705</v>
      </c>
      <c r="AI142">
        <v>25</v>
      </c>
      <c r="AJ142" t="s">
        <v>373</v>
      </c>
      <c r="AK142">
        <v>1</v>
      </c>
      <c r="AL142" t="s">
        <v>301</v>
      </c>
      <c r="AM142">
        <v>72</v>
      </c>
      <c r="AN142">
        <v>0</v>
      </c>
      <c r="AO142">
        <v>0</v>
      </c>
      <c r="AP142">
        <v>36</v>
      </c>
      <c r="AQ142">
        <v>36</v>
      </c>
      <c r="AR142">
        <v>95.833333330000002</v>
      </c>
      <c r="AS142">
        <v>95.833333330000002</v>
      </c>
      <c r="AT142">
        <v>91.666666669999998</v>
      </c>
      <c r="AU142">
        <v>100</v>
      </c>
      <c r="AV142">
        <v>0.63016666700000001</v>
      </c>
      <c r="AW142">
        <v>0.57116666699999996</v>
      </c>
      <c r="AX142">
        <v>0.5675</v>
      </c>
      <c r="AY142">
        <v>0.51</v>
      </c>
      <c r="AZ142">
        <v>0.72587500000000005</v>
      </c>
      <c r="BA142">
        <v>0.56212499999999999</v>
      </c>
      <c r="BB142">
        <v>0.63349999999999995</v>
      </c>
      <c r="BC142">
        <v>0.63349999999999995</v>
      </c>
      <c r="BD142">
        <v>0.5575</v>
      </c>
      <c r="BE142">
        <v>0.51549999999999996</v>
      </c>
      <c r="BF142">
        <v>0.54100000000000004</v>
      </c>
      <c r="BG142">
        <v>0.52500000000000002</v>
      </c>
      <c r="BH142" s="1">
        <v>-9.9444590999999999E-2</v>
      </c>
      <c r="BI142" s="1">
        <v>0.15187781</v>
      </c>
      <c r="BJ142" s="1">
        <v>5.2896059999999996E-3</v>
      </c>
      <c r="BK142" t="s">
        <v>505</v>
      </c>
      <c r="BL142">
        <v>1</v>
      </c>
      <c r="BM142" t="s">
        <v>413</v>
      </c>
      <c r="BN142">
        <v>160</v>
      </c>
      <c r="BO142">
        <v>0</v>
      </c>
      <c r="BP142">
        <v>0</v>
      </c>
      <c r="BQ142">
        <v>155</v>
      </c>
      <c r="BR142">
        <v>5</v>
      </c>
      <c r="BS142">
        <v>80</v>
      </c>
      <c r="BT142">
        <v>77</v>
      </c>
      <c r="BU142">
        <v>3</v>
      </c>
      <c r="BV142" s="1">
        <v>96.25</v>
      </c>
      <c r="BW142">
        <v>0.906051948</v>
      </c>
      <c r="BX142">
        <v>0.84733333300000002</v>
      </c>
      <c r="BY142" s="1">
        <v>0.92688749999999998</v>
      </c>
      <c r="BZ142">
        <v>80</v>
      </c>
      <c r="CA142">
        <v>78</v>
      </c>
      <c r="CB142">
        <v>2</v>
      </c>
      <c r="CC142" s="1">
        <v>97.5</v>
      </c>
      <c r="CD142">
        <v>0.92305128199999997</v>
      </c>
      <c r="CE142">
        <v>0.89900000000000002</v>
      </c>
      <c r="CF142" s="1">
        <v>0.94501250000000003</v>
      </c>
      <c r="CG142" s="1">
        <v>-1.9179640000000001E-2</v>
      </c>
      <c r="CH142">
        <v>40</v>
      </c>
      <c r="CI142">
        <v>39</v>
      </c>
      <c r="CJ142">
        <v>1</v>
      </c>
      <c r="CK142">
        <v>97.5</v>
      </c>
      <c r="CL142">
        <v>0.79002564099999995</v>
      </c>
      <c r="CM142">
        <v>0.72</v>
      </c>
      <c r="CN142">
        <v>0.80254999999999999</v>
      </c>
      <c r="CO142">
        <v>40</v>
      </c>
      <c r="CP142">
        <v>38</v>
      </c>
      <c r="CQ142">
        <v>2</v>
      </c>
      <c r="CR142">
        <v>0.95</v>
      </c>
      <c r="CS142">
        <v>1.025131579</v>
      </c>
      <c r="CT142">
        <v>0.91100000000000003</v>
      </c>
      <c r="CU142">
        <v>1.0512250000000001</v>
      </c>
      <c r="CV142">
        <v>40</v>
      </c>
      <c r="CW142">
        <v>40</v>
      </c>
      <c r="CX142">
        <v>0</v>
      </c>
      <c r="CY142">
        <v>100</v>
      </c>
      <c r="CZ142">
        <v>0.92554999999999998</v>
      </c>
      <c r="DA142" t="s">
        <v>10</v>
      </c>
      <c r="DB142">
        <v>0.92554999999999998</v>
      </c>
      <c r="DC142">
        <v>40</v>
      </c>
      <c r="DD142">
        <v>38</v>
      </c>
      <c r="DE142">
        <v>2</v>
      </c>
      <c r="DF142">
        <v>95</v>
      </c>
      <c r="DG142">
        <v>0.92042105299999999</v>
      </c>
      <c r="DH142">
        <v>0.89900000000000002</v>
      </c>
      <c r="DI142">
        <v>0.96447499999999997</v>
      </c>
    </row>
    <row r="143" spans="1:113" x14ac:dyDescent="0.25">
      <c r="A143" t="s">
        <v>133</v>
      </c>
      <c r="B143">
        <v>1</v>
      </c>
      <c r="C143" t="s">
        <v>4</v>
      </c>
      <c r="D143">
        <v>150</v>
      </c>
      <c r="E143">
        <v>0</v>
      </c>
      <c r="F143">
        <v>123</v>
      </c>
      <c r="G143">
        <v>27</v>
      </c>
      <c r="H143">
        <v>97.56097561</v>
      </c>
      <c r="I143">
        <v>2.4390243900000002</v>
      </c>
      <c r="J143">
        <v>96.296296299999995</v>
      </c>
      <c r="K143">
        <v>3.703703704</v>
      </c>
      <c r="L143" s="1">
        <v>0.33364166699999998</v>
      </c>
      <c r="M143">
        <v>4.4555281000000002E-2</v>
      </c>
      <c r="N143" s="1">
        <v>0.26900000000000002</v>
      </c>
      <c r="O143" t="s">
        <v>10</v>
      </c>
      <c r="P143">
        <v>3.796296296</v>
      </c>
      <c r="Q143" t="s">
        <v>267</v>
      </c>
      <c r="R143">
        <v>1</v>
      </c>
      <c r="S143" t="s">
        <v>164</v>
      </c>
      <c r="T143" t="s">
        <v>165</v>
      </c>
      <c r="U143">
        <v>83</v>
      </c>
      <c r="V143">
        <v>77</v>
      </c>
      <c r="W143" s="1">
        <v>55</v>
      </c>
      <c r="X143" s="1">
        <v>52.5</v>
      </c>
      <c r="Y143">
        <v>0.75868181818181801</v>
      </c>
      <c r="Z143">
        <v>0.74538095238095203</v>
      </c>
      <c r="AA143">
        <v>0.74450000000000005</v>
      </c>
      <c r="AB143">
        <v>0.87463157894736798</v>
      </c>
      <c r="AC143">
        <v>42.5</v>
      </c>
      <c r="AD143">
        <v>62.5</v>
      </c>
      <c r="AE143">
        <v>0.372411764705882</v>
      </c>
      <c r="AF143">
        <v>0.42343999999999998</v>
      </c>
      <c r="AG143">
        <v>0.47421739130434798</v>
      </c>
      <c r="AH143">
        <v>0.4798</v>
      </c>
      <c r="AI143">
        <v>-75</v>
      </c>
      <c r="AJ143" t="s">
        <v>374</v>
      </c>
      <c r="AK143">
        <v>1</v>
      </c>
      <c r="AL143" t="s">
        <v>301</v>
      </c>
      <c r="AM143">
        <v>72</v>
      </c>
      <c r="AN143">
        <v>0</v>
      </c>
      <c r="AO143">
        <v>0</v>
      </c>
      <c r="AP143">
        <v>36</v>
      </c>
      <c r="AQ143">
        <v>36</v>
      </c>
      <c r="AR143">
        <v>100</v>
      </c>
      <c r="AS143">
        <v>100</v>
      </c>
      <c r="AT143">
        <v>95.833333330000002</v>
      </c>
      <c r="AU143">
        <v>100</v>
      </c>
      <c r="AV143">
        <v>0.39712500000000001</v>
      </c>
      <c r="AW143">
        <v>0.39712500000000001</v>
      </c>
      <c r="AX143">
        <v>0.40112500000000001</v>
      </c>
      <c r="AY143">
        <v>0.40112500000000001</v>
      </c>
      <c r="AZ143">
        <v>0.40333333300000002</v>
      </c>
      <c r="BA143">
        <v>0.39983333300000001</v>
      </c>
      <c r="BB143">
        <v>0.37175000000000002</v>
      </c>
      <c r="BC143">
        <v>0.37175000000000002</v>
      </c>
      <c r="BD143">
        <v>0.38500000000000001</v>
      </c>
      <c r="BE143">
        <v>0.38350000000000001</v>
      </c>
      <c r="BF143">
        <v>0.40100000000000002</v>
      </c>
      <c r="BG143">
        <v>0.3755</v>
      </c>
      <c r="BH143" s="1">
        <v>1.0072395E-2</v>
      </c>
      <c r="BI143" s="1">
        <v>1.5633197000000001E-2</v>
      </c>
      <c r="BJ143" s="1">
        <v>-6.3896757999999998E-2</v>
      </c>
      <c r="BK143" t="s">
        <v>506</v>
      </c>
      <c r="BL143">
        <v>1</v>
      </c>
      <c r="BM143" t="s">
        <v>413</v>
      </c>
      <c r="BN143">
        <v>160</v>
      </c>
      <c r="BO143">
        <v>0</v>
      </c>
      <c r="BP143">
        <v>0</v>
      </c>
      <c r="BQ143">
        <v>152</v>
      </c>
      <c r="BR143">
        <v>8</v>
      </c>
      <c r="BS143">
        <v>80</v>
      </c>
      <c r="BT143">
        <v>74</v>
      </c>
      <c r="BU143">
        <v>6</v>
      </c>
      <c r="BV143" s="1">
        <v>92.5</v>
      </c>
      <c r="BW143">
        <v>0.66209459500000001</v>
      </c>
      <c r="BX143">
        <v>0.58550000000000002</v>
      </c>
      <c r="BY143" s="1">
        <v>0.68074999999999997</v>
      </c>
      <c r="BZ143">
        <v>80</v>
      </c>
      <c r="CA143">
        <v>78</v>
      </c>
      <c r="CB143">
        <v>2</v>
      </c>
      <c r="CC143" s="1">
        <v>97.5</v>
      </c>
      <c r="CD143">
        <v>0.67705128199999998</v>
      </c>
      <c r="CE143">
        <v>0.433</v>
      </c>
      <c r="CF143" s="1">
        <v>0.6852125</v>
      </c>
      <c r="CG143" s="1">
        <v>-6.5125779999999998E-3</v>
      </c>
      <c r="CH143">
        <v>40</v>
      </c>
      <c r="CI143">
        <v>39</v>
      </c>
      <c r="CJ143">
        <v>1</v>
      </c>
      <c r="CK143">
        <v>97.5</v>
      </c>
      <c r="CL143">
        <v>0.55925641000000004</v>
      </c>
      <c r="CM143">
        <v>0.52100000000000002</v>
      </c>
      <c r="CN143">
        <v>0.56820000000000004</v>
      </c>
      <c r="CO143">
        <v>40</v>
      </c>
      <c r="CP143">
        <v>35</v>
      </c>
      <c r="CQ143">
        <v>5</v>
      </c>
      <c r="CR143">
        <v>0.875</v>
      </c>
      <c r="CS143">
        <v>0.77668571399999997</v>
      </c>
      <c r="CT143">
        <v>0.59840000000000004</v>
      </c>
      <c r="CU143">
        <v>0.79330000000000001</v>
      </c>
      <c r="CV143">
        <v>40</v>
      </c>
      <c r="CW143">
        <v>39</v>
      </c>
      <c r="CX143">
        <v>1</v>
      </c>
      <c r="CY143">
        <v>97.5</v>
      </c>
      <c r="CZ143">
        <v>0.68071794900000004</v>
      </c>
      <c r="DA143">
        <v>0.41</v>
      </c>
      <c r="DB143">
        <v>0.68262500000000004</v>
      </c>
      <c r="DC143">
        <v>40</v>
      </c>
      <c r="DD143">
        <v>39</v>
      </c>
      <c r="DE143">
        <v>1</v>
      </c>
      <c r="DF143">
        <v>97.5</v>
      </c>
      <c r="DG143">
        <v>0.67338461500000002</v>
      </c>
      <c r="DH143">
        <v>0.45600000000000002</v>
      </c>
      <c r="DI143">
        <v>0.68779999999999997</v>
      </c>
    </row>
    <row r="144" spans="1:113" x14ac:dyDescent="0.25">
      <c r="A144" t="s">
        <v>134</v>
      </c>
      <c r="B144">
        <v>1</v>
      </c>
      <c r="C144" t="s">
        <v>4</v>
      </c>
      <c r="D144">
        <v>148</v>
      </c>
      <c r="E144">
        <v>2</v>
      </c>
      <c r="F144">
        <v>121</v>
      </c>
      <c r="G144">
        <v>27</v>
      </c>
      <c r="H144">
        <v>97.520661160000003</v>
      </c>
      <c r="I144">
        <v>2.4793388429999998</v>
      </c>
      <c r="J144">
        <v>88.888888890000004</v>
      </c>
      <c r="K144">
        <v>11.11111111</v>
      </c>
      <c r="L144" s="1">
        <v>0.35954237300000003</v>
      </c>
      <c r="M144">
        <v>4.6150745999999999E-2</v>
      </c>
      <c r="N144" s="1">
        <v>0.32766666700000002</v>
      </c>
      <c r="O144">
        <v>3.4703506000000002E-2</v>
      </c>
      <c r="P144">
        <v>11.393596990000001</v>
      </c>
      <c r="Q144" t="s">
        <v>268</v>
      </c>
      <c r="R144">
        <v>1</v>
      </c>
      <c r="S144" t="s">
        <v>164</v>
      </c>
      <c r="T144" t="s">
        <v>165</v>
      </c>
      <c r="U144">
        <v>82</v>
      </c>
      <c r="V144">
        <v>78</v>
      </c>
      <c r="W144" s="1">
        <v>45</v>
      </c>
      <c r="X144" s="1">
        <v>60</v>
      </c>
      <c r="Y144">
        <v>0.91461111111111104</v>
      </c>
      <c r="Z144">
        <v>0.77712499999999995</v>
      </c>
      <c r="AA144">
        <v>0.68945454545454499</v>
      </c>
      <c r="AB144">
        <v>0.547875</v>
      </c>
      <c r="AC144">
        <v>55</v>
      </c>
      <c r="AD144">
        <v>40</v>
      </c>
      <c r="AE144">
        <v>0.49677272727272698</v>
      </c>
      <c r="AF144">
        <v>0.55000000000000004</v>
      </c>
      <c r="AG144">
        <v>0.477833333333333</v>
      </c>
      <c r="AH144">
        <v>0.45424999999999999</v>
      </c>
      <c r="AI144">
        <v>100</v>
      </c>
      <c r="AJ144" t="s">
        <v>375</v>
      </c>
      <c r="AK144">
        <v>1</v>
      </c>
      <c r="AL144" t="s">
        <v>301</v>
      </c>
      <c r="AM144">
        <v>72</v>
      </c>
      <c r="AN144">
        <v>0</v>
      </c>
      <c r="AO144">
        <v>0</v>
      </c>
      <c r="AP144">
        <v>36</v>
      </c>
      <c r="AQ144">
        <v>36</v>
      </c>
      <c r="AR144">
        <v>95.833333330000002</v>
      </c>
      <c r="AS144">
        <v>95.833333330000002</v>
      </c>
      <c r="AT144">
        <v>95.833333330000002</v>
      </c>
      <c r="AU144">
        <v>100</v>
      </c>
      <c r="AV144">
        <v>0.54329166699999998</v>
      </c>
      <c r="AW144">
        <v>0.448333333</v>
      </c>
      <c r="AX144">
        <v>0.573333333</v>
      </c>
      <c r="AY144">
        <v>0.50266666699999996</v>
      </c>
      <c r="AZ144">
        <v>0.58799999999999997</v>
      </c>
      <c r="BA144">
        <v>0.48112500000000002</v>
      </c>
      <c r="BB144">
        <v>0.62849999999999995</v>
      </c>
      <c r="BC144">
        <v>0.62849999999999995</v>
      </c>
      <c r="BD144">
        <v>0.41649999999999998</v>
      </c>
      <c r="BE144">
        <v>0.47449999999999998</v>
      </c>
      <c r="BF144">
        <v>0.45</v>
      </c>
      <c r="BG144">
        <v>0.49049999999999999</v>
      </c>
      <c r="BH144" s="1">
        <v>5.5295652000000001E-2</v>
      </c>
      <c r="BI144" s="1">
        <v>8.2291586999999999E-2</v>
      </c>
      <c r="BJ144" s="1">
        <v>0.15683718099999999</v>
      </c>
      <c r="BK144" t="s">
        <v>507</v>
      </c>
      <c r="BL144">
        <v>1</v>
      </c>
      <c r="BM144" t="s">
        <v>413</v>
      </c>
      <c r="BN144">
        <v>160</v>
      </c>
      <c r="BO144">
        <v>0</v>
      </c>
      <c r="BP144">
        <v>0</v>
      </c>
      <c r="BQ144">
        <v>156</v>
      </c>
      <c r="BR144">
        <v>4</v>
      </c>
      <c r="BS144">
        <v>80</v>
      </c>
      <c r="BT144">
        <v>78</v>
      </c>
      <c r="BU144">
        <v>2</v>
      </c>
      <c r="BV144" s="1">
        <v>97.5</v>
      </c>
      <c r="BW144">
        <v>0.77393589699999998</v>
      </c>
      <c r="BX144">
        <v>0.48949999999999999</v>
      </c>
      <c r="BY144" s="1">
        <v>0.77541249999999995</v>
      </c>
      <c r="BZ144">
        <v>80</v>
      </c>
      <c r="CA144">
        <v>78</v>
      </c>
      <c r="CB144">
        <v>2</v>
      </c>
      <c r="CC144" s="1">
        <v>97.5</v>
      </c>
      <c r="CD144">
        <v>0.88153846199999997</v>
      </c>
      <c r="CE144">
        <v>0.623</v>
      </c>
      <c r="CF144" s="1">
        <v>0.89375000000000004</v>
      </c>
      <c r="CG144" s="1">
        <v>-0.13240559399999999</v>
      </c>
      <c r="CH144">
        <v>40</v>
      </c>
      <c r="CI144">
        <v>38</v>
      </c>
      <c r="CJ144">
        <v>2</v>
      </c>
      <c r="CK144">
        <v>95</v>
      </c>
      <c r="CL144">
        <v>0.70015789500000003</v>
      </c>
      <c r="CM144">
        <v>0.48949999999999999</v>
      </c>
      <c r="CN144">
        <v>0.70679999999999998</v>
      </c>
      <c r="CO144">
        <v>40</v>
      </c>
      <c r="CP144">
        <v>40</v>
      </c>
      <c r="CQ144">
        <v>0</v>
      </c>
      <c r="CR144">
        <v>1</v>
      </c>
      <c r="CS144">
        <v>0.84402500000000003</v>
      </c>
      <c r="CT144" t="s">
        <v>10</v>
      </c>
      <c r="CU144">
        <v>0.84402500000000003</v>
      </c>
      <c r="CV144">
        <v>40</v>
      </c>
      <c r="CW144">
        <v>39</v>
      </c>
      <c r="CX144">
        <v>1</v>
      </c>
      <c r="CY144">
        <v>97.5</v>
      </c>
      <c r="CZ144">
        <v>0.85353846200000005</v>
      </c>
      <c r="DA144">
        <v>0.48499999999999999</v>
      </c>
      <c r="DB144">
        <v>0.87372499999999997</v>
      </c>
      <c r="DC144">
        <v>40</v>
      </c>
      <c r="DD144">
        <v>39</v>
      </c>
      <c r="DE144">
        <v>1</v>
      </c>
      <c r="DF144">
        <v>97.5</v>
      </c>
      <c r="DG144">
        <v>0.90953846199999999</v>
      </c>
      <c r="DH144">
        <v>0.76100000000000001</v>
      </c>
      <c r="DI144">
        <v>0.913775</v>
      </c>
    </row>
    <row r="145" spans="1:113" x14ac:dyDescent="0.25">
      <c r="A145" t="s">
        <v>135</v>
      </c>
      <c r="B145">
        <v>1</v>
      </c>
      <c r="C145" t="s">
        <v>4</v>
      </c>
      <c r="D145">
        <v>149</v>
      </c>
      <c r="E145">
        <v>1</v>
      </c>
      <c r="F145">
        <v>122</v>
      </c>
      <c r="G145">
        <v>27</v>
      </c>
      <c r="H145">
        <v>91.803278689999999</v>
      </c>
      <c r="I145">
        <v>8.1967213109999992</v>
      </c>
      <c r="J145">
        <v>88.888888890000004</v>
      </c>
      <c r="K145">
        <v>11.11111111</v>
      </c>
      <c r="L145" s="1">
        <v>0.38487500000000002</v>
      </c>
      <c r="M145">
        <v>6.0616224000000003E-2</v>
      </c>
      <c r="N145" s="1">
        <v>0.33333333300000001</v>
      </c>
      <c r="O145">
        <v>5.9374518000000001E-2</v>
      </c>
      <c r="P145">
        <v>12.103174599999999</v>
      </c>
      <c r="Q145" t="s">
        <v>269</v>
      </c>
      <c r="R145">
        <v>1</v>
      </c>
      <c r="S145" t="s">
        <v>164</v>
      </c>
      <c r="T145" t="s">
        <v>165</v>
      </c>
      <c r="U145">
        <v>106</v>
      </c>
      <c r="V145">
        <v>54</v>
      </c>
      <c r="W145" s="1">
        <v>50</v>
      </c>
      <c r="X145" s="1">
        <v>60</v>
      </c>
      <c r="Y145">
        <v>1.2702500000000001</v>
      </c>
      <c r="Z145">
        <v>1.29558333333333</v>
      </c>
      <c r="AA145">
        <v>1.1616</v>
      </c>
      <c r="AB145">
        <v>1.2608124999999999</v>
      </c>
      <c r="AC145">
        <v>50</v>
      </c>
      <c r="AD145">
        <v>35</v>
      </c>
      <c r="AE145">
        <v>1.2517</v>
      </c>
      <c r="AF145">
        <v>1.1034999999999999</v>
      </c>
      <c r="AG145">
        <v>1.36805</v>
      </c>
      <c r="AH145">
        <v>2.1554615384615401</v>
      </c>
      <c r="AI145">
        <v>-200</v>
      </c>
      <c r="AJ145" t="s">
        <v>376</v>
      </c>
      <c r="AK145">
        <v>1</v>
      </c>
      <c r="AL145" t="s">
        <v>301</v>
      </c>
      <c r="AM145">
        <v>72</v>
      </c>
      <c r="AN145">
        <v>0</v>
      </c>
      <c r="AO145">
        <v>0</v>
      </c>
      <c r="AP145">
        <v>36</v>
      </c>
      <c r="AQ145">
        <v>36</v>
      </c>
      <c r="AR145">
        <v>100</v>
      </c>
      <c r="AS145">
        <v>100</v>
      </c>
      <c r="AT145">
        <v>100</v>
      </c>
      <c r="AU145">
        <v>100</v>
      </c>
      <c r="AV145">
        <v>0.56325000000000003</v>
      </c>
      <c r="AW145">
        <v>0.56325000000000003</v>
      </c>
      <c r="AX145">
        <v>0.60079166699999997</v>
      </c>
      <c r="AY145">
        <v>0.60079166699999997</v>
      </c>
      <c r="AZ145">
        <v>0.56000000000000005</v>
      </c>
      <c r="BA145">
        <v>0.56000000000000005</v>
      </c>
      <c r="BB145">
        <v>0.54149999999999998</v>
      </c>
      <c r="BC145">
        <v>0.54149999999999998</v>
      </c>
      <c r="BD145">
        <v>0.53300000000000003</v>
      </c>
      <c r="BE145">
        <v>0.55800000000000005</v>
      </c>
      <c r="BF145">
        <v>0.51649999999999996</v>
      </c>
      <c r="BG145">
        <v>0.52449999999999997</v>
      </c>
      <c r="BH145" s="1">
        <v>6.6651872000000001E-2</v>
      </c>
      <c r="BI145" s="1">
        <v>-5.770084E-3</v>
      </c>
      <c r="BJ145" s="1">
        <v>-3.8615179999999999E-2</v>
      </c>
      <c r="BK145" t="s">
        <v>508</v>
      </c>
      <c r="BL145">
        <v>1</v>
      </c>
      <c r="BM145" t="s">
        <v>413</v>
      </c>
      <c r="BN145">
        <v>160</v>
      </c>
      <c r="BO145">
        <v>0</v>
      </c>
      <c r="BP145">
        <v>0</v>
      </c>
      <c r="BQ145">
        <v>159</v>
      </c>
      <c r="BR145">
        <v>1</v>
      </c>
      <c r="BS145">
        <v>80</v>
      </c>
      <c r="BT145">
        <v>79</v>
      </c>
      <c r="BU145">
        <v>1</v>
      </c>
      <c r="BV145" s="1">
        <v>98.75</v>
      </c>
      <c r="BW145">
        <v>0.992708861</v>
      </c>
      <c r="BX145">
        <v>0.755</v>
      </c>
      <c r="BY145" s="1">
        <v>1.0011625</v>
      </c>
      <c r="BZ145">
        <v>80</v>
      </c>
      <c r="CA145">
        <v>80</v>
      </c>
      <c r="CB145">
        <v>0</v>
      </c>
      <c r="CC145" s="1">
        <v>100</v>
      </c>
      <c r="CD145">
        <v>0.86743749999999997</v>
      </c>
      <c r="CE145" t="s">
        <v>10</v>
      </c>
      <c r="CF145" s="1">
        <v>0.86743749999999997</v>
      </c>
      <c r="CG145" s="1">
        <v>0.15416096300000001</v>
      </c>
      <c r="CH145">
        <v>40</v>
      </c>
      <c r="CI145">
        <v>40</v>
      </c>
      <c r="CJ145">
        <v>0</v>
      </c>
      <c r="CK145">
        <v>100</v>
      </c>
      <c r="CL145">
        <v>0.77024999999999999</v>
      </c>
      <c r="CM145" t="s">
        <v>10</v>
      </c>
      <c r="CN145">
        <v>0.77024999999999999</v>
      </c>
      <c r="CO145">
        <v>40</v>
      </c>
      <c r="CP145">
        <v>39</v>
      </c>
      <c r="CQ145">
        <v>1</v>
      </c>
      <c r="CR145">
        <v>0.97499999999999998</v>
      </c>
      <c r="CS145">
        <v>1.2208717950000001</v>
      </c>
      <c r="CT145">
        <v>0.755</v>
      </c>
      <c r="CU145">
        <v>1.232075</v>
      </c>
      <c r="CV145">
        <v>40</v>
      </c>
      <c r="CW145">
        <v>40</v>
      </c>
      <c r="CX145">
        <v>0</v>
      </c>
      <c r="CY145">
        <v>100</v>
      </c>
      <c r="CZ145">
        <v>0.81112499999999998</v>
      </c>
      <c r="DA145" t="s">
        <v>10</v>
      </c>
      <c r="DB145">
        <v>0.81112499999999998</v>
      </c>
      <c r="DC145">
        <v>40</v>
      </c>
      <c r="DD145">
        <v>40</v>
      </c>
      <c r="DE145">
        <v>0</v>
      </c>
      <c r="DF145">
        <v>100</v>
      </c>
      <c r="DG145">
        <v>0.92374999999999996</v>
      </c>
      <c r="DH145" t="s">
        <v>10</v>
      </c>
      <c r="DI145">
        <v>0.92374999999999996</v>
      </c>
    </row>
    <row r="146" spans="1:113" x14ac:dyDescent="0.25">
      <c r="A146" t="s">
        <v>136</v>
      </c>
      <c r="B146">
        <v>1</v>
      </c>
      <c r="C146" t="s">
        <v>2</v>
      </c>
      <c r="D146">
        <v>150</v>
      </c>
      <c r="E146">
        <v>0</v>
      </c>
      <c r="F146">
        <v>123</v>
      </c>
      <c r="G146">
        <v>27</v>
      </c>
      <c r="H146">
        <v>95.121951219512198</v>
      </c>
      <c r="I146">
        <v>4.8780487804878003</v>
      </c>
      <c r="J146">
        <v>96.296296296296305</v>
      </c>
      <c r="K146">
        <v>3.7037037037037002</v>
      </c>
      <c r="L146" s="1">
        <v>0.37981196581196602</v>
      </c>
      <c r="M146">
        <v>4.7706345205081602E-2</v>
      </c>
      <c r="N146" s="1">
        <v>0.32700000000000001</v>
      </c>
      <c r="O146" t="s">
        <v>10</v>
      </c>
      <c r="P146">
        <v>3.8936372269705601</v>
      </c>
      <c r="Q146" s="10" t="s">
        <v>10</v>
      </c>
      <c r="R146" s="10" t="s">
        <v>10</v>
      </c>
      <c r="S146" s="10" t="s">
        <v>10</v>
      </c>
      <c r="T146" s="10" t="s">
        <v>10</v>
      </c>
      <c r="U146" s="10" t="s">
        <v>10</v>
      </c>
      <c r="V146" s="10" t="s">
        <v>10</v>
      </c>
      <c r="W146" s="10" t="s">
        <v>10</v>
      </c>
      <c r="X146" s="10" t="s">
        <v>10</v>
      </c>
      <c r="Y146" s="10" t="s">
        <v>10</v>
      </c>
      <c r="Z146" s="10" t="s">
        <v>10</v>
      </c>
      <c r="AA146" s="10" t="s">
        <v>10</v>
      </c>
      <c r="AB146" s="10" t="s">
        <v>10</v>
      </c>
      <c r="AC146" s="10" t="s">
        <v>10</v>
      </c>
      <c r="AD146" s="10" t="s">
        <v>10</v>
      </c>
      <c r="AE146" s="10" t="s">
        <v>10</v>
      </c>
      <c r="AF146" s="10" t="s">
        <v>10</v>
      </c>
      <c r="AG146" s="10" t="s">
        <v>10</v>
      </c>
      <c r="AH146" s="10" t="s">
        <v>10</v>
      </c>
      <c r="AI146" s="10" t="s">
        <v>10</v>
      </c>
      <c r="AJ146" s="10" t="s">
        <v>10</v>
      </c>
      <c r="AK146" s="10" t="s">
        <v>10</v>
      </c>
      <c r="AL146" s="10" t="s">
        <v>10</v>
      </c>
      <c r="AM146" s="10" t="s">
        <v>10</v>
      </c>
      <c r="AN146" s="10" t="s">
        <v>10</v>
      </c>
      <c r="AO146" s="10" t="s">
        <v>10</v>
      </c>
      <c r="AP146" s="10" t="s">
        <v>10</v>
      </c>
      <c r="AQ146" s="10" t="s">
        <v>10</v>
      </c>
      <c r="AR146" s="10" t="s">
        <v>10</v>
      </c>
      <c r="AS146" s="10" t="s">
        <v>10</v>
      </c>
      <c r="AT146" s="10" t="s">
        <v>10</v>
      </c>
      <c r="AU146" s="10" t="s">
        <v>10</v>
      </c>
      <c r="AV146" s="10" t="s">
        <v>10</v>
      </c>
      <c r="AW146" s="10" t="s">
        <v>10</v>
      </c>
      <c r="AX146" s="10" t="s">
        <v>10</v>
      </c>
      <c r="AY146" s="10" t="s">
        <v>10</v>
      </c>
      <c r="AZ146" s="10" t="s">
        <v>10</v>
      </c>
      <c r="BA146" s="10" t="s">
        <v>10</v>
      </c>
      <c r="BB146" s="10" t="s">
        <v>10</v>
      </c>
      <c r="BC146" s="10" t="s">
        <v>10</v>
      </c>
      <c r="BD146" s="10" t="s">
        <v>10</v>
      </c>
      <c r="BE146" s="10" t="s">
        <v>10</v>
      </c>
      <c r="BF146" s="10" t="s">
        <v>10</v>
      </c>
      <c r="BG146" s="10" t="s">
        <v>10</v>
      </c>
      <c r="BH146" s="10" t="s">
        <v>10</v>
      </c>
      <c r="BI146" s="10" t="s">
        <v>10</v>
      </c>
      <c r="BJ146" s="10" t="s">
        <v>10</v>
      </c>
      <c r="BK146" t="s">
        <v>509</v>
      </c>
      <c r="BL146">
        <v>1</v>
      </c>
      <c r="BM146" t="s">
        <v>415</v>
      </c>
      <c r="BN146">
        <v>160</v>
      </c>
      <c r="BO146">
        <v>0</v>
      </c>
      <c r="BP146">
        <v>0</v>
      </c>
      <c r="BQ146">
        <v>154</v>
      </c>
      <c r="BR146">
        <v>6</v>
      </c>
      <c r="BS146">
        <v>80</v>
      </c>
      <c r="BT146">
        <v>79</v>
      </c>
      <c r="BU146">
        <v>1</v>
      </c>
      <c r="BV146" s="1">
        <v>98.75</v>
      </c>
      <c r="BW146">
        <v>1.02408860759494</v>
      </c>
      <c r="BX146">
        <v>0.53200000000000003</v>
      </c>
      <c r="BY146" s="1">
        <v>1.0254375</v>
      </c>
      <c r="BZ146">
        <v>80</v>
      </c>
      <c r="CA146">
        <v>75</v>
      </c>
      <c r="CB146">
        <v>5</v>
      </c>
      <c r="CC146" s="1">
        <v>93.75</v>
      </c>
      <c r="CD146">
        <v>1.03288</v>
      </c>
      <c r="CE146">
        <v>0.66600000000000004</v>
      </c>
      <c r="CF146" s="1">
        <v>1.1595875</v>
      </c>
      <c r="CG146" s="1">
        <v>-0.115687690665862</v>
      </c>
      <c r="CH146">
        <v>40</v>
      </c>
      <c r="CI146">
        <v>39</v>
      </c>
      <c r="CJ146">
        <v>1</v>
      </c>
      <c r="CK146">
        <v>97.5</v>
      </c>
      <c r="CL146">
        <v>0.90223076923076895</v>
      </c>
      <c r="CM146">
        <v>0.53200000000000003</v>
      </c>
      <c r="CN146">
        <v>0.90797499999999998</v>
      </c>
      <c r="CO146">
        <v>40</v>
      </c>
      <c r="CP146">
        <v>40</v>
      </c>
      <c r="CQ146">
        <v>0</v>
      </c>
      <c r="CR146">
        <v>1</v>
      </c>
      <c r="CS146">
        <v>1.1429</v>
      </c>
      <c r="CT146" t="s">
        <v>10</v>
      </c>
      <c r="CU146">
        <v>1.1429</v>
      </c>
      <c r="CV146">
        <v>40</v>
      </c>
      <c r="CW146">
        <v>36</v>
      </c>
      <c r="CX146">
        <v>4</v>
      </c>
      <c r="CY146">
        <v>90</v>
      </c>
      <c r="CZ146">
        <v>0.87169444444444399</v>
      </c>
      <c r="DA146">
        <v>0.55600000000000005</v>
      </c>
      <c r="DB146">
        <v>1.1210500000000001</v>
      </c>
      <c r="DC146">
        <v>40</v>
      </c>
      <c r="DD146">
        <v>39</v>
      </c>
      <c r="DE146">
        <v>1</v>
      </c>
      <c r="DF146">
        <v>97.5</v>
      </c>
      <c r="DG146">
        <v>1.18166666666667</v>
      </c>
      <c r="DH146">
        <v>1.1060000000000001</v>
      </c>
      <c r="DI146">
        <v>1.1981250000000001</v>
      </c>
    </row>
    <row r="147" spans="1:113" x14ac:dyDescent="0.25">
      <c r="A147" t="s">
        <v>137</v>
      </c>
      <c r="B147">
        <v>1</v>
      </c>
      <c r="C147" t="s">
        <v>4</v>
      </c>
      <c r="D147">
        <v>150</v>
      </c>
      <c r="E147">
        <v>0</v>
      </c>
      <c r="F147">
        <v>123</v>
      </c>
      <c r="G147">
        <v>27</v>
      </c>
      <c r="H147">
        <v>100</v>
      </c>
      <c r="I147">
        <v>0</v>
      </c>
      <c r="J147">
        <v>77.777777779999994</v>
      </c>
      <c r="K147">
        <v>22.222222219999999</v>
      </c>
      <c r="L147" s="1">
        <v>0.32701626</v>
      </c>
      <c r="M147">
        <v>4.1639354000000003E-2</v>
      </c>
      <c r="N147" s="1">
        <v>0.30649999999999999</v>
      </c>
      <c r="O147">
        <v>4.8508761999999997E-2</v>
      </c>
      <c r="P147">
        <v>22.222222219999999</v>
      </c>
      <c r="Q147" t="s">
        <v>270</v>
      </c>
      <c r="R147">
        <v>1</v>
      </c>
      <c r="S147" t="s">
        <v>164</v>
      </c>
      <c r="T147" t="s">
        <v>165</v>
      </c>
      <c r="U147">
        <v>113</v>
      </c>
      <c r="V147">
        <v>47</v>
      </c>
      <c r="W147" s="1">
        <v>70</v>
      </c>
      <c r="X147" s="1">
        <v>52.5</v>
      </c>
      <c r="Y147">
        <v>0.43010714285714302</v>
      </c>
      <c r="Z147">
        <v>0.49461904761904801</v>
      </c>
      <c r="AA147">
        <v>0.29566666666666702</v>
      </c>
      <c r="AB147">
        <v>0.51331578947368395</v>
      </c>
      <c r="AC147">
        <v>40</v>
      </c>
      <c r="AD147">
        <v>75</v>
      </c>
      <c r="AE147">
        <v>0.33206249999999998</v>
      </c>
      <c r="AF147">
        <v>0.43640000000000001</v>
      </c>
      <c r="AG147">
        <v>0.36425000000000002</v>
      </c>
      <c r="AH147">
        <v>0.21890000000000001</v>
      </c>
      <c r="AI147">
        <v>275</v>
      </c>
      <c r="AJ147" t="s">
        <v>377</v>
      </c>
      <c r="AK147">
        <v>1</v>
      </c>
      <c r="AL147" t="s">
        <v>301</v>
      </c>
      <c r="AM147">
        <v>72</v>
      </c>
      <c r="AN147">
        <v>0</v>
      </c>
      <c r="AO147">
        <v>0</v>
      </c>
      <c r="AP147">
        <v>36</v>
      </c>
      <c r="AQ147">
        <v>36</v>
      </c>
      <c r="AR147">
        <v>100</v>
      </c>
      <c r="AS147">
        <v>83.333333330000002</v>
      </c>
      <c r="AT147">
        <v>83.333333330000002</v>
      </c>
      <c r="AU147">
        <v>100</v>
      </c>
      <c r="AV147">
        <v>0.41470833299999998</v>
      </c>
      <c r="AW147">
        <v>0.41470833299999998</v>
      </c>
      <c r="AX147">
        <v>0.59062499999999996</v>
      </c>
      <c r="AY147">
        <v>0.40875</v>
      </c>
      <c r="AZ147">
        <v>0.62416666700000001</v>
      </c>
      <c r="BA147">
        <v>0.40591666700000001</v>
      </c>
      <c r="BB147">
        <v>0.42049999999999998</v>
      </c>
      <c r="BC147">
        <v>0.42049999999999998</v>
      </c>
      <c r="BD147">
        <v>0.39200000000000002</v>
      </c>
      <c r="BE147">
        <v>0.4</v>
      </c>
      <c r="BF147">
        <v>0.41699999999999998</v>
      </c>
      <c r="BG147">
        <v>0.4</v>
      </c>
      <c r="BH147" s="1">
        <v>0.42419371</v>
      </c>
      <c r="BI147" s="1">
        <v>0.50507384700000002</v>
      </c>
      <c r="BJ147" s="1">
        <v>1.3965639E-2</v>
      </c>
      <c r="BK147" t="s">
        <v>510</v>
      </c>
      <c r="BL147">
        <v>1</v>
      </c>
      <c r="BM147" t="s">
        <v>413</v>
      </c>
      <c r="BN147">
        <v>160</v>
      </c>
      <c r="BO147">
        <v>0</v>
      </c>
      <c r="BP147">
        <v>0</v>
      </c>
      <c r="BQ147">
        <v>142</v>
      </c>
      <c r="BR147">
        <v>18</v>
      </c>
      <c r="BS147">
        <v>80</v>
      </c>
      <c r="BT147">
        <v>70</v>
      </c>
      <c r="BU147">
        <v>10</v>
      </c>
      <c r="BV147" s="1">
        <v>87.5</v>
      </c>
      <c r="BW147">
        <v>0.61277142900000003</v>
      </c>
      <c r="BX147">
        <v>0.44629999999999997</v>
      </c>
      <c r="BY147" s="1">
        <v>0.65107499999999996</v>
      </c>
      <c r="BZ147">
        <v>80</v>
      </c>
      <c r="CA147">
        <v>72</v>
      </c>
      <c r="CB147">
        <v>8</v>
      </c>
      <c r="CC147" s="1">
        <v>90</v>
      </c>
      <c r="CD147">
        <v>0.53841666700000002</v>
      </c>
      <c r="CE147">
        <v>0.435</v>
      </c>
      <c r="CF147" s="1">
        <v>0.5491625</v>
      </c>
      <c r="CG147" s="1">
        <v>0.185578039</v>
      </c>
      <c r="CH147">
        <v>40</v>
      </c>
      <c r="CI147">
        <v>37</v>
      </c>
      <c r="CJ147">
        <v>3</v>
      </c>
      <c r="CK147">
        <v>92.5</v>
      </c>
      <c r="CL147">
        <v>0.53145945900000002</v>
      </c>
      <c r="CM147">
        <v>0.39733333300000001</v>
      </c>
      <c r="CN147">
        <v>0.53797499999999998</v>
      </c>
      <c r="CO147">
        <v>40</v>
      </c>
      <c r="CP147">
        <v>33</v>
      </c>
      <c r="CQ147">
        <v>7</v>
      </c>
      <c r="CR147">
        <v>0.82499999999999996</v>
      </c>
      <c r="CS147">
        <v>0.70393939400000005</v>
      </c>
      <c r="CT147">
        <v>0.46728571400000002</v>
      </c>
      <c r="CU147">
        <v>0.76417500000000005</v>
      </c>
      <c r="CV147">
        <v>40</v>
      </c>
      <c r="CW147">
        <v>38</v>
      </c>
      <c r="CX147">
        <v>2</v>
      </c>
      <c r="CY147">
        <v>95</v>
      </c>
      <c r="CZ147">
        <v>0.529894737</v>
      </c>
      <c r="DA147">
        <v>0.34949999999999998</v>
      </c>
      <c r="DB147">
        <v>0.529725</v>
      </c>
      <c r="DC147">
        <v>40</v>
      </c>
      <c r="DD147">
        <v>34</v>
      </c>
      <c r="DE147">
        <v>6</v>
      </c>
      <c r="DF147">
        <v>85</v>
      </c>
      <c r="DG147">
        <v>0.54794117600000003</v>
      </c>
      <c r="DH147">
        <v>0.46350000000000002</v>
      </c>
      <c r="DI147">
        <v>0.56859999999999999</v>
      </c>
    </row>
    <row r="148" spans="1:113" x14ac:dyDescent="0.25">
      <c r="A148" t="s">
        <v>138</v>
      </c>
      <c r="B148">
        <v>1</v>
      </c>
      <c r="C148" t="s">
        <v>4</v>
      </c>
      <c r="D148">
        <v>150</v>
      </c>
      <c r="E148">
        <v>0</v>
      </c>
      <c r="F148">
        <v>123</v>
      </c>
      <c r="G148">
        <v>27</v>
      </c>
      <c r="H148">
        <v>96.74796748</v>
      </c>
      <c r="I148">
        <v>3.2520325200000002</v>
      </c>
      <c r="J148">
        <v>92.592592589999995</v>
      </c>
      <c r="K148">
        <v>7.407407407</v>
      </c>
      <c r="L148" s="1">
        <v>0.37901680700000001</v>
      </c>
      <c r="M148">
        <v>4.5172922999999997E-2</v>
      </c>
      <c r="N148" s="1">
        <v>0.34250000000000003</v>
      </c>
      <c r="O148">
        <v>1.2020815000000001E-2</v>
      </c>
      <c r="P148">
        <v>7.6563958919999999</v>
      </c>
      <c r="Q148" t="s">
        <v>271</v>
      </c>
      <c r="R148">
        <v>1</v>
      </c>
      <c r="S148" t="s">
        <v>164</v>
      </c>
      <c r="T148" t="s">
        <v>165</v>
      </c>
      <c r="U148">
        <v>74</v>
      </c>
      <c r="V148">
        <v>86</v>
      </c>
      <c r="W148" s="1">
        <v>50</v>
      </c>
      <c r="X148" s="1">
        <v>45</v>
      </c>
      <c r="Y148">
        <v>0.87934999999999997</v>
      </c>
      <c r="Z148">
        <v>0.77033333333333298</v>
      </c>
      <c r="AA148">
        <v>0.76775000000000004</v>
      </c>
      <c r="AB148">
        <v>0.64722727272727298</v>
      </c>
      <c r="AC148">
        <v>57.5</v>
      </c>
      <c r="AD148">
        <v>37.5</v>
      </c>
      <c r="AE148">
        <v>0.43673913043478302</v>
      </c>
      <c r="AF148">
        <v>0.64493333333333303</v>
      </c>
      <c r="AG148">
        <v>0.44747058823529401</v>
      </c>
      <c r="AH148">
        <v>0.43891999999999998</v>
      </c>
      <c r="AI148">
        <v>-250</v>
      </c>
      <c r="AJ148" t="s">
        <v>378</v>
      </c>
      <c r="AK148">
        <v>1</v>
      </c>
      <c r="AL148" t="s">
        <v>301</v>
      </c>
      <c r="AM148">
        <v>72</v>
      </c>
      <c r="AN148">
        <v>0</v>
      </c>
      <c r="AO148">
        <v>0</v>
      </c>
      <c r="AP148">
        <v>36</v>
      </c>
      <c r="AQ148">
        <v>36</v>
      </c>
      <c r="AR148">
        <v>95.833333330000002</v>
      </c>
      <c r="AS148">
        <v>95.833333330000002</v>
      </c>
      <c r="AT148">
        <v>95.833333330000002</v>
      </c>
      <c r="AU148">
        <v>100</v>
      </c>
      <c r="AV148">
        <v>0.57474999999999998</v>
      </c>
      <c r="AW148">
        <v>0.52124999999999999</v>
      </c>
      <c r="AX148">
        <v>0.73733333300000004</v>
      </c>
      <c r="AY148">
        <v>0.55237499999999995</v>
      </c>
      <c r="AZ148">
        <v>0.67074999999999996</v>
      </c>
      <c r="BA148">
        <v>0.55258333299999995</v>
      </c>
      <c r="BB148">
        <v>0.60499999999999998</v>
      </c>
      <c r="BC148">
        <v>0.60499999999999998</v>
      </c>
      <c r="BD148">
        <v>0.50900000000000001</v>
      </c>
      <c r="BE148">
        <v>0.55049999999999999</v>
      </c>
      <c r="BF148">
        <v>0.55049999999999999</v>
      </c>
      <c r="BG148">
        <v>0.60099999999999998</v>
      </c>
      <c r="BH148" s="1">
        <v>0.282876613</v>
      </c>
      <c r="BI148" s="1">
        <v>0.16702914299999999</v>
      </c>
      <c r="BJ148" s="1">
        <v>5.2631578999999998E-2</v>
      </c>
      <c r="BK148" t="s">
        <v>511</v>
      </c>
      <c r="BL148">
        <v>1</v>
      </c>
      <c r="BM148" t="s">
        <v>413</v>
      </c>
      <c r="BN148">
        <v>160</v>
      </c>
      <c r="BO148">
        <v>0</v>
      </c>
      <c r="BP148">
        <v>0</v>
      </c>
      <c r="BQ148">
        <v>135</v>
      </c>
      <c r="BR148">
        <v>25</v>
      </c>
      <c r="BS148">
        <v>80</v>
      </c>
      <c r="BT148">
        <v>66</v>
      </c>
      <c r="BU148">
        <v>14</v>
      </c>
      <c r="BV148" s="1">
        <v>82.5</v>
      </c>
      <c r="BW148">
        <v>0.78531818200000003</v>
      </c>
      <c r="BX148">
        <v>0.89028571400000001</v>
      </c>
      <c r="BY148" s="1">
        <v>0.87537500000000001</v>
      </c>
      <c r="BZ148">
        <v>80</v>
      </c>
      <c r="CA148">
        <v>69</v>
      </c>
      <c r="CB148">
        <v>11</v>
      </c>
      <c r="CC148" s="1">
        <v>86.25</v>
      </c>
      <c r="CD148">
        <v>0.80172463800000004</v>
      </c>
      <c r="CE148">
        <v>0.70209090900000004</v>
      </c>
      <c r="CF148" s="1">
        <v>0.84294999999999998</v>
      </c>
      <c r="CG148" s="1">
        <v>3.8466101000000003E-2</v>
      </c>
      <c r="CH148">
        <v>40</v>
      </c>
      <c r="CI148">
        <v>37</v>
      </c>
      <c r="CJ148">
        <v>3</v>
      </c>
      <c r="CK148">
        <v>92.5</v>
      </c>
      <c r="CL148">
        <v>0.73610810800000004</v>
      </c>
      <c r="CM148">
        <v>1.462</v>
      </c>
      <c r="CN148">
        <v>0.82015000000000005</v>
      </c>
      <c r="CO148">
        <v>40</v>
      </c>
      <c r="CP148">
        <v>29</v>
      </c>
      <c r="CQ148">
        <v>11</v>
      </c>
      <c r="CR148">
        <v>0.72499999999999998</v>
      </c>
      <c r="CS148">
        <v>0.84810344800000004</v>
      </c>
      <c r="CT148">
        <v>0.73436363599999999</v>
      </c>
      <c r="CU148">
        <v>0.93059999999999998</v>
      </c>
      <c r="CV148">
        <v>40</v>
      </c>
      <c r="CW148">
        <v>38</v>
      </c>
      <c r="CX148">
        <v>2</v>
      </c>
      <c r="CY148">
        <v>95</v>
      </c>
      <c r="CZ148">
        <v>0.76394736799999996</v>
      </c>
      <c r="DA148">
        <v>0.58299999999999996</v>
      </c>
      <c r="DB148">
        <v>0.76749999999999996</v>
      </c>
      <c r="DC148">
        <v>40</v>
      </c>
      <c r="DD148">
        <v>31</v>
      </c>
      <c r="DE148">
        <v>9</v>
      </c>
      <c r="DF148">
        <v>77.5</v>
      </c>
      <c r="DG148">
        <v>0.84803225800000004</v>
      </c>
      <c r="DH148">
        <v>0.72855555599999999</v>
      </c>
      <c r="DI148">
        <v>0.91839999999999999</v>
      </c>
    </row>
    <row r="149" spans="1:113" x14ac:dyDescent="0.25">
      <c r="A149" t="s">
        <v>139</v>
      </c>
      <c r="B149">
        <v>1</v>
      </c>
      <c r="C149" t="s">
        <v>4</v>
      </c>
      <c r="D149">
        <v>150</v>
      </c>
      <c r="E149">
        <v>0</v>
      </c>
      <c r="F149">
        <v>123</v>
      </c>
      <c r="G149">
        <v>27</v>
      </c>
      <c r="H149">
        <v>100</v>
      </c>
      <c r="I149">
        <v>0</v>
      </c>
      <c r="J149">
        <v>88.888888890000004</v>
      </c>
      <c r="K149">
        <v>11.11111111</v>
      </c>
      <c r="L149" s="1">
        <v>0.30543089400000001</v>
      </c>
      <c r="M149">
        <v>3.7957067999999997E-2</v>
      </c>
      <c r="N149" s="1">
        <v>0.27100000000000002</v>
      </c>
      <c r="O149">
        <v>9.5393920000000007E-3</v>
      </c>
      <c r="P149">
        <v>11.11111111</v>
      </c>
      <c r="Q149" t="s">
        <v>272</v>
      </c>
      <c r="R149">
        <v>1</v>
      </c>
      <c r="S149" t="s">
        <v>164</v>
      </c>
      <c r="T149" t="s">
        <v>165</v>
      </c>
      <c r="U149">
        <v>124</v>
      </c>
      <c r="V149">
        <v>36</v>
      </c>
      <c r="W149" s="1">
        <v>52.5</v>
      </c>
      <c r="X149" s="1">
        <v>52.5</v>
      </c>
      <c r="Y149">
        <v>0.84499999999999997</v>
      </c>
      <c r="Z149">
        <v>0.83214285714285696</v>
      </c>
      <c r="AA149">
        <v>0.99115789473684202</v>
      </c>
      <c r="AB149">
        <v>0.942105263157895</v>
      </c>
      <c r="AC149">
        <v>50</v>
      </c>
      <c r="AD149">
        <v>80</v>
      </c>
      <c r="AE149">
        <v>0.51465000000000005</v>
      </c>
      <c r="AF149">
        <v>0.63800000000000001</v>
      </c>
      <c r="AG149">
        <v>0.47715000000000002</v>
      </c>
      <c r="AH149">
        <v>0.63537500000000002</v>
      </c>
      <c r="AI149">
        <v>350</v>
      </c>
      <c r="AJ149" t="s">
        <v>379</v>
      </c>
      <c r="AK149">
        <v>1</v>
      </c>
      <c r="AL149" t="s">
        <v>301</v>
      </c>
      <c r="AM149">
        <v>72</v>
      </c>
      <c r="AN149">
        <v>0</v>
      </c>
      <c r="AO149">
        <v>0</v>
      </c>
      <c r="AP149">
        <v>36</v>
      </c>
      <c r="AQ149">
        <v>36</v>
      </c>
      <c r="AR149">
        <v>87.5</v>
      </c>
      <c r="AS149">
        <v>100</v>
      </c>
      <c r="AT149">
        <v>100</v>
      </c>
      <c r="AU149">
        <v>100</v>
      </c>
      <c r="AV149">
        <v>0.73162499999999997</v>
      </c>
      <c r="AW149">
        <v>0.54637500000000006</v>
      </c>
      <c r="AX149">
        <v>0.50241666699999998</v>
      </c>
      <c r="AY149">
        <v>0.50241666699999998</v>
      </c>
      <c r="AZ149">
        <v>0.507791667</v>
      </c>
      <c r="BA149">
        <v>0.507791667</v>
      </c>
      <c r="BB149">
        <v>0.624</v>
      </c>
      <c r="BC149">
        <v>0.624</v>
      </c>
      <c r="BD149">
        <v>0.52500000000000002</v>
      </c>
      <c r="BE149">
        <v>0.49049999999999999</v>
      </c>
      <c r="BF149">
        <v>0.47449999999999998</v>
      </c>
      <c r="BG149">
        <v>0.59050000000000002</v>
      </c>
      <c r="BH149" s="1">
        <v>-0.31328663400000001</v>
      </c>
      <c r="BI149" s="1">
        <v>-0.305939974</v>
      </c>
      <c r="BJ149" s="1">
        <v>-0.14710404899999999</v>
      </c>
      <c r="BK149" t="s">
        <v>512</v>
      </c>
      <c r="BL149">
        <v>1</v>
      </c>
      <c r="BM149" t="s">
        <v>413</v>
      </c>
      <c r="BN149">
        <v>160</v>
      </c>
      <c r="BO149">
        <v>0</v>
      </c>
      <c r="BP149">
        <v>0</v>
      </c>
      <c r="BQ149">
        <v>149</v>
      </c>
      <c r="BR149">
        <v>11</v>
      </c>
      <c r="BS149">
        <v>80</v>
      </c>
      <c r="BT149">
        <v>72</v>
      </c>
      <c r="BU149">
        <v>8</v>
      </c>
      <c r="BV149" s="1">
        <v>90</v>
      </c>
      <c r="BW149">
        <v>0.79784722200000002</v>
      </c>
      <c r="BX149">
        <v>0.855375</v>
      </c>
      <c r="BY149" s="1">
        <v>0.85751250000000001</v>
      </c>
      <c r="BZ149">
        <v>80</v>
      </c>
      <c r="CA149">
        <v>77</v>
      </c>
      <c r="CB149">
        <v>3</v>
      </c>
      <c r="CC149" s="1">
        <v>96.25</v>
      </c>
      <c r="CD149">
        <v>0.73109090899999996</v>
      </c>
      <c r="CE149">
        <v>0.78233333299999996</v>
      </c>
      <c r="CF149" s="1">
        <v>0.75226249999999995</v>
      </c>
      <c r="CG149" s="1">
        <v>0.13991126800000001</v>
      </c>
      <c r="CH149">
        <v>40</v>
      </c>
      <c r="CI149">
        <v>40</v>
      </c>
      <c r="CJ149">
        <v>0</v>
      </c>
      <c r="CK149">
        <v>100</v>
      </c>
      <c r="CL149">
        <v>0.68882500000000002</v>
      </c>
      <c r="CM149" t="s">
        <v>10</v>
      </c>
      <c r="CN149">
        <v>0.68882500000000002</v>
      </c>
      <c r="CO149">
        <v>40</v>
      </c>
      <c r="CP149">
        <v>32</v>
      </c>
      <c r="CQ149">
        <v>8</v>
      </c>
      <c r="CR149">
        <v>0.8</v>
      </c>
      <c r="CS149">
        <v>0.93412499999999998</v>
      </c>
      <c r="CT149">
        <v>0.855375</v>
      </c>
      <c r="CU149">
        <v>1.0262</v>
      </c>
      <c r="CV149">
        <v>40</v>
      </c>
      <c r="CW149">
        <v>40</v>
      </c>
      <c r="CX149">
        <v>0</v>
      </c>
      <c r="CY149">
        <v>100</v>
      </c>
      <c r="CZ149">
        <v>0.74217500000000003</v>
      </c>
      <c r="DA149" t="s">
        <v>10</v>
      </c>
      <c r="DB149">
        <v>0.74217500000000003</v>
      </c>
      <c r="DC149">
        <v>40</v>
      </c>
      <c r="DD149">
        <v>37</v>
      </c>
      <c r="DE149">
        <v>3</v>
      </c>
      <c r="DF149">
        <v>92.5</v>
      </c>
      <c r="DG149">
        <v>0.71910810800000002</v>
      </c>
      <c r="DH149">
        <v>0.78233333299999996</v>
      </c>
      <c r="DI149">
        <v>0.76234999999999997</v>
      </c>
    </row>
    <row r="150" spans="1:113" x14ac:dyDescent="0.25">
      <c r="A150" t="s">
        <v>140</v>
      </c>
      <c r="B150">
        <v>1</v>
      </c>
      <c r="C150" t="s">
        <v>4</v>
      </c>
      <c r="D150">
        <v>150</v>
      </c>
      <c r="E150">
        <v>0</v>
      </c>
      <c r="F150">
        <v>123</v>
      </c>
      <c r="G150">
        <v>27</v>
      </c>
      <c r="H150">
        <v>99.18699187</v>
      </c>
      <c r="I150">
        <v>0.81300813000000005</v>
      </c>
      <c r="J150">
        <v>74.074074069999995</v>
      </c>
      <c r="K150">
        <v>25.925925929999998</v>
      </c>
      <c r="L150" s="1">
        <v>0.33421311500000001</v>
      </c>
      <c r="M150">
        <v>7.2384330999999996E-2</v>
      </c>
      <c r="N150" s="1">
        <v>0.26071428600000002</v>
      </c>
      <c r="O150">
        <v>3.1857570000000002E-2</v>
      </c>
      <c r="P150">
        <v>26.13843352</v>
      </c>
      <c r="Q150" t="s">
        <v>273</v>
      </c>
      <c r="R150">
        <v>1</v>
      </c>
      <c r="S150" t="s">
        <v>178</v>
      </c>
      <c r="T150" t="s">
        <v>179</v>
      </c>
      <c r="U150">
        <v>105</v>
      </c>
      <c r="V150">
        <v>55</v>
      </c>
      <c r="W150" s="1">
        <v>35</v>
      </c>
      <c r="X150" s="1">
        <v>72.5</v>
      </c>
      <c r="Y150">
        <v>0.69285714285714295</v>
      </c>
      <c r="Z150">
        <v>0.76806896551724102</v>
      </c>
      <c r="AA150">
        <v>0.88476923076923097</v>
      </c>
      <c r="AB150">
        <v>1.0397272727272699</v>
      </c>
      <c r="AC150">
        <v>75</v>
      </c>
      <c r="AD150">
        <v>50</v>
      </c>
      <c r="AE150">
        <v>0.58740000000000003</v>
      </c>
      <c r="AF150">
        <v>0.84424999999999994</v>
      </c>
      <c r="AG150">
        <v>0.76570000000000005</v>
      </c>
      <c r="AH150">
        <v>0.74390000000000001</v>
      </c>
      <c r="AI150">
        <v>225</v>
      </c>
      <c r="AJ150" t="s">
        <v>380</v>
      </c>
      <c r="AK150">
        <v>1</v>
      </c>
      <c r="AL150" t="s">
        <v>301</v>
      </c>
      <c r="AM150">
        <v>72</v>
      </c>
      <c r="AN150">
        <v>0</v>
      </c>
      <c r="AO150">
        <v>0</v>
      </c>
      <c r="AP150">
        <v>36</v>
      </c>
      <c r="AQ150">
        <v>36</v>
      </c>
      <c r="AR150">
        <v>87.5</v>
      </c>
      <c r="AS150">
        <v>95.833333330000002</v>
      </c>
      <c r="AT150">
        <v>95.833333330000002</v>
      </c>
      <c r="AU150">
        <v>100</v>
      </c>
      <c r="AV150">
        <v>0.64862500000000001</v>
      </c>
      <c r="AW150">
        <v>0.444833333</v>
      </c>
      <c r="AX150">
        <v>0.49816666700000001</v>
      </c>
      <c r="AY150">
        <v>0.428208333</v>
      </c>
      <c r="AZ150">
        <v>0.47583333300000002</v>
      </c>
      <c r="BA150">
        <v>0.410541667</v>
      </c>
      <c r="BB150">
        <v>0.42399999999999999</v>
      </c>
      <c r="BC150">
        <v>0.42399999999999999</v>
      </c>
      <c r="BD150">
        <v>0.441</v>
      </c>
      <c r="BE150">
        <v>0.433</v>
      </c>
      <c r="BF150">
        <v>0.39900000000000002</v>
      </c>
      <c r="BG150">
        <v>0.41549999999999998</v>
      </c>
      <c r="BH150" s="1">
        <v>-0.231965054</v>
      </c>
      <c r="BI150" s="1">
        <v>-0.26639686499999998</v>
      </c>
      <c r="BJ150" s="1">
        <v>-0.34630950100000002</v>
      </c>
      <c r="BK150" t="s">
        <v>513</v>
      </c>
      <c r="BL150">
        <v>1</v>
      </c>
      <c r="BM150" t="s">
        <v>413</v>
      </c>
      <c r="BN150">
        <v>160</v>
      </c>
      <c r="BO150">
        <v>0</v>
      </c>
      <c r="BP150">
        <v>0</v>
      </c>
      <c r="BQ150">
        <v>148</v>
      </c>
      <c r="BR150">
        <v>12</v>
      </c>
      <c r="BS150">
        <v>80</v>
      </c>
      <c r="BT150">
        <v>73</v>
      </c>
      <c r="BU150">
        <v>7</v>
      </c>
      <c r="BV150" s="1">
        <v>91.25</v>
      </c>
      <c r="BW150">
        <v>0.66034246600000002</v>
      </c>
      <c r="BX150">
        <v>0.61614285700000004</v>
      </c>
      <c r="BY150" s="1">
        <v>0.68546249999999997</v>
      </c>
      <c r="BZ150">
        <v>80</v>
      </c>
      <c r="CA150">
        <v>75</v>
      </c>
      <c r="CB150">
        <v>5</v>
      </c>
      <c r="CC150" s="1">
        <v>93.75</v>
      </c>
      <c r="CD150">
        <v>0.58960000000000001</v>
      </c>
      <c r="CE150">
        <v>0.47960000000000003</v>
      </c>
      <c r="CF150" s="1">
        <v>0.60927500000000001</v>
      </c>
      <c r="CG150" s="1">
        <v>0.12504616099999999</v>
      </c>
      <c r="CH150">
        <v>40</v>
      </c>
      <c r="CI150">
        <v>40</v>
      </c>
      <c r="CJ150">
        <v>0</v>
      </c>
      <c r="CK150">
        <v>100</v>
      </c>
      <c r="CL150">
        <v>0.61472499999999997</v>
      </c>
      <c r="CM150" t="s">
        <v>10</v>
      </c>
      <c r="CN150">
        <v>0.61472499999999997</v>
      </c>
      <c r="CO150">
        <v>40</v>
      </c>
      <c r="CP150">
        <v>33</v>
      </c>
      <c r="CQ150">
        <v>7</v>
      </c>
      <c r="CR150">
        <v>0.82499999999999996</v>
      </c>
      <c r="CS150">
        <v>0.71563636399999997</v>
      </c>
      <c r="CT150">
        <v>0.61614285700000004</v>
      </c>
      <c r="CU150">
        <v>0.75619999999999998</v>
      </c>
      <c r="CV150">
        <v>40</v>
      </c>
      <c r="CW150">
        <v>38</v>
      </c>
      <c r="CX150">
        <v>2</v>
      </c>
      <c r="CY150">
        <v>95</v>
      </c>
      <c r="CZ150">
        <v>0.58350000000000002</v>
      </c>
      <c r="DA150">
        <v>0.46550000000000002</v>
      </c>
      <c r="DB150">
        <v>0.60409999999999997</v>
      </c>
      <c r="DC150">
        <v>40</v>
      </c>
      <c r="DD150">
        <v>37</v>
      </c>
      <c r="DE150">
        <v>3</v>
      </c>
      <c r="DF150">
        <v>92.5</v>
      </c>
      <c r="DG150">
        <v>0.59586486500000002</v>
      </c>
      <c r="DH150">
        <v>0.48899999999999999</v>
      </c>
      <c r="DI150">
        <v>0.61445000000000005</v>
      </c>
    </row>
    <row r="151" spans="1:113" x14ac:dyDescent="0.25">
      <c r="A151" t="s">
        <v>141</v>
      </c>
      <c r="B151">
        <v>1</v>
      </c>
      <c r="C151" t="s">
        <v>4</v>
      </c>
      <c r="D151">
        <v>149</v>
      </c>
      <c r="E151">
        <v>1</v>
      </c>
      <c r="F151">
        <v>122</v>
      </c>
      <c r="G151">
        <v>27</v>
      </c>
      <c r="H151">
        <v>100</v>
      </c>
      <c r="I151">
        <v>0</v>
      </c>
      <c r="J151">
        <v>88.888888890000004</v>
      </c>
      <c r="K151">
        <v>11.11111111</v>
      </c>
      <c r="L151" s="1">
        <v>0.28910655699999999</v>
      </c>
      <c r="M151">
        <v>4.0526861999999997E-2</v>
      </c>
      <c r="N151" s="1">
        <v>0.223</v>
      </c>
      <c r="O151">
        <v>1.2767145000000001E-2</v>
      </c>
      <c r="P151">
        <v>11.11111111</v>
      </c>
      <c r="Q151" t="s">
        <v>274</v>
      </c>
      <c r="R151">
        <v>1</v>
      </c>
      <c r="S151" t="s">
        <v>164</v>
      </c>
      <c r="T151" t="s">
        <v>165</v>
      </c>
      <c r="U151">
        <v>39</v>
      </c>
      <c r="V151">
        <v>121</v>
      </c>
      <c r="W151" s="1">
        <v>50</v>
      </c>
      <c r="X151" s="1">
        <v>77.5</v>
      </c>
      <c r="Y151">
        <v>0.84909999999999997</v>
      </c>
      <c r="Z151">
        <v>0.75058064516128997</v>
      </c>
      <c r="AA151">
        <v>0.62675000000000003</v>
      </c>
      <c r="AB151">
        <v>0.66666666666666696</v>
      </c>
      <c r="AC151">
        <v>50</v>
      </c>
      <c r="AD151">
        <v>75</v>
      </c>
      <c r="AE151">
        <v>0.49675000000000002</v>
      </c>
      <c r="AF151">
        <v>1.1063000000000001</v>
      </c>
      <c r="AG151">
        <v>0.55025000000000002</v>
      </c>
      <c r="AH151">
        <v>0.63819999999999999</v>
      </c>
      <c r="AI151">
        <v>325</v>
      </c>
      <c r="AJ151" t="s">
        <v>381</v>
      </c>
      <c r="AK151">
        <v>1</v>
      </c>
      <c r="AL151" t="s">
        <v>301</v>
      </c>
      <c r="AM151">
        <v>71</v>
      </c>
      <c r="AN151">
        <v>0</v>
      </c>
      <c r="AO151">
        <v>0</v>
      </c>
      <c r="AP151">
        <v>36</v>
      </c>
      <c r="AQ151">
        <v>35</v>
      </c>
      <c r="AR151">
        <v>100</v>
      </c>
      <c r="AS151">
        <v>100</v>
      </c>
      <c r="AT151">
        <v>100</v>
      </c>
      <c r="AU151">
        <v>100</v>
      </c>
      <c r="AV151">
        <v>0.49987500000000001</v>
      </c>
      <c r="AW151">
        <v>0.49987500000000001</v>
      </c>
      <c r="AX151">
        <v>0.45452173899999998</v>
      </c>
      <c r="AY151">
        <v>0.45452173899999998</v>
      </c>
      <c r="AZ151">
        <v>0.44845833299999999</v>
      </c>
      <c r="BA151">
        <v>0.44845833299999999</v>
      </c>
      <c r="BB151">
        <v>0.47175</v>
      </c>
      <c r="BC151">
        <v>0.47175</v>
      </c>
      <c r="BD151">
        <v>0.42449999999999999</v>
      </c>
      <c r="BE151">
        <v>0.44600000000000001</v>
      </c>
      <c r="BF151">
        <v>0.46800000000000003</v>
      </c>
      <c r="BG151">
        <v>0.47549999999999998</v>
      </c>
      <c r="BH151" s="1">
        <v>-9.0729203999999994E-2</v>
      </c>
      <c r="BI151" s="1">
        <v>-0.10285904799999999</v>
      </c>
      <c r="BJ151" s="1">
        <v>-5.6264066000000001E-2</v>
      </c>
      <c r="BK151" t="s">
        <v>514</v>
      </c>
      <c r="BL151">
        <v>1</v>
      </c>
      <c r="BM151" t="s">
        <v>413</v>
      </c>
      <c r="BN151">
        <v>160</v>
      </c>
      <c r="BO151">
        <v>0</v>
      </c>
      <c r="BP151">
        <v>0</v>
      </c>
      <c r="BQ151">
        <v>151</v>
      </c>
      <c r="BR151">
        <v>9</v>
      </c>
      <c r="BS151">
        <v>80</v>
      </c>
      <c r="BT151">
        <v>75</v>
      </c>
      <c r="BU151">
        <v>5</v>
      </c>
      <c r="BV151" s="1">
        <v>93.75</v>
      </c>
      <c r="BW151">
        <v>0.68741333299999996</v>
      </c>
      <c r="BX151">
        <v>0.65439999999999998</v>
      </c>
      <c r="BY151" s="1">
        <v>0.71547499999999997</v>
      </c>
      <c r="BZ151">
        <v>80</v>
      </c>
      <c r="CA151">
        <v>76</v>
      </c>
      <c r="CB151">
        <v>4</v>
      </c>
      <c r="CC151" s="1">
        <v>95</v>
      </c>
      <c r="CD151">
        <v>0.65136842100000003</v>
      </c>
      <c r="CE151">
        <v>0.51100000000000001</v>
      </c>
      <c r="CF151" s="1">
        <v>0.67648750000000002</v>
      </c>
      <c r="CG151" s="1">
        <v>5.7632255E-2</v>
      </c>
      <c r="CH151">
        <v>40</v>
      </c>
      <c r="CI151">
        <v>39</v>
      </c>
      <c r="CJ151">
        <v>1</v>
      </c>
      <c r="CK151">
        <v>97.5</v>
      </c>
      <c r="CL151">
        <v>0.63335897399999996</v>
      </c>
      <c r="CM151">
        <v>0.59699999999999998</v>
      </c>
      <c r="CN151">
        <v>0.64707499999999996</v>
      </c>
      <c r="CO151">
        <v>40</v>
      </c>
      <c r="CP151">
        <v>36</v>
      </c>
      <c r="CQ151">
        <v>4</v>
      </c>
      <c r="CR151">
        <v>0.9</v>
      </c>
      <c r="CS151">
        <v>0.74597222200000002</v>
      </c>
      <c r="CT151">
        <v>0.66874999999999996</v>
      </c>
      <c r="CU151">
        <v>0.78387499999999999</v>
      </c>
      <c r="CV151">
        <v>40</v>
      </c>
      <c r="CW151">
        <v>37</v>
      </c>
      <c r="CX151">
        <v>3</v>
      </c>
      <c r="CY151">
        <v>92.5</v>
      </c>
      <c r="CZ151">
        <v>0.60386486500000003</v>
      </c>
      <c r="DA151">
        <v>0.452333333</v>
      </c>
      <c r="DB151">
        <v>0.64844999999999997</v>
      </c>
      <c r="DC151">
        <v>40</v>
      </c>
      <c r="DD151">
        <v>39</v>
      </c>
      <c r="DE151">
        <v>1</v>
      </c>
      <c r="DF151">
        <v>97.5</v>
      </c>
      <c r="DG151">
        <v>0.69643589699999997</v>
      </c>
      <c r="DH151">
        <v>0.68700000000000006</v>
      </c>
      <c r="DI151">
        <v>0.70452499999999996</v>
      </c>
    </row>
    <row r="152" spans="1:113" x14ac:dyDescent="0.25">
      <c r="A152" t="s">
        <v>142</v>
      </c>
      <c r="B152">
        <v>1</v>
      </c>
      <c r="C152" t="s">
        <v>4</v>
      </c>
      <c r="D152">
        <v>150</v>
      </c>
      <c r="E152">
        <v>0</v>
      </c>
      <c r="F152">
        <v>123</v>
      </c>
      <c r="G152">
        <v>27</v>
      </c>
      <c r="H152">
        <v>99.18699187</v>
      </c>
      <c r="I152">
        <v>0.81300813000000005</v>
      </c>
      <c r="J152">
        <v>85.185185189999999</v>
      </c>
      <c r="K152">
        <v>14.81481481</v>
      </c>
      <c r="L152" s="1">
        <v>0.34238524599999998</v>
      </c>
      <c r="M152">
        <v>3.7475159000000001E-2</v>
      </c>
      <c r="N152" s="1">
        <v>0.30599999999999999</v>
      </c>
      <c r="O152">
        <v>2.9257478E-2</v>
      </c>
      <c r="P152">
        <v>14.936247720000001</v>
      </c>
      <c r="Q152" t="s">
        <v>275</v>
      </c>
      <c r="R152">
        <v>1</v>
      </c>
      <c r="S152" t="s">
        <v>164</v>
      </c>
      <c r="T152" t="s">
        <v>165</v>
      </c>
      <c r="U152">
        <v>77</v>
      </c>
      <c r="V152">
        <v>83</v>
      </c>
      <c r="W152" s="1">
        <v>52.5</v>
      </c>
      <c r="X152" s="1">
        <v>62.5</v>
      </c>
      <c r="Y152">
        <v>0.88557142857142901</v>
      </c>
      <c r="Z152">
        <v>0.75700000000000001</v>
      </c>
      <c r="AA152">
        <v>0.84173684210526301</v>
      </c>
      <c r="AB152">
        <v>0.84166666666666701</v>
      </c>
      <c r="AC152">
        <v>50</v>
      </c>
      <c r="AD152">
        <v>52.5</v>
      </c>
      <c r="AE152">
        <v>0.46929999999999999</v>
      </c>
      <c r="AF152">
        <v>0.50466666666666704</v>
      </c>
      <c r="AG152">
        <v>0.37524999999999997</v>
      </c>
      <c r="AH152">
        <v>0.52342105263157901</v>
      </c>
      <c r="AI152">
        <v>-25</v>
      </c>
      <c r="AJ152" t="s">
        <v>382</v>
      </c>
      <c r="AK152">
        <v>1</v>
      </c>
      <c r="AL152" t="s">
        <v>301</v>
      </c>
      <c r="AM152">
        <v>72</v>
      </c>
      <c r="AN152">
        <v>0</v>
      </c>
      <c r="AO152">
        <v>0</v>
      </c>
      <c r="AP152">
        <v>36</v>
      </c>
      <c r="AQ152">
        <v>36</v>
      </c>
      <c r="AR152">
        <v>100</v>
      </c>
      <c r="AS152">
        <v>95.833333330000002</v>
      </c>
      <c r="AT152">
        <v>100</v>
      </c>
      <c r="AU152">
        <v>100</v>
      </c>
      <c r="AV152">
        <v>0.53645833300000001</v>
      </c>
      <c r="AW152">
        <v>0.53645833300000001</v>
      </c>
      <c r="AX152">
        <v>0.60166666700000004</v>
      </c>
      <c r="AY152">
        <v>0.54470833299999999</v>
      </c>
      <c r="AZ152">
        <v>0.53520833300000004</v>
      </c>
      <c r="BA152">
        <v>0.53520833300000004</v>
      </c>
      <c r="BB152">
        <v>0.55374999999999996</v>
      </c>
      <c r="BC152">
        <v>0.55374999999999996</v>
      </c>
      <c r="BD152">
        <v>0.499</v>
      </c>
      <c r="BE152">
        <v>0.50800000000000001</v>
      </c>
      <c r="BF152">
        <v>0.4995</v>
      </c>
      <c r="BG152">
        <v>0.4995</v>
      </c>
      <c r="BH152" s="1">
        <v>0.12155339799999999</v>
      </c>
      <c r="BI152" s="1">
        <v>-2.3300970000000002E-3</v>
      </c>
      <c r="BJ152" s="1">
        <v>3.2233009999999999E-2</v>
      </c>
      <c r="BK152" t="s">
        <v>515</v>
      </c>
      <c r="BL152">
        <v>1</v>
      </c>
      <c r="BM152" t="s">
        <v>413</v>
      </c>
      <c r="BN152">
        <v>160</v>
      </c>
      <c r="BO152">
        <v>0</v>
      </c>
      <c r="BP152">
        <v>0</v>
      </c>
      <c r="BQ152">
        <v>154</v>
      </c>
      <c r="BR152">
        <v>6</v>
      </c>
      <c r="BS152">
        <v>80</v>
      </c>
      <c r="BT152">
        <v>75</v>
      </c>
      <c r="BU152">
        <v>5</v>
      </c>
      <c r="BV152" s="1">
        <v>93.75</v>
      </c>
      <c r="BW152">
        <v>0.77286666699999995</v>
      </c>
      <c r="BX152">
        <v>0.66500000000000004</v>
      </c>
      <c r="BY152" s="1">
        <v>0.80051249999999996</v>
      </c>
      <c r="BZ152">
        <v>80</v>
      </c>
      <c r="CA152">
        <v>79</v>
      </c>
      <c r="CB152">
        <v>1</v>
      </c>
      <c r="CC152" s="1">
        <v>98.75</v>
      </c>
      <c r="CD152">
        <v>0.66227848099999997</v>
      </c>
      <c r="CE152">
        <v>0.64800000000000002</v>
      </c>
      <c r="CF152" s="1">
        <v>0.66596250000000001</v>
      </c>
      <c r="CG152" s="1">
        <v>0.20203840300000001</v>
      </c>
      <c r="CH152">
        <v>40</v>
      </c>
      <c r="CI152">
        <v>39</v>
      </c>
      <c r="CJ152">
        <v>1</v>
      </c>
      <c r="CK152">
        <v>97.5</v>
      </c>
      <c r="CL152">
        <v>0.74946153800000004</v>
      </c>
      <c r="CM152">
        <v>0.67500000000000004</v>
      </c>
      <c r="CN152">
        <v>0.75844999999999996</v>
      </c>
      <c r="CO152">
        <v>40</v>
      </c>
      <c r="CP152">
        <v>36</v>
      </c>
      <c r="CQ152">
        <v>4</v>
      </c>
      <c r="CR152">
        <v>0.9</v>
      </c>
      <c r="CS152">
        <v>0.79822222200000004</v>
      </c>
      <c r="CT152">
        <v>0.66249999999999998</v>
      </c>
      <c r="CU152">
        <v>0.84257499999999996</v>
      </c>
      <c r="CV152">
        <v>40</v>
      </c>
      <c r="CW152">
        <v>40</v>
      </c>
      <c r="CX152">
        <v>0</v>
      </c>
      <c r="CY152">
        <v>100</v>
      </c>
      <c r="CZ152">
        <v>0.65529999999999999</v>
      </c>
      <c r="DA152" t="s">
        <v>10</v>
      </c>
      <c r="DB152">
        <v>0.65529999999999999</v>
      </c>
      <c r="DC152">
        <v>40</v>
      </c>
      <c r="DD152">
        <v>39</v>
      </c>
      <c r="DE152">
        <v>1</v>
      </c>
      <c r="DF152">
        <v>97.5</v>
      </c>
      <c r="DG152">
        <v>0.66943589699999995</v>
      </c>
      <c r="DH152">
        <v>0.64800000000000002</v>
      </c>
      <c r="DI152">
        <v>0.67662500000000003</v>
      </c>
    </row>
    <row r="153" spans="1:113" x14ac:dyDescent="0.25">
      <c r="A153" t="s">
        <v>143</v>
      </c>
      <c r="B153">
        <v>1</v>
      </c>
      <c r="C153" t="s">
        <v>4</v>
      </c>
      <c r="D153">
        <v>150</v>
      </c>
      <c r="E153">
        <v>0</v>
      </c>
      <c r="F153">
        <v>123</v>
      </c>
      <c r="G153">
        <v>27</v>
      </c>
      <c r="H153">
        <v>94.30894309</v>
      </c>
      <c r="I153">
        <v>5.6910569110000004</v>
      </c>
      <c r="J153">
        <v>85.185185189999999</v>
      </c>
      <c r="K153">
        <v>14.81481481</v>
      </c>
      <c r="L153" s="1">
        <v>0.35031896600000001</v>
      </c>
      <c r="M153">
        <v>5.4202453999999997E-2</v>
      </c>
      <c r="N153" s="1">
        <v>0.28875000000000001</v>
      </c>
      <c r="O153">
        <v>9.9121139999999996E-3</v>
      </c>
      <c r="P153">
        <v>15.70881226</v>
      </c>
      <c r="Q153" t="s">
        <v>276</v>
      </c>
      <c r="R153">
        <v>1</v>
      </c>
      <c r="S153" t="s">
        <v>164</v>
      </c>
      <c r="T153" t="s">
        <v>165</v>
      </c>
      <c r="U153">
        <v>90</v>
      </c>
      <c r="V153">
        <v>70</v>
      </c>
      <c r="W153" s="1">
        <v>40</v>
      </c>
      <c r="X153" s="1">
        <v>57.5</v>
      </c>
      <c r="Y153">
        <v>1.0423750000000001</v>
      </c>
      <c r="Z153">
        <v>0.94695652173913003</v>
      </c>
      <c r="AA153">
        <v>1.0300833333333299</v>
      </c>
      <c r="AB153">
        <v>1.21376470588235</v>
      </c>
      <c r="AC153">
        <v>55</v>
      </c>
      <c r="AD153">
        <v>32.5</v>
      </c>
      <c r="AE153">
        <v>0.55986363636363601</v>
      </c>
      <c r="AF153">
        <v>0.66592307692307695</v>
      </c>
      <c r="AG153">
        <v>0.56322222222222196</v>
      </c>
      <c r="AH153">
        <v>0.52959259259259295</v>
      </c>
      <c r="AI153">
        <v>-100</v>
      </c>
      <c r="AJ153" t="s">
        <v>383</v>
      </c>
      <c r="AK153">
        <v>1</v>
      </c>
      <c r="AL153" t="s">
        <v>301</v>
      </c>
      <c r="AM153">
        <v>72</v>
      </c>
      <c r="AN153">
        <v>0</v>
      </c>
      <c r="AO153">
        <v>0</v>
      </c>
      <c r="AP153">
        <v>36</v>
      </c>
      <c r="AQ153">
        <v>36</v>
      </c>
      <c r="AR153">
        <v>87.5</v>
      </c>
      <c r="AS153">
        <v>100</v>
      </c>
      <c r="AT153">
        <v>87.5</v>
      </c>
      <c r="AU153">
        <v>100</v>
      </c>
      <c r="AV153">
        <v>1.076333333</v>
      </c>
      <c r="AW153">
        <v>0.63008333299999997</v>
      </c>
      <c r="AX153">
        <v>0.65670833299999998</v>
      </c>
      <c r="AY153">
        <v>0.65670833299999998</v>
      </c>
      <c r="AZ153">
        <v>0.89700000000000002</v>
      </c>
      <c r="BA153">
        <v>0.57220833299999996</v>
      </c>
      <c r="BB153">
        <v>0.63675000000000004</v>
      </c>
      <c r="BC153">
        <v>0.63675000000000004</v>
      </c>
      <c r="BD153">
        <v>0.63300000000000001</v>
      </c>
      <c r="BE153">
        <v>0.59050000000000002</v>
      </c>
      <c r="BF153">
        <v>0.58250000000000002</v>
      </c>
      <c r="BG153">
        <v>0.60750000000000004</v>
      </c>
      <c r="BH153" s="1">
        <v>-0.38986528300000001</v>
      </c>
      <c r="BI153" s="1">
        <v>-0.16661505099999999</v>
      </c>
      <c r="BJ153" s="1">
        <v>-0.40840817600000001</v>
      </c>
      <c r="BK153" t="s">
        <v>516</v>
      </c>
      <c r="BL153">
        <v>1</v>
      </c>
      <c r="BM153" t="s">
        <v>413</v>
      </c>
      <c r="BN153">
        <v>160</v>
      </c>
      <c r="BO153">
        <v>0</v>
      </c>
      <c r="BP153">
        <v>0</v>
      </c>
      <c r="BQ153">
        <v>137</v>
      </c>
      <c r="BR153">
        <v>23</v>
      </c>
      <c r="BS153">
        <v>80</v>
      </c>
      <c r="BT153">
        <v>69</v>
      </c>
      <c r="BU153">
        <v>11</v>
      </c>
      <c r="BV153" s="1">
        <v>86.25</v>
      </c>
      <c r="BW153">
        <v>0.93952173900000002</v>
      </c>
      <c r="BX153">
        <v>0.76809090899999999</v>
      </c>
      <c r="BY153" s="1">
        <v>1.0059750000000001</v>
      </c>
      <c r="BZ153">
        <v>80</v>
      </c>
      <c r="CA153">
        <v>68</v>
      </c>
      <c r="CB153">
        <v>12</v>
      </c>
      <c r="CC153" s="1">
        <v>85</v>
      </c>
      <c r="CD153">
        <v>0.85414705899999999</v>
      </c>
      <c r="CE153">
        <v>0.53774999999999995</v>
      </c>
      <c r="CF153" s="1">
        <v>0.89524999999999999</v>
      </c>
      <c r="CG153" s="1">
        <v>0.12368053599999999</v>
      </c>
      <c r="CH153">
        <v>40</v>
      </c>
      <c r="CI153">
        <v>35</v>
      </c>
      <c r="CJ153">
        <v>5</v>
      </c>
      <c r="CK153">
        <v>87.5</v>
      </c>
      <c r="CL153">
        <v>0.79248571400000001</v>
      </c>
      <c r="CM153">
        <v>0.61839999999999995</v>
      </c>
      <c r="CN153">
        <v>0.84412500000000001</v>
      </c>
      <c r="CO153">
        <v>40</v>
      </c>
      <c r="CP153">
        <v>34</v>
      </c>
      <c r="CQ153">
        <v>6</v>
      </c>
      <c r="CR153">
        <v>0.85</v>
      </c>
      <c r="CS153">
        <v>1.090882353</v>
      </c>
      <c r="CT153">
        <v>0.89283333300000001</v>
      </c>
      <c r="CU153">
        <v>1.1678249999999999</v>
      </c>
      <c r="CV153">
        <v>40</v>
      </c>
      <c r="CW153">
        <v>32</v>
      </c>
      <c r="CX153">
        <v>8</v>
      </c>
      <c r="CY153">
        <v>80</v>
      </c>
      <c r="CZ153">
        <v>0.82715625000000004</v>
      </c>
      <c r="DA153">
        <v>0.543875</v>
      </c>
      <c r="DB153">
        <v>0.90077499999999999</v>
      </c>
      <c r="DC153">
        <v>40</v>
      </c>
      <c r="DD153">
        <v>36</v>
      </c>
      <c r="DE153">
        <v>4</v>
      </c>
      <c r="DF153">
        <v>90</v>
      </c>
      <c r="DG153">
        <v>0.87813888900000003</v>
      </c>
      <c r="DH153">
        <v>0.52549999999999997</v>
      </c>
      <c r="DI153">
        <v>0.88972499999999999</v>
      </c>
    </row>
    <row r="154" spans="1:113" x14ac:dyDescent="0.25">
      <c r="A154" t="s">
        <v>144</v>
      </c>
      <c r="B154">
        <v>1</v>
      </c>
      <c r="C154" t="s">
        <v>4</v>
      </c>
      <c r="D154">
        <v>149</v>
      </c>
      <c r="E154">
        <v>1</v>
      </c>
      <c r="F154">
        <v>123</v>
      </c>
      <c r="G154">
        <v>26</v>
      </c>
      <c r="H154">
        <v>93.49593496</v>
      </c>
      <c r="I154">
        <v>6.5040650409999996</v>
      </c>
      <c r="J154">
        <v>92.307692309999993</v>
      </c>
      <c r="K154">
        <v>7.692307692</v>
      </c>
      <c r="L154" s="1">
        <v>0.396478261</v>
      </c>
      <c r="M154">
        <v>5.5818683000000001E-2</v>
      </c>
      <c r="N154" s="1">
        <v>0.35749999999999998</v>
      </c>
      <c r="O154">
        <v>0.106773124</v>
      </c>
      <c r="P154">
        <v>8.2274247490000008</v>
      </c>
      <c r="Q154" t="s">
        <v>277</v>
      </c>
      <c r="R154">
        <v>1</v>
      </c>
      <c r="S154" t="s">
        <v>164</v>
      </c>
      <c r="T154" t="s">
        <v>165</v>
      </c>
      <c r="U154">
        <v>89</v>
      </c>
      <c r="V154">
        <v>71</v>
      </c>
      <c r="W154" s="1">
        <v>75</v>
      </c>
      <c r="X154" s="1">
        <v>70</v>
      </c>
      <c r="Y154">
        <v>1.07703333333333</v>
      </c>
      <c r="Z154">
        <v>1.06221428571429</v>
      </c>
      <c r="AA154">
        <v>0.81989999999999996</v>
      </c>
      <c r="AB154">
        <v>0.92091666666666705</v>
      </c>
      <c r="AC154">
        <v>50</v>
      </c>
      <c r="AD154">
        <v>62.5</v>
      </c>
      <c r="AE154">
        <v>0.90580000000000005</v>
      </c>
      <c r="AF154">
        <v>0.79967999999999995</v>
      </c>
      <c r="AG154">
        <v>0.87324999999999997</v>
      </c>
      <c r="AH154">
        <v>0.78493333333333304</v>
      </c>
      <c r="AI154">
        <v>375</v>
      </c>
      <c r="AJ154" t="s">
        <v>384</v>
      </c>
      <c r="AK154">
        <v>1</v>
      </c>
      <c r="AL154" t="s">
        <v>301</v>
      </c>
      <c r="AM154">
        <v>72</v>
      </c>
      <c r="AN154">
        <v>0</v>
      </c>
      <c r="AO154">
        <v>0</v>
      </c>
      <c r="AP154">
        <v>36</v>
      </c>
      <c r="AQ154">
        <v>36</v>
      </c>
      <c r="AR154">
        <v>87.5</v>
      </c>
      <c r="AS154">
        <v>100</v>
      </c>
      <c r="AT154">
        <v>91.666666669999998</v>
      </c>
      <c r="AU154">
        <v>75</v>
      </c>
      <c r="AV154">
        <v>0.69158333299999997</v>
      </c>
      <c r="AW154">
        <v>0.49429166699999999</v>
      </c>
      <c r="AX154">
        <v>0.50220833300000001</v>
      </c>
      <c r="AY154">
        <v>0.50220833300000001</v>
      </c>
      <c r="AZ154">
        <v>0.69274999999999998</v>
      </c>
      <c r="BA154">
        <v>0.503791667</v>
      </c>
      <c r="BB154">
        <v>1.0807500000000001</v>
      </c>
      <c r="BC154">
        <v>0.53100000000000003</v>
      </c>
      <c r="BD154">
        <v>0.52449999999999997</v>
      </c>
      <c r="BE154">
        <v>0.498</v>
      </c>
      <c r="BF154">
        <v>0.51200000000000001</v>
      </c>
      <c r="BG154">
        <v>0.5635</v>
      </c>
      <c r="BH154" s="1">
        <v>-0.27382817199999998</v>
      </c>
      <c r="BI154" s="1">
        <v>1.68695E-3</v>
      </c>
      <c r="BJ154" s="1">
        <v>0.56271839999999995</v>
      </c>
      <c r="BK154" t="s">
        <v>517</v>
      </c>
      <c r="BL154">
        <v>1</v>
      </c>
      <c r="BM154" t="s">
        <v>413</v>
      </c>
      <c r="BN154">
        <v>160</v>
      </c>
      <c r="BO154">
        <v>0</v>
      </c>
      <c r="BP154">
        <v>0</v>
      </c>
      <c r="BQ154">
        <v>150</v>
      </c>
      <c r="BR154">
        <v>10</v>
      </c>
      <c r="BS154">
        <v>80</v>
      </c>
      <c r="BT154">
        <v>74</v>
      </c>
      <c r="BU154">
        <v>6</v>
      </c>
      <c r="BV154" s="1">
        <v>92.5</v>
      </c>
      <c r="BW154">
        <v>0.97818918899999996</v>
      </c>
      <c r="BX154">
        <v>0.93149999999999999</v>
      </c>
      <c r="BY154" s="1">
        <v>1.01335</v>
      </c>
      <c r="BZ154">
        <v>80</v>
      </c>
      <c r="CA154">
        <v>76</v>
      </c>
      <c r="CB154">
        <v>4</v>
      </c>
      <c r="CC154" s="1">
        <v>95</v>
      </c>
      <c r="CD154">
        <v>0.818578947</v>
      </c>
      <c r="CE154">
        <v>0.74124999999999996</v>
      </c>
      <c r="CF154" s="1">
        <v>0.83787500000000004</v>
      </c>
      <c r="CG154" s="1">
        <v>0.20942861400000001</v>
      </c>
      <c r="CH154">
        <v>40</v>
      </c>
      <c r="CI154">
        <v>38</v>
      </c>
      <c r="CJ154">
        <v>2</v>
      </c>
      <c r="CK154">
        <v>95</v>
      </c>
      <c r="CL154">
        <v>0.83810526299999999</v>
      </c>
      <c r="CM154">
        <v>0.9345</v>
      </c>
      <c r="CN154">
        <v>0.86872499999999997</v>
      </c>
      <c r="CO154">
        <v>40</v>
      </c>
      <c r="CP154">
        <v>36</v>
      </c>
      <c r="CQ154">
        <v>4</v>
      </c>
      <c r="CR154">
        <v>0.9</v>
      </c>
      <c r="CS154">
        <v>1.1260555560000001</v>
      </c>
      <c r="CT154">
        <v>0.93</v>
      </c>
      <c r="CU154">
        <v>1.157975</v>
      </c>
      <c r="CV154">
        <v>40</v>
      </c>
      <c r="CW154">
        <v>39</v>
      </c>
      <c r="CX154">
        <v>1</v>
      </c>
      <c r="CY154">
        <v>97.5</v>
      </c>
      <c r="CZ154">
        <v>0.831461538</v>
      </c>
      <c r="DA154">
        <v>0.41899999999999998</v>
      </c>
      <c r="DB154">
        <v>0.83397500000000002</v>
      </c>
      <c r="DC154">
        <v>40</v>
      </c>
      <c r="DD154">
        <v>37</v>
      </c>
      <c r="DE154">
        <v>3</v>
      </c>
      <c r="DF154">
        <v>92.5</v>
      </c>
      <c r="DG154">
        <v>0.80500000000000005</v>
      </c>
      <c r="DH154">
        <v>0.84866666700000004</v>
      </c>
      <c r="DI154">
        <v>0.84177500000000005</v>
      </c>
    </row>
    <row r="155" spans="1:113" x14ac:dyDescent="0.25">
      <c r="A155" t="s">
        <v>145</v>
      </c>
      <c r="B155">
        <v>1</v>
      </c>
      <c r="C155" t="s">
        <v>4</v>
      </c>
      <c r="D155">
        <v>150</v>
      </c>
      <c r="E155">
        <v>0</v>
      </c>
      <c r="F155">
        <v>123</v>
      </c>
      <c r="G155">
        <v>27</v>
      </c>
      <c r="H155">
        <v>100</v>
      </c>
      <c r="I155">
        <v>0</v>
      </c>
      <c r="J155">
        <v>48.148148149999997</v>
      </c>
      <c r="K155">
        <v>51.851851850000003</v>
      </c>
      <c r="L155" s="1">
        <v>0.29334959300000002</v>
      </c>
      <c r="M155">
        <v>3.8846690000000003E-2</v>
      </c>
      <c r="N155" s="1">
        <v>0.26535714300000002</v>
      </c>
      <c r="O155">
        <v>2.0307661000000001E-2</v>
      </c>
      <c r="P155">
        <v>51.851851850000003</v>
      </c>
      <c r="Q155" t="s">
        <v>278</v>
      </c>
      <c r="R155">
        <v>1</v>
      </c>
      <c r="S155" t="s">
        <v>164</v>
      </c>
      <c r="T155" t="s">
        <v>165</v>
      </c>
      <c r="U155">
        <v>114</v>
      </c>
      <c r="V155">
        <v>46</v>
      </c>
      <c r="W155" s="1">
        <v>47.5</v>
      </c>
      <c r="X155" s="1">
        <v>70</v>
      </c>
      <c r="Y155">
        <v>0.97105263157894695</v>
      </c>
      <c r="Z155">
        <v>1.01760714285714</v>
      </c>
      <c r="AA155">
        <v>1.1153809523809499</v>
      </c>
      <c r="AB155">
        <v>1.25075</v>
      </c>
      <c r="AC155">
        <v>45</v>
      </c>
      <c r="AD155">
        <v>42.5</v>
      </c>
      <c r="AE155">
        <v>0.49055555555555602</v>
      </c>
      <c r="AF155">
        <v>0.66758823529411804</v>
      </c>
      <c r="AG155">
        <v>0.44854545454545502</v>
      </c>
      <c r="AH155">
        <v>0.62308695652173895</v>
      </c>
      <c r="AI155">
        <v>-150</v>
      </c>
      <c r="AJ155" t="s">
        <v>890</v>
      </c>
      <c r="AK155">
        <v>1</v>
      </c>
      <c r="AL155" t="s">
        <v>877</v>
      </c>
      <c r="AM155">
        <v>72</v>
      </c>
      <c r="AN155">
        <v>0</v>
      </c>
      <c r="AO155">
        <v>0</v>
      </c>
      <c r="AP155">
        <v>36</v>
      </c>
      <c r="AQ155">
        <v>36</v>
      </c>
      <c r="AR155">
        <v>95.8333333333333</v>
      </c>
      <c r="AS155">
        <v>95.8333333333333</v>
      </c>
      <c r="AT155">
        <v>95.8333333333333</v>
      </c>
      <c r="AU155">
        <v>100</v>
      </c>
      <c r="AV155">
        <v>0.487375</v>
      </c>
      <c r="AW155">
        <v>0.40704166666666702</v>
      </c>
      <c r="AX155">
        <v>0.546875</v>
      </c>
      <c r="AY155">
        <v>0.43741666666666701</v>
      </c>
      <c r="AZ155">
        <v>0.45837499999999998</v>
      </c>
      <c r="BA155">
        <v>0.43</v>
      </c>
      <c r="BB155">
        <v>0.44950000000000001</v>
      </c>
      <c r="BC155">
        <v>0.44950000000000001</v>
      </c>
      <c r="BD155">
        <v>0.40749999999999997</v>
      </c>
      <c r="BE155">
        <v>0.4325</v>
      </c>
      <c r="BF155">
        <v>0.433</v>
      </c>
      <c r="BG155">
        <v>0.44950000000000001</v>
      </c>
      <c r="BH155">
        <v>0.12208258527827601</v>
      </c>
      <c r="BI155">
        <v>-5.9502436522185197E-2</v>
      </c>
      <c r="BJ155">
        <v>-7.7712233906129802E-2</v>
      </c>
      <c r="BK155" t="s">
        <v>925</v>
      </c>
      <c r="BL155">
        <v>1</v>
      </c>
      <c r="BM155" t="s">
        <v>926</v>
      </c>
      <c r="BN155">
        <v>160</v>
      </c>
      <c r="BO155">
        <v>0</v>
      </c>
      <c r="BP155">
        <v>0</v>
      </c>
      <c r="BQ155">
        <v>151</v>
      </c>
      <c r="BR155">
        <v>9</v>
      </c>
      <c r="BS155">
        <v>80</v>
      </c>
      <c r="BT155">
        <v>74</v>
      </c>
      <c r="BU155">
        <v>6</v>
      </c>
      <c r="BV155">
        <v>92.5</v>
      </c>
      <c r="BW155">
        <v>0.61437837837837805</v>
      </c>
      <c r="BX155">
        <v>0.62083333333333302</v>
      </c>
      <c r="BY155">
        <v>0.65618750000000003</v>
      </c>
      <c r="BZ155">
        <v>80</v>
      </c>
      <c r="CA155">
        <v>77</v>
      </c>
      <c r="CB155">
        <v>3</v>
      </c>
      <c r="CC155">
        <v>96.25</v>
      </c>
      <c r="CD155">
        <v>0.64367532467532496</v>
      </c>
      <c r="CE155">
        <v>0.72599999999999998</v>
      </c>
      <c r="CF155">
        <v>0.66522499999999996</v>
      </c>
      <c r="CG155">
        <v>-1.35856289225449E-2</v>
      </c>
      <c r="CH155">
        <v>40</v>
      </c>
      <c r="CI155">
        <v>40</v>
      </c>
      <c r="CJ155">
        <v>0</v>
      </c>
      <c r="CK155">
        <v>100</v>
      </c>
      <c r="CL155">
        <v>0.54507499999999998</v>
      </c>
      <c r="CM155" t="s">
        <v>10</v>
      </c>
      <c r="CN155">
        <v>0.54507499999999998</v>
      </c>
      <c r="CO155">
        <v>40</v>
      </c>
      <c r="CP155">
        <v>34</v>
      </c>
      <c r="CQ155">
        <v>6</v>
      </c>
      <c r="CR155">
        <v>0.85</v>
      </c>
      <c r="CS155">
        <v>0.69591176470588201</v>
      </c>
      <c r="CT155">
        <v>0.62083333333333302</v>
      </c>
      <c r="CU155">
        <v>0.76729999999999998</v>
      </c>
      <c r="CV155">
        <v>40</v>
      </c>
      <c r="CW155">
        <v>40</v>
      </c>
      <c r="CX155">
        <v>0</v>
      </c>
      <c r="CY155">
        <v>100</v>
      </c>
      <c r="CZ155">
        <v>0.62007500000000004</v>
      </c>
      <c r="DA155" t="s">
        <v>10</v>
      </c>
      <c r="DB155">
        <v>0.62007500000000004</v>
      </c>
      <c r="DC155">
        <v>40</v>
      </c>
      <c r="DD155">
        <v>37</v>
      </c>
      <c r="DE155">
        <v>3</v>
      </c>
      <c r="DF155">
        <v>92.5</v>
      </c>
      <c r="DG155">
        <v>0.66918918918918902</v>
      </c>
      <c r="DH155">
        <v>0.72599999999999998</v>
      </c>
      <c r="DI155">
        <v>0.71037499999999998</v>
      </c>
    </row>
    <row r="156" spans="1:113" x14ac:dyDescent="0.25">
      <c r="A156" t="s">
        <v>146</v>
      </c>
      <c r="B156">
        <v>1</v>
      </c>
      <c r="C156" t="s">
        <v>4</v>
      </c>
      <c r="D156">
        <v>150</v>
      </c>
      <c r="E156">
        <v>0</v>
      </c>
      <c r="F156">
        <v>123</v>
      </c>
      <c r="G156">
        <v>27</v>
      </c>
      <c r="H156">
        <v>100</v>
      </c>
      <c r="I156">
        <v>0</v>
      </c>
      <c r="J156">
        <v>96.296296299999995</v>
      </c>
      <c r="K156">
        <v>3.703703704</v>
      </c>
      <c r="L156" s="1">
        <v>0.34686991900000003</v>
      </c>
      <c r="M156">
        <v>4.5085158E-2</v>
      </c>
      <c r="N156" s="1">
        <v>0.29199999999999998</v>
      </c>
      <c r="O156" t="s">
        <v>10</v>
      </c>
      <c r="P156">
        <v>3.703703704</v>
      </c>
      <c r="Q156" t="s">
        <v>279</v>
      </c>
      <c r="R156">
        <v>1</v>
      </c>
      <c r="S156" t="s">
        <v>164</v>
      </c>
      <c r="T156" t="s">
        <v>165</v>
      </c>
      <c r="U156">
        <v>86</v>
      </c>
      <c r="V156">
        <v>74</v>
      </c>
      <c r="W156" s="1">
        <v>50</v>
      </c>
      <c r="X156" s="1">
        <v>60</v>
      </c>
      <c r="Y156">
        <v>1.0362</v>
      </c>
      <c r="Z156">
        <v>1.2649999999999999</v>
      </c>
      <c r="AA156">
        <v>1.0311999999999999</v>
      </c>
      <c r="AB156">
        <v>0.75612500000000005</v>
      </c>
      <c r="AC156">
        <v>55</v>
      </c>
      <c r="AD156">
        <v>50</v>
      </c>
      <c r="AE156">
        <v>0.40368181818181798</v>
      </c>
      <c r="AF156">
        <v>0.41880000000000001</v>
      </c>
      <c r="AG156">
        <v>0.33250000000000002</v>
      </c>
      <c r="AH156">
        <v>0.4844</v>
      </c>
      <c r="AI156">
        <v>200</v>
      </c>
      <c r="AJ156" t="s">
        <v>891</v>
      </c>
      <c r="AK156">
        <v>1</v>
      </c>
      <c r="AL156" t="s">
        <v>877</v>
      </c>
      <c r="AM156">
        <v>70</v>
      </c>
      <c r="AN156">
        <v>0</v>
      </c>
      <c r="AO156">
        <v>1</v>
      </c>
      <c r="AP156">
        <v>35</v>
      </c>
      <c r="AQ156">
        <v>35</v>
      </c>
      <c r="AR156">
        <v>81.818181818181799</v>
      </c>
      <c r="AS156">
        <v>79.1666666666667</v>
      </c>
      <c r="AT156">
        <v>83.3333333333333</v>
      </c>
      <c r="AU156">
        <v>100</v>
      </c>
      <c r="AV156">
        <v>1.0244090909090899</v>
      </c>
      <c r="AW156">
        <v>0.51209090909090904</v>
      </c>
      <c r="AX156">
        <v>0.96204166666666702</v>
      </c>
      <c r="AY156">
        <v>0.46</v>
      </c>
      <c r="AZ156">
        <v>0.834666666666667</v>
      </c>
      <c r="BA156">
        <v>0.46129166666666699</v>
      </c>
      <c r="BB156">
        <v>0.38674999999999998</v>
      </c>
      <c r="BC156">
        <v>0.38674999999999998</v>
      </c>
      <c r="BD156">
        <v>0.47399999999999998</v>
      </c>
      <c r="BE156">
        <v>0.49099999999999999</v>
      </c>
      <c r="BF156">
        <v>0.45850000000000002</v>
      </c>
      <c r="BG156">
        <v>0.39050000000000001</v>
      </c>
      <c r="BH156">
        <v>-6.08813654582833E-2</v>
      </c>
      <c r="BI156">
        <v>-0.18522133972282601</v>
      </c>
      <c r="BJ156">
        <v>-0.62246527931845397</v>
      </c>
      <c r="BK156" t="s">
        <v>927</v>
      </c>
      <c r="BL156">
        <v>1</v>
      </c>
      <c r="BM156" t="s">
        <v>928</v>
      </c>
      <c r="BN156">
        <v>160</v>
      </c>
      <c r="BO156">
        <v>0</v>
      </c>
      <c r="BP156">
        <v>0</v>
      </c>
      <c r="BQ156">
        <v>141</v>
      </c>
      <c r="BR156">
        <v>19</v>
      </c>
      <c r="BS156">
        <v>80</v>
      </c>
      <c r="BT156">
        <v>72</v>
      </c>
      <c r="BU156">
        <v>8</v>
      </c>
      <c r="BV156">
        <v>90</v>
      </c>
      <c r="BW156">
        <v>0.838666666666667</v>
      </c>
      <c r="BX156">
        <v>1.0834999999999999</v>
      </c>
      <c r="BY156">
        <v>0.93315000000000003</v>
      </c>
      <c r="BZ156">
        <v>80</v>
      </c>
      <c r="CA156">
        <v>69</v>
      </c>
      <c r="CB156">
        <v>11</v>
      </c>
      <c r="CC156">
        <v>86.25</v>
      </c>
      <c r="CD156">
        <v>0.83363768115942005</v>
      </c>
      <c r="CE156">
        <v>0.51281818181818195</v>
      </c>
      <c r="CF156">
        <v>0.85087500000000005</v>
      </c>
      <c r="CG156">
        <v>9.6694579109739998E-2</v>
      </c>
      <c r="CH156">
        <v>40</v>
      </c>
      <c r="CI156">
        <v>34</v>
      </c>
      <c r="CJ156">
        <v>6</v>
      </c>
      <c r="CK156">
        <v>85</v>
      </c>
      <c r="CL156">
        <v>0.687205882352941</v>
      </c>
      <c r="CM156">
        <v>0.731833333333333</v>
      </c>
      <c r="CN156">
        <v>0.76244999999999996</v>
      </c>
      <c r="CO156">
        <v>40</v>
      </c>
      <c r="CP156">
        <v>38</v>
      </c>
      <c r="CQ156">
        <v>2</v>
      </c>
      <c r="CR156">
        <v>0.95</v>
      </c>
      <c r="CS156">
        <v>0.97418421052631599</v>
      </c>
      <c r="CT156">
        <v>2.1385000000000001</v>
      </c>
      <c r="CU156">
        <v>1.10385</v>
      </c>
      <c r="CV156">
        <v>40</v>
      </c>
      <c r="CW156">
        <v>31</v>
      </c>
      <c r="CX156">
        <v>9</v>
      </c>
      <c r="CY156">
        <v>77.5</v>
      </c>
      <c r="CZ156">
        <v>0.928193548387097</v>
      </c>
      <c r="DA156">
        <v>0.498</v>
      </c>
      <c r="DB156">
        <v>0.93330000000000002</v>
      </c>
      <c r="DC156">
        <v>40</v>
      </c>
      <c r="DD156">
        <v>38</v>
      </c>
      <c r="DE156">
        <v>2</v>
      </c>
      <c r="DF156">
        <v>95</v>
      </c>
      <c r="DG156">
        <v>0.75649999999999995</v>
      </c>
      <c r="DH156">
        <v>0.57950000000000002</v>
      </c>
      <c r="DI156">
        <v>0.76844999999999997</v>
      </c>
    </row>
    <row r="157" spans="1:113" x14ac:dyDescent="0.25">
      <c r="A157" t="s">
        <v>1</v>
      </c>
      <c r="B157">
        <v>1</v>
      </c>
      <c r="C157" t="s">
        <v>4</v>
      </c>
      <c r="D157">
        <v>150</v>
      </c>
      <c r="E157">
        <v>0</v>
      </c>
      <c r="F157">
        <v>123</v>
      </c>
      <c r="G157">
        <v>27</v>
      </c>
      <c r="H157">
        <v>99.18699187</v>
      </c>
      <c r="I157">
        <v>0.81300813000000005</v>
      </c>
      <c r="J157">
        <v>81.481481479999999</v>
      </c>
      <c r="K157">
        <v>18.518518520000001</v>
      </c>
      <c r="L157" s="1">
        <v>0.33776229499999999</v>
      </c>
      <c r="M157">
        <v>3.7234582000000002E-2</v>
      </c>
      <c r="N157" s="1">
        <v>0.29580000000000001</v>
      </c>
      <c r="O157">
        <v>1.3479613999999999E-2</v>
      </c>
      <c r="P157">
        <v>18.67030965</v>
      </c>
      <c r="Q157" t="s">
        <v>280</v>
      </c>
      <c r="R157">
        <v>1</v>
      </c>
      <c r="S157" t="s">
        <v>164</v>
      </c>
      <c r="T157" t="s">
        <v>165</v>
      </c>
      <c r="U157">
        <v>97</v>
      </c>
      <c r="V157">
        <v>63</v>
      </c>
      <c r="W157" s="1">
        <v>42.5</v>
      </c>
      <c r="X157" s="1">
        <v>57.5</v>
      </c>
      <c r="Y157">
        <v>0.83752941176470597</v>
      </c>
      <c r="Z157">
        <v>1.07452173913043</v>
      </c>
      <c r="AA157">
        <v>0.88017391304347803</v>
      </c>
      <c r="AB157">
        <v>0.873588235294118</v>
      </c>
      <c r="AC157">
        <v>62.5</v>
      </c>
      <c r="AD157">
        <v>55</v>
      </c>
      <c r="AE157">
        <v>0.91124000000000005</v>
      </c>
      <c r="AF157">
        <v>1.0789545454545499</v>
      </c>
      <c r="AG157">
        <v>1.0029333333333299</v>
      </c>
      <c r="AH157">
        <v>0.89561111111111102</v>
      </c>
      <c r="AI157">
        <v>125</v>
      </c>
      <c r="AJ157" t="s">
        <v>892</v>
      </c>
      <c r="AK157">
        <v>1</v>
      </c>
      <c r="AL157" t="s">
        <v>877</v>
      </c>
      <c r="AM157">
        <v>72</v>
      </c>
      <c r="AN157">
        <v>0</v>
      </c>
      <c r="AO157">
        <v>0</v>
      </c>
      <c r="AP157">
        <v>36</v>
      </c>
      <c r="AQ157">
        <v>36</v>
      </c>
      <c r="AR157">
        <v>87.5</v>
      </c>
      <c r="AS157">
        <v>95.8333333333333</v>
      </c>
      <c r="AT157">
        <v>100</v>
      </c>
      <c r="AU157">
        <v>100</v>
      </c>
      <c r="AV157">
        <v>0.54845833333333305</v>
      </c>
      <c r="AW157">
        <v>0.43075000000000002</v>
      </c>
      <c r="AX157">
        <v>0.480333333333333</v>
      </c>
      <c r="AY157">
        <v>0.43387500000000001</v>
      </c>
      <c r="AZ157">
        <v>0.48949999999999999</v>
      </c>
      <c r="BA157">
        <v>0.48949999999999999</v>
      </c>
      <c r="BB157">
        <v>0.38574999999999998</v>
      </c>
      <c r="BC157">
        <v>0.38574999999999998</v>
      </c>
      <c r="BD157">
        <v>0.432</v>
      </c>
      <c r="BE157">
        <v>0.42349999999999999</v>
      </c>
      <c r="BF157">
        <v>0.44</v>
      </c>
      <c r="BG157">
        <v>0.3735</v>
      </c>
      <c r="BH157">
        <v>-0.12421180581934201</v>
      </c>
      <c r="BI157">
        <v>-0.107498290663223</v>
      </c>
      <c r="BJ157">
        <v>-0.29666489402112001</v>
      </c>
      <c r="BK157" t="s">
        <v>929</v>
      </c>
      <c r="BL157">
        <v>1</v>
      </c>
      <c r="BM157" t="s">
        <v>930</v>
      </c>
      <c r="BN157">
        <v>160</v>
      </c>
      <c r="BO157">
        <v>0</v>
      </c>
      <c r="BP157">
        <v>0</v>
      </c>
      <c r="BQ157">
        <v>149</v>
      </c>
      <c r="BR157">
        <v>11</v>
      </c>
      <c r="BS157">
        <v>80</v>
      </c>
      <c r="BT157">
        <v>77</v>
      </c>
      <c r="BU157">
        <v>3</v>
      </c>
      <c r="BV157">
        <v>96.25</v>
      </c>
      <c r="BW157">
        <v>0.70225974025974003</v>
      </c>
      <c r="BX157">
        <v>0.79400000000000004</v>
      </c>
      <c r="BY157">
        <v>0.72072499999999995</v>
      </c>
      <c r="BZ157">
        <v>80</v>
      </c>
      <c r="CA157">
        <v>72</v>
      </c>
      <c r="CB157">
        <v>8</v>
      </c>
      <c r="CC157">
        <v>90</v>
      </c>
      <c r="CD157">
        <v>0.77512499999999995</v>
      </c>
      <c r="CE157">
        <v>0.65112499999999995</v>
      </c>
      <c r="CF157">
        <v>0.80471250000000005</v>
      </c>
      <c r="CG157">
        <v>-0.10436957298414</v>
      </c>
      <c r="CH157">
        <v>40</v>
      </c>
      <c r="CI157">
        <v>40</v>
      </c>
      <c r="CJ157">
        <v>0</v>
      </c>
      <c r="CK157">
        <v>100</v>
      </c>
      <c r="CL157">
        <v>0.63372499999999998</v>
      </c>
      <c r="CM157" t="s">
        <v>10</v>
      </c>
      <c r="CN157">
        <v>0.63372499999999998</v>
      </c>
      <c r="CO157">
        <v>40</v>
      </c>
      <c r="CP157">
        <v>37</v>
      </c>
      <c r="CQ157">
        <v>3</v>
      </c>
      <c r="CR157">
        <v>0.92500000000000004</v>
      </c>
      <c r="CS157">
        <v>0.77635135135135103</v>
      </c>
      <c r="CT157">
        <v>0.79400000000000004</v>
      </c>
      <c r="CU157">
        <v>0.80772500000000003</v>
      </c>
      <c r="CV157">
        <v>40</v>
      </c>
      <c r="CW157">
        <v>36</v>
      </c>
      <c r="CX157">
        <v>4</v>
      </c>
      <c r="CY157">
        <v>90</v>
      </c>
      <c r="CZ157">
        <v>0.75919444444444395</v>
      </c>
      <c r="DA157">
        <v>0.57650000000000001</v>
      </c>
      <c r="DB157">
        <v>0.77434999999999998</v>
      </c>
      <c r="DC157">
        <v>40</v>
      </c>
      <c r="DD157">
        <v>36</v>
      </c>
      <c r="DE157">
        <v>4</v>
      </c>
      <c r="DF157">
        <v>90</v>
      </c>
      <c r="DG157">
        <v>0.79105555555555596</v>
      </c>
      <c r="DH157">
        <v>0.72575000000000001</v>
      </c>
      <c r="DI157">
        <v>0.83507500000000001</v>
      </c>
    </row>
  </sheetData>
  <conditionalFormatting sqref="W3:X3 W28:X31 W9:X9 W40:X42 W105:X126 W100:X101 W87:X88 W83:X85 W76:X78 W70:X71 W147:X157 W136:X145 W131:X132 W48:X50 W11:X15 W18:X18 W20:X20 W22:X23 W25:X25 W33:X36 W38:X38 W44:X46 W53:X59 W61:X61 W63:X63 W66:X68 W80:X80 W90:X94">
    <cfRule type="cellIs" dxfId="130" priority="2" operator="lessThan">
      <formula>40</formula>
    </cfRule>
  </conditionalFormatting>
  <conditionalFormatting sqref="I2:I3 I9 I11:I15 I18 I20 I23 I25:I31 I33:I36 I38:I42 I44:I50 I53:I59 I61 I63 I76:I78 I90:I94 I128:I132 I134:I136 I142:I157 I138:I140 I108:I126 I105:I106 I100:I102 I97:I98 I80:I88 I66:I72 I7">
    <cfRule type="cellIs" dxfId="129" priority="1" operator="greaterThan">
      <formula>50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7E22BA-0F0F-F54E-A4A2-243D3BA2E5B1}">
  <dimension ref="A1:HQ157"/>
  <sheetViews>
    <sheetView workbookViewId="0">
      <pane xSplit="1" ySplit="1" topLeftCell="GU25" activePane="bottomRight" state="frozen"/>
      <selection pane="topRight" activeCell="B1" sqref="B1"/>
      <selection pane="bottomLeft" activeCell="A2" sqref="A2"/>
      <selection pane="bottomRight" activeCell="HD1" sqref="HD1"/>
    </sheetView>
  </sheetViews>
  <sheetFormatPr defaultColWidth="11" defaultRowHeight="15.75" x14ac:dyDescent="0.25"/>
  <cols>
    <col min="197" max="197" width="11" style="2"/>
    <col min="202" max="202" width="10.875" style="2"/>
    <col min="203" max="208" width="10.875" style="28"/>
    <col min="209" max="209" width="11" style="28"/>
    <col min="210" max="214" width="11" style="19"/>
    <col min="215" max="215" width="11" style="23"/>
  </cols>
  <sheetData>
    <row r="1" spans="1:225" x14ac:dyDescent="0.25">
      <c r="A1" t="s">
        <v>569</v>
      </c>
      <c r="B1" s="4" t="s">
        <v>570</v>
      </c>
      <c r="C1" s="4" t="s">
        <v>571</v>
      </c>
      <c r="D1" s="4" t="s">
        <v>572</v>
      </c>
      <c r="E1" s="4" t="s">
        <v>573</v>
      </c>
      <c r="F1" s="4" t="s">
        <v>574</v>
      </c>
      <c r="G1" s="4" t="s">
        <v>575</v>
      </c>
      <c r="H1" s="4" t="s">
        <v>576</v>
      </c>
      <c r="I1" s="4" t="s">
        <v>577</v>
      </c>
      <c r="J1" s="4" t="s">
        <v>578</v>
      </c>
      <c r="K1" s="4" t="s">
        <v>579</v>
      </c>
      <c r="L1" s="4" t="s">
        <v>580</v>
      </c>
      <c r="M1" s="4" t="s">
        <v>581</v>
      </c>
      <c r="N1" s="4" t="s">
        <v>582</v>
      </c>
      <c r="O1" s="4" t="s">
        <v>583</v>
      </c>
      <c r="P1" s="4" t="s">
        <v>584</v>
      </c>
      <c r="Q1" s="4" t="s">
        <v>585</v>
      </c>
      <c r="R1" s="4" t="s">
        <v>586</v>
      </c>
      <c r="S1" s="4" t="s">
        <v>587</v>
      </c>
      <c r="T1" s="4" t="s">
        <v>588</v>
      </c>
      <c r="U1" s="4" t="s">
        <v>589</v>
      </c>
      <c r="V1" s="4" t="s">
        <v>590</v>
      </c>
      <c r="W1" s="4" t="s">
        <v>591</v>
      </c>
      <c r="X1" s="4" t="s">
        <v>592</v>
      </c>
      <c r="Y1" s="4" t="s">
        <v>593</v>
      </c>
      <c r="Z1" s="4" t="s">
        <v>594</v>
      </c>
      <c r="AA1" s="4" t="s">
        <v>595</v>
      </c>
      <c r="AB1" s="4" t="s">
        <v>596</v>
      </c>
      <c r="AC1" s="4" t="s">
        <v>597</v>
      </c>
      <c r="AD1" s="4" t="s">
        <v>598</v>
      </c>
      <c r="AE1" s="4" t="s">
        <v>599</v>
      </c>
      <c r="AF1" s="4" t="s">
        <v>600</v>
      </c>
      <c r="AG1" s="4" t="s">
        <v>601</v>
      </c>
      <c r="AH1" s="4" t="s">
        <v>602</v>
      </c>
      <c r="AI1" s="4" t="s">
        <v>603</v>
      </c>
      <c r="AJ1" s="4" t="s">
        <v>604</v>
      </c>
      <c r="AK1" s="4" t="s">
        <v>605</v>
      </c>
      <c r="AL1" s="4" t="s">
        <v>606</v>
      </c>
      <c r="AM1" s="4" t="s">
        <v>607</v>
      </c>
      <c r="AN1" s="4" t="s">
        <v>608</v>
      </c>
      <c r="AO1" s="4" t="s">
        <v>609</v>
      </c>
      <c r="AP1" s="4" t="s">
        <v>610</v>
      </c>
      <c r="AQ1" s="4" t="s">
        <v>611</v>
      </c>
      <c r="AR1" s="4" t="s">
        <v>612</v>
      </c>
      <c r="AS1" s="4" t="s">
        <v>613</v>
      </c>
      <c r="AT1" s="4" t="s">
        <v>614</v>
      </c>
      <c r="AU1" s="4" t="s">
        <v>615</v>
      </c>
      <c r="AV1" s="4" t="s">
        <v>616</v>
      </c>
      <c r="AW1" s="4" t="s">
        <v>617</v>
      </c>
      <c r="AX1" s="4" t="s">
        <v>618</v>
      </c>
      <c r="AY1" s="4" t="s">
        <v>619</v>
      </c>
      <c r="AZ1" s="4" t="s">
        <v>620</v>
      </c>
      <c r="BA1" s="4" t="s">
        <v>621</v>
      </c>
      <c r="BB1" s="4" t="s">
        <v>622</v>
      </c>
      <c r="BC1" s="4" t="s">
        <v>623</v>
      </c>
      <c r="BD1" s="4" t="s">
        <v>624</v>
      </c>
      <c r="BE1" s="4" t="s">
        <v>625</v>
      </c>
      <c r="BF1" s="4" t="s">
        <v>626</v>
      </c>
      <c r="BG1" s="4" t="s">
        <v>627</v>
      </c>
      <c r="BH1" s="4" t="s">
        <v>628</v>
      </c>
      <c r="BI1" s="4" t="s">
        <v>629</v>
      </c>
      <c r="BJ1" s="4" t="s">
        <v>630</v>
      </c>
      <c r="BK1" s="4" t="s">
        <v>631</v>
      </c>
      <c r="BL1" s="4" t="s">
        <v>632</v>
      </c>
      <c r="BM1" s="4" t="s">
        <v>633</v>
      </c>
      <c r="BN1" s="4" t="s">
        <v>634</v>
      </c>
      <c r="BO1" s="4" t="s">
        <v>635</v>
      </c>
      <c r="BP1" s="4" t="s">
        <v>636</v>
      </c>
      <c r="BQ1" s="4" t="s">
        <v>637</v>
      </c>
      <c r="BR1" s="4" t="s">
        <v>638</v>
      </c>
      <c r="BS1" s="4" t="s">
        <v>639</v>
      </c>
      <c r="BT1" s="4" t="s">
        <v>640</v>
      </c>
      <c r="BU1" s="4" t="s">
        <v>641</v>
      </c>
      <c r="BV1" s="4" t="s">
        <v>642</v>
      </c>
      <c r="BW1" s="4" t="s">
        <v>643</v>
      </c>
      <c r="BX1" s="4" t="s">
        <v>644</v>
      </c>
      <c r="BY1" s="4" t="s">
        <v>645</v>
      </c>
      <c r="BZ1" s="4" t="s">
        <v>646</v>
      </c>
      <c r="CA1" s="4" t="s">
        <v>647</v>
      </c>
      <c r="CB1" s="4" t="s">
        <v>648</v>
      </c>
      <c r="CC1" s="4" t="s">
        <v>649</v>
      </c>
      <c r="CD1" s="4" t="s">
        <v>650</v>
      </c>
      <c r="CE1" s="4" t="s">
        <v>651</v>
      </c>
      <c r="CF1" s="4" t="s">
        <v>652</v>
      </c>
      <c r="CG1" s="4" t="s">
        <v>653</v>
      </c>
      <c r="CH1" s="4" t="s">
        <v>654</v>
      </c>
      <c r="CI1" s="4" t="s">
        <v>655</v>
      </c>
      <c r="CJ1" s="4" t="s">
        <v>656</v>
      </c>
      <c r="CK1" s="4" t="s">
        <v>657</v>
      </c>
      <c r="CL1" s="4" t="s">
        <v>658</v>
      </c>
      <c r="CM1" s="4" t="s">
        <v>659</v>
      </c>
      <c r="CN1" s="4" t="s">
        <v>660</v>
      </c>
      <c r="CO1" s="4" t="s">
        <v>661</v>
      </c>
      <c r="CP1" s="4" t="s">
        <v>662</v>
      </c>
      <c r="CQ1" s="4" t="s">
        <v>663</v>
      </c>
      <c r="CR1" s="4" t="s">
        <v>664</v>
      </c>
      <c r="CS1" s="4" t="s">
        <v>665</v>
      </c>
      <c r="CT1" s="4" t="s">
        <v>666</v>
      </c>
      <c r="CU1" s="4" t="s">
        <v>667</v>
      </c>
      <c r="CV1" s="4" t="s">
        <v>668</v>
      </c>
      <c r="CW1" s="4" t="s">
        <v>669</v>
      </c>
      <c r="CX1" s="4" t="s">
        <v>670</v>
      </c>
      <c r="CY1" s="4" t="s">
        <v>671</v>
      </c>
      <c r="CZ1" s="4" t="s">
        <v>672</v>
      </c>
      <c r="DA1" s="4" t="s">
        <v>673</v>
      </c>
      <c r="DB1" s="4" t="s">
        <v>674</v>
      </c>
      <c r="DC1" s="4" t="s">
        <v>675</v>
      </c>
      <c r="DD1" s="4" t="s">
        <v>676</v>
      </c>
      <c r="DE1" s="4" t="s">
        <v>677</v>
      </c>
      <c r="DF1" s="4" t="s">
        <v>678</v>
      </c>
      <c r="DG1" s="4" t="s">
        <v>679</v>
      </c>
      <c r="DH1" s="4" t="s">
        <v>680</v>
      </c>
      <c r="DI1" s="4" t="s">
        <v>681</v>
      </c>
      <c r="DJ1" s="4" t="s">
        <v>682</v>
      </c>
      <c r="DK1" s="4" t="s">
        <v>683</v>
      </c>
      <c r="DL1" s="4" t="s">
        <v>684</v>
      </c>
      <c r="DM1" s="4" t="s">
        <v>685</v>
      </c>
      <c r="DN1" s="4" t="s">
        <v>686</v>
      </c>
      <c r="DO1" s="4" t="s">
        <v>687</v>
      </c>
      <c r="DP1" s="4" t="s">
        <v>688</v>
      </c>
      <c r="DQ1" s="4" t="s">
        <v>689</v>
      </c>
      <c r="DR1" s="4" t="s">
        <v>690</v>
      </c>
      <c r="DS1" s="4" t="s">
        <v>691</v>
      </c>
      <c r="DT1" s="4" t="s">
        <v>692</v>
      </c>
      <c r="DU1" s="4" t="s">
        <v>693</v>
      </c>
      <c r="DV1" s="4" t="s">
        <v>694</v>
      </c>
      <c r="DW1" s="4" t="s">
        <v>695</v>
      </c>
      <c r="DX1" s="4" t="s">
        <v>696</v>
      </c>
      <c r="DY1" s="4" t="s">
        <v>697</v>
      </c>
      <c r="DZ1" s="4" t="s">
        <v>698</v>
      </c>
      <c r="EA1" s="4" t="s">
        <v>699</v>
      </c>
      <c r="EB1" s="4" t="s">
        <v>700</v>
      </c>
      <c r="EC1" s="4" t="s">
        <v>701</v>
      </c>
      <c r="ED1" s="4" t="s">
        <v>702</v>
      </c>
      <c r="EE1" s="4" t="s">
        <v>703</v>
      </c>
      <c r="EF1" s="4" t="s">
        <v>704</v>
      </c>
      <c r="EG1" s="4" t="s">
        <v>705</v>
      </c>
      <c r="EH1" s="4" t="s">
        <v>706</v>
      </c>
      <c r="EI1" s="4" t="s">
        <v>707</v>
      </c>
      <c r="EJ1" s="4" t="s">
        <v>708</v>
      </c>
      <c r="EK1" s="4" t="s">
        <v>709</v>
      </c>
      <c r="EL1" s="4" t="s">
        <v>710</v>
      </c>
      <c r="EM1" s="4" t="s">
        <v>711</v>
      </c>
      <c r="EN1" s="4" t="s">
        <v>712</v>
      </c>
      <c r="EO1" s="4" t="s">
        <v>713</v>
      </c>
      <c r="EP1" s="4" t="s">
        <v>714</v>
      </c>
      <c r="EQ1" s="4" t="s">
        <v>715</v>
      </c>
      <c r="ER1" s="4" t="s">
        <v>716</v>
      </c>
      <c r="ES1" s="4" t="s">
        <v>717</v>
      </c>
      <c r="ET1" s="4" t="s">
        <v>718</v>
      </c>
      <c r="EU1" s="4" t="s">
        <v>719</v>
      </c>
      <c r="EV1" s="4" t="s">
        <v>720</v>
      </c>
      <c r="EW1" s="4" t="s">
        <v>721</v>
      </c>
      <c r="EX1" s="4" t="s">
        <v>722</v>
      </c>
      <c r="EY1" s="4" t="s">
        <v>723</v>
      </c>
      <c r="EZ1" s="4" t="s">
        <v>724</v>
      </c>
      <c r="FA1" s="4" t="s">
        <v>725</v>
      </c>
      <c r="FB1" s="4" t="s">
        <v>726</v>
      </c>
      <c r="FC1" s="4" t="s">
        <v>727</v>
      </c>
      <c r="FD1" s="4" t="s">
        <v>728</v>
      </c>
      <c r="FE1" s="4" t="s">
        <v>729</v>
      </c>
      <c r="FF1" s="4" t="s">
        <v>730</v>
      </c>
      <c r="FG1" s="4" t="s">
        <v>731</v>
      </c>
      <c r="FH1" s="4" t="s">
        <v>732</v>
      </c>
      <c r="FI1" s="4" t="s">
        <v>733</v>
      </c>
      <c r="FJ1" s="4" t="s">
        <v>734</v>
      </c>
      <c r="FK1" s="4" t="s">
        <v>735</v>
      </c>
      <c r="FL1" s="4" t="s">
        <v>736</v>
      </c>
      <c r="FM1" s="4" t="s">
        <v>737</v>
      </c>
      <c r="FN1" s="4" t="s">
        <v>738</v>
      </c>
      <c r="FO1" s="4" t="s">
        <v>739</v>
      </c>
      <c r="FP1" s="4" t="s">
        <v>740</v>
      </c>
      <c r="FQ1" s="4" t="s">
        <v>741</v>
      </c>
      <c r="FR1" s="4" t="s">
        <v>742</v>
      </c>
      <c r="FS1" s="4" t="s">
        <v>743</v>
      </c>
      <c r="FT1" s="4" t="s">
        <v>744</v>
      </c>
      <c r="FU1" s="4" t="s">
        <v>745</v>
      </c>
      <c r="FV1" s="4" t="s">
        <v>746</v>
      </c>
      <c r="FW1" s="4" t="s">
        <v>747</v>
      </c>
      <c r="FX1" s="4" t="s">
        <v>748</v>
      </c>
      <c r="FY1" s="4" t="s">
        <v>749</v>
      </c>
      <c r="FZ1" s="4" t="s">
        <v>750</v>
      </c>
      <c r="GA1" s="5" t="s">
        <v>0</v>
      </c>
      <c r="GB1" s="23" t="s">
        <v>970</v>
      </c>
      <c r="GC1" s="5" t="s">
        <v>971</v>
      </c>
      <c r="GD1" s="5" t="s">
        <v>751</v>
      </c>
      <c r="GE1" s="5" t="s">
        <v>752</v>
      </c>
      <c r="GF1" s="5" t="s">
        <v>753</v>
      </c>
      <c r="GG1" s="5" t="s">
        <v>754</v>
      </c>
      <c r="GH1" s="5" t="s">
        <v>755</v>
      </c>
      <c r="GI1" s="5" t="s">
        <v>756</v>
      </c>
      <c r="GJ1" s="5" t="s">
        <v>757</v>
      </c>
      <c r="GK1" s="5" t="s">
        <v>758</v>
      </c>
      <c r="GL1" s="5" t="s">
        <v>793</v>
      </c>
      <c r="GM1" s="5" t="s">
        <v>794</v>
      </c>
      <c r="GN1" s="5" t="s">
        <v>795</v>
      </c>
      <c r="GO1" s="5" t="s">
        <v>796</v>
      </c>
      <c r="GP1" s="8" t="s">
        <v>759</v>
      </c>
      <c r="GQ1" s="5" t="s">
        <v>783</v>
      </c>
      <c r="GR1" s="5" t="s">
        <v>784</v>
      </c>
      <c r="GS1" s="5" t="s">
        <v>785</v>
      </c>
      <c r="GT1" s="5" t="s">
        <v>760</v>
      </c>
      <c r="GU1" s="27" t="s">
        <v>761</v>
      </c>
      <c r="GV1" s="27" t="s">
        <v>803</v>
      </c>
      <c r="GW1" s="27" t="s">
        <v>804</v>
      </c>
      <c r="GX1" s="27" t="s">
        <v>805</v>
      </c>
      <c r="GY1" s="27" t="s">
        <v>806</v>
      </c>
      <c r="GZ1" s="27" t="s">
        <v>807</v>
      </c>
      <c r="HA1" s="27" t="s">
        <v>808</v>
      </c>
      <c r="HB1" s="5" t="s">
        <v>762</v>
      </c>
      <c r="HC1" s="5" t="s">
        <v>797</v>
      </c>
      <c r="HD1" s="19" t="s">
        <v>1013</v>
      </c>
      <c r="HE1" s="19" t="s">
        <v>1014</v>
      </c>
      <c r="HF1" s="19" t="s">
        <v>786</v>
      </c>
      <c r="HG1" s="19" t="s">
        <v>787</v>
      </c>
      <c r="HH1" s="5" t="s">
        <v>798</v>
      </c>
      <c r="HI1" s="5" t="s">
        <v>799</v>
      </c>
      <c r="HJ1" s="5" t="s">
        <v>802</v>
      </c>
      <c r="HK1" s="5" t="s">
        <v>800</v>
      </c>
      <c r="HL1" s="5" t="s">
        <v>801</v>
      </c>
      <c r="HM1" s="5" t="s">
        <v>788</v>
      </c>
      <c r="HN1" s="5" t="s">
        <v>789</v>
      </c>
      <c r="HO1" s="5" t="s">
        <v>790</v>
      </c>
      <c r="HP1" s="5" t="s">
        <v>791</v>
      </c>
      <c r="HQ1" s="5" t="s">
        <v>792</v>
      </c>
    </row>
    <row r="2" spans="1:225" x14ac:dyDescent="0.25">
      <c r="A2" s="11">
        <v>4229</v>
      </c>
      <c r="B2" s="14" t="s">
        <v>10</v>
      </c>
      <c r="C2" s="14" t="s">
        <v>10</v>
      </c>
      <c r="D2" s="14" t="s">
        <v>10</v>
      </c>
      <c r="E2" s="14" t="s">
        <v>10</v>
      </c>
      <c r="F2" s="14" t="s">
        <v>10</v>
      </c>
      <c r="G2" s="14" t="s">
        <v>10</v>
      </c>
      <c r="H2" s="14" t="s">
        <v>10</v>
      </c>
      <c r="I2" s="14" t="s">
        <v>10</v>
      </c>
      <c r="J2" s="14" t="s">
        <v>10</v>
      </c>
      <c r="K2" s="14" t="s">
        <v>10</v>
      </c>
      <c r="L2" s="14" t="s">
        <v>10</v>
      </c>
      <c r="M2" s="14" t="s">
        <v>10</v>
      </c>
      <c r="N2" s="14" t="s">
        <v>10</v>
      </c>
      <c r="O2" s="14" t="s">
        <v>10</v>
      </c>
      <c r="P2" s="14" t="s">
        <v>10</v>
      </c>
      <c r="Q2" s="14" t="s">
        <v>10</v>
      </c>
      <c r="R2" s="14" t="s">
        <v>10</v>
      </c>
      <c r="S2" s="14" t="s">
        <v>10</v>
      </c>
      <c r="T2" s="14" t="s">
        <v>10</v>
      </c>
      <c r="U2" s="14" t="s">
        <v>10</v>
      </c>
      <c r="V2" s="14" t="s">
        <v>10</v>
      </c>
      <c r="W2" s="14" t="s">
        <v>10</v>
      </c>
      <c r="X2" s="14" t="s">
        <v>10</v>
      </c>
      <c r="Y2" s="14" t="s">
        <v>10</v>
      </c>
      <c r="Z2" s="14" t="s">
        <v>10</v>
      </c>
      <c r="AA2" s="14" t="s">
        <v>10</v>
      </c>
      <c r="AB2" s="14" t="s">
        <v>10</v>
      </c>
      <c r="AC2" s="14" t="s">
        <v>10</v>
      </c>
      <c r="AD2" s="14" t="s">
        <v>10</v>
      </c>
      <c r="AE2" s="14" t="s">
        <v>10</v>
      </c>
      <c r="AF2" s="14" t="s">
        <v>10</v>
      </c>
      <c r="AG2" s="14" t="s">
        <v>10</v>
      </c>
      <c r="AH2" s="14" t="s">
        <v>10</v>
      </c>
      <c r="AI2" s="14" t="s">
        <v>10</v>
      </c>
      <c r="AJ2" s="14" t="s">
        <v>10</v>
      </c>
      <c r="AK2" s="14" t="s">
        <v>10</v>
      </c>
      <c r="AL2" s="14" t="s">
        <v>10</v>
      </c>
      <c r="AM2" s="14" t="s">
        <v>10</v>
      </c>
      <c r="AN2" s="14" t="s">
        <v>10</v>
      </c>
      <c r="AO2" s="14" t="s">
        <v>10</v>
      </c>
      <c r="AP2" s="14" t="s">
        <v>10</v>
      </c>
      <c r="AQ2" s="14" t="s">
        <v>10</v>
      </c>
      <c r="AR2" s="14" t="s">
        <v>10</v>
      </c>
      <c r="AS2" s="14" t="s">
        <v>10</v>
      </c>
      <c r="AT2" s="14" t="s">
        <v>10</v>
      </c>
      <c r="AU2" s="14" t="s">
        <v>10</v>
      </c>
      <c r="AV2" s="14" t="s">
        <v>10</v>
      </c>
      <c r="AW2" s="14" t="s">
        <v>10</v>
      </c>
      <c r="AX2" s="14" t="s">
        <v>10</v>
      </c>
      <c r="AY2" s="14" t="s">
        <v>10</v>
      </c>
      <c r="AZ2" s="14" t="s">
        <v>10</v>
      </c>
      <c r="BA2" s="14" t="s">
        <v>10</v>
      </c>
      <c r="BB2" s="14" t="s">
        <v>10</v>
      </c>
      <c r="BC2" s="14" t="s">
        <v>10</v>
      </c>
      <c r="BD2" s="14" t="s">
        <v>10</v>
      </c>
      <c r="BE2" s="14" t="s">
        <v>10</v>
      </c>
      <c r="BF2" s="14" t="s">
        <v>10</v>
      </c>
      <c r="BG2" s="14" t="s">
        <v>10</v>
      </c>
      <c r="BH2" s="14" t="s">
        <v>10</v>
      </c>
      <c r="BI2" s="14" t="s">
        <v>10</v>
      </c>
      <c r="BJ2" s="14" t="s">
        <v>10</v>
      </c>
      <c r="BK2" s="14" t="s">
        <v>10</v>
      </c>
      <c r="BL2" s="14" t="s">
        <v>10</v>
      </c>
      <c r="BM2" s="14" t="s">
        <v>10</v>
      </c>
      <c r="BN2" s="14" t="s">
        <v>10</v>
      </c>
      <c r="BO2" s="14" t="s">
        <v>10</v>
      </c>
      <c r="BP2" s="14" t="s">
        <v>10</v>
      </c>
      <c r="BQ2" s="14" t="s">
        <v>10</v>
      </c>
      <c r="BR2" s="14" t="s">
        <v>10</v>
      </c>
      <c r="BS2" s="14" t="s">
        <v>10</v>
      </c>
      <c r="BT2" s="14" t="s">
        <v>10</v>
      </c>
      <c r="BU2" s="14" t="s">
        <v>10</v>
      </c>
      <c r="BV2" s="14" t="s">
        <v>10</v>
      </c>
      <c r="BW2" s="14" t="s">
        <v>10</v>
      </c>
      <c r="BX2" s="14" t="s">
        <v>10</v>
      </c>
      <c r="BY2" s="14" t="s">
        <v>10</v>
      </c>
      <c r="BZ2" s="14" t="s">
        <v>10</v>
      </c>
      <c r="CA2" s="14" t="s">
        <v>10</v>
      </c>
      <c r="CB2" s="14" t="s">
        <v>10</v>
      </c>
      <c r="CC2" s="14" t="s">
        <v>10</v>
      </c>
      <c r="CD2" s="14" t="s">
        <v>10</v>
      </c>
      <c r="CE2" s="14" t="s">
        <v>10</v>
      </c>
      <c r="CF2" s="14" t="s">
        <v>10</v>
      </c>
      <c r="CG2" s="14" t="s">
        <v>10</v>
      </c>
      <c r="CH2" s="14" t="s">
        <v>10</v>
      </c>
      <c r="CI2" s="14" t="s">
        <v>10</v>
      </c>
      <c r="CJ2" s="14" t="s">
        <v>10</v>
      </c>
      <c r="CK2" s="14" t="s">
        <v>10</v>
      </c>
      <c r="CL2" s="14" t="s">
        <v>10</v>
      </c>
      <c r="CM2" s="14" t="s">
        <v>10</v>
      </c>
      <c r="CN2" s="14" t="s">
        <v>10</v>
      </c>
      <c r="CO2" s="14" t="s">
        <v>10</v>
      </c>
      <c r="CP2" s="14" t="s">
        <v>10</v>
      </c>
      <c r="CQ2" s="14" t="s">
        <v>10</v>
      </c>
      <c r="CR2" s="14" t="s">
        <v>10</v>
      </c>
      <c r="CS2" s="14" t="s">
        <v>10</v>
      </c>
      <c r="CT2" s="14" t="s">
        <v>10</v>
      </c>
      <c r="CU2" s="14" t="s">
        <v>10</v>
      </c>
      <c r="CV2" s="14" t="s">
        <v>10</v>
      </c>
      <c r="CW2" s="14" t="s">
        <v>10</v>
      </c>
      <c r="CX2" s="14" t="s">
        <v>10</v>
      </c>
      <c r="CY2" s="14" t="s">
        <v>10</v>
      </c>
      <c r="CZ2" s="14" t="s">
        <v>10</v>
      </c>
      <c r="DA2" s="14" t="s">
        <v>10</v>
      </c>
      <c r="DB2" s="14" t="s">
        <v>10</v>
      </c>
      <c r="DC2" s="14" t="s">
        <v>10</v>
      </c>
      <c r="DD2" s="14" t="s">
        <v>10</v>
      </c>
      <c r="DE2" s="14" t="s">
        <v>10</v>
      </c>
      <c r="DF2" s="14" t="s">
        <v>10</v>
      </c>
      <c r="DG2" s="14" t="s">
        <v>10</v>
      </c>
      <c r="DH2" s="14" t="s">
        <v>10</v>
      </c>
      <c r="DI2" s="14" t="s">
        <v>10</v>
      </c>
      <c r="DJ2" s="14" t="s">
        <v>10</v>
      </c>
      <c r="DK2" s="14" t="s">
        <v>10</v>
      </c>
      <c r="DL2" s="14" t="s">
        <v>10</v>
      </c>
      <c r="DM2" s="14" t="s">
        <v>10</v>
      </c>
      <c r="DN2" s="14" t="s">
        <v>10</v>
      </c>
      <c r="DO2" s="14" t="s">
        <v>10</v>
      </c>
      <c r="DP2" s="14" t="s">
        <v>10</v>
      </c>
      <c r="DQ2" s="14" t="s">
        <v>10</v>
      </c>
      <c r="DR2" s="14" t="s">
        <v>10</v>
      </c>
      <c r="DS2" s="14" t="s">
        <v>10</v>
      </c>
      <c r="DT2" s="14" t="s">
        <v>10</v>
      </c>
      <c r="DU2" s="14" t="s">
        <v>10</v>
      </c>
      <c r="DV2" s="14" t="s">
        <v>10</v>
      </c>
      <c r="DW2" s="14" t="s">
        <v>10</v>
      </c>
      <c r="DX2" s="14" t="s">
        <v>10</v>
      </c>
      <c r="DY2" s="14" t="s">
        <v>10</v>
      </c>
      <c r="DZ2" s="14" t="s">
        <v>10</v>
      </c>
      <c r="EA2" s="14" t="s">
        <v>10</v>
      </c>
      <c r="EB2" s="14" t="s">
        <v>10</v>
      </c>
      <c r="EC2" s="14" t="s">
        <v>10</v>
      </c>
      <c r="ED2" s="14" t="s">
        <v>10</v>
      </c>
      <c r="EE2" s="14" t="s">
        <v>10</v>
      </c>
      <c r="EF2" s="14" t="s">
        <v>10</v>
      </c>
      <c r="EG2" s="14" t="s">
        <v>10</v>
      </c>
      <c r="EH2" s="14" t="s">
        <v>10</v>
      </c>
      <c r="EI2" s="14" t="s">
        <v>10</v>
      </c>
      <c r="EJ2" s="14" t="s">
        <v>10</v>
      </c>
      <c r="EK2" s="14" t="s">
        <v>10</v>
      </c>
      <c r="EL2" s="14" t="s">
        <v>10</v>
      </c>
      <c r="EM2" s="14" t="s">
        <v>10</v>
      </c>
      <c r="EN2" s="14" t="s">
        <v>10</v>
      </c>
      <c r="EO2" s="14" t="s">
        <v>10</v>
      </c>
      <c r="EP2" s="14" t="s">
        <v>10</v>
      </c>
      <c r="EQ2" s="14" t="s">
        <v>10</v>
      </c>
      <c r="ER2" s="14" t="s">
        <v>10</v>
      </c>
      <c r="ES2" s="14" t="s">
        <v>10</v>
      </c>
      <c r="ET2" s="14" t="s">
        <v>10</v>
      </c>
      <c r="EU2" s="14" t="s">
        <v>10</v>
      </c>
      <c r="EV2" s="14" t="s">
        <v>10</v>
      </c>
      <c r="EW2" s="14" t="s">
        <v>10</v>
      </c>
      <c r="EX2" s="14" t="s">
        <v>10</v>
      </c>
      <c r="EY2" s="14" t="s">
        <v>10</v>
      </c>
      <c r="EZ2" s="14" t="s">
        <v>10</v>
      </c>
      <c r="FA2" s="14" t="s">
        <v>10</v>
      </c>
      <c r="FB2" s="14" t="s">
        <v>10</v>
      </c>
      <c r="FC2" s="14" t="s">
        <v>10</v>
      </c>
      <c r="FD2" s="14" t="s">
        <v>10</v>
      </c>
      <c r="FE2" s="14" t="s">
        <v>10</v>
      </c>
      <c r="FF2" s="14" t="s">
        <v>10</v>
      </c>
      <c r="FG2" s="14" t="s">
        <v>10</v>
      </c>
      <c r="FH2" s="14" t="s">
        <v>10</v>
      </c>
      <c r="FI2" s="14" t="s">
        <v>10</v>
      </c>
      <c r="FJ2" s="14" t="s">
        <v>10</v>
      </c>
      <c r="FK2" s="14" t="s">
        <v>10</v>
      </c>
      <c r="FL2" s="14" t="s">
        <v>10</v>
      </c>
      <c r="FM2" s="14" t="s">
        <v>10</v>
      </c>
      <c r="FN2" s="14" t="s">
        <v>10</v>
      </c>
      <c r="FO2" s="14" t="s">
        <v>10</v>
      </c>
      <c r="FP2" s="14" t="s">
        <v>10</v>
      </c>
      <c r="FQ2" s="14" t="s">
        <v>10</v>
      </c>
      <c r="FR2" s="14" t="s">
        <v>10</v>
      </c>
      <c r="FS2" s="14" t="s">
        <v>10</v>
      </c>
      <c r="FT2" s="14" t="s">
        <v>10</v>
      </c>
      <c r="FU2" s="14" t="s">
        <v>10</v>
      </c>
      <c r="FV2" s="14" t="s">
        <v>10</v>
      </c>
      <c r="FW2" s="14" t="s">
        <v>10</v>
      </c>
      <c r="FX2" s="14" t="s">
        <v>10</v>
      </c>
      <c r="FY2" s="14" t="s">
        <v>10</v>
      </c>
      <c r="FZ2" s="14" t="s">
        <v>10</v>
      </c>
      <c r="GA2" s="7">
        <f t="shared" ref="GA2:GA65" si="0">A2</f>
        <v>4229</v>
      </c>
      <c r="GB2" s="24" t="str">
        <f>IF(GC2=".",".",IF(GC2="female","Female",IF(GC2="Female","Female",IF(GC2="Woman","Female",IF(GC2="girl","Female",IF(GC2="male","Male",IF(GC2="Male","Male",IF(GC2="Man","Male",IF(GC2="Genderqueer","non-binary",IF(GC2="non-binary","non-binary",IF(GC2="heterosexual","other/unspecified",IF(GC2="trans-man","Male","???"))))))))))))</f>
        <v>.</v>
      </c>
      <c r="GC2" s="24" t="str">
        <f t="shared" ref="GC2" si="1">IF(GD2=".",".",IF(GD2="female","Female",IF(GD2="Female","Female",IF(GD2="Woman","Female",IF(GD2="girl","Female",IF(GD2="male","Male",IF(GD2="Male","Male",IF(GD2="Man","Male",IF(GD2="Genderqueer","non-binary",IF(GD2="non-binary","non-binary",IF(GD2="heterosexual","other/unspecified",IF(GD2="trans-man","Male","???"))))))))))))</f>
        <v>.</v>
      </c>
      <c r="GD2" s="14" t="s">
        <v>10</v>
      </c>
      <c r="GE2" s="14" t="s">
        <v>10</v>
      </c>
      <c r="GF2" s="14" t="s">
        <v>10</v>
      </c>
      <c r="GG2" s="14" t="s">
        <v>10</v>
      </c>
      <c r="GH2" s="14" t="s">
        <v>10</v>
      </c>
      <c r="GI2" s="14" t="s">
        <v>10</v>
      </c>
      <c r="GJ2" s="14" t="s">
        <v>10</v>
      </c>
      <c r="GK2" s="14" t="s">
        <v>10</v>
      </c>
      <c r="GL2" s="14" t="s">
        <v>10</v>
      </c>
      <c r="GM2" s="14" t="s">
        <v>10</v>
      </c>
      <c r="GN2" s="14" t="s">
        <v>10</v>
      </c>
      <c r="GO2" s="14" t="s">
        <v>10</v>
      </c>
      <c r="GP2" s="8"/>
      <c r="GQ2" s="14" t="s">
        <v>10</v>
      </c>
      <c r="GR2" s="14" t="s">
        <v>10</v>
      </c>
      <c r="GS2" s="14" t="s">
        <v>10</v>
      </c>
      <c r="GT2" s="14" t="s">
        <v>10</v>
      </c>
      <c r="GU2" s="27" t="s">
        <v>10</v>
      </c>
      <c r="GV2" s="27" t="s">
        <v>10</v>
      </c>
      <c r="GW2" s="27" t="s">
        <v>10</v>
      </c>
      <c r="GX2" s="27" t="s">
        <v>10</v>
      </c>
      <c r="GY2" s="27" t="s">
        <v>10</v>
      </c>
      <c r="GZ2" s="27" t="s">
        <v>10</v>
      </c>
      <c r="HA2" s="27" t="s">
        <v>10</v>
      </c>
      <c r="HB2" s="14" t="s">
        <v>10</v>
      </c>
      <c r="HC2" s="9" t="str">
        <f t="shared" ref="HC2:HC7" si="2">IF(DB2=".",".",IF(COUNTBLANK(DB2:EB2)&gt;0,"Incomplete","ok"))</f>
        <v>.</v>
      </c>
      <c r="HD2" s="29" t="s">
        <v>10</v>
      </c>
      <c r="HE2" s="29" t="s">
        <v>10</v>
      </c>
      <c r="HF2" s="29" t="s">
        <v>10</v>
      </c>
      <c r="HG2" s="29" t="s">
        <v>10</v>
      </c>
      <c r="HH2" s="14" t="s">
        <v>10</v>
      </c>
      <c r="HI2" s="14" t="s">
        <v>10</v>
      </c>
      <c r="HJ2" s="14" t="s">
        <v>10</v>
      </c>
      <c r="HK2" s="14" t="s">
        <v>10</v>
      </c>
      <c r="HL2" s="14" t="s">
        <v>10</v>
      </c>
      <c r="HM2" s="14" t="s">
        <v>10</v>
      </c>
      <c r="HN2" s="14" t="s">
        <v>10</v>
      </c>
      <c r="HO2" s="14" t="s">
        <v>10</v>
      </c>
      <c r="HP2" s="14" t="s">
        <v>10</v>
      </c>
      <c r="HQ2" s="14" t="s">
        <v>10</v>
      </c>
    </row>
    <row r="3" spans="1:225" x14ac:dyDescent="0.25">
      <c r="A3" s="11">
        <v>5172</v>
      </c>
      <c r="B3" s="14" t="s">
        <v>10</v>
      </c>
      <c r="C3" s="14" t="s">
        <v>10</v>
      </c>
      <c r="D3" s="14" t="s">
        <v>10</v>
      </c>
      <c r="E3" s="14" t="s">
        <v>10</v>
      </c>
      <c r="F3" s="14" t="s">
        <v>10</v>
      </c>
      <c r="G3" s="14" t="s">
        <v>10</v>
      </c>
      <c r="H3" s="14" t="s">
        <v>10</v>
      </c>
      <c r="I3" s="14" t="s">
        <v>10</v>
      </c>
      <c r="J3" s="14" t="s">
        <v>10</v>
      </c>
      <c r="K3" s="14" t="s">
        <v>10</v>
      </c>
      <c r="L3" s="14" t="s">
        <v>10</v>
      </c>
      <c r="M3" s="14" t="s">
        <v>10</v>
      </c>
      <c r="N3" s="14" t="s">
        <v>10</v>
      </c>
      <c r="O3" s="14" t="s">
        <v>10</v>
      </c>
      <c r="P3" s="14" t="s">
        <v>10</v>
      </c>
      <c r="Q3" s="14" t="s">
        <v>10</v>
      </c>
      <c r="R3" s="14" t="s">
        <v>10</v>
      </c>
      <c r="S3" s="14" t="s">
        <v>10</v>
      </c>
      <c r="T3" s="14" t="s">
        <v>10</v>
      </c>
      <c r="U3" s="14" t="s">
        <v>10</v>
      </c>
      <c r="V3" s="14" t="s">
        <v>10</v>
      </c>
      <c r="W3" s="14" t="s">
        <v>10</v>
      </c>
      <c r="X3" s="14" t="s">
        <v>10</v>
      </c>
      <c r="Y3" s="14" t="s">
        <v>10</v>
      </c>
      <c r="Z3" s="14" t="s">
        <v>10</v>
      </c>
      <c r="AA3" s="14" t="s">
        <v>10</v>
      </c>
      <c r="AB3" s="14" t="s">
        <v>10</v>
      </c>
      <c r="AC3" s="14" t="s">
        <v>10</v>
      </c>
      <c r="AD3" s="14" t="s">
        <v>10</v>
      </c>
      <c r="AE3" s="14" t="s">
        <v>10</v>
      </c>
      <c r="AF3" s="14" t="s">
        <v>10</v>
      </c>
      <c r="AG3" s="14" t="s">
        <v>10</v>
      </c>
      <c r="AH3" s="14" t="s">
        <v>10</v>
      </c>
      <c r="AI3" s="14" t="s">
        <v>10</v>
      </c>
      <c r="AJ3" s="14" t="s">
        <v>10</v>
      </c>
      <c r="AK3" s="14" t="s">
        <v>10</v>
      </c>
      <c r="AL3" s="14" t="s">
        <v>10</v>
      </c>
      <c r="AM3" s="14" t="s">
        <v>10</v>
      </c>
      <c r="AN3" s="14" t="s">
        <v>10</v>
      </c>
      <c r="AO3" s="14" t="s">
        <v>10</v>
      </c>
      <c r="AP3" s="14" t="s">
        <v>10</v>
      </c>
      <c r="AQ3" s="14" t="s">
        <v>10</v>
      </c>
      <c r="AR3" s="14" t="s">
        <v>10</v>
      </c>
      <c r="AS3" s="14" t="s">
        <v>10</v>
      </c>
      <c r="AT3" s="14" t="s">
        <v>10</v>
      </c>
      <c r="AU3" s="14" t="s">
        <v>10</v>
      </c>
      <c r="AV3" s="14" t="s">
        <v>10</v>
      </c>
      <c r="AW3" s="14" t="s">
        <v>10</v>
      </c>
      <c r="AX3" s="14" t="s">
        <v>10</v>
      </c>
      <c r="AY3" s="14" t="s">
        <v>10</v>
      </c>
      <c r="AZ3" s="14" t="s">
        <v>10</v>
      </c>
      <c r="BA3" s="14" t="s">
        <v>10</v>
      </c>
      <c r="BB3" s="14" t="s">
        <v>10</v>
      </c>
      <c r="BC3" s="14" t="s">
        <v>10</v>
      </c>
      <c r="BD3" s="14" t="s">
        <v>10</v>
      </c>
      <c r="BE3" s="14" t="s">
        <v>10</v>
      </c>
      <c r="BF3" s="14" t="s">
        <v>10</v>
      </c>
      <c r="BG3" s="14" t="s">
        <v>10</v>
      </c>
      <c r="BH3" s="14" t="s">
        <v>10</v>
      </c>
      <c r="BI3" s="14" t="s">
        <v>10</v>
      </c>
      <c r="BJ3" s="14" t="s">
        <v>10</v>
      </c>
      <c r="BK3" s="14" t="s">
        <v>10</v>
      </c>
      <c r="BL3" s="14" t="s">
        <v>10</v>
      </c>
      <c r="BM3" s="14" t="s">
        <v>10</v>
      </c>
      <c r="BN3" s="14" t="s">
        <v>10</v>
      </c>
      <c r="BO3" s="14" t="s">
        <v>10</v>
      </c>
      <c r="BP3" s="14" t="s">
        <v>10</v>
      </c>
      <c r="BQ3" s="14" t="s">
        <v>10</v>
      </c>
      <c r="BR3" s="14" t="s">
        <v>10</v>
      </c>
      <c r="BS3" s="14" t="s">
        <v>10</v>
      </c>
      <c r="BT3" s="14" t="s">
        <v>10</v>
      </c>
      <c r="BU3" s="14" t="s">
        <v>10</v>
      </c>
      <c r="BV3" s="14" t="s">
        <v>10</v>
      </c>
      <c r="BW3" s="14" t="s">
        <v>10</v>
      </c>
      <c r="BX3" s="14" t="s">
        <v>10</v>
      </c>
      <c r="BY3" s="14" t="s">
        <v>10</v>
      </c>
      <c r="BZ3" s="14" t="s">
        <v>10</v>
      </c>
      <c r="CA3" s="14" t="s">
        <v>10</v>
      </c>
      <c r="CB3" s="14" t="s">
        <v>10</v>
      </c>
      <c r="CC3" s="14" t="s">
        <v>10</v>
      </c>
      <c r="CD3" s="14" t="s">
        <v>10</v>
      </c>
      <c r="CE3" s="14" t="s">
        <v>10</v>
      </c>
      <c r="CF3" s="14" t="s">
        <v>10</v>
      </c>
      <c r="CG3" s="14" t="s">
        <v>10</v>
      </c>
      <c r="CH3" s="14" t="s">
        <v>10</v>
      </c>
      <c r="CI3" s="14" t="s">
        <v>10</v>
      </c>
      <c r="CJ3" s="14" t="s">
        <v>10</v>
      </c>
      <c r="CK3" s="14" t="s">
        <v>10</v>
      </c>
      <c r="CL3" s="14" t="s">
        <v>10</v>
      </c>
      <c r="CM3" s="14" t="s">
        <v>10</v>
      </c>
      <c r="CN3" s="14" t="s">
        <v>10</v>
      </c>
      <c r="CO3" s="14" t="s">
        <v>10</v>
      </c>
      <c r="CP3" s="14" t="s">
        <v>10</v>
      </c>
      <c r="CQ3" s="14" t="s">
        <v>10</v>
      </c>
      <c r="CR3" s="14" t="s">
        <v>10</v>
      </c>
      <c r="CS3" s="14" t="s">
        <v>10</v>
      </c>
      <c r="CT3" s="14" t="s">
        <v>10</v>
      </c>
      <c r="CU3" s="14" t="s">
        <v>10</v>
      </c>
      <c r="CV3" s="14" t="s">
        <v>10</v>
      </c>
      <c r="CW3" s="14" t="s">
        <v>10</v>
      </c>
      <c r="CX3" s="14" t="s">
        <v>10</v>
      </c>
      <c r="CY3" s="14" t="s">
        <v>10</v>
      </c>
      <c r="CZ3" s="14" t="s">
        <v>10</v>
      </c>
      <c r="DA3" s="14" t="s">
        <v>10</v>
      </c>
      <c r="DB3" s="14" t="s">
        <v>10</v>
      </c>
      <c r="DC3" s="14" t="s">
        <v>10</v>
      </c>
      <c r="DD3" s="14" t="s">
        <v>10</v>
      </c>
      <c r="DE3" s="14" t="s">
        <v>10</v>
      </c>
      <c r="DF3" s="14" t="s">
        <v>10</v>
      </c>
      <c r="DG3" s="14" t="s">
        <v>10</v>
      </c>
      <c r="DH3" s="14" t="s">
        <v>10</v>
      </c>
      <c r="DI3" s="14" t="s">
        <v>10</v>
      </c>
      <c r="DJ3" s="14" t="s">
        <v>10</v>
      </c>
      <c r="DK3" s="14" t="s">
        <v>10</v>
      </c>
      <c r="DL3" s="14" t="s">
        <v>10</v>
      </c>
      <c r="DM3" s="14" t="s">
        <v>10</v>
      </c>
      <c r="DN3" s="14" t="s">
        <v>10</v>
      </c>
      <c r="DO3" s="14" t="s">
        <v>10</v>
      </c>
      <c r="DP3" s="14" t="s">
        <v>10</v>
      </c>
      <c r="DQ3" s="14" t="s">
        <v>10</v>
      </c>
      <c r="DR3" s="14" t="s">
        <v>10</v>
      </c>
      <c r="DS3" s="14" t="s">
        <v>10</v>
      </c>
      <c r="DT3" s="14" t="s">
        <v>10</v>
      </c>
      <c r="DU3" s="14" t="s">
        <v>10</v>
      </c>
      <c r="DV3" s="14" t="s">
        <v>10</v>
      </c>
      <c r="DW3" s="14" t="s">
        <v>10</v>
      </c>
      <c r="DX3" s="14" t="s">
        <v>10</v>
      </c>
      <c r="DY3" s="14" t="s">
        <v>10</v>
      </c>
      <c r="DZ3" s="14" t="s">
        <v>10</v>
      </c>
      <c r="EA3" s="14" t="s">
        <v>10</v>
      </c>
      <c r="EB3" s="14" t="s">
        <v>10</v>
      </c>
      <c r="EC3" s="14" t="s">
        <v>10</v>
      </c>
      <c r="ED3" s="14" t="s">
        <v>10</v>
      </c>
      <c r="EE3" s="14" t="s">
        <v>10</v>
      </c>
      <c r="EF3" s="14" t="s">
        <v>10</v>
      </c>
      <c r="EG3" s="14" t="s">
        <v>10</v>
      </c>
      <c r="EH3" s="14" t="s">
        <v>10</v>
      </c>
      <c r="EI3" s="14" t="s">
        <v>10</v>
      </c>
      <c r="EJ3" s="14" t="s">
        <v>10</v>
      </c>
      <c r="EK3" s="14" t="s">
        <v>10</v>
      </c>
      <c r="EL3" s="14" t="s">
        <v>10</v>
      </c>
      <c r="EM3" s="14" t="s">
        <v>10</v>
      </c>
      <c r="EN3" s="14" t="s">
        <v>10</v>
      </c>
      <c r="EO3" s="14" t="s">
        <v>10</v>
      </c>
      <c r="EP3" s="14" t="s">
        <v>10</v>
      </c>
      <c r="EQ3" s="14" t="s">
        <v>10</v>
      </c>
      <c r="ER3" s="14" t="s">
        <v>10</v>
      </c>
      <c r="ES3" s="14" t="s">
        <v>10</v>
      </c>
      <c r="ET3" s="14" t="s">
        <v>10</v>
      </c>
      <c r="EU3" s="14" t="s">
        <v>10</v>
      </c>
      <c r="EV3" s="14" t="s">
        <v>10</v>
      </c>
      <c r="EW3" s="14" t="s">
        <v>10</v>
      </c>
      <c r="EX3" s="14" t="s">
        <v>10</v>
      </c>
      <c r="EY3" s="14" t="s">
        <v>10</v>
      </c>
      <c r="EZ3" s="14" t="s">
        <v>10</v>
      </c>
      <c r="FA3" s="14" t="s">
        <v>10</v>
      </c>
      <c r="FB3" s="14" t="s">
        <v>10</v>
      </c>
      <c r="FC3" s="14" t="s">
        <v>10</v>
      </c>
      <c r="FD3" s="14" t="s">
        <v>10</v>
      </c>
      <c r="FE3" s="14" t="s">
        <v>10</v>
      </c>
      <c r="FF3" s="14" t="s">
        <v>10</v>
      </c>
      <c r="FG3" s="14" t="s">
        <v>10</v>
      </c>
      <c r="FH3" s="14" t="s">
        <v>10</v>
      </c>
      <c r="FI3" s="14" t="s">
        <v>10</v>
      </c>
      <c r="FJ3" s="14" t="s">
        <v>10</v>
      </c>
      <c r="FK3" s="14" t="s">
        <v>10</v>
      </c>
      <c r="FL3" s="14" t="s">
        <v>10</v>
      </c>
      <c r="FM3" s="14" t="s">
        <v>10</v>
      </c>
      <c r="FN3" s="14" t="s">
        <v>10</v>
      </c>
      <c r="FO3" s="14" t="s">
        <v>10</v>
      </c>
      <c r="FP3" s="14" t="s">
        <v>10</v>
      </c>
      <c r="FQ3" s="14" t="s">
        <v>10</v>
      </c>
      <c r="FR3" s="14" t="s">
        <v>10</v>
      </c>
      <c r="FS3" s="14" t="s">
        <v>10</v>
      </c>
      <c r="FT3" s="14" t="s">
        <v>10</v>
      </c>
      <c r="FU3" s="14" t="s">
        <v>10</v>
      </c>
      <c r="FV3" s="14" t="s">
        <v>10</v>
      </c>
      <c r="FW3" s="14" t="s">
        <v>10</v>
      </c>
      <c r="FX3" s="14" t="s">
        <v>10</v>
      </c>
      <c r="FY3" s="14" t="s">
        <v>10</v>
      </c>
      <c r="FZ3" s="14" t="s">
        <v>10</v>
      </c>
      <c r="GA3" s="7">
        <f t="shared" si="0"/>
        <v>5172</v>
      </c>
      <c r="GB3" s="24" t="str">
        <f t="shared" ref="GB3:GC66" si="3">IF(GC3=".",".",IF(GC3="female","Female",IF(GC3="Female","Female",IF(GC3="Woman","Female",IF(GC3="girl","Female",IF(GC3="male","Male",IF(GC3="Male","Male",IF(GC3="Man","Male",IF(GC3="Genderqueer","non-binary",IF(GC3="non-binary","non-binary",IF(GC3="heterosexual","other/unspecified",IF(GC3="trans-man","Male","???"))))))))))))</f>
        <v>.</v>
      </c>
      <c r="GC3" s="24" t="str">
        <f t="shared" si="3"/>
        <v>.</v>
      </c>
      <c r="GD3" s="14" t="s">
        <v>10</v>
      </c>
      <c r="GE3" s="14" t="s">
        <v>10</v>
      </c>
      <c r="GF3" s="14" t="s">
        <v>10</v>
      </c>
      <c r="GG3" s="14" t="s">
        <v>10</v>
      </c>
      <c r="GH3" s="14" t="s">
        <v>10</v>
      </c>
      <c r="GI3" s="14" t="s">
        <v>10</v>
      </c>
      <c r="GJ3" s="14" t="s">
        <v>10</v>
      </c>
      <c r="GK3" s="14" t="s">
        <v>10</v>
      </c>
      <c r="GL3" s="14" t="s">
        <v>10</v>
      </c>
      <c r="GM3" s="14" t="s">
        <v>10</v>
      </c>
      <c r="GN3" s="14" t="s">
        <v>10</v>
      </c>
      <c r="GO3" s="14" t="s">
        <v>10</v>
      </c>
      <c r="GP3" s="8"/>
      <c r="GQ3" s="14" t="s">
        <v>10</v>
      </c>
      <c r="GR3" s="14" t="s">
        <v>10</v>
      </c>
      <c r="GS3" s="14" t="s">
        <v>10</v>
      </c>
      <c r="GT3" s="14" t="s">
        <v>10</v>
      </c>
      <c r="GU3" s="27" t="s">
        <v>10</v>
      </c>
      <c r="GV3" s="27" t="s">
        <v>10</v>
      </c>
      <c r="GW3" s="27" t="s">
        <v>10</v>
      </c>
      <c r="GX3" s="27" t="s">
        <v>10</v>
      </c>
      <c r="GY3" s="27" t="s">
        <v>10</v>
      </c>
      <c r="GZ3" s="27" t="s">
        <v>10</v>
      </c>
      <c r="HA3" s="27" t="s">
        <v>10</v>
      </c>
      <c r="HB3" s="14" t="s">
        <v>10</v>
      </c>
      <c r="HC3" s="9" t="str">
        <f t="shared" si="2"/>
        <v>.</v>
      </c>
      <c r="HD3" s="29" t="s">
        <v>10</v>
      </c>
      <c r="HE3" s="29" t="s">
        <v>10</v>
      </c>
      <c r="HF3" s="29" t="s">
        <v>10</v>
      </c>
      <c r="HG3" s="29" t="s">
        <v>10</v>
      </c>
      <c r="HH3" s="14" t="s">
        <v>10</v>
      </c>
      <c r="HI3" s="14" t="s">
        <v>10</v>
      </c>
      <c r="HJ3" s="14" t="s">
        <v>10</v>
      </c>
      <c r="HK3" s="14" t="s">
        <v>10</v>
      </c>
      <c r="HL3" s="14" t="s">
        <v>10</v>
      </c>
      <c r="HM3" s="14" t="s">
        <v>10</v>
      </c>
      <c r="HN3" s="14" t="s">
        <v>10</v>
      </c>
      <c r="HO3" s="14" t="s">
        <v>10</v>
      </c>
      <c r="HP3" s="14" t="s">
        <v>10</v>
      </c>
      <c r="HQ3" s="14" t="s">
        <v>10</v>
      </c>
    </row>
    <row r="4" spans="1:225" x14ac:dyDescent="0.25">
      <c r="A4" s="11">
        <v>8273</v>
      </c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 s="14" t="s">
        <v>10</v>
      </c>
      <c r="I4" s="14" t="s">
        <v>10</v>
      </c>
      <c r="J4" s="14" t="s">
        <v>10</v>
      </c>
      <c r="K4" s="14" t="s">
        <v>10</v>
      </c>
      <c r="L4" s="14" t="s">
        <v>10</v>
      </c>
      <c r="M4" s="14" t="s">
        <v>10</v>
      </c>
      <c r="N4" s="14" t="s">
        <v>10</v>
      </c>
      <c r="O4" s="14" t="s">
        <v>10</v>
      </c>
      <c r="P4" s="14" t="s">
        <v>10</v>
      </c>
      <c r="Q4" s="14" t="s">
        <v>10</v>
      </c>
      <c r="R4" s="14" t="s">
        <v>10</v>
      </c>
      <c r="S4" s="14" t="s">
        <v>10</v>
      </c>
      <c r="T4" s="14" t="s">
        <v>10</v>
      </c>
      <c r="U4" s="14" t="s">
        <v>10</v>
      </c>
      <c r="V4" s="14" t="s">
        <v>10</v>
      </c>
      <c r="W4" s="14" t="s">
        <v>10</v>
      </c>
      <c r="X4" s="14" t="s">
        <v>10</v>
      </c>
      <c r="Y4" s="14" t="s">
        <v>10</v>
      </c>
      <c r="Z4" s="14" t="s">
        <v>10</v>
      </c>
      <c r="AA4" s="14" t="s">
        <v>10</v>
      </c>
      <c r="AB4" s="14" t="s">
        <v>10</v>
      </c>
      <c r="AC4" s="14" t="s">
        <v>10</v>
      </c>
      <c r="AD4" s="14" t="s">
        <v>10</v>
      </c>
      <c r="AE4" s="14" t="s">
        <v>10</v>
      </c>
      <c r="AF4" s="14" t="s">
        <v>10</v>
      </c>
      <c r="AG4" s="14" t="s">
        <v>10</v>
      </c>
      <c r="AH4" s="14" t="s">
        <v>10</v>
      </c>
      <c r="AI4" s="14" t="s">
        <v>10</v>
      </c>
      <c r="AJ4" s="14" t="s">
        <v>10</v>
      </c>
      <c r="AK4" s="14" t="s">
        <v>10</v>
      </c>
      <c r="AL4" s="14" t="s">
        <v>10</v>
      </c>
      <c r="AM4" s="14" t="s">
        <v>10</v>
      </c>
      <c r="AN4" s="14" t="s">
        <v>10</v>
      </c>
      <c r="AO4" s="14" t="s">
        <v>10</v>
      </c>
      <c r="AP4" s="14" t="s">
        <v>10</v>
      </c>
      <c r="AQ4" s="14" t="s">
        <v>10</v>
      </c>
      <c r="AR4" s="14" t="s">
        <v>10</v>
      </c>
      <c r="AS4" s="14" t="s">
        <v>10</v>
      </c>
      <c r="AT4" s="14" t="s">
        <v>10</v>
      </c>
      <c r="AU4" s="14" t="s">
        <v>10</v>
      </c>
      <c r="AV4" s="14" t="s">
        <v>10</v>
      </c>
      <c r="AW4" s="14" t="s">
        <v>10</v>
      </c>
      <c r="AX4" s="14" t="s">
        <v>10</v>
      </c>
      <c r="AY4" s="14" t="s">
        <v>10</v>
      </c>
      <c r="AZ4" s="14" t="s">
        <v>10</v>
      </c>
      <c r="BA4" s="14" t="s">
        <v>10</v>
      </c>
      <c r="BB4" s="14" t="s">
        <v>10</v>
      </c>
      <c r="BC4" s="14" t="s">
        <v>10</v>
      </c>
      <c r="BD4" s="14" t="s">
        <v>10</v>
      </c>
      <c r="BE4" s="14" t="s">
        <v>10</v>
      </c>
      <c r="BF4" s="14" t="s">
        <v>10</v>
      </c>
      <c r="BG4" s="14" t="s">
        <v>10</v>
      </c>
      <c r="BH4" s="14" t="s">
        <v>10</v>
      </c>
      <c r="BI4" s="14" t="s">
        <v>10</v>
      </c>
      <c r="BJ4" s="14" t="s">
        <v>10</v>
      </c>
      <c r="BK4" s="14" t="s">
        <v>10</v>
      </c>
      <c r="BL4" s="14" t="s">
        <v>10</v>
      </c>
      <c r="BM4" s="14" t="s">
        <v>10</v>
      </c>
      <c r="BN4" s="14" t="s">
        <v>10</v>
      </c>
      <c r="BO4" s="14" t="s">
        <v>10</v>
      </c>
      <c r="BP4" s="14" t="s">
        <v>10</v>
      </c>
      <c r="BQ4" s="14" t="s">
        <v>10</v>
      </c>
      <c r="BR4" s="14" t="s">
        <v>10</v>
      </c>
      <c r="BS4" s="14" t="s">
        <v>10</v>
      </c>
      <c r="BT4" s="14" t="s">
        <v>10</v>
      </c>
      <c r="BU4" s="14" t="s">
        <v>10</v>
      </c>
      <c r="BV4" s="14" t="s">
        <v>10</v>
      </c>
      <c r="BW4" s="14" t="s">
        <v>10</v>
      </c>
      <c r="BX4" s="14" t="s">
        <v>10</v>
      </c>
      <c r="BY4" s="14" t="s">
        <v>10</v>
      </c>
      <c r="BZ4" s="14" t="s">
        <v>10</v>
      </c>
      <c r="CA4" s="14" t="s">
        <v>10</v>
      </c>
      <c r="CB4" s="14" t="s">
        <v>10</v>
      </c>
      <c r="CC4" s="14" t="s">
        <v>10</v>
      </c>
      <c r="CD4" s="14" t="s">
        <v>10</v>
      </c>
      <c r="CE4" s="14" t="s">
        <v>10</v>
      </c>
      <c r="CF4" s="14" t="s">
        <v>10</v>
      </c>
      <c r="CG4" s="14" t="s">
        <v>10</v>
      </c>
      <c r="CH4" s="14" t="s">
        <v>10</v>
      </c>
      <c r="CI4" s="14" t="s">
        <v>10</v>
      </c>
      <c r="CJ4" s="14" t="s">
        <v>10</v>
      </c>
      <c r="CK4" s="14" t="s">
        <v>10</v>
      </c>
      <c r="CL4" s="14" t="s">
        <v>10</v>
      </c>
      <c r="CM4" s="14" t="s">
        <v>10</v>
      </c>
      <c r="CN4" s="14" t="s">
        <v>10</v>
      </c>
      <c r="CO4" s="14" t="s">
        <v>10</v>
      </c>
      <c r="CP4" s="14" t="s">
        <v>10</v>
      </c>
      <c r="CQ4" s="14" t="s">
        <v>10</v>
      </c>
      <c r="CR4" s="14" t="s">
        <v>10</v>
      </c>
      <c r="CS4" s="14" t="s">
        <v>10</v>
      </c>
      <c r="CT4" s="14" t="s">
        <v>10</v>
      </c>
      <c r="CU4" s="14" t="s">
        <v>10</v>
      </c>
      <c r="CV4" s="14" t="s">
        <v>10</v>
      </c>
      <c r="CW4" s="14" t="s">
        <v>10</v>
      </c>
      <c r="CX4" s="14" t="s">
        <v>10</v>
      </c>
      <c r="CY4" s="14" t="s">
        <v>10</v>
      </c>
      <c r="CZ4" s="14" t="s">
        <v>10</v>
      </c>
      <c r="DA4" s="14" t="s">
        <v>10</v>
      </c>
      <c r="DB4" s="14" t="s">
        <v>10</v>
      </c>
      <c r="DC4" s="14" t="s">
        <v>10</v>
      </c>
      <c r="DD4" s="14" t="s">
        <v>10</v>
      </c>
      <c r="DE4" s="14" t="s">
        <v>10</v>
      </c>
      <c r="DF4" s="14" t="s">
        <v>10</v>
      </c>
      <c r="DG4" s="14" t="s">
        <v>10</v>
      </c>
      <c r="DH4" s="14" t="s">
        <v>10</v>
      </c>
      <c r="DI4" s="14" t="s">
        <v>10</v>
      </c>
      <c r="DJ4" s="14" t="s">
        <v>10</v>
      </c>
      <c r="DK4" s="14" t="s">
        <v>10</v>
      </c>
      <c r="DL4" s="14" t="s">
        <v>10</v>
      </c>
      <c r="DM4" s="14" t="s">
        <v>10</v>
      </c>
      <c r="DN4" s="14" t="s">
        <v>10</v>
      </c>
      <c r="DO4" s="14" t="s">
        <v>10</v>
      </c>
      <c r="DP4" s="14" t="s">
        <v>10</v>
      </c>
      <c r="DQ4" s="14" t="s">
        <v>10</v>
      </c>
      <c r="DR4" s="14" t="s">
        <v>10</v>
      </c>
      <c r="DS4" s="14" t="s">
        <v>10</v>
      </c>
      <c r="DT4" s="14" t="s">
        <v>10</v>
      </c>
      <c r="DU4" s="14" t="s">
        <v>10</v>
      </c>
      <c r="DV4" s="14" t="s">
        <v>10</v>
      </c>
      <c r="DW4" s="14" t="s">
        <v>10</v>
      </c>
      <c r="DX4" s="14" t="s">
        <v>10</v>
      </c>
      <c r="DY4" s="14" t="s">
        <v>10</v>
      </c>
      <c r="DZ4" s="14" t="s">
        <v>10</v>
      </c>
      <c r="EA4" s="14" t="s">
        <v>10</v>
      </c>
      <c r="EB4" s="14" t="s">
        <v>10</v>
      </c>
      <c r="EC4" s="14" t="s">
        <v>10</v>
      </c>
      <c r="ED4" s="14" t="s">
        <v>10</v>
      </c>
      <c r="EE4" s="14" t="s">
        <v>10</v>
      </c>
      <c r="EF4" s="14" t="s">
        <v>10</v>
      </c>
      <c r="EG4" s="14" t="s">
        <v>10</v>
      </c>
      <c r="EH4" s="14" t="s">
        <v>10</v>
      </c>
      <c r="EI4" s="14" t="s">
        <v>10</v>
      </c>
      <c r="EJ4" s="14" t="s">
        <v>10</v>
      </c>
      <c r="EK4" s="14" t="s">
        <v>10</v>
      </c>
      <c r="EL4" s="14" t="s">
        <v>10</v>
      </c>
      <c r="EM4" s="14" t="s">
        <v>10</v>
      </c>
      <c r="EN4" s="14" t="s">
        <v>10</v>
      </c>
      <c r="EO4" s="14" t="s">
        <v>10</v>
      </c>
      <c r="EP4" s="14" t="s">
        <v>10</v>
      </c>
      <c r="EQ4" s="14" t="s">
        <v>10</v>
      </c>
      <c r="ER4" s="14" t="s">
        <v>10</v>
      </c>
      <c r="ES4" s="14" t="s">
        <v>10</v>
      </c>
      <c r="ET4" s="14" t="s">
        <v>10</v>
      </c>
      <c r="EU4" s="14" t="s">
        <v>10</v>
      </c>
      <c r="EV4" s="14" t="s">
        <v>10</v>
      </c>
      <c r="EW4" s="14" t="s">
        <v>10</v>
      </c>
      <c r="EX4" s="14" t="s">
        <v>10</v>
      </c>
      <c r="EY4" s="14" t="s">
        <v>10</v>
      </c>
      <c r="EZ4" s="14" t="s">
        <v>10</v>
      </c>
      <c r="FA4" s="14" t="s">
        <v>10</v>
      </c>
      <c r="FB4" s="14" t="s">
        <v>10</v>
      </c>
      <c r="FC4" s="14" t="s">
        <v>10</v>
      </c>
      <c r="FD4" s="14" t="s">
        <v>10</v>
      </c>
      <c r="FE4" s="14" t="s">
        <v>10</v>
      </c>
      <c r="FF4" s="14" t="s">
        <v>10</v>
      </c>
      <c r="FG4" s="14" t="s">
        <v>10</v>
      </c>
      <c r="FH4" s="14" t="s">
        <v>10</v>
      </c>
      <c r="FI4" s="14" t="s">
        <v>10</v>
      </c>
      <c r="FJ4" s="14" t="s">
        <v>10</v>
      </c>
      <c r="FK4" s="14" t="s">
        <v>10</v>
      </c>
      <c r="FL4" s="14" t="s">
        <v>10</v>
      </c>
      <c r="FM4" s="14" t="s">
        <v>10</v>
      </c>
      <c r="FN4" s="14" t="s">
        <v>10</v>
      </c>
      <c r="FO4" s="14" t="s">
        <v>10</v>
      </c>
      <c r="FP4" s="14" t="s">
        <v>10</v>
      </c>
      <c r="FQ4" s="14" t="s">
        <v>10</v>
      </c>
      <c r="FR4" s="14" t="s">
        <v>10</v>
      </c>
      <c r="FS4" s="14" t="s">
        <v>10</v>
      </c>
      <c r="FT4" s="14" t="s">
        <v>10</v>
      </c>
      <c r="FU4" s="14" t="s">
        <v>10</v>
      </c>
      <c r="FV4" s="14" t="s">
        <v>10</v>
      </c>
      <c r="FW4" s="14" t="s">
        <v>10</v>
      </c>
      <c r="FX4" s="14" t="s">
        <v>10</v>
      </c>
      <c r="FY4" s="14" t="s">
        <v>10</v>
      </c>
      <c r="FZ4" s="14" t="s">
        <v>10</v>
      </c>
      <c r="GA4" s="7">
        <f t="shared" si="0"/>
        <v>8273</v>
      </c>
      <c r="GB4" s="24" t="str">
        <f t="shared" si="3"/>
        <v>.</v>
      </c>
      <c r="GC4" s="24" t="str">
        <f t="shared" si="3"/>
        <v>.</v>
      </c>
      <c r="GD4" s="14" t="s">
        <v>10</v>
      </c>
      <c r="GE4" s="14" t="s">
        <v>10</v>
      </c>
      <c r="GF4" s="14" t="s">
        <v>10</v>
      </c>
      <c r="GG4" s="14" t="s">
        <v>10</v>
      </c>
      <c r="GH4" s="14" t="s">
        <v>10</v>
      </c>
      <c r="GI4" s="14" t="s">
        <v>10</v>
      </c>
      <c r="GJ4" s="14" t="s">
        <v>10</v>
      </c>
      <c r="GK4" s="14" t="s">
        <v>10</v>
      </c>
      <c r="GL4" s="14" t="s">
        <v>10</v>
      </c>
      <c r="GM4" s="14" t="s">
        <v>10</v>
      </c>
      <c r="GN4" s="14" t="s">
        <v>10</v>
      </c>
      <c r="GO4" s="14" t="s">
        <v>10</v>
      </c>
      <c r="GP4" s="8"/>
      <c r="GQ4" s="14" t="s">
        <v>10</v>
      </c>
      <c r="GR4" s="14" t="s">
        <v>10</v>
      </c>
      <c r="GS4" s="14" t="s">
        <v>10</v>
      </c>
      <c r="GT4" s="14" t="s">
        <v>10</v>
      </c>
      <c r="GU4" s="27" t="s">
        <v>10</v>
      </c>
      <c r="GV4" s="27" t="s">
        <v>10</v>
      </c>
      <c r="GW4" s="27" t="s">
        <v>10</v>
      </c>
      <c r="GX4" s="27" t="s">
        <v>10</v>
      </c>
      <c r="GY4" s="27" t="s">
        <v>10</v>
      </c>
      <c r="GZ4" s="27" t="s">
        <v>10</v>
      </c>
      <c r="HA4" s="27" t="s">
        <v>10</v>
      </c>
      <c r="HB4" s="14" t="s">
        <v>10</v>
      </c>
      <c r="HC4" s="9" t="str">
        <f t="shared" si="2"/>
        <v>.</v>
      </c>
      <c r="HD4" s="29" t="s">
        <v>10</v>
      </c>
      <c r="HE4" s="29" t="s">
        <v>10</v>
      </c>
      <c r="HF4" s="29" t="s">
        <v>10</v>
      </c>
      <c r="HG4" s="29" t="s">
        <v>10</v>
      </c>
      <c r="HH4" s="14" t="s">
        <v>10</v>
      </c>
      <c r="HI4" s="14" t="s">
        <v>10</v>
      </c>
      <c r="HJ4" s="14" t="s">
        <v>10</v>
      </c>
      <c r="HK4" s="14" t="s">
        <v>10</v>
      </c>
      <c r="HL4" s="14" t="s">
        <v>10</v>
      </c>
      <c r="HM4" s="14" t="s">
        <v>10</v>
      </c>
      <c r="HN4" s="14" t="s">
        <v>10</v>
      </c>
      <c r="HO4" s="14" t="s">
        <v>10</v>
      </c>
      <c r="HP4" s="14" t="s">
        <v>10</v>
      </c>
      <c r="HQ4" s="14" t="s">
        <v>10</v>
      </c>
    </row>
    <row r="5" spans="1:225" x14ac:dyDescent="0.25">
      <c r="A5" s="11">
        <v>9244</v>
      </c>
      <c r="B5" s="14" t="s">
        <v>10</v>
      </c>
      <c r="C5" s="14" t="s">
        <v>10</v>
      </c>
      <c r="D5" s="14" t="s">
        <v>10</v>
      </c>
      <c r="E5" s="14" t="s">
        <v>10</v>
      </c>
      <c r="F5" s="14" t="s">
        <v>10</v>
      </c>
      <c r="G5" s="14" t="s">
        <v>10</v>
      </c>
      <c r="H5" s="14" t="s">
        <v>10</v>
      </c>
      <c r="I5" s="14" t="s">
        <v>10</v>
      </c>
      <c r="J5" s="14" t="s">
        <v>10</v>
      </c>
      <c r="K5" s="14" t="s">
        <v>10</v>
      </c>
      <c r="L5" s="14" t="s">
        <v>10</v>
      </c>
      <c r="M5" s="14" t="s">
        <v>10</v>
      </c>
      <c r="N5" s="14" t="s">
        <v>10</v>
      </c>
      <c r="O5" s="14" t="s">
        <v>10</v>
      </c>
      <c r="P5" s="14" t="s">
        <v>10</v>
      </c>
      <c r="Q5" s="14" t="s">
        <v>10</v>
      </c>
      <c r="R5" s="14" t="s">
        <v>10</v>
      </c>
      <c r="S5" s="14" t="s">
        <v>10</v>
      </c>
      <c r="T5" s="14" t="s">
        <v>10</v>
      </c>
      <c r="U5" s="14" t="s">
        <v>10</v>
      </c>
      <c r="V5" s="14" t="s">
        <v>10</v>
      </c>
      <c r="W5" s="14" t="s">
        <v>10</v>
      </c>
      <c r="X5" s="14" t="s">
        <v>10</v>
      </c>
      <c r="Y5" s="14" t="s">
        <v>10</v>
      </c>
      <c r="Z5" s="14" t="s">
        <v>10</v>
      </c>
      <c r="AA5" s="14" t="s">
        <v>10</v>
      </c>
      <c r="AB5" s="14" t="s">
        <v>10</v>
      </c>
      <c r="AC5" s="14" t="s">
        <v>10</v>
      </c>
      <c r="AD5" s="14" t="s">
        <v>10</v>
      </c>
      <c r="AE5" s="14" t="s">
        <v>10</v>
      </c>
      <c r="AF5" s="14" t="s">
        <v>10</v>
      </c>
      <c r="AG5" s="14" t="s">
        <v>10</v>
      </c>
      <c r="AH5" s="14" t="s">
        <v>10</v>
      </c>
      <c r="AI5" s="14" t="s">
        <v>10</v>
      </c>
      <c r="AJ5" s="14" t="s">
        <v>10</v>
      </c>
      <c r="AK5" s="14" t="s">
        <v>10</v>
      </c>
      <c r="AL5" s="14" t="s">
        <v>10</v>
      </c>
      <c r="AM5" s="14" t="s">
        <v>10</v>
      </c>
      <c r="AN5" s="14" t="s">
        <v>10</v>
      </c>
      <c r="AO5" s="14" t="s">
        <v>10</v>
      </c>
      <c r="AP5" s="14" t="s">
        <v>10</v>
      </c>
      <c r="AQ5" s="14" t="s">
        <v>10</v>
      </c>
      <c r="AR5" s="14" t="s">
        <v>10</v>
      </c>
      <c r="AS5" s="14" t="s">
        <v>10</v>
      </c>
      <c r="AT5" s="14" t="s">
        <v>10</v>
      </c>
      <c r="AU5" s="14" t="s">
        <v>10</v>
      </c>
      <c r="AV5" s="14" t="s">
        <v>10</v>
      </c>
      <c r="AW5" s="14" t="s">
        <v>10</v>
      </c>
      <c r="AX5" s="14" t="s">
        <v>10</v>
      </c>
      <c r="AY5" s="14" t="s">
        <v>10</v>
      </c>
      <c r="AZ5" s="14" t="s">
        <v>10</v>
      </c>
      <c r="BA5" s="14" t="s">
        <v>10</v>
      </c>
      <c r="BB5" s="14" t="s">
        <v>10</v>
      </c>
      <c r="BC5" s="14" t="s">
        <v>10</v>
      </c>
      <c r="BD5" s="14" t="s">
        <v>10</v>
      </c>
      <c r="BE5" s="14" t="s">
        <v>10</v>
      </c>
      <c r="BF5" s="14" t="s">
        <v>10</v>
      </c>
      <c r="BG5" s="14" t="s">
        <v>10</v>
      </c>
      <c r="BH5" s="14" t="s">
        <v>10</v>
      </c>
      <c r="BI5" s="14" t="s">
        <v>10</v>
      </c>
      <c r="BJ5" s="14" t="s">
        <v>10</v>
      </c>
      <c r="BK5" s="14" t="s">
        <v>10</v>
      </c>
      <c r="BL5" s="14" t="s">
        <v>10</v>
      </c>
      <c r="BM5" s="14" t="s">
        <v>10</v>
      </c>
      <c r="BN5" s="14" t="s">
        <v>10</v>
      </c>
      <c r="BO5" s="14" t="s">
        <v>10</v>
      </c>
      <c r="BP5" s="14" t="s">
        <v>10</v>
      </c>
      <c r="BQ5" s="14" t="s">
        <v>10</v>
      </c>
      <c r="BR5" s="14" t="s">
        <v>10</v>
      </c>
      <c r="BS5" s="14" t="s">
        <v>10</v>
      </c>
      <c r="BT5" s="14" t="s">
        <v>10</v>
      </c>
      <c r="BU5" s="14" t="s">
        <v>10</v>
      </c>
      <c r="BV5" s="14" t="s">
        <v>10</v>
      </c>
      <c r="BW5" s="14" t="s">
        <v>10</v>
      </c>
      <c r="BX5" s="14" t="s">
        <v>10</v>
      </c>
      <c r="BY5" s="14" t="s">
        <v>10</v>
      </c>
      <c r="BZ5" s="14" t="s">
        <v>10</v>
      </c>
      <c r="CA5" s="14" t="s">
        <v>10</v>
      </c>
      <c r="CB5" s="14" t="s">
        <v>10</v>
      </c>
      <c r="CC5" s="14" t="s">
        <v>10</v>
      </c>
      <c r="CD5" s="14" t="s">
        <v>10</v>
      </c>
      <c r="CE5" s="14" t="s">
        <v>10</v>
      </c>
      <c r="CF5" s="14" t="s">
        <v>10</v>
      </c>
      <c r="CG5" s="14" t="s">
        <v>10</v>
      </c>
      <c r="CH5" s="14" t="s">
        <v>10</v>
      </c>
      <c r="CI5" s="14" t="s">
        <v>10</v>
      </c>
      <c r="CJ5" s="14" t="s">
        <v>10</v>
      </c>
      <c r="CK5" s="14" t="s">
        <v>10</v>
      </c>
      <c r="CL5" s="14" t="s">
        <v>10</v>
      </c>
      <c r="CM5" s="14" t="s">
        <v>10</v>
      </c>
      <c r="CN5" s="14" t="s">
        <v>10</v>
      </c>
      <c r="CO5" s="14" t="s">
        <v>10</v>
      </c>
      <c r="CP5" s="14" t="s">
        <v>10</v>
      </c>
      <c r="CQ5" s="14" t="s">
        <v>10</v>
      </c>
      <c r="CR5" s="14" t="s">
        <v>10</v>
      </c>
      <c r="CS5" s="14" t="s">
        <v>10</v>
      </c>
      <c r="CT5" s="14" t="s">
        <v>10</v>
      </c>
      <c r="CU5" s="14" t="s">
        <v>10</v>
      </c>
      <c r="CV5" s="14" t="s">
        <v>10</v>
      </c>
      <c r="CW5" s="14" t="s">
        <v>10</v>
      </c>
      <c r="CX5" s="14" t="s">
        <v>10</v>
      </c>
      <c r="CY5" s="14" t="s">
        <v>10</v>
      </c>
      <c r="CZ5" s="14" t="s">
        <v>10</v>
      </c>
      <c r="DA5" s="14" t="s">
        <v>10</v>
      </c>
      <c r="DB5" s="14" t="s">
        <v>10</v>
      </c>
      <c r="DC5" s="14" t="s">
        <v>10</v>
      </c>
      <c r="DD5" s="14" t="s">
        <v>10</v>
      </c>
      <c r="DE5" s="14" t="s">
        <v>10</v>
      </c>
      <c r="DF5" s="14" t="s">
        <v>10</v>
      </c>
      <c r="DG5" s="14" t="s">
        <v>10</v>
      </c>
      <c r="DH5" s="14" t="s">
        <v>10</v>
      </c>
      <c r="DI5" s="14" t="s">
        <v>10</v>
      </c>
      <c r="DJ5" s="14" t="s">
        <v>10</v>
      </c>
      <c r="DK5" s="14" t="s">
        <v>10</v>
      </c>
      <c r="DL5" s="14" t="s">
        <v>10</v>
      </c>
      <c r="DM5" s="14" t="s">
        <v>10</v>
      </c>
      <c r="DN5" s="14" t="s">
        <v>10</v>
      </c>
      <c r="DO5" s="14" t="s">
        <v>10</v>
      </c>
      <c r="DP5" s="14" t="s">
        <v>10</v>
      </c>
      <c r="DQ5" s="14" t="s">
        <v>10</v>
      </c>
      <c r="DR5" s="14" t="s">
        <v>10</v>
      </c>
      <c r="DS5" s="14" t="s">
        <v>10</v>
      </c>
      <c r="DT5" s="14" t="s">
        <v>10</v>
      </c>
      <c r="DU5" s="14" t="s">
        <v>10</v>
      </c>
      <c r="DV5" s="14" t="s">
        <v>10</v>
      </c>
      <c r="DW5" s="14" t="s">
        <v>10</v>
      </c>
      <c r="DX5" s="14" t="s">
        <v>10</v>
      </c>
      <c r="DY5" s="14" t="s">
        <v>10</v>
      </c>
      <c r="DZ5" s="14" t="s">
        <v>10</v>
      </c>
      <c r="EA5" s="14" t="s">
        <v>10</v>
      </c>
      <c r="EB5" s="14" t="s">
        <v>10</v>
      </c>
      <c r="EC5" s="14" t="s">
        <v>10</v>
      </c>
      <c r="ED5" s="14" t="s">
        <v>10</v>
      </c>
      <c r="EE5" s="14" t="s">
        <v>10</v>
      </c>
      <c r="EF5" s="14" t="s">
        <v>10</v>
      </c>
      <c r="EG5" s="14" t="s">
        <v>10</v>
      </c>
      <c r="EH5" s="14" t="s">
        <v>10</v>
      </c>
      <c r="EI5" s="14" t="s">
        <v>10</v>
      </c>
      <c r="EJ5" s="14" t="s">
        <v>10</v>
      </c>
      <c r="EK5" s="14" t="s">
        <v>10</v>
      </c>
      <c r="EL5" s="14" t="s">
        <v>10</v>
      </c>
      <c r="EM5" s="14" t="s">
        <v>10</v>
      </c>
      <c r="EN5" s="14" t="s">
        <v>10</v>
      </c>
      <c r="EO5" s="14" t="s">
        <v>10</v>
      </c>
      <c r="EP5" s="14" t="s">
        <v>10</v>
      </c>
      <c r="EQ5" s="14" t="s">
        <v>10</v>
      </c>
      <c r="ER5" s="14" t="s">
        <v>10</v>
      </c>
      <c r="ES5" s="14" t="s">
        <v>10</v>
      </c>
      <c r="ET5" s="14" t="s">
        <v>10</v>
      </c>
      <c r="EU5" s="14" t="s">
        <v>10</v>
      </c>
      <c r="EV5" s="14" t="s">
        <v>10</v>
      </c>
      <c r="EW5" s="14" t="s">
        <v>10</v>
      </c>
      <c r="EX5" s="14" t="s">
        <v>10</v>
      </c>
      <c r="EY5" s="14" t="s">
        <v>10</v>
      </c>
      <c r="EZ5" s="14" t="s">
        <v>10</v>
      </c>
      <c r="FA5" s="14" t="s">
        <v>10</v>
      </c>
      <c r="FB5" s="14" t="s">
        <v>10</v>
      </c>
      <c r="FC5" s="14" t="s">
        <v>10</v>
      </c>
      <c r="FD5" s="14" t="s">
        <v>10</v>
      </c>
      <c r="FE5" s="14" t="s">
        <v>10</v>
      </c>
      <c r="FF5" s="14" t="s">
        <v>10</v>
      </c>
      <c r="FG5" s="14" t="s">
        <v>10</v>
      </c>
      <c r="FH5" s="14" t="s">
        <v>10</v>
      </c>
      <c r="FI5" s="14" t="s">
        <v>10</v>
      </c>
      <c r="FJ5" s="14" t="s">
        <v>10</v>
      </c>
      <c r="FK5" s="14" t="s">
        <v>10</v>
      </c>
      <c r="FL5" s="14" t="s">
        <v>10</v>
      </c>
      <c r="FM5" s="14" t="s">
        <v>10</v>
      </c>
      <c r="FN5" s="14" t="s">
        <v>10</v>
      </c>
      <c r="FO5" s="14" t="s">
        <v>10</v>
      </c>
      <c r="FP5" s="14" t="s">
        <v>10</v>
      </c>
      <c r="FQ5" s="14" t="s">
        <v>10</v>
      </c>
      <c r="FR5" s="14" t="s">
        <v>10</v>
      </c>
      <c r="FS5" s="14" t="s">
        <v>10</v>
      </c>
      <c r="FT5" s="14" t="s">
        <v>10</v>
      </c>
      <c r="FU5" s="14" t="s">
        <v>10</v>
      </c>
      <c r="FV5" s="14" t="s">
        <v>10</v>
      </c>
      <c r="FW5" s="14" t="s">
        <v>10</v>
      </c>
      <c r="FX5" s="14" t="s">
        <v>10</v>
      </c>
      <c r="FY5" s="14" t="s">
        <v>10</v>
      </c>
      <c r="FZ5" s="14" t="s">
        <v>10</v>
      </c>
      <c r="GA5" s="7">
        <f t="shared" si="0"/>
        <v>9244</v>
      </c>
      <c r="GB5" s="24" t="str">
        <f t="shared" si="3"/>
        <v>.</v>
      </c>
      <c r="GC5" s="24" t="str">
        <f t="shared" si="3"/>
        <v>.</v>
      </c>
      <c r="GD5" s="14" t="s">
        <v>10</v>
      </c>
      <c r="GE5" s="14" t="s">
        <v>10</v>
      </c>
      <c r="GF5" s="14" t="s">
        <v>10</v>
      </c>
      <c r="GG5" s="14" t="s">
        <v>10</v>
      </c>
      <c r="GH5" s="14" t="s">
        <v>10</v>
      </c>
      <c r="GI5" s="14" t="s">
        <v>10</v>
      </c>
      <c r="GJ5" s="14" t="s">
        <v>10</v>
      </c>
      <c r="GK5" s="14" t="s">
        <v>10</v>
      </c>
      <c r="GL5" s="14" t="s">
        <v>10</v>
      </c>
      <c r="GM5" s="14" t="s">
        <v>10</v>
      </c>
      <c r="GN5" s="14" t="s">
        <v>10</v>
      </c>
      <c r="GO5" s="14" t="s">
        <v>10</v>
      </c>
      <c r="GP5" s="8"/>
      <c r="GQ5" s="14" t="s">
        <v>10</v>
      </c>
      <c r="GR5" s="14" t="s">
        <v>10</v>
      </c>
      <c r="GS5" s="14" t="s">
        <v>10</v>
      </c>
      <c r="GT5" s="14" t="s">
        <v>10</v>
      </c>
      <c r="GU5" s="27" t="s">
        <v>10</v>
      </c>
      <c r="GV5" s="27" t="s">
        <v>10</v>
      </c>
      <c r="GW5" s="27" t="s">
        <v>10</v>
      </c>
      <c r="GX5" s="27" t="s">
        <v>10</v>
      </c>
      <c r="GY5" s="27" t="s">
        <v>10</v>
      </c>
      <c r="GZ5" s="27" t="s">
        <v>10</v>
      </c>
      <c r="HA5" s="27" t="s">
        <v>10</v>
      </c>
      <c r="HB5" s="14" t="s">
        <v>10</v>
      </c>
      <c r="HC5" s="9" t="str">
        <f t="shared" si="2"/>
        <v>.</v>
      </c>
      <c r="HD5" s="29" t="s">
        <v>10</v>
      </c>
      <c r="HE5" s="29" t="s">
        <v>10</v>
      </c>
      <c r="HF5" s="29" t="s">
        <v>10</v>
      </c>
      <c r="HG5" s="29" t="s">
        <v>10</v>
      </c>
      <c r="HH5" s="14" t="s">
        <v>10</v>
      </c>
      <c r="HI5" s="14" t="s">
        <v>10</v>
      </c>
      <c r="HJ5" s="14" t="s">
        <v>10</v>
      </c>
      <c r="HK5" s="14" t="s">
        <v>10</v>
      </c>
      <c r="HL5" s="14" t="s">
        <v>10</v>
      </c>
      <c r="HM5" s="14" t="s">
        <v>10</v>
      </c>
      <c r="HN5" s="14" t="s">
        <v>10</v>
      </c>
      <c r="HO5" s="14" t="s">
        <v>10</v>
      </c>
      <c r="HP5" s="14" t="s">
        <v>10</v>
      </c>
      <c r="HQ5" s="14" t="s">
        <v>10</v>
      </c>
    </row>
    <row r="6" spans="1:225" x14ac:dyDescent="0.25">
      <c r="A6" s="11">
        <v>9280</v>
      </c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 s="14" t="s">
        <v>10</v>
      </c>
      <c r="I6" s="14" t="s">
        <v>10</v>
      </c>
      <c r="J6" s="14" t="s">
        <v>10</v>
      </c>
      <c r="K6" s="14" t="s">
        <v>10</v>
      </c>
      <c r="L6" s="14" t="s">
        <v>10</v>
      </c>
      <c r="M6" s="14" t="s">
        <v>10</v>
      </c>
      <c r="N6" s="14" t="s">
        <v>10</v>
      </c>
      <c r="O6" s="14" t="s">
        <v>10</v>
      </c>
      <c r="P6" s="14" t="s">
        <v>10</v>
      </c>
      <c r="Q6" s="14" t="s">
        <v>10</v>
      </c>
      <c r="R6" s="14" t="s">
        <v>10</v>
      </c>
      <c r="S6" s="14" t="s">
        <v>10</v>
      </c>
      <c r="T6" s="14" t="s">
        <v>10</v>
      </c>
      <c r="U6" s="14" t="s">
        <v>10</v>
      </c>
      <c r="V6" s="14" t="s">
        <v>10</v>
      </c>
      <c r="W6" s="14" t="s">
        <v>10</v>
      </c>
      <c r="X6" s="14" t="s">
        <v>10</v>
      </c>
      <c r="Y6" s="14" t="s">
        <v>10</v>
      </c>
      <c r="Z6" s="14" t="s">
        <v>10</v>
      </c>
      <c r="AA6" s="14" t="s">
        <v>10</v>
      </c>
      <c r="AB6" s="14" t="s">
        <v>10</v>
      </c>
      <c r="AC6" s="14" t="s">
        <v>10</v>
      </c>
      <c r="AD6" s="14" t="s">
        <v>10</v>
      </c>
      <c r="AE6" s="14" t="s">
        <v>10</v>
      </c>
      <c r="AF6" s="14" t="s">
        <v>10</v>
      </c>
      <c r="AG6" s="14" t="s">
        <v>10</v>
      </c>
      <c r="AH6" s="14" t="s">
        <v>10</v>
      </c>
      <c r="AI6" s="14" t="s">
        <v>10</v>
      </c>
      <c r="AJ6" s="14" t="s">
        <v>10</v>
      </c>
      <c r="AK6" s="14" t="s">
        <v>10</v>
      </c>
      <c r="AL6" s="14" t="s">
        <v>10</v>
      </c>
      <c r="AM6" s="14" t="s">
        <v>10</v>
      </c>
      <c r="AN6" s="14" t="s">
        <v>10</v>
      </c>
      <c r="AO6" s="14" t="s">
        <v>10</v>
      </c>
      <c r="AP6" s="14" t="s">
        <v>10</v>
      </c>
      <c r="AQ6" s="14" t="s">
        <v>10</v>
      </c>
      <c r="AR6" s="14" t="s">
        <v>10</v>
      </c>
      <c r="AS6" s="14" t="s">
        <v>10</v>
      </c>
      <c r="AT6" s="14" t="s">
        <v>10</v>
      </c>
      <c r="AU6" s="14" t="s">
        <v>10</v>
      </c>
      <c r="AV6" s="14" t="s">
        <v>10</v>
      </c>
      <c r="AW6" s="14" t="s">
        <v>10</v>
      </c>
      <c r="AX6" s="14" t="s">
        <v>10</v>
      </c>
      <c r="AY6" s="14" t="s">
        <v>10</v>
      </c>
      <c r="AZ6" s="14" t="s">
        <v>10</v>
      </c>
      <c r="BA6" s="14" t="s">
        <v>10</v>
      </c>
      <c r="BB6" s="14" t="s">
        <v>10</v>
      </c>
      <c r="BC6" s="14" t="s">
        <v>10</v>
      </c>
      <c r="BD6" s="14" t="s">
        <v>10</v>
      </c>
      <c r="BE6" s="14" t="s">
        <v>10</v>
      </c>
      <c r="BF6" s="14" t="s">
        <v>10</v>
      </c>
      <c r="BG6" s="14" t="s">
        <v>10</v>
      </c>
      <c r="BH6" s="14" t="s">
        <v>10</v>
      </c>
      <c r="BI6" s="14" t="s">
        <v>10</v>
      </c>
      <c r="BJ6" s="14" t="s">
        <v>10</v>
      </c>
      <c r="BK6" s="14" t="s">
        <v>10</v>
      </c>
      <c r="BL6" s="14" t="s">
        <v>10</v>
      </c>
      <c r="BM6" s="14" t="s">
        <v>10</v>
      </c>
      <c r="BN6" s="14" t="s">
        <v>10</v>
      </c>
      <c r="BO6" s="14" t="s">
        <v>10</v>
      </c>
      <c r="BP6" s="14" t="s">
        <v>10</v>
      </c>
      <c r="BQ6" s="14" t="s">
        <v>10</v>
      </c>
      <c r="BR6" s="14" t="s">
        <v>10</v>
      </c>
      <c r="BS6" s="14" t="s">
        <v>10</v>
      </c>
      <c r="BT6" s="14" t="s">
        <v>10</v>
      </c>
      <c r="BU6" s="14" t="s">
        <v>10</v>
      </c>
      <c r="BV6" s="14" t="s">
        <v>10</v>
      </c>
      <c r="BW6" s="14" t="s">
        <v>10</v>
      </c>
      <c r="BX6" s="14" t="s">
        <v>10</v>
      </c>
      <c r="BY6" s="14" t="s">
        <v>10</v>
      </c>
      <c r="BZ6" s="14" t="s">
        <v>10</v>
      </c>
      <c r="CA6" s="14" t="s">
        <v>10</v>
      </c>
      <c r="CB6" s="14" t="s">
        <v>10</v>
      </c>
      <c r="CC6" s="14" t="s">
        <v>10</v>
      </c>
      <c r="CD6" s="14" t="s">
        <v>10</v>
      </c>
      <c r="CE6" s="14" t="s">
        <v>10</v>
      </c>
      <c r="CF6" s="14" t="s">
        <v>10</v>
      </c>
      <c r="CG6" s="14" t="s">
        <v>10</v>
      </c>
      <c r="CH6" s="14" t="s">
        <v>10</v>
      </c>
      <c r="CI6" s="14" t="s">
        <v>10</v>
      </c>
      <c r="CJ6" s="14" t="s">
        <v>10</v>
      </c>
      <c r="CK6" s="14" t="s">
        <v>10</v>
      </c>
      <c r="CL6" s="14" t="s">
        <v>10</v>
      </c>
      <c r="CM6" s="14" t="s">
        <v>10</v>
      </c>
      <c r="CN6" s="14" t="s">
        <v>10</v>
      </c>
      <c r="CO6" s="14" t="s">
        <v>10</v>
      </c>
      <c r="CP6" s="14" t="s">
        <v>10</v>
      </c>
      <c r="CQ6" s="14" t="s">
        <v>10</v>
      </c>
      <c r="CR6" s="14" t="s">
        <v>10</v>
      </c>
      <c r="CS6" s="14" t="s">
        <v>10</v>
      </c>
      <c r="CT6" s="14" t="s">
        <v>10</v>
      </c>
      <c r="CU6" s="14" t="s">
        <v>10</v>
      </c>
      <c r="CV6" s="14" t="s">
        <v>10</v>
      </c>
      <c r="CW6" s="14" t="s">
        <v>10</v>
      </c>
      <c r="CX6" s="14" t="s">
        <v>10</v>
      </c>
      <c r="CY6" s="14" t="s">
        <v>10</v>
      </c>
      <c r="CZ6" s="14" t="s">
        <v>10</v>
      </c>
      <c r="DA6" s="14" t="s">
        <v>10</v>
      </c>
      <c r="DB6" s="14" t="s">
        <v>10</v>
      </c>
      <c r="DC6" s="14" t="s">
        <v>10</v>
      </c>
      <c r="DD6" s="14" t="s">
        <v>10</v>
      </c>
      <c r="DE6" s="14" t="s">
        <v>10</v>
      </c>
      <c r="DF6" s="14" t="s">
        <v>10</v>
      </c>
      <c r="DG6" s="14" t="s">
        <v>10</v>
      </c>
      <c r="DH6" s="14" t="s">
        <v>10</v>
      </c>
      <c r="DI6" s="14" t="s">
        <v>10</v>
      </c>
      <c r="DJ6" s="14" t="s">
        <v>10</v>
      </c>
      <c r="DK6" s="14" t="s">
        <v>10</v>
      </c>
      <c r="DL6" s="14" t="s">
        <v>10</v>
      </c>
      <c r="DM6" s="14" t="s">
        <v>10</v>
      </c>
      <c r="DN6" s="14" t="s">
        <v>10</v>
      </c>
      <c r="DO6" s="14" t="s">
        <v>10</v>
      </c>
      <c r="DP6" s="14" t="s">
        <v>10</v>
      </c>
      <c r="DQ6" s="14" t="s">
        <v>10</v>
      </c>
      <c r="DR6" s="14" t="s">
        <v>10</v>
      </c>
      <c r="DS6" s="14" t="s">
        <v>10</v>
      </c>
      <c r="DT6" s="14" t="s">
        <v>10</v>
      </c>
      <c r="DU6" s="14" t="s">
        <v>10</v>
      </c>
      <c r="DV6" s="14" t="s">
        <v>10</v>
      </c>
      <c r="DW6" s="14" t="s">
        <v>10</v>
      </c>
      <c r="DX6" s="14" t="s">
        <v>10</v>
      </c>
      <c r="DY6" s="14" t="s">
        <v>10</v>
      </c>
      <c r="DZ6" s="14" t="s">
        <v>10</v>
      </c>
      <c r="EA6" s="14" t="s">
        <v>10</v>
      </c>
      <c r="EB6" s="14" t="s">
        <v>10</v>
      </c>
      <c r="EC6" s="14" t="s">
        <v>10</v>
      </c>
      <c r="ED6" s="14" t="s">
        <v>10</v>
      </c>
      <c r="EE6" s="14" t="s">
        <v>10</v>
      </c>
      <c r="EF6" s="14" t="s">
        <v>10</v>
      </c>
      <c r="EG6" s="14" t="s">
        <v>10</v>
      </c>
      <c r="EH6" s="14" t="s">
        <v>10</v>
      </c>
      <c r="EI6" s="14" t="s">
        <v>10</v>
      </c>
      <c r="EJ6" s="14" t="s">
        <v>10</v>
      </c>
      <c r="EK6" s="14" t="s">
        <v>10</v>
      </c>
      <c r="EL6" s="14" t="s">
        <v>10</v>
      </c>
      <c r="EM6" s="14" t="s">
        <v>10</v>
      </c>
      <c r="EN6" s="14" t="s">
        <v>10</v>
      </c>
      <c r="EO6" s="14" t="s">
        <v>10</v>
      </c>
      <c r="EP6" s="14" t="s">
        <v>10</v>
      </c>
      <c r="EQ6" s="14" t="s">
        <v>10</v>
      </c>
      <c r="ER6" s="14" t="s">
        <v>10</v>
      </c>
      <c r="ES6" s="14" t="s">
        <v>10</v>
      </c>
      <c r="ET6" s="14" t="s">
        <v>10</v>
      </c>
      <c r="EU6" s="14" t="s">
        <v>10</v>
      </c>
      <c r="EV6" s="14" t="s">
        <v>10</v>
      </c>
      <c r="EW6" s="14" t="s">
        <v>10</v>
      </c>
      <c r="EX6" s="14" t="s">
        <v>10</v>
      </c>
      <c r="EY6" s="14" t="s">
        <v>10</v>
      </c>
      <c r="EZ6" s="14" t="s">
        <v>10</v>
      </c>
      <c r="FA6" s="14" t="s">
        <v>10</v>
      </c>
      <c r="FB6" s="14" t="s">
        <v>10</v>
      </c>
      <c r="FC6" s="14" t="s">
        <v>10</v>
      </c>
      <c r="FD6" s="14" t="s">
        <v>10</v>
      </c>
      <c r="FE6" s="14" t="s">
        <v>10</v>
      </c>
      <c r="FF6" s="14" t="s">
        <v>10</v>
      </c>
      <c r="FG6" s="14" t="s">
        <v>10</v>
      </c>
      <c r="FH6" s="14" t="s">
        <v>10</v>
      </c>
      <c r="FI6" s="14" t="s">
        <v>10</v>
      </c>
      <c r="FJ6" s="14" t="s">
        <v>10</v>
      </c>
      <c r="FK6" s="14" t="s">
        <v>10</v>
      </c>
      <c r="FL6" s="14" t="s">
        <v>10</v>
      </c>
      <c r="FM6" s="14" t="s">
        <v>10</v>
      </c>
      <c r="FN6" s="14" t="s">
        <v>10</v>
      </c>
      <c r="FO6" s="14" t="s">
        <v>10</v>
      </c>
      <c r="FP6" s="14" t="s">
        <v>10</v>
      </c>
      <c r="FQ6" s="14" t="s">
        <v>10</v>
      </c>
      <c r="FR6" s="14" t="s">
        <v>10</v>
      </c>
      <c r="FS6" s="14" t="s">
        <v>10</v>
      </c>
      <c r="FT6" s="14" t="s">
        <v>10</v>
      </c>
      <c r="FU6" s="14" t="s">
        <v>10</v>
      </c>
      <c r="FV6" s="14" t="s">
        <v>10</v>
      </c>
      <c r="FW6" s="14" t="s">
        <v>10</v>
      </c>
      <c r="FX6" s="14" t="s">
        <v>10</v>
      </c>
      <c r="FY6" s="14" t="s">
        <v>10</v>
      </c>
      <c r="FZ6" s="14" t="s">
        <v>10</v>
      </c>
      <c r="GA6" s="7">
        <f t="shared" si="0"/>
        <v>9280</v>
      </c>
      <c r="GB6" s="24" t="str">
        <f t="shared" si="3"/>
        <v>.</v>
      </c>
      <c r="GC6" s="24" t="str">
        <f t="shared" si="3"/>
        <v>.</v>
      </c>
      <c r="GD6" s="14" t="s">
        <v>10</v>
      </c>
      <c r="GE6" s="14" t="s">
        <v>10</v>
      </c>
      <c r="GF6" s="14" t="s">
        <v>10</v>
      </c>
      <c r="GG6" s="14" t="s">
        <v>10</v>
      </c>
      <c r="GH6" s="14" t="s">
        <v>10</v>
      </c>
      <c r="GI6" s="14" t="s">
        <v>10</v>
      </c>
      <c r="GJ6" s="14" t="s">
        <v>10</v>
      </c>
      <c r="GK6" s="14" t="s">
        <v>10</v>
      </c>
      <c r="GL6" s="14" t="s">
        <v>10</v>
      </c>
      <c r="GM6" s="14" t="s">
        <v>10</v>
      </c>
      <c r="GN6" s="14" t="s">
        <v>10</v>
      </c>
      <c r="GO6" s="14" t="s">
        <v>10</v>
      </c>
      <c r="GP6" s="8"/>
      <c r="GQ6" s="14" t="s">
        <v>10</v>
      </c>
      <c r="GR6" s="14" t="s">
        <v>10</v>
      </c>
      <c r="GS6" s="14" t="s">
        <v>10</v>
      </c>
      <c r="GT6" s="14" t="s">
        <v>10</v>
      </c>
      <c r="GU6" s="27" t="s">
        <v>10</v>
      </c>
      <c r="GV6" s="27" t="s">
        <v>10</v>
      </c>
      <c r="GW6" s="27" t="s">
        <v>10</v>
      </c>
      <c r="GX6" s="27" t="s">
        <v>10</v>
      </c>
      <c r="GY6" s="27" t="s">
        <v>10</v>
      </c>
      <c r="GZ6" s="27" t="s">
        <v>10</v>
      </c>
      <c r="HA6" s="27" t="s">
        <v>10</v>
      </c>
      <c r="HB6" s="14" t="s">
        <v>10</v>
      </c>
      <c r="HC6" s="9" t="str">
        <f t="shared" si="2"/>
        <v>.</v>
      </c>
      <c r="HD6" s="29" t="s">
        <v>10</v>
      </c>
      <c r="HE6" s="29" t="s">
        <v>10</v>
      </c>
      <c r="HF6" s="29" t="s">
        <v>10</v>
      </c>
      <c r="HG6" s="29" t="s">
        <v>10</v>
      </c>
      <c r="HH6" s="14" t="s">
        <v>10</v>
      </c>
      <c r="HI6" s="14" t="s">
        <v>10</v>
      </c>
      <c r="HJ6" s="14" t="s">
        <v>10</v>
      </c>
      <c r="HK6" s="14" t="s">
        <v>10</v>
      </c>
      <c r="HL6" s="14" t="s">
        <v>10</v>
      </c>
      <c r="HM6" s="14" t="s">
        <v>10</v>
      </c>
      <c r="HN6" s="14" t="s">
        <v>10</v>
      </c>
      <c r="HO6" s="14" t="s">
        <v>10</v>
      </c>
      <c r="HP6" s="14" t="s">
        <v>10</v>
      </c>
      <c r="HQ6" s="14" t="s">
        <v>10</v>
      </c>
    </row>
    <row r="7" spans="1:225" x14ac:dyDescent="0.25">
      <c r="A7" s="11">
        <v>9570</v>
      </c>
      <c r="B7" s="14" t="s">
        <v>10</v>
      </c>
      <c r="C7" s="14" t="s">
        <v>10</v>
      </c>
      <c r="D7" s="14" t="s">
        <v>10</v>
      </c>
      <c r="E7" s="14" t="s">
        <v>10</v>
      </c>
      <c r="F7" s="14" t="s">
        <v>10</v>
      </c>
      <c r="G7" s="14" t="s">
        <v>10</v>
      </c>
      <c r="H7" s="14" t="s">
        <v>10</v>
      </c>
      <c r="I7" s="14" t="s">
        <v>10</v>
      </c>
      <c r="J7" s="14" t="s">
        <v>10</v>
      </c>
      <c r="K7" s="14" t="s">
        <v>10</v>
      </c>
      <c r="L7" s="14" t="s">
        <v>10</v>
      </c>
      <c r="M7" s="14" t="s">
        <v>10</v>
      </c>
      <c r="N7" s="14" t="s">
        <v>10</v>
      </c>
      <c r="O7" s="14" t="s">
        <v>10</v>
      </c>
      <c r="P7" s="14" t="s">
        <v>10</v>
      </c>
      <c r="Q7" s="14" t="s">
        <v>10</v>
      </c>
      <c r="R7" s="14" t="s">
        <v>10</v>
      </c>
      <c r="S7" s="14" t="s">
        <v>10</v>
      </c>
      <c r="T7" s="14" t="s">
        <v>10</v>
      </c>
      <c r="U7" s="14" t="s">
        <v>10</v>
      </c>
      <c r="V7" s="14" t="s">
        <v>10</v>
      </c>
      <c r="W7" s="14" t="s">
        <v>10</v>
      </c>
      <c r="X7" s="14" t="s">
        <v>10</v>
      </c>
      <c r="Y7" s="14" t="s">
        <v>10</v>
      </c>
      <c r="Z7" s="14" t="s">
        <v>10</v>
      </c>
      <c r="AA7" s="14" t="s">
        <v>10</v>
      </c>
      <c r="AB7" s="14" t="s">
        <v>10</v>
      </c>
      <c r="AC7" s="14" t="s">
        <v>10</v>
      </c>
      <c r="AD7" s="14" t="s">
        <v>10</v>
      </c>
      <c r="AE7" s="14" t="s">
        <v>10</v>
      </c>
      <c r="AF7" s="14" t="s">
        <v>10</v>
      </c>
      <c r="AG7" s="14" t="s">
        <v>10</v>
      </c>
      <c r="AH7" s="14" t="s">
        <v>10</v>
      </c>
      <c r="AI7" s="14" t="s">
        <v>10</v>
      </c>
      <c r="AJ7" s="14" t="s">
        <v>10</v>
      </c>
      <c r="AK7" s="14" t="s">
        <v>10</v>
      </c>
      <c r="AL7" s="14" t="s">
        <v>10</v>
      </c>
      <c r="AM7" s="14" t="s">
        <v>10</v>
      </c>
      <c r="AN7" s="14" t="s">
        <v>10</v>
      </c>
      <c r="AO7" s="14" t="s">
        <v>10</v>
      </c>
      <c r="AP7" s="14" t="s">
        <v>10</v>
      </c>
      <c r="AQ7" s="14" t="s">
        <v>10</v>
      </c>
      <c r="AR7" s="14" t="s">
        <v>10</v>
      </c>
      <c r="AS7" s="14" t="s">
        <v>10</v>
      </c>
      <c r="AT7" s="14" t="s">
        <v>10</v>
      </c>
      <c r="AU7" s="14" t="s">
        <v>10</v>
      </c>
      <c r="AV7" s="14" t="s">
        <v>10</v>
      </c>
      <c r="AW7" s="14" t="s">
        <v>10</v>
      </c>
      <c r="AX7" s="14" t="s">
        <v>10</v>
      </c>
      <c r="AY7" s="14" t="s">
        <v>10</v>
      </c>
      <c r="AZ7" s="14" t="s">
        <v>10</v>
      </c>
      <c r="BA7" s="14" t="s">
        <v>10</v>
      </c>
      <c r="BB7" s="14" t="s">
        <v>10</v>
      </c>
      <c r="BC7" s="14" t="s">
        <v>10</v>
      </c>
      <c r="BD7" s="14" t="s">
        <v>10</v>
      </c>
      <c r="BE7" s="14" t="s">
        <v>10</v>
      </c>
      <c r="BF7" s="14" t="s">
        <v>10</v>
      </c>
      <c r="BG7" s="14" t="s">
        <v>10</v>
      </c>
      <c r="BH7" s="14" t="s">
        <v>10</v>
      </c>
      <c r="BI7" s="14" t="s">
        <v>10</v>
      </c>
      <c r="BJ7" s="14" t="s">
        <v>10</v>
      </c>
      <c r="BK7" s="14" t="s">
        <v>10</v>
      </c>
      <c r="BL7" s="14" t="s">
        <v>10</v>
      </c>
      <c r="BM7" s="14" t="s">
        <v>10</v>
      </c>
      <c r="BN7" s="14" t="s">
        <v>10</v>
      </c>
      <c r="BO7" s="14" t="s">
        <v>10</v>
      </c>
      <c r="BP7" s="14" t="s">
        <v>10</v>
      </c>
      <c r="BQ7" s="14" t="s">
        <v>10</v>
      </c>
      <c r="BR7" s="14" t="s">
        <v>10</v>
      </c>
      <c r="BS7" s="14" t="s">
        <v>10</v>
      </c>
      <c r="BT7" s="14" t="s">
        <v>10</v>
      </c>
      <c r="BU7" s="14" t="s">
        <v>10</v>
      </c>
      <c r="BV7" s="14" t="s">
        <v>10</v>
      </c>
      <c r="BW7" s="14" t="s">
        <v>10</v>
      </c>
      <c r="BX7" s="14" t="s">
        <v>10</v>
      </c>
      <c r="BY7" s="14" t="s">
        <v>10</v>
      </c>
      <c r="BZ7" s="14" t="s">
        <v>10</v>
      </c>
      <c r="CA7" s="14" t="s">
        <v>10</v>
      </c>
      <c r="CB7" s="14" t="s">
        <v>10</v>
      </c>
      <c r="CC7" s="14" t="s">
        <v>10</v>
      </c>
      <c r="CD7" s="14" t="s">
        <v>10</v>
      </c>
      <c r="CE7" s="14" t="s">
        <v>10</v>
      </c>
      <c r="CF7" s="14" t="s">
        <v>10</v>
      </c>
      <c r="CG7" s="14" t="s">
        <v>10</v>
      </c>
      <c r="CH7" s="14" t="s">
        <v>10</v>
      </c>
      <c r="CI7" s="14" t="s">
        <v>10</v>
      </c>
      <c r="CJ7" s="14" t="s">
        <v>10</v>
      </c>
      <c r="CK7" s="14" t="s">
        <v>10</v>
      </c>
      <c r="CL7" s="14" t="s">
        <v>10</v>
      </c>
      <c r="CM7" s="14" t="s">
        <v>10</v>
      </c>
      <c r="CN7" s="14" t="s">
        <v>10</v>
      </c>
      <c r="CO7" s="14" t="s">
        <v>10</v>
      </c>
      <c r="CP7" s="14" t="s">
        <v>10</v>
      </c>
      <c r="CQ7" s="14" t="s">
        <v>10</v>
      </c>
      <c r="CR7" s="14" t="s">
        <v>10</v>
      </c>
      <c r="CS7" s="14" t="s">
        <v>10</v>
      </c>
      <c r="CT7" s="14" t="s">
        <v>10</v>
      </c>
      <c r="CU7" s="14" t="s">
        <v>10</v>
      </c>
      <c r="CV7" s="14" t="s">
        <v>10</v>
      </c>
      <c r="CW7" s="14" t="s">
        <v>10</v>
      </c>
      <c r="CX7" s="14" t="s">
        <v>10</v>
      </c>
      <c r="CY7" s="14" t="s">
        <v>10</v>
      </c>
      <c r="CZ7" s="14" t="s">
        <v>10</v>
      </c>
      <c r="DA7" s="14" t="s">
        <v>10</v>
      </c>
      <c r="DB7" s="14" t="s">
        <v>10</v>
      </c>
      <c r="DC7" s="14" t="s">
        <v>10</v>
      </c>
      <c r="DD7" s="14" t="s">
        <v>10</v>
      </c>
      <c r="DE7" s="14" t="s">
        <v>10</v>
      </c>
      <c r="DF7" s="14" t="s">
        <v>10</v>
      </c>
      <c r="DG7" s="14" t="s">
        <v>10</v>
      </c>
      <c r="DH7" s="14" t="s">
        <v>10</v>
      </c>
      <c r="DI7" s="14" t="s">
        <v>10</v>
      </c>
      <c r="DJ7" s="14" t="s">
        <v>10</v>
      </c>
      <c r="DK7" s="14" t="s">
        <v>10</v>
      </c>
      <c r="DL7" s="14" t="s">
        <v>10</v>
      </c>
      <c r="DM7" s="14" t="s">
        <v>10</v>
      </c>
      <c r="DN7" s="14" t="s">
        <v>10</v>
      </c>
      <c r="DO7" s="14" t="s">
        <v>10</v>
      </c>
      <c r="DP7" s="14" t="s">
        <v>10</v>
      </c>
      <c r="DQ7" s="14" t="s">
        <v>10</v>
      </c>
      <c r="DR7" s="14" t="s">
        <v>10</v>
      </c>
      <c r="DS7" s="14" t="s">
        <v>10</v>
      </c>
      <c r="DT7" s="14" t="s">
        <v>10</v>
      </c>
      <c r="DU7" s="14" t="s">
        <v>10</v>
      </c>
      <c r="DV7" s="14" t="s">
        <v>10</v>
      </c>
      <c r="DW7" s="14" t="s">
        <v>10</v>
      </c>
      <c r="DX7" s="14" t="s">
        <v>10</v>
      </c>
      <c r="DY7" s="14" t="s">
        <v>10</v>
      </c>
      <c r="DZ7" s="14" t="s">
        <v>10</v>
      </c>
      <c r="EA7" s="14" t="s">
        <v>10</v>
      </c>
      <c r="EB7" s="14" t="s">
        <v>10</v>
      </c>
      <c r="EC7" s="14" t="s">
        <v>10</v>
      </c>
      <c r="ED7" s="14" t="s">
        <v>10</v>
      </c>
      <c r="EE7" s="14" t="s">
        <v>10</v>
      </c>
      <c r="EF7" s="14" t="s">
        <v>10</v>
      </c>
      <c r="EG7" s="14" t="s">
        <v>10</v>
      </c>
      <c r="EH7" s="14" t="s">
        <v>10</v>
      </c>
      <c r="EI7" s="14" t="s">
        <v>10</v>
      </c>
      <c r="EJ7" s="14" t="s">
        <v>10</v>
      </c>
      <c r="EK7" s="14" t="s">
        <v>10</v>
      </c>
      <c r="EL7" s="14" t="s">
        <v>10</v>
      </c>
      <c r="EM7" s="14" t="s">
        <v>10</v>
      </c>
      <c r="EN7" s="14" t="s">
        <v>10</v>
      </c>
      <c r="EO7" s="14" t="s">
        <v>10</v>
      </c>
      <c r="EP7" s="14" t="s">
        <v>10</v>
      </c>
      <c r="EQ7" s="14" t="s">
        <v>10</v>
      </c>
      <c r="ER7" s="14" t="s">
        <v>10</v>
      </c>
      <c r="ES7" s="14" t="s">
        <v>10</v>
      </c>
      <c r="ET7" s="14" t="s">
        <v>10</v>
      </c>
      <c r="EU7" s="14" t="s">
        <v>10</v>
      </c>
      <c r="EV7" s="14" t="s">
        <v>10</v>
      </c>
      <c r="EW7" s="14" t="s">
        <v>10</v>
      </c>
      <c r="EX7" s="14" t="s">
        <v>10</v>
      </c>
      <c r="EY7" s="14" t="s">
        <v>10</v>
      </c>
      <c r="EZ7" s="14" t="s">
        <v>10</v>
      </c>
      <c r="FA7" s="14" t="s">
        <v>10</v>
      </c>
      <c r="FB7" s="14" t="s">
        <v>10</v>
      </c>
      <c r="FC7" s="14" t="s">
        <v>10</v>
      </c>
      <c r="FD7" s="14" t="s">
        <v>10</v>
      </c>
      <c r="FE7" s="14" t="s">
        <v>10</v>
      </c>
      <c r="FF7" s="14" t="s">
        <v>10</v>
      </c>
      <c r="FG7" s="14" t="s">
        <v>10</v>
      </c>
      <c r="FH7" s="14" t="s">
        <v>10</v>
      </c>
      <c r="FI7" s="14" t="s">
        <v>10</v>
      </c>
      <c r="FJ7" s="14" t="s">
        <v>10</v>
      </c>
      <c r="FK7" s="14" t="s">
        <v>10</v>
      </c>
      <c r="FL7" s="14" t="s">
        <v>10</v>
      </c>
      <c r="FM7" s="14" t="s">
        <v>10</v>
      </c>
      <c r="FN7" s="14" t="s">
        <v>10</v>
      </c>
      <c r="FO7" s="14" t="s">
        <v>10</v>
      </c>
      <c r="FP7" s="14" t="s">
        <v>10</v>
      </c>
      <c r="FQ7" s="14" t="s">
        <v>10</v>
      </c>
      <c r="FR7" s="14" t="s">
        <v>10</v>
      </c>
      <c r="FS7" s="14" t="s">
        <v>10</v>
      </c>
      <c r="FT7" s="14" t="s">
        <v>10</v>
      </c>
      <c r="FU7" s="14" t="s">
        <v>10</v>
      </c>
      <c r="FV7" s="14" t="s">
        <v>10</v>
      </c>
      <c r="FW7" s="14" t="s">
        <v>10</v>
      </c>
      <c r="FX7" s="14" t="s">
        <v>10</v>
      </c>
      <c r="FY7" s="14" t="s">
        <v>10</v>
      </c>
      <c r="FZ7" s="14" t="s">
        <v>10</v>
      </c>
      <c r="GA7" s="7">
        <f t="shared" si="0"/>
        <v>9570</v>
      </c>
      <c r="GB7" s="24" t="str">
        <f t="shared" si="3"/>
        <v>.</v>
      </c>
      <c r="GC7" s="24" t="str">
        <f t="shared" si="3"/>
        <v>.</v>
      </c>
      <c r="GD7" s="14" t="s">
        <v>10</v>
      </c>
      <c r="GE7" s="14" t="s">
        <v>10</v>
      </c>
      <c r="GF7" s="14" t="s">
        <v>10</v>
      </c>
      <c r="GG7" s="14" t="s">
        <v>10</v>
      </c>
      <c r="GH7" s="14" t="s">
        <v>10</v>
      </c>
      <c r="GI7" s="14" t="s">
        <v>10</v>
      </c>
      <c r="GJ7" s="14" t="s">
        <v>10</v>
      </c>
      <c r="GK7" s="14" t="s">
        <v>10</v>
      </c>
      <c r="GL7" s="14" t="s">
        <v>10</v>
      </c>
      <c r="GM7" s="14" t="s">
        <v>10</v>
      </c>
      <c r="GN7" s="14" t="s">
        <v>10</v>
      </c>
      <c r="GO7" s="14" t="s">
        <v>10</v>
      </c>
      <c r="GP7" s="8"/>
      <c r="GQ7" s="14" t="s">
        <v>10</v>
      </c>
      <c r="GR7" s="14" t="s">
        <v>10</v>
      </c>
      <c r="GS7" s="14" t="s">
        <v>10</v>
      </c>
      <c r="GT7" s="14" t="s">
        <v>10</v>
      </c>
      <c r="GU7" s="27" t="s">
        <v>10</v>
      </c>
      <c r="GV7" s="27" t="s">
        <v>10</v>
      </c>
      <c r="GW7" s="27" t="s">
        <v>10</v>
      </c>
      <c r="GX7" s="27" t="s">
        <v>10</v>
      </c>
      <c r="GY7" s="27" t="s">
        <v>10</v>
      </c>
      <c r="GZ7" s="27" t="s">
        <v>10</v>
      </c>
      <c r="HA7" s="27" t="s">
        <v>10</v>
      </c>
      <c r="HB7" s="14" t="s">
        <v>10</v>
      </c>
      <c r="HC7" s="9" t="str">
        <f t="shared" si="2"/>
        <v>.</v>
      </c>
      <c r="HD7" s="29" t="s">
        <v>10</v>
      </c>
      <c r="HE7" s="29" t="s">
        <v>10</v>
      </c>
      <c r="HF7" s="29" t="s">
        <v>10</v>
      </c>
      <c r="HG7" s="29" t="s">
        <v>10</v>
      </c>
      <c r="HH7" s="14" t="s">
        <v>10</v>
      </c>
      <c r="HI7" s="14" t="s">
        <v>10</v>
      </c>
      <c r="HJ7" s="14" t="s">
        <v>10</v>
      </c>
      <c r="HK7" s="14" t="s">
        <v>10</v>
      </c>
      <c r="HL7" s="14" t="s">
        <v>10</v>
      </c>
      <c r="HM7" s="14" t="s">
        <v>10</v>
      </c>
      <c r="HN7" s="14" t="s">
        <v>10</v>
      </c>
      <c r="HO7" s="14" t="s">
        <v>10</v>
      </c>
      <c r="HP7" s="14" t="s">
        <v>10</v>
      </c>
      <c r="HQ7" s="14" t="s">
        <v>10</v>
      </c>
    </row>
    <row r="8" spans="1:225" x14ac:dyDescent="0.25">
      <c r="A8" s="15" t="s">
        <v>848</v>
      </c>
      <c r="B8" s="13" t="s">
        <v>764</v>
      </c>
      <c r="C8" s="13" t="s">
        <v>775</v>
      </c>
      <c r="D8" s="13" t="s">
        <v>766</v>
      </c>
      <c r="E8" s="12">
        <v>2</v>
      </c>
      <c r="F8" s="12">
        <v>2</v>
      </c>
      <c r="G8" s="12">
        <v>2</v>
      </c>
      <c r="H8" s="12">
        <v>2</v>
      </c>
      <c r="I8" s="12">
        <v>2</v>
      </c>
      <c r="J8" s="12">
        <v>2</v>
      </c>
      <c r="K8" s="12">
        <v>2</v>
      </c>
      <c r="L8" s="12">
        <v>2</v>
      </c>
      <c r="M8" s="12">
        <v>4</v>
      </c>
      <c r="N8" s="12">
        <v>2</v>
      </c>
      <c r="O8" s="14" t="s">
        <v>10</v>
      </c>
      <c r="P8" s="14" t="s">
        <v>10</v>
      </c>
      <c r="Q8" s="14" t="s">
        <v>10</v>
      </c>
      <c r="R8" s="14" t="s">
        <v>10</v>
      </c>
      <c r="S8" s="14" t="s">
        <v>10</v>
      </c>
      <c r="T8" s="14" t="s">
        <v>10</v>
      </c>
      <c r="U8" s="14" t="s">
        <v>10</v>
      </c>
      <c r="V8" s="14" t="s">
        <v>10</v>
      </c>
      <c r="W8" s="14" t="s">
        <v>10</v>
      </c>
      <c r="X8" s="14" t="s">
        <v>10</v>
      </c>
      <c r="Y8" s="14" t="s">
        <v>10</v>
      </c>
      <c r="Z8" s="14" t="s">
        <v>10</v>
      </c>
      <c r="AA8" s="14" t="s">
        <v>10</v>
      </c>
      <c r="AB8" s="14" t="s">
        <v>10</v>
      </c>
      <c r="AC8" s="14" t="s">
        <v>10</v>
      </c>
      <c r="AD8" s="14" t="s">
        <v>10</v>
      </c>
      <c r="AE8" s="14" t="s">
        <v>10</v>
      </c>
      <c r="AF8" s="14" t="s">
        <v>10</v>
      </c>
      <c r="AG8" s="14" t="s">
        <v>10</v>
      </c>
      <c r="AH8" s="14" t="s">
        <v>10</v>
      </c>
      <c r="AI8" s="14" t="s">
        <v>10</v>
      </c>
      <c r="AJ8" s="14" t="s">
        <v>10</v>
      </c>
      <c r="AK8" s="14" t="s">
        <v>10</v>
      </c>
      <c r="AL8" s="14" t="s">
        <v>10</v>
      </c>
      <c r="AM8" s="14" t="s">
        <v>10</v>
      </c>
      <c r="AN8" s="14" t="s">
        <v>10</v>
      </c>
      <c r="AO8" s="14" t="s">
        <v>10</v>
      </c>
      <c r="AP8" s="14" t="s">
        <v>10</v>
      </c>
      <c r="AQ8" s="14" t="s">
        <v>10</v>
      </c>
      <c r="AR8" s="14" t="s">
        <v>10</v>
      </c>
      <c r="AS8" s="14" t="s">
        <v>10</v>
      </c>
      <c r="AT8" s="14" t="s">
        <v>10</v>
      </c>
      <c r="AU8" s="14" t="s">
        <v>10</v>
      </c>
      <c r="AV8" s="14" t="s">
        <v>10</v>
      </c>
      <c r="AW8" s="14" t="s">
        <v>10</v>
      </c>
      <c r="AX8" s="14" t="s">
        <v>10</v>
      </c>
      <c r="AY8" s="14" t="s">
        <v>10</v>
      </c>
      <c r="AZ8" s="14" t="s">
        <v>10</v>
      </c>
      <c r="BA8" s="14" t="s">
        <v>10</v>
      </c>
      <c r="BB8" s="14" t="s">
        <v>10</v>
      </c>
      <c r="BC8" s="14" t="s">
        <v>10</v>
      </c>
      <c r="BD8" s="14" t="s">
        <v>10</v>
      </c>
      <c r="BE8" s="14" t="s">
        <v>10</v>
      </c>
      <c r="BF8" s="14" t="s">
        <v>10</v>
      </c>
      <c r="BG8" s="14" t="s">
        <v>10</v>
      </c>
      <c r="BH8" s="14" t="s">
        <v>10</v>
      </c>
      <c r="BI8" s="14" t="s">
        <v>10</v>
      </c>
      <c r="BJ8" s="14" t="s">
        <v>10</v>
      </c>
      <c r="BK8" s="14" t="s">
        <v>10</v>
      </c>
      <c r="BL8" s="14" t="s">
        <v>10</v>
      </c>
      <c r="BM8" s="14" t="s">
        <v>10</v>
      </c>
      <c r="BN8" s="14" t="s">
        <v>10</v>
      </c>
      <c r="BO8" s="14" t="s">
        <v>10</v>
      </c>
      <c r="BP8" s="14" t="s">
        <v>10</v>
      </c>
      <c r="BQ8" s="14" t="s">
        <v>10</v>
      </c>
      <c r="BR8" s="14" t="s">
        <v>10</v>
      </c>
      <c r="BS8" s="14" t="s">
        <v>10</v>
      </c>
      <c r="BT8" s="14" t="s">
        <v>10</v>
      </c>
      <c r="BU8" s="14" t="s">
        <v>10</v>
      </c>
      <c r="BV8" s="14" t="s">
        <v>10</v>
      </c>
      <c r="BW8" s="14" t="s">
        <v>10</v>
      </c>
      <c r="BX8" s="14" t="s">
        <v>10</v>
      </c>
      <c r="BY8" s="14" t="s">
        <v>10</v>
      </c>
      <c r="BZ8" s="14" t="s">
        <v>10</v>
      </c>
      <c r="CA8" s="14" t="s">
        <v>10</v>
      </c>
      <c r="CB8" s="14" t="s">
        <v>10</v>
      </c>
      <c r="CC8" s="14" t="s">
        <v>10</v>
      </c>
      <c r="CD8" s="14" t="s">
        <v>10</v>
      </c>
      <c r="CE8" s="14" t="s">
        <v>10</v>
      </c>
      <c r="CF8" s="14" t="s">
        <v>10</v>
      </c>
      <c r="CG8" s="14" t="s">
        <v>10</v>
      </c>
      <c r="CH8" s="14" t="s">
        <v>10</v>
      </c>
      <c r="CI8" s="14" t="s">
        <v>10</v>
      </c>
      <c r="CJ8" s="14" t="s">
        <v>10</v>
      </c>
      <c r="CK8" s="14" t="s">
        <v>10</v>
      </c>
      <c r="CL8">
        <v>2</v>
      </c>
      <c r="CM8">
        <v>2</v>
      </c>
      <c r="CN8">
        <v>2</v>
      </c>
      <c r="CO8">
        <v>0</v>
      </c>
      <c r="CP8">
        <v>2</v>
      </c>
      <c r="CQ8">
        <v>0</v>
      </c>
      <c r="CR8">
        <v>2</v>
      </c>
      <c r="CS8">
        <v>2</v>
      </c>
      <c r="CT8">
        <v>0</v>
      </c>
      <c r="CU8">
        <v>2</v>
      </c>
      <c r="CV8">
        <v>1</v>
      </c>
      <c r="CW8">
        <v>2</v>
      </c>
      <c r="CX8">
        <v>1</v>
      </c>
      <c r="CY8">
        <v>0</v>
      </c>
      <c r="CZ8">
        <v>0</v>
      </c>
      <c r="DA8">
        <v>0</v>
      </c>
      <c r="DB8">
        <v>1</v>
      </c>
      <c r="DC8">
        <v>2</v>
      </c>
      <c r="DD8">
        <v>2</v>
      </c>
      <c r="DE8">
        <v>2</v>
      </c>
      <c r="DF8">
        <v>2</v>
      </c>
      <c r="DG8">
        <v>1</v>
      </c>
      <c r="DH8">
        <v>2</v>
      </c>
      <c r="DI8">
        <v>2</v>
      </c>
      <c r="DJ8">
        <v>1</v>
      </c>
      <c r="DK8">
        <v>2</v>
      </c>
      <c r="DL8">
        <v>2</v>
      </c>
      <c r="DM8">
        <v>2</v>
      </c>
      <c r="DN8">
        <v>1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1</v>
      </c>
      <c r="DV8">
        <v>2</v>
      </c>
      <c r="DW8">
        <v>2</v>
      </c>
      <c r="DX8">
        <v>2</v>
      </c>
      <c r="DY8">
        <v>2</v>
      </c>
      <c r="DZ8">
        <v>2</v>
      </c>
      <c r="EA8">
        <v>1</v>
      </c>
      <c r="EB8">
        <v>2</v>
      </c>
      <c r="EC8" s="14" t="s">
        <v>10</v>
      </c>
      <c r="ED8" s="14" t="s">
        <v>10</v>
      </c>
      <c r="EE8" s="14" t="s">
        <v>10</v>
      </c>
      <c r="EF8" s="14" t="s">
        <v>10</v>
      </c>
      <c r="EG8" s="14" t="s">
        <v>10</v>
      </c>
      <c r="EH8" s="14" t="s">
        <v>10</v>
      </c>
      <c r="EI8" s="14" t="s">
        <v>10</v>
      </c>
      <c r="EJ8" s="14" t="s">
        <v>10</v>
      </c>
      <c r="EK8" s="14" t="s">
        <v>10</v>
      </c>
      <c r="EL8" s="14" t="s">
        <v>10</v>
      </c>
      <c r="EM8" s="14" t="s">
        <v>10</v>
      </c>
      <c r="EN8" s="14" t="s">
        <v>10</v>
      </c>
      <c r="EO8" s="14" t="s">
        <v>10</v>
      </c>
      <c r="EP8" s="14" t="s">
        <v>10</v>
      </c>
      <c r="EQ8" s="14" t="s">
        <v>10</v>
      </c>
      <c r="ER8" s="14" t="s">
        <v>10</v>
      </c>
      <c r="ES8" s="14" t="s">
        <v>10</v>
      </c>
      <c r="ET8" s="14" t="s">
        <v>10</v>
      </c>
      <c r="EU8" s="14" t="s">
        <v>10</v>
      </c>
      <c r="EV8" s="14" t="s">
        <v>10</v>
      </c>
      <c r="EW8" s="14" t="s">
        <v>10</v>
      </c>
      <c r="EX8" s="14" t="s">
        <v>10</v>
      </c>
      <c r="EY8" s="14" t="s">
        <v>10</v>
      </c>
      <c r="EZ8" s="14" t="s">
        <v>10</v>
      </c>
      <c r="FA8" s="14" t="s">
        <v>10</v>
      </c>
      <c r="FB8" s="14" t="s">
        <v>10</v>
      </c>
      <c r="FC8" s="14" t="s">
        <v>10</v>
      </c>
      <c r="FD8" s="14" t="s">
        <v>10</v>
      </c>
      <c r="FE8" s="14" t="s">
        <v>10</v>
      </c>
      <c r="FF8" s="14" t="s">
        <v>10</v>
      </c>
      <c r="FG8">
        <v>2</v>
      </c>
      <c r="FH8">
        <v>2</v>
      </c>
      <c r="FI8">
        <v>4</v>
      </c>
      <c r="FJ8">
        <v>2</v>
      </c>
      <c r="FK8">
        <v>1</v>
      </c>
      <c r="FL8">
        <v>2</v>
      </c>
      <c r="FM8">
        <v>3</v>
      </c>
      <c r="FN8">
        <v>2</v>
      </c>
      <c r="FO8">
        <v>3</v>
      </c>
      <c r="FP8">
        <v>4</v>
      </c>
      <c r="FQ8">
        <v>2</v>
      </c>
      <c r="FR8">
        <v>2</v>
      </c>
      <c r="FS8">
        <v>3</v>
      </c>
      <c r="FT8">
        <v>2</v>
      </c>
      <c r="FU8">
        <v>3</v>
      </c>
      <c r="FV8">
        <v>4</v>
      </c>
      <c r="FW8">
        <v>4</v>
      </c>
      <c r="FX8">
        <v>4</v>
      </c>
      <c r="FY8">
        <v>1</v>
      </c>
      <c r="FZ8">
        <v>3</v>
      </c>
      <c r="GA8" s="7" t="str">
        <f t="shared" si="0"/>
        <v>21389</v>
      </c>
      <c r="GB8" s="25" t="str">
        <f t="shared" si="3"/>
        <v>Female</v>
      </c>
      <c r="GC8" s="5" t="str">
        <f>IF(ISBLANK(B8),".",B8)</f>
        <v>Female</v>
      </c>
      <c r="GD8" s="5" t="str">
        <f>IF(ISBLANK(C8),".",C8)</f>
        <v>19</v>
      </c>
      <c r="GE8" s="5" t="str">
        <f t="shared" ref="GE8" si="4">IF(D8="1","AmerInd/AlaskNativ",IF(D8="2","Asian",IF(D8="3","Black/AfrAmer",IF(D8="4","NativHaw/PacIsl",IF(D8="5","White",IF(ISBLANK(D8),".","Other/Mixed"))))))</f>
        <v>White</v>
      </c>
      <c r="GF8" s="5" t="str">
        <f t="shared" ref="GF8" si="5">IF(E8="1","Hisp/Lat",IF(E8=1,"Hisp/Lat",IF(E8="2","notHisp/Lat",IF(E8=2,"notHisp/Lat","."))))</f>
        <v>notHisp/Lat</v>
      </c>
      <c r="GG8" s="5">
        <f t="shared" ref="GG8" si="6">IF(F8=1,1,IF(F8=2,0,"."))</f>
        <v>0</v>
      </c>
      <c r="GH8" s="5">
        <f t="shared" ref="GH8" si="7">IF(G8=1,1,IF(G8=2,0,"."))</f>
        <v>0</v>
      </c>
      <c r="GI8" s="5">
        <f t="shared" ref="GI8" si="8">IF(H8=1,1,IF(H8=2,0,"."))</f>
        <v>0</v>
      </c>
      <c r="GJ8" s="5">
        <f t="shared" ref="GJ8" si="9">IF(I8=1,1,IF(I8=2,0,"."))</f>
        <v>0</v>
      </c>
      <c r="GK8" s="5">
        <f t="shared" ref="GK8" si="10">IF(J8=1,1,IF(J8=2,0,"."))</f>
        <v>0</v>
      </c>
      <c r="GL8" s="5">
        <f t="shared" ref="GL8" si="11">IF(ISBLANK(K8),".",K8)</f>
        <v>2</v>
      </c>
      <c r="GM8" s="5">
        <f t="shared" ref="GM8" si="12">IF(ISBLANK(L8),".",L8)</f>
        <v>2</v>
      </c>
      <c r="GN8" s="5">
        <f t="shared" ref="GN8" si="13">IF(ISBLANK(M8),".",M8)</f>
        <v>4</v>
      </c>
      <c r="GO8" s="5">
        <f t="shared" ref="GO8" si="14">IF(ISBLANK(N8),".",N8)</f>
        <v>2</v>
      </c>
      <c r="GP8" s="8"/>
      <c r="GQ8" s="14" t="s">
        <v>10</v>
      </c>
      <c r="GR8" s="14" t="s">
        <v>10</v>
      </c>
      <c r="GS8" s="14" t="s">
        <v>10</v>
      </c>
      <c r="GT8" s="14" t="s">
        <v>10</v>
      </c>
      <c r="GU8" s="27" t="s">
        <v>10</v>
      </c>
      <c r="GV8" s="27" t="s">
        <v>10</v>
      </c>
      <c r="GW8" s="27" t="s">
        <v>10</v>
      </c>
      <c r="GX8" s="27" t="s">
        <v>10</v>
      </c>
      <c r="GY8" s="27" t="s">
        <v>10</v>
      </c>
      <c r="GZ8" s="27" t="s">
        <v>10</v>
      </c>
      <c r="HA8" s="27" t="s">
        <v>10</v>
      </c>
      <c r="HB8" s="5">
        <f t="shared" ref="HB8" si="15">IF(COUNTBLANK(CL8:DA8)&gt;0,".",SUM(CL8, CM8, CN8, 2-CO8, CP8, 2-CQ8, CR8, CS8, 2-CT8, CU8, CV8, CW8, 2-CX8, CY8, 2-CZ8, 2-DA8))</f>
        <v>28</v>
      </c>
      <c r="HC8" s="5" t="str">
        <f t="shared" ref="HC8:HC21" si="16">IF(DB8=".",".",IF(COUNTBLANK(DB8:EB8)&gt;0,"Incomplete","ok"))</f>
        <v>ok</v>
      </c>
      <c r="HD8" s="23">
        <v>6.3091820237071345E-4</v>
      </c>
      <c r="HE8" s="23">
        <f t="shared" ref="HE8:HE21" si="17" xml:space="preserve"> -LN(HD8)</f>
        <v>7.3683343355681155</v>
      </c>
      <c r="HF8" s="23">
        <v>0.96296296296296291</v>
      </c>
      <c r="HG8" s="23">
        <v>0.88888888888888884</v>
      </c>
      <c r="HH8" s="14" t="s">
        <v>10</v>
      </c>
      <c r="HI8" s="14" t="s">
        <v>10</v>
      </c>
      <c r="HJ8" s="14" t="s">
        <v>10</v>
      </c>
      <c r="HK8" s="14" t="s">
        <v>10</v>
      </c>
      <c r="HL8" s="14" t="s">
        <v>10</v>
      </c>
      <c r="HM8" s="5">
        <f t="shared" ref="HM8:HM21" si="18">IF(ISBLANK(FL8)+ISBLANK(FN8)+ISBLANK(FS8)+ISBLANK(FU8)&gt;0,".",(5-FL8)+(5-FN8)+(5-FS8)+(5-FU8))</f>
        <v>10</v>
      </c>
      <c r="HN8" s="5">
        <f t="shared" ref="HN8:HN21" si="19">IF(ISBLANK(FG8)+ISBLANK(FJ8)+ISBLANK(FM8)+ISBLANK(FQ8)&gt;0,".",FG8+FJ8+FM8+FQ8)</f>
        <v>9</v>
      </c>
      <c r="HO8" s="5">
        <f t="shared" ref="HO8:HO21" si="20">IF(ISBLANK(FH8)+ISBLANK(FK8)+ISBLANK(FR8)+ISBLANK(FY8)&gt;0,".",FH8+FK8+FR8+FY8)</f>
        <v>6</v>
      </c>
      <c r="HP8" s="5">
        <f t="shared" ref="HP8:HP21" si="21">IF(ISBLANK(FO8)+ISBLANK(FT8)+ISBLANK(FV8)+ISBLANK(FX8)&gt;0,".",(5-FO8)+(5-FT8)+(5-FV8)+(5-FX8))</f>
        <v>7</v>
      </c>
      <c r="HQ8" s="5">
        <f t="shared" ref="HQ8:HQ21" si="22">IF(ISBLANK(FI8)+ISBLANK(FP8)+ISBLANK(FW8)+ISBLANK(FZ8)&gt;0,".",(5-FI8)+(5-FP8)+(5-FW8)+(5-FZ8))</f>
        <v>5</v>
      </c>
    </row>
    <row r="9" spans="1:225" x14ac:dyDescent="0.25">
      <c r="A9" s="11">
        <v>21393</v>
      </c>
      <c r="B9" s="6" t="s">
        <v>764</v>
      </c>
      <c r="C9" s="6" t="s">
        <v>765</v>
      </c>
      <c r="D9" s="6" t="s">
        <v>766</v>
      </c>
      <c r="E9">
        <v>1</v>
      </c>
      <c r="F9">
        <v>2</v>
      </c>
      <c r="G9">
        <v>2</v>
      </c>
      <c r="H9">
        <v>2</v>
      </c>
      <c r="I9">
        <v>2</v>
      </c>
      <c r="J9">
        <v>2</v>
      </c>
      <c r="K9">
        <v>2</v>
      </c>
      <c r="L9">
        <v>2</v>
      </c>
      <c r="M9">
        <v>1</v>
      </c>
      <c r="N9">
        <v>3</v>
      </c>
      <c r="O9">
        <v>2</v>
      </c>
      <c r="P9">
        <v>2</v>
      </c>
      <c r="Q9">
        <v>2</v>
      </c>
      <c r="R9">
        <v>1</v>
      </c>
      <c r="S9">
        <v>2</v>
      </c>
      <c r="T9">
        <v>2</v>
      </c>
      <c r="U9">
        <v>2</v>
      </c>
      <c r="V9">
        <v>3</v>
      </c>
      <c r="W9">
        <v>1</v>
      </c>
      <c r="X9">
        <v>3</v>
      </c>
      <c r="Y9">
        <v>1</v>
      </c>
      <c r="Z9">
        <v>1</v>
      </c>
      <c r="AA9">
        <v>2</v>
      </c>
      <c r="AB9">
        <v>1</v>
      </c>
      <c r="AC9">
        <v>2</v>
      </c>
      <c r="AD9">
        <v>2</v>
      </c>
      <c r="AE9">
        <v>1</v>
      </c>
      <c r="AF9">
        <v>2</v>
      </c>
      <c r="AG9">
        <v>2</v>
      </c>
      <c r="AH9">
        <v>2</v>
      </c>
      <c r="AI9">
        <v>0</v>
      </c>
      <c r="AJ9">
        <v>2</v>
      </c>
      <c r="AK9">
        <v>4</v>
      </c>
      <c r="AL9">
        <v>1</v>
      </c>
      <c r="AM9">
        <v>2</v>
      </c>
      <c r="AN9">
        <v>2</v>
      </c>
      <c r="AO9">
        <v>2</v>
      </c>
      <c r="AP9">
        <v>1</v>
      </c>
      <c r="AQ9">
        <v>1</v>
      </c>
      <c r="AR9">
        <v>2</v>
      </c>
      <c r="AS9">
        <v>2</v>
      </c>
      <c r="AT9">
        <v>3</v>
      </c>
      <c r="AU9">
        <v>1</v>
      </c>
      <c r="AV9">
        <v>1</v>
      </c>
      <c r="AW9">
        <v>2</v>
      </c>
      <c r="AX9">
        <v>1</v>
      </c>
      <c r="AY9">
        <v>2</v>
      </c>
      <c r="AZ9">
        <v>1</v>
      </c>
      <c r="BA9">
        <v>2</v>
      </c>
      <c r="BB9">
        <v>1</v>
      </c>
      <c r="BC9">
        <v>2</v>
      </c>
      <c r="BD9">
        <v>2</v>
      </c>
      <c r="BE9">
        <v>4</v>
      </c>
      <c r="BF9">
        <v>2</v>
      </c>
      <c r="BG9">
        <v>1</v>
      </c>
      <c r="BH9">
        <v>3</v>
      </c>
      <c r="BI9">
        <v>3</v>
      </c>
      <c r="BJ9">
        <v>2</v>
      </c>
      <c r="BK9">
        <v>1</v>
      </c>
      <c r="BL9">
        <v>2</v>
      </c>
      <c r="BM9">
        <v>4</v>
      </c>
      <c r="BN9">
        <v>3</v>
      </c>
      <c r="BO9">
        <v>2</v>
      </c>
      <c r="BP9">
        <v>2</v>
      </c>
      <c r="BQ9">
        <v>3</v>
      </c>
      <c r="BR9">
        <v>2</v>
      </c>
      <c r="BS9">
        <v>2</v>
      </c>
      <c r="BT9">
        <v>3</v>
      </c>
      <c r="BU9">
        <v>2</v>
      </c>
      <c r="BV9">
        <v>1</v>
      </c>
      <c r="BW9">
        <v>2</v>
      </c>
      <c r="BX9">
        <v>3</v>
      </c>
      <c r="BY9">
        <v>2</v>
      </c>
      <c r="BZ9">
        <v>3</v>
      </c>
      <c r="CA9">
        <v>2</v>
      </c>
      <c r="CB9">
        <v>1</v>
      </c>
      <c r="CC9">
        <v>3</v>
      </c>
      <c r="CD9">
        <v>4</v>
      </c>
      <c r="CE9">
        <v>3</v>
      </c>
      <c r="CF9">
        <v>3</v>
      </c>
      <c r="CG9">
        <v>2</v>
      </c>
      <c r="CH9">
        <v>3</v>
      </c>
      <c r="CI9">
        <v>1</v>
      </c>
      <c r="CJ9">
        <v>3</v>
      </c>
      <c r="CK9">
        <v>2</v>
      </c>
      <c r="CL9">
        <v>2</v>
      </c>
      <c r="CM9">
        <v>2</v>
      </c>
      <c r="CN9">
        <v>2</v>
      </c>
      <c r="CO9">
        <v>0</v>
      </c>
      <c r="CP9">
        <v>2</v>
      </c>
      <c r="CQ9">
        <v>0</v>
      </c>
      <c r="CR9">
        <v>2</v>
      </c>
      <c r="CS9">
        <v>2</v>
      </c>
      <c r="CT9">
        <v>0</v>
      </c>
      <c r="CU9">
        <v>2</v>
      </c>
      <c r="CV9">
        <v>2</v>
      </c>
      <c r="CW9">
        <v>2</v>
      </c>
      <c r="CX9">
        <v>0</v>
      </c>
      <c r="CY9">
        <v>1</v>
      </c>
      <c r="CZ9">
        <v>0</v>
      </c>
      <c r="DA9">
        <v>0</v>
      </c>
      <c r="DB9">
        <v>1</v>
      </c>
      <c r="DC9">
        <v>2</v>
      </c>
      <c r="DD9">
        <v>2</v>
      </c>
      <c r="DE9">
        <v>2</v>
      </c>
      <c r="DF9">
        <v>2</v>
      </c>
      <c r="DG9">
        <v>1</v>
      </c>
      <c r="DH9">
        <v>2</v>
      </c>
      <c r="DI9">
        <v>2</v>
      </c>
      <c r="DJ9">
        <v>1</v>
      </c>
      <c r="DK9">
        <v>2</v>
      </c>
      <c r="DL9">
        <v>2</v>
      </c>
      <c r="DM9">
        <v>1</v>
      </c>
      <c r="DN9">
        <v>1</v>
      </c>
      <c r="DO9">
        <v>2</v>
      </c>
      <c r="DP9">
        <v>2</v>
      </c>
      <c r="DQ9">
        <v>2</v>
      </c>
      <c r="DR9">
        <v>1</v>
      </c>
      <c r="DS9">
        <v>2</v>
      </c>
      <c r="DT9">
        <v>2</v>
      </c>
      <c r="DU9">
        <v>1</v>
      </c>
      <c r="DV9">
        <v>2</v>
      </c>
      <c r="DW9">
        <v>1</v>
      </c>
      <c r="DX9">
        <v>2</v>
      </c>
      <c r="DY9">
        <v>1</v>
      </c>
      <c r="DZ9">
        <v>2</v>
      </c>
      <c r="EA9">
        <v>1</v>
      </c>
      <c r="EB9">
        <v>2</v>
      </c>
      <c r="EC9">
        <v>2</v>
      </c>
      <c r="ED9">
        <v>4</v>
      </c>
      <c r="EE9">
        <v>4</v>
      </c>
      <c r="EF9">
        <v>3</v>
      </c>
      <c r="EG9">
        <v>5</v>
      </c>
      <c r="EH9">
        <v>4</v>
      </c>
      <c r="EI9">
        <v>5</v>
      </c>
      <c r="EJ9">
        <v>3</v>
      </c>
      <c r="EK9">
        <v>5</v>
      </c>
      <c r="EL9">
        <v>5</v>
      </c>
      <c r="EM9">
        <v>2</v>
      </c>
      <c r="EN9">
        <v>4</v>
      </c>
      <c r="EO9">
        <v>3</v>
      </c>
      <c r="EP9">
        <v>5</v>
      </c>
      <c r="EQ9">
        <v>5</v>
      </c>
      <c r="ER9">
        <v>4</v>
      </c>
      <c r="ES9">
        <v>4</v>
      </c>
      <c r="ET9">
        <v>4</v>
      </c>
      <c r="EU9">
        <v>4</v>
      </c>
      <c r="EV9">
        <v>5</v>
      </c>
      <c r="EW9">
        <v>3</v>
      </c>
      <c r="EX9">
        <v>4</v>
      </c>
      <c r="EY9">
        <v>5</v>
      </c>
      <c r="EZ9">
        <v>4</v>
      </c>
      <c r="FA9">
        <v>3</v>
      </c>
      <c r="FB9">
        <v>3</v>
      </c>
      <c r="FC9">
        <v>4</v>
      </c>
      <c r="FD9">
        <v>3</v>
      </c>
      <c r="FE9">
        <v>4</v>
      </c>
      <c r="FF9">
        <v>4</v>
      </c>
      <c r="FG9">
        <v>1</v>
      </c>
      <c r="FH9">
        <v>2</v>
      </c>
      <c r="FI9">
        <v>3</v>
      </c>
      <c r="FJ9">
        <v>1</v>
      </c>
      <c r="FK9">
        <v>2</v>
      </c>
      <c r="FL9">
        <v>4</v>
      </c>
      <c r="FM9">
        <v>1</v>
      </c>
      <c r="FN9">
        <v>2</v>
      </c>
      <c r="FO9">
        <v>3</v>
      </c>
      <c r="FP9">
        <v>2</v>
      </c>
      <c r="FQ9">
        <v>1</v>
      </c>
      <c r="FR9">
        <v>2</v>
      </c>
      <c r="FS9">
        <v>2</v>
      </c>
      <c r="FT9">
        <v>3</v>
      </c>
      <c r="FU9">
        <v>2</v>
      </c>
      <c r="FV9">
        <v>4</v>
      </c>
      <c r="FW9">
        <v>3</v>
      </c>
      <c r="FX9">
        <v>4</v>
      </c>
      <c r="FY9">
        <v>2</v>
      </c>
      <c r="FZ9">
        <v>1</v>
      </c>
      <c r="GA9" s="7">
        <f t="shared" si="0"/>
        <v>21393</v>
      </c>
      <c r="GB9" s="25" t="str">
        <f t="shared" si="3"/>
        <v>Female</v>
      </c>
      <c r="GC9" s="5" t="str">
        <f t="shared" ref="GC9:GC72" si="23">IF(ISBLANK(B9),".",B9)</f>
        <v>Female</v>
      </c>
      <c r="GD9" s="5" t="str">
        <f>IF(ISBLANK(C9),".",C9)</f>
        <v>22</v>
      </c>
      <c r="GE9" s="5" t="str">
        <f>IF(D9="1","AmerInd/AlaskNativ",IF(D9="2","Asian",IF(D9="3","Black/AfrAmer",IF(D9="4","NativHaw/PacIsl",IF(D9="5","White",IF(ISBLANK(D9),".","Other/Mixed"))))))</f>
        <v>White</v>
      </c>
      <c r="GF9" s="5" t="str">
        <f>IF(E9="1","Hisp/Lat",IF(E9=1,"Hisp/Lat",IF(E9="2","notHisp/Lat",IF(E9=2,"notHisp/Lat","."))))</f>
        <v>Hisp/Lat</v>
      </c>
      <c r="GG9" s="5">
        <f>IF(F9=1,1,IF(F9=2,0,"."))</f>
        <v>0</v>
      </c>
      <c r="GH9" s="5">
        <f>IF(G9=1,1,IF(G9=2,0,"."))</f>
        <v>0</v>
      </c>
      <c r="GI9" s="5">
        <f>IF(H9=1,1,IF(H9=2,0,"."))</f>
        <v>0</v>
      </c>
      <c r="GJ9" s="5">
        <f>IF(I9=1,1,IF(I9=2,0,"."))</f>
        <v>0</v>
      </c>
      <c r="GK9" s="5">
        <f>IF(J9=1,1,IF(J9=2,0,"."))</f>
        <v>0</v>
      </c>
      <c r="GL9" s="5">
        <f>IF(ISBLANK(K9),".",K9)</f>
        <v>2</v>
      </c>
      <c r="GM9" s="5">
        <f>IF(ISBLANK(L9),".",L9)</f>
        <v>2</v>
      </c>
      <c r="GN9" s="5">
        <f>IF(ISBLANK(M9),".",M9)</f>
        <v>1</v>
      </c>
      <c r="GO9" s="5">
        <f>IF(ISBLANK(N9),".",N9)</f>
        <v>3</v>
      </c>
      <c r="GP9" s="8" t="s">
        <v>10</v>
      </c>
      <c r="GQ9" s="5">
        <f>IF(ISBLANK(AL9)+ISBLANK(AR9)+ISBLANK(AU9)+ISBLANK(BD9)&gt;0,".",(5-AL9)+(5-AR9)+(5-AU9)+(5-BD9))</f>
        <v>14</v>
      </c>
      <c r="GR9" s="5">
        <f>IF(ISBLANK(AN9)+ISBLANK(AS9)+ISBLANK(AX9)+ISBLANK(BC9)&gt;0,".",(5-AN9)+(5-AS9)+(5-AX9)+(5-BC9))</f>
        <v>13</v>
      </c>
      <c r="GS9" s="5">
        <f>IF(ISBLANK(AM9)+ISBLANK(AP9)+ISBLANK(AW9)+ISBLANK(BA9)+ISBLANK(BF9)&gt;0,".",(5-AM9)+(5-AP9)+(5-AW9)+(5-BA9)+(5-BF9))</f>
        <v>16</v>
      </c>
      <c r="GT9" s="5">
        <f>IF(ISBLANK(AK9)+ISBLANK(AQ9)+ISBLANK(AV9)+ISBLANK(AY9)+ISBLANK(BB9)+ISBLANK(BE9)+ISBLANK(BG9)&gt;0,".",AK9+(5-AQ9)+(5-AV9)+(5-AY9)+(5-BB9)+BE9+(5-BG9))</f>
        <v>27</v>
      </c>
      <c r="GU9" s="27">
        <f>IF(COUNTBLANK(BH9:CK9)&gt;0,".",SUM(BH9:CK9))</f>
        <v>72</v>
      </c>
      <c r="GV9" s="27">
        <f>SUM(BH9+(5-BI9)+BJ9+(5-BK9)+BL9)</f>
        <v>13</v>
      </c>
      <c r="GW9" s="27">
        <f>SUM(BM9:BO9)</f>
        <v>9</v>
      </c>
      <c r="GX9" s="27">
        <f>SUM(BP9:BV9)</f>
        <v>15</v>
      </c>
      <c r="GY9" s="27">
        <f>SUM(BW9+BX9+BY9+(5-BZ9))</f>
        <v>9</v>
      </c>
      <c r="GZ9" s="27">
        <f>SUM((5-CA9)+(5-CB9)+(5-CC9)+(5-CD9)+(5-CE9)+CF9)</f>
        <v>15</v>
      </c>
      <c r="HA9" s="27">
        <f>SUM((5-CG9)+(5-CH9)+CI9+CJ9+(5-CK9))</f>
        <v>12</v>
      </c>
      <c r="HB9" s="5">
        <f>IF(COUNTBLANK(CL9:DA9)&gt;0,".",SUM(CL9, CM9, CN9, 2-CO9, CP9, 2-CQ9, CR9, CS9, 2-CT9, CU9, CV9, CW9, 2-CX9, CY9, 2-CZ9, 2-DA9))</f>
        <v>31</v>
      </c>
      <c r="HC9" s="5" t="str">
        <f t="shared" si="16"/>
        <v>ok</v>
      </c>
      <c r="HD9" s="23">
        <v>2.1404254370836688E-3</v>
      </c>
      <c r="HE9" s="23">
        <f t="shared" si="17"/>
        <v>6.1467506673314043</v>
      </c>
      <c r="HF9" s="23">
        <v>1</v>
      </c>
      <c r="HG9" s="23">
        <v>0.66666666666666663</v>
      </c>
      <c r="HH9" s="5">
        <f>IF(COUNTBLANK(EC9:FF9)&gt;0,".",SUM(EC9:FF9))</f>
        <v>117</v>
      </c>
      <c r="HI9" s="5">
        <f>EI9+EL9+EP9+EV9+FB9</f>
        <v>23</v>
      </c>
      <c r="HJ9" s="5">
        <f>ED9+EE9+EK9+EW9+EY9+EZ9+FD9</f>
        <v>28</v>
      </c>
      <c r="HK9" s="5">
        <f>ES9+ET9</f>
        <v>8</v>
      </c>
      <c r="HL9" s="5">
        <f>FE9+FF9</f>
        <v>8</v>
      </c>
      <c r="HM9" s="5">
        <f t="shared" si="18"/>
        <v>10</v>
      </c>
      <c r="HN9" s="5">
        <f t="shared" si="19"/>
        <v>4</v>
      </c>
      <c r="HO9" s="5">
        <f t="shared" si="20"/>
        <v>8</v>
      </c>
      <c r="HP9" s="5">
        <f t="shared" si="21"/>
        <v>6</v>
      </c>
      <c r="HQ9" s="5">
        <f t="shared" si="22"/>
        <v>11</v>
      </c>
    </row>
    <row r="10" spans="1:225" x14ac:dyDescent="0.25">
      <c r="A10" s="15" t="s">
        <v>849</v>
      </c>
      <c r="B10" s="13" t="s">
        <v>771</v>
      </c>
      <c r="C10" s="13" t="s">
        <v>768</v>
      </c>
      <c r="D10" s="13" t="s">
        <v>766</v>
      </c>
      <c r="E10" s="12">
        <v>2</v>
      </c>
      <c r="F10" s="12">
        <v>2</v>
      </c>
      <c r="G10" s="12">
        <v>2</v>
      </c>
      <c r="H10" s="12">
        <v>1</v>
      </c>
      <c r="I10" s="12">
        <v>2</v>
      </c>
      <c r="J10" s="12">
        <v>2</v>
      </c>
      <c r="K10" s="12">
        <v>3</v>
      </c>
      <c r="L10" s="12">
        <v>4</v>
      </c>
      <c r="M10" s="12">
        <v>3</v>
      </c>
      <c r="N10" s="12">
        <v>1</v>
      </c>
      <c r="O10" s="14" t="s">
        <v>10</v>
      </c>
      <c r="P10" s="14" t="s">
        <v>10</v>
      </c>
      <c r="Q10" s="14" t="s">
        <v>10</v>
      </c>
      <c r="R10" s="14" t="s">
        <v>10</v>
      </c>
      <c r="S10" s="14" t="s">
        <v>10</v>
      </c>
      <c r="T10" s="14" t="s">
        <v>10</v>
      </c>
      <c r="U10" s="14" t="s">
        <v>10</v>
      </c>
      <c r="V10" s="14" t="s">
        <v>10</v>
      </c>
      <c r="W10" s="14" t="s">
        <v>10</v>
      </c>
      <c r="X10" s="14" t="s">
        <v>10</v>
      </c>
      <c r="Y10" s="14" t="s">
        <v>10</v>
      </c>
      <c r="Z10" s="14" t="s">
        <v>10</v>
      </c>
      <c r="AA10" s="14" t="s">
        <v>10</v>
      </c>
      <c r="AB10" s="14" t="s">
        <v>10</v>
      </c>
      <c r="AC10" s="14" t="s">
        <v>10</v>
      </c>
      <c r="AD10" s="14" t="s">
        <v>10</v>
      </c>
      <c r="AE10" s="14" t="s">
        <v>10</v>
      </c>
      <c r="AF10" s="14" t="s">
        <v>10</v>
      </c>
      <c r="AG10" s="14" t="s">
        <v>10</v>
      </c>
      <c r="AH10" s="14" t="s">
        <v>10</v>
      </c>
      <c r="AI10" s="14" t="s">
        <v>10</v>
      </c>
      <c r="AJ10" s="14" t="s">
        <v>10</v>
      </c>
      <c r="AK10" s="14" t="s">
        <v>10</v>
      </c>
      <c r="AL10" s="14" t="s">
        <v>10</v>
      </c>
      <c r="AM10" s="14" t="s">
        <v>10</v>
      </c>
      <c r="AN10" s="14" t="s">
        <v>10</v>
      </c>
      <c r="AO10" s="14" t="s">
        <v>10</v>
      </c>
      <c r="AP10" s="14" t="s">
        <v>10</v>
      </c>
      <c r="AQ10" s="14" t="s">
        <v>10</v>
      </c>
      <c r="AR10" s="14" t="s">
        <v>10</v>
      </c>
      <c r="AS10" s="14" t="s">
        <v>10</v>
      </c>
      <c r="AT10" s="14" t="s">
        <v>10</v>
      </c>
      <c r="AU10" s="14" t="s">
        <v>10</v>
      </c>
      <c r="AV10" s="14" t="s">
        <v>10</v>
      </c>
      <c r="AW10" s="14" t="s">
        <v>10</v>
      </c>
      <c r="AX10" s="14" t="s">
        <v>10</v>
      </c>
      <c r="AY10" s="14" t="s">
        <v>10</v>
      </c>
      <c r="AZ10" s="14" t="s">
        <v>10</v>
      </c>
      <c r="BA10" s="14" t="s">
        <v>10</v>
      </c>
      <c r="BB10" s="14" t="s">
        <v>10</v>
      </c>
      <c r="BC10" s="14" t="s">
        <v>10</v>
      </c>
      <c r="BD10" s="14" t="s">
        <v>10</v>
      </c>
      <c r="BE10" s="14" t="s">
        <v>10</v>
      </c>
      <c r="BF10" s="14" t="s">
        <v>10</v>
      </c>
      <c r="BG10" s="14" t="s">
        <v>10</v>
      </c>
      <c r="BH10" s="14" t="s">
        <v>10</v>
      </c>
      <c r="BI10" s="14" t="s">
        <v>10</v>
      </c>
      <c r="BJ10" s="14" t="s">
        <v>10</v>
      </c>
      <c r="BK10" s="14" t="s">
        <v>10</v>
      </c>
      <c r="BL10" s="14" t="s">
        <v>10</v>
      </c>
      <c r="BM10" s="14" t="s">
        <v>10</v>
      </c>
      <c r="BN10" s="14" t="s">
        <v>10</v>
      </c>
      <c r="BO10" s="14" t="s">
        <v>10</v>
      </c>
      <c r="BP10" s="14" t="s">
        <v>10</v>
      </c>
      <c r="BQ10" s="14" t="s">
        <v>10</v>
      </c>
      <c r="BR10" s="14" t="s">
        <v>10</v>
      </c>
      <c r="BS10" s="14" t="s">
        <v>10</v>
      </c>
      <c r="BT10" s="14" t="s">
        <v>10</v>
      </c>
      <c r="BU10" s="14" t="s">
        <v>10</v>
      </c>
      <c r="BV10" s="14" t="s">
        <v>10</v>
      </c>
      <c r="BW10" s="14" t="s">
        <v>10</v>
      </c>
      <c r="BX10" s="14" t="s">
        <v>10</v>
      </c>
      <c r="BY10" s="14" t="s">
        <v>10</v>
      </c>
      <c r="BZ10" s="14" t="s">
        <v>10</v>
      </c>
      <c r="CA10" s="14" t="s">
        <v>10</v>
      </c>
      <c r="CB10" s="14" t="s">
        <v>10</v>
      </c>
      <c r="CC10" s="14" t="s">
        <v>10</v>
      </c>
      <c r="CD10" s="14" t="s">
        <v>10</v>
      </c>
      <c r="CE10" s="14" t="s">
        <v>10</v>
      </c>
      <c r="CF10" s="14" t="s">
        <v>10</v>
      </c>
      <c r="CG10" s="14" t="s">
        <v>10</v>
      </c>
      <c r="CH10" s="14" t="s">
        <v>10</v>
      </c>
      <c r="CI10" s="14" t="s">
        <v>10</v>
      </c>
      <c r="CJ10" s="14" t="s">
        <v>10</v>
      </c>
      <c r="CK10" s="14" t="s">
        <v>10</v>
      </c>
      <c r="CL10">
        <v>1</v>
      </c>
      <c r="CM10">
        <v>1</v>
      </c>
      <c r="CN10">
        <v>0</v>
      </c>
      <c r="CO10">
        <v>2</v>
      </c>
      <c r="CP10">
        <v>2</v>
      </c>
      <c r="CQ10">
        <v>2</v>
      </c>
      <c r="CR10">
        <v>2</v>
      </c>
      <c r="CS10">
        <v>0</v>
      </c>
      <c r="CT10">
        <v>2</v>
      </c>
      <c r="CU10">
        <v>0</v>
      </c>
      <c r="CV10">
        <v>0</v>
      </c>
      <c r="CW10">
        <v>1</v>
      </c>
      <c r="CX10">
        <v>1</v>
      </c>
      <c r="CY10">
        <v>0</v>
      </c>
      <c r="CZ10">
        <v>2</v>
      </c>
      <c r="DA10">
        <v>2</v>
      </c>
      <c r="DB10">
        <v>1</v>
      </c>
      <c r="DC10">
        <v>2</v>
      </c>
      <c r="DD10">
        <v>1</v>
      </c>
      <c r="DE10">
        <v>2</v>
      </c>
      <c r="DF10">
        <v>2</v>
      </c>
      <c r="DG10">
        <v>1</v>
      </c>
      <c r="DH10">
        <v>2</v>
      </c>
      <c r="DI10">
        <v>2</v>
      </c>
      <c r="DJ10">
        <v>1</v>
      </c>
      <c r="DK10">
        <v>1</v>
      </c>
      <c r="DL10">
        <v>2</v>
      </c>
      <c r="DM10">
        <v>1</v>
      </c>
      <c r="DN10">
        <v>1</v>
      </c>
      <c r="DO10">
        <v>2</v>
      </c>
      <c r="DP10">
        <v>2</v>
      </c>
      <c r="DQ10">
        <v>1</v>
      </c>
      <c r="DR10">
        <v>1</v>
      </c>
      <c r="DS10">
        <v>1</v>
      </c>
      <c r="DT10">
        <v>2</v>
      </c>
      <c r="DU10">
        <v>1</v>
      </c>
      <c r="DV10">
        <v>2</v>
      </c>
      <c r="DW10">
        <v>1</v>
      </c>
      <c r="DX10">
        <v>2</v>
      </c>
      <c r="DY10">
        <v>1</v>
      </c>
      <c r="DZ10">
        <v>2</v>
      </c>
      <c r="EA10">
        <v>1</v>
      </c>
      <c r="EB10">
        <v>2</v>
      </c>
      <c r="EC10" s="14" t="s">
        <v>10</v>
      </c>
      <c r="ED10" s="14" t="s">
        <v>10</v>
      </c>
      <c r="EE10" s="14" t="s">
        <v>10</v>
      </c>
      <c r="EF10" s="14" t="s">
        <v>10</v>
      </c>
      <c r="EG10" s="14" t="s">
        <v>10</v>
      </c>
      <c r="EH10" s="14" t="s">
        <v>10</v>
      </c>
      <c r="EI10" s="14" t="s">
        <v>10</v>
      </c>
      <c r="EJ10" s="14" t="s">
        <v>10</v>
      </c>
      <c r="EK10" s="14" t="s">
        <v>10</v>
      </c>
      <c r="EL10" s="14" t="s">
        <v>10</v>
      </c>
      <c r="EM10" s="14" t="s">
        <v>10</v>
      </c>
      <c r="EN10" s="14" t="s">
        <v>10</v>
      </c>
      <c r="EO10" s="14" t="s">
        <v>10</v>
      </c>
      <c r="EP10" s="14" t="s">
        <v>10</v>
      </c>
      <c r="EQ10" s="14" t="s">
        <v>10</v>
      </c>
      <c r="ER10" s="14" t="s">
        <v>10</v>
      </c>
      <c r="ES10" s="14" t="s">
        <v>10</v>
      </c>
      <c r="ET10" s="14" t="s">
        <v>10</v>
      </c>
      <c r="EU10" s="14" t="s">
        <v>10</v>
      </c>
      <c r="EV10" s="14" t="s">
        <v>10</v>
      </c>
      <c r="EW10" s="14" t="s">
        <v>10</v>
      </c>
      <c r="EX10" s="14" t="s">
        <v>10</v>
      </c>
      <c r="EY10" s="14" t="s">
        <v>10</v>
      </c>
      <c r="EZ10" s="14" t="s">
        <v>10</v>
      </c>
      <c r="FA10" s="14" t="s">
        <v>10</v>
      </c>
      <c r="FB10" s="14" t="s">
        <v>10</v>
      </c>
      <c r="FC10" s="14" t="s">
        <v>10</v>
      </c>
      <c r="FD10" s="14" t="s">
        <v>10</v>
      </c>
      <c r="FE10" s="14" t="s">
        <v>10</v>
      </c>
      <c r="FF10" s="14" t="s">
        <v>10</v>
      </c>
      <c r="FG10">
        <v>2</v>
      </c>
      <c r="FH10">
        <v>3</v>
      </c>
      <c r="FI10">
        <v>4</v>
      </c>
      <c r="FJ10">
        <v>1</v>
      </c>
      <c r="FK10">
        <v>3</v>
      </c>
      <c r="FL10">
        <v>2</v>
      </c>
      <c r="FM10">
        <v>2</v>
      </c>
      <c r="FN10">
        <v>3</v>
      </c>
      <c r="FO10">
        <v>2</v>
      </c>
      <c r="FP10">
        <v>3</v>
      </c>
      <c r="FQ10">
        <v>2</v>
      </c>
      <c r="FR10">
        <v>2</v>
      </c>
      <c r="FS10">
        <v>2</v>
      </c>
      <c r="FT10">
        <v>2</v>
      </c>
      <c r="FU10">
        <v>3</v>
      </c>
      <c r="FV10">
        <v>2</v>
      </c>
      <c r="FW10">
        <v>4</v>
      </c>
      <c r="FX10">
        <v>1</v>
      </c>
      <c r="FY10">
        <v>2</v>
      </c>
      <c r="FZ10">
        <v>2</v>
      </c>
      <c r="GA10" s="7" t="str">
        <f t="shared" si="0"/>
        <v>21395</v>
      </c>
      <c r="GB10" s="25" t="str">
        <f t="shared" si="3"/>
        <v>Male</v>
      </c>
      <c r="GC10" s="5" t="str">
        <f t="shared" si="23"/>
        <v>male</v>
      </c>
      <c r="GD10" s="5" t="str">
        <f t="shared" ref="GD10:GD13" si="24">IF(ISBLANK(C10),".",C10)</f>
        <v>18</v>
      </c>
      <c r="GE10" s="5" t="str">
        <f t="shared" ref="GE10:GE13" si="25">IF(D10="1","AmerInd/AlaskNativ",IF(D10="2","Asian",IF(D10="3","Black/AfrAmer",IF(D10="4","NativHaw/PacIsl",IF(D10="5","White",IF(ISBLANK(D10),".","Other/Mixed"))))))</f>
        <v>White</v>
      </c>
      <c r="GF10" s="5" t="str">
        <f t="shared" ref="GF10:GF13" si="26">IF(E10="1","Hisp/Lat",IF(E10=1,"Hisp/Lat",IF(E10="2","notHisp/Lat",IF(E10=2,"notHisp/Lat","."))))</f>
        <v>notHisp/Lat</v>
      </c>
      <c r="GG10" s="5">
        <f t="shared" ref="GG10:GG13" si="27">IF(F10=1,1,IF(F10=2,0,"."))</f>
        <v>0</v>
      </c>
      <c r="GH10" s="5">
        <f t="shared" ref="GH10:GH13" si="28">IF(G10=1,1,IF(G10=2,0,"."))</f>
        <v>0</v>
      </c>
      <c r="GI10" s="5">
        <f t="shared" ref="GI10:GI13" si="29">IF(H10=1,1,IF(H10=2,0,"."))</f>
        <v>1</v>
      </c>
      <c r="GJ10" s="5">
        <f t="shared" ref="GJ10:GJ13" si="30">IF(I10=1,1,IF(I10=2,0,"."))</f>
        <v>0</v>
      </c>
      <c r="GK10" s="5">
        <f t="shared" ref="GK10:GK13" si="31">IF(J10=1,1,IF(J10=2,0,"."))</f>
        <v>0</v>
      </c>
      <c r="GL10" s="5">
        <f t="shared" ref="GL10:GL13" si="32">IF(ISBLANK(K10),".",K10)</f>
        <v>3</v>
      </c>
      <c r="GM10" s="5">
        <f t="shared" ref="GM10:GM13" si="33">IF(ISBLANK(L10),".",L10)</f>
        <v>4</v>
      </c>
      <c r="GN10" s="5">
        <f t="shared" ref="GN10:GN13" si="34">IF(ISBLANK(M10),".",M10)</f>
        <v>3</v>
      </c>
      <c r="GO10" s="5">
        <f t="shared" ref="GO10:GO13" si="35">IF(ISBLANK(N10),".",N10)</f>
        <v>1</v>
      </c>
      <c r="GP10" s="8"/>
      <c r="GQ10" s="14" t="s">
        <v>10</v>
      </c>
      <c r="GR10" s="14" t="s">
        <v>10</v>
      </c>
      <c r="GS10" s="14" t="s">
        <v>10</v>
      </c>
      <c r="GT10" s="14" t="s">
        <v>10</v>
      </c>
      <c r="GU10" s="27" t="s">
        <v>10</v>
      </c>
      <c r="GV10" s="27" t="s">
        <v>10</v>
      </c>
      <c r="GW10" s="27" t="s">
        <v>10</v>
      </c>
      <c r="GX10" s="27" t="s">
        <v>10</v>
      </c>
      <c r="GY10" s="27" t="s">
        <v>10</v>
      </c>
      <c r="GZ10" s="27" t="s">
        <v>10</v>
      </c>
      <c r="HA10" s="27" t="s">
        <v>10</v>
      </c>
      <c r="HB10" s="5">
        <f t="shared" ref="HB10:HB73" si="36">IF(COUNTBLANK(CL10:DA10)&gt;0,".",SUM(CL10, CM10, CN10, 2-CO10, CP10, 2-CQ10, CR10, CS10, 2-CT10, CU10, CV10, CW10, 2-CX10, CY10, 2-CZ10, 2-DA10))</f>
        <v>8</v>
      </c>
      <c r="HC10" s="5" t="str">
        <f t="shared" si="16"/>
        <v>ok</v>
      </c>
      <c r="HD10" s="23">
        <v>7.3568505598562255E-3</v>
      </c>
      <c r="HE10" s="23">
        <f t="shared" si="17"/>
        <v>4.9121233508852864</v>
      </c>
      <c r="HF10" s="23">
        <v>0.92592592592592593</v>
      </c>
      <c r="HG10" s="23">
        <v>0.66666666666666663</v>
      </c>
      <c r="HH10" s="14" t="s">
        <v>10</v>
      </c>
      <c r="HI10" s="14" t="s">
        <v>10</v>
      </c>
      <c r="HJ10" s="14" t="s">
        <v>10</v>
      </c>
      <c r="HK10" s="14" t="s">
        <v>10</v>
      </c>
      <c r="HL10" s="14" t="s">
        <v>10</v>
      </c>
      <c r="HM10" s="5">
        <f t="shared" si="18"/>
        <v>10</v>
      </c>
      <c r="HN10" s="5">
        <f t="shared" si="19"/>
        <v>7</v>
      </c>
      <c r="HO10" s="5">
        <f t="shared" si="20"/>
        <v>10</v>
      </c>
      <c r="HP10" s="5">
        <f t="shared" si="21"/>
        <v>13</v>
      </c>
      <c r="HQ10" s="5">
        <f t="shared" si="22"/>
        <v>7</v>
      </c>
    </row>
    <row r="11" spans="1:225" x14ac:dyDescent="0.25">
      <c r="A11" s="11">
        <v>21398</v>
      </c>
      <c r="B11" s="13" t="s">
        <v>771</v>
      </c>
      <c r="C11" s="13" t="s">
        <v>780</v>
      </c>
      <c r="D11" s="13" t="s">
        <v>931</v>
      </c>
      <c r="E11" s="12">
        <v>1</v>
      </c>
      <c r="F11" s="12">
        <v>1</v>
      </c>
      <c r="G11" s="12">
        <v>1</v>
      </c>
      <c r="H11" s="12">
        <v>2</v>
      </c>
      <c r="I11" s="12">
        <v>2</v>
      </c>
      <c r="J11" s="12">
        <v>2</v>
      </c>
      <c r="K11" s="12">
        <v>2</v>
      </c>
      <c r="L11" s="12">
        <v>2</v>
      </c>
      <c r="M11" s="12">
        <v>1</v>
      </c>
      <c r="N11" s="12">
        <v>3</v>
      </c>
      <c r="O11" s="14" t="s">
        <v>10</v>
      </c>
      <c r="P11" s="14" t="s">
        <v>10</v>
      </c>
      <c r="Q11" s="14" t="s">
        <v>10</v>
      </c>
      <c r="R11" s="14" t="s">
        <v>10</v>
      </c>
      <c r="S11" s="14" t="s">
        <v>10</v>
      </c>
      <c r="T11" s="14" t="s">
        <v>10</v>
      </c>
      <c r="U11" s="14" t="s">
        <v>10</v>
      </c>
      <c r="V11" s="14" t="s">
        <v>10</v>
      </c>
      <c r="W11" s="14" t="s">
        <v>10</v>
      </c>
      <c r="X11" s="14" t="s">
        <v>10</v>
      </c>
      <c r="Y11" s="14" t="s">
        <v>10</v>
      </c>
      <c r="Z11" s="14" t="s">
        <v>10</v>
      </c>
      <c r="AA11" s="14" t="s">
        <v>10</v>
      </c>
      <c r="AB11" s="14" t="s">
        <v>10</v>
      </c>
      <c r="AC11" s="14" t="s">
        <v>10</v>
      </c>
      <c r="AD11" s="14" t="s">
        <v>10</v>
      </c>
      <c r="AE11" s="14" t="s">
        <v>10</v>
      </c>
      <c r="AF11" s="14" t="s">
        <v>10</v>
      </c>
      <c r="AG11" s="14" t="s">
        <v>10</v>
      </c>
      <c r="AH11" s="14" t="s">
        <v>10</v>
      </c>
      <c r="AI11" s="14" t="s">
        <v>10</v>
      </c>
      <c r="AJ11" s="14" t="s">
        <v>10</v>
      </c>
      <c r="AK11" s="14" t="s">
        <v>10</v>
      </c>
      <c r="AL11" s="14" t="s">
        <v>10</v>
      </c>
      <c r="AM11" s="14" t="s">
        <v>10</v>
      </c>
      <c r="AN11" s="14" t="s">
        <v>10</v>
      </c>
      <c r="AO11" s="14" t="s">
        <v>10</v>
      </c>
      <c r="AP11" s="14" t="s">
        <v>10</v>
      </c>
      <c r="AQ11" s="14" t="s">
        <v>10</v>
      </c>
      <c r="AR11" s="14" t="s">
        <v>10</v>
      </c>
      <c r="AS11" s="14" t="s">
        <v>10</v>
      </c>
      <c r="AT11" s="14" t="s">
        <v>10</v>
      </c>
      <c r="AU11" s="14" t="s">
        <v>10</v>
      </c>
      <c r="AV11" s="14" t="s">
        <v>10</v>
      </c>
      <c r="AW11" s="14" t="s">
        <v>10</v>
      </c>
      <c r="AX11" s="14" t="s">
        <v>10</v>
      </c>
      <c r="AY11" s="14" t="s">
        <v>10</v>
      </c>
      <c r="AZ11" s="14" t="s">
        <v>10</v>
      </c>
      <c r="BA11" s="14" t="s">
        <v>10</v>
      </c>
      <c r="BB11" s="14" t="s">
        <v>10</v>
      </c>
      <c r="BC11" s="14" t="s">
        <v>10</v>
      </c>
      <c r="BD11" s="14" t="s">
        <v>10</v>
      </c>
      <c r="BE11" s="14" t="s">
        <v>10</v>
      </c>
      <c r="BF11" s="14" t="s">
        <v>10</v>
      </c>
      <c r="BG11" s="14" t="s">
        <v>10</v>
      </c>
      <c r="BH11" s="14" t="s">
        <v>10</v>
      </c>
      <c r="BI11" s="14" t="s">
        <v>10</v>
      </c>
      <c r="BJ11" s="14" t="s">
        <v>10</v>
      </c>
      <c r="BK11" s="14" t="s">
        <v>10</v>
      </c>
      <c r="BL11" s="14" t="s">
        <v>10</v>
      </c>
      <c r="BM11" s="14" t="s">
        <v>10</v>
      </c>
      <c r="BN11" s="14" t="s">
        <v>10</v>
      </c>
      <c r="BO11" s="14" t="s">
        <v>10</v>
      </c>
      <c r="BP11" s="14" t="s">
        <v>10</v>
      </c>
      <c r="BQ11" s="14" t="s">
        <v>10</v>
      </c>
      <c r="BR11" s="14" t="s">
        <v>10</v>
      </c>
      <c r="BS11" s="14" t="s">
        <v>10</v>
      </c>
      <c r="BT11" s="14" t="s">
        <v>10</v>
      </c>
      <c r="BU11" s="14" t="s">
        <v>10</v>
      </c>
      <c r="BV11" s="14" t="s">
        <v>10</v>
      </c>
      <c r="BW11" s="14" t="s">
        <v>10</v>
      </c>
      <c r="BX11" s="14" t="s">
        <v>10</v>
      </c>
      <c r="BY11" s="14" t="s">
        <v>10</v>
      </c>
      <c r="BZ11" s="14" t="s">
        <v>10</v>
      </c>
      <c r="CA11" s="14" t="s">
        <v>10</v>
      </c>
      <c r="CB11" s="14" t="s">
        <v>10</v>
      </c>
      <c r="CC11" s="14" t="s">
        <v>10</v>
      </c>
      <c r="CD11" s="14" t="s">
        <v>10</v>
      </c>
      <c r="CE11" s="14" t="s">
        <v>10</v>
      </c>
      <c r="CF11" s="14" t="s">
        <v>10</v>
      </c>
      <c r="CG11" s="14" t="s">
        <v>10</v>
      </c>
      <c r="CH11" s="14" t="s">
        <v>10</v>
      </c>
      <c r="CI11" s="14" t="s">
        <v>10</v>
      </c>
      <c r="CJ11" s="14" t="s">
        <v>10</v>
      </c>
      <c r="CK11" s="14" t="s">
        <v>10</v>
      </c>
      <c r="CL11">
        <v>2</v>
      </c>
      <c r="CM11">
        <v>2</v>
      </c>
      <c r="CN11">
        <v>2</v>
      </c>
      <c r="CO11">
        <v>1</v>
      </c>
      <c r="CP11">
        <v>0</v>
      </c>
      <c r="CQ11">
        <v>0</v>
      </c>
      <c r="CR11">
        <v>2</v>
      </c>
      <c r="CS11">
        <v>0</v>
      </c>
      <c r="CT11">
        <v>2</v>
      </c>
      <c r="CU11">
        <v>1</v>
      </c>
      <c r="CV11">
        <v>0</v>
      </c>
      <c r="CW11">
        <v>1</v>
      </c>
      <c r="CX11">
        <v>1</v>
      </c>
      <c r="CY11">
        <v>1</v>
      </c>
      <c r="CZ11">
        <v>1</v>
      </c>
      <c r="DA11">
        <v>1</v>
      </c>
      <c r="DB11">
        <v>1</v>
      </c>
      <c r="DC11">
        <v>2</v>
      </c>
      <c r="DD11">
        <v>2</v>
      </c>
      <c r="DE11">
        <v>2</v>
      </c>
      <c r="DF11">
        <v>2</v>
      </c>
      <c r="DG11">
        <v>1</v>
      </c>
      <c r="DH11">
        <v>2</v>
      </c>
      <c r="DI11">
        <v>2</v>
      </c>
      <c r="DJ11">
        <v>1</v>
      </c>
      <c r="DK11" t="s">
        <v>763</v>
      </c>
      <c r="DL11">
        <v>2</v>
      </c>
      <c r="DM11">
        <v>1</v>
      </c>
      <c r="DN11">
        <v>1</v>
      </c>
      <c r="DO11">
        <v>2</v>
      </c>
      <c r="DP11">
        <v>2</v>
      </c>
      <c r="DQ11">
        <v>2</v>
      </c>
      <c r="DR11">
        <v>1</v>
      </c>
      <c r="DS11">
        <v>2</v>
      </c>
      <c r="DT11">
        <v>2</v>
      </c>
      <c r="DU11">
        <v>1</v>
      </c>
      <c r="DV11">
        <v>2</v>
      </c>
      <c r="DW11">
        <v>2</v>
      </c>
      <c r="DX11">
        <v>2</v>
      </c>
      <c r="DY11">
        <v>1</v>
      </c>
      <c r="DZ11">
        <v>2</v>
      </c>
      <c r="EA11">
        <v>1</v>
      </c>
      <c r="EB11">
        <v>2</v>
      </c>
      <c r="EC11" s="14" t="s">
        <v>10</v>
      </c>
      <c r="ED11" s="14" t="s">
        <v>10</v>
      </c>
      <c r="EE11" s="14" t="s">
        <v>10</v>
      </c>
      <c r="EF11" s="14" t="s">
        <v>10</v>
      </c>
      <c r="EG11" s="14" t="s">
        <v>10</v>
      </c>
      <c r="EH11" s="14" t="s">
        <v>10</v>
      </c>
      <c r="EI11" s="14" t="s">
        <v>10</v>
      </c>
      <c r="EJ11" s="14" t="s">
        <v>10</v>
      </c>
      <c r="EK11" s="14" t="s">
        <v>10</v>
      </c>
      <c r="EL11" s="14" t="s">
        <v>10</v>
      </c>
      <c r="EM11" s="14" t="s">
        <v>10</v>
      </c>
      <c r="EN11" s="14" t="s">
        <v>10</v>
      </c>
      <c r="EO11" s="14" t="s">
        <v>10</v>
      </c>
      <c r="EP11" s="14" t="s">
        <v>10</v>
      </c>
      <c r="EQ11" s="14" t="s">
        <v>10</v>
      </c>
      <c r="ER11" s="14" t="s">
        <v>10</v>
      </c>
      <c r="ES11" s="14" t="s">
        <v>10</v>
      </c>
      <c r="ET11" s="14" t="s">
        <v>10</v>
      </c>
      <c r="EU11" s="14" t="s">
        <v>10</v>
      </c>
      <c r="EV11" s="14" t="s">
        <v>10</v>
      </c>
      <c r="EW11" s="14" t="s">
        <v>10</v>
      </c>
      <c r="EX11" s="14" t="s">
        <v>10</v>
      </c>
      <c r="EY11" s="14" t="s">
        <v>10</v>
      </c>
      <c r="EZ11" s="14" t="s">
        <v>10</v>
      </c>
      <c r="FA11" s="14" t="s">
        <v>10</v>
      </c>
      <c r="FB11" s="14" t="s">
        <v>10</v>
      </c>
      <c r="FC11" s="14" t="s">
        <v>10</v>
      </c>
      <c r="FD11" s="14" t="s">
        <v>10</v>
      </c>
      <c r="FE11" s="14" t="s">
        <v>10</v>
      </c>
      <c r="FF11" s="14" t="s">
        <v>10</v>
      </c>
      <c r="FG11">
        <v>2</v>
      </c>
      <c r="FH11">
        <v>2</v>
      </c>
      <c r="FI11">
        <v>3</v>
      </c>
      <c r="FJ11">
        <v>2</v>
      </c>
      <c r="FK11">
        <v>2</v>
      </c>
      <c r="FL11">
        <v>3</v>
      </c>
      <c r="FM11">
        <v>4</v>
      </c>
      <c r="FN11">
        <v>2</v>
      </c>
      <c r="FO11">
        <v>2</v>
      </c>
      <c r="FP11">
        <v>4</v>
      </c>
      <c r="FQ11">
        <v>3</v>
      </c>
      <c r="FR11">
        <v>1</v>
      </c>
      <c r="FS11">
        <v>4</v>
      </c>
      <c r="FT11">
        <v>2</v>
      </c>
      <c r="FU11">
        <v>3</v>
      </c>
      <c r="FV11">
        <v>1</v>
      </c>
      <c r="FW11">
        <v>3</v>
      </c>
      <c r="FX11">
        <v>2</v>
      </c>
      <c r="FY11">
        <v>2</v>
      </c>
      <c r="FZ11">
        <v>4</v>
      </c>
      <c r="GA11" s="7">
        <f t="shared" si="0"/>
        <v>21398</v>
      </c>
      <c r="GB11" s="25" t="str">
        <f t="shared" si="3"/>
        <v>Male</v>
      </c>
      <c r="GC11" s="5" t="str">
        <f t="shared" si="23"/>
        <v>male</v>
      </c>
      <c r="GD11" s="5" t="str">
        <f t="shared" si="24"/>
        <v>20</v>
      </c>
      <c r="GE11" s="5" t="str">
        <f t="shared" si="25"/>
        <v>AmerInd/AlaskNativ</v>
      </c>
      <c r="GF11" s="5" t="str">
        <f t="shared" si="26"/>
        <v>Hisp/Lat</v>
      </c>
      <c r="GG11" s="5">
        <f t="shared" si="27"/>
        <v>1</v>
      </c>
      <c r="GH11" s="5">
        <f t="shared" si="28"/>
        <v>1</v>
      </c>
      <c r="GI11" s="5">
        <f t="shared" si="29"/>
        <v>0</v>
      </c>
      <c r="GJ11" s="5">
        <f t="shared" si="30"/>
        <v>0</v>
      </c>
      <c r="GK11" s="5">
        <f t="shared" si="31"/>
        <v>0</v>
      </c>
      <c r="GL11" s="5">
        <f t="shared" si="32"/>
        <v>2</v>
      </c>
      <c r="GM11" s="5">
        <f t="shared" si="33"/>
        <v>2</v>
      </c>
      <c r="GN11" s="5">
        <f t="shared" si="34"/>
        <v>1</v>
      </c>
      <c r="GO11" s="5">
        <f t="shared" si="35"/>
        <v>3</v>
      </c>
      <c r="GP11" s="8"/>
      <c r="GQ11" s="14" t="s">
        <v>10</v>
      </c>
      <c r="GR11" s="14" t="s">
        <v>10</v>
      </c>
      <c r="GS11" s="14" t="s">
        <v>10</v>
      </c>
      <c r="GT11" s="14" t="s">
        <v>10</v>
      </c>
      <c r="GU11" s="27" t="s">
        <v>10</v>
      </c>
      <c r="GV11" s="27" t="s">
        <v>10</v>
      </c>
      <c r="GW11" s="27" t="s">
        <v>10</v>
      </c>
      <c r="GX11" s="27" t="s">
        <v>10</v>
      </c>
      <c r="GY11" s="27" t="s">
        <v>10</v>
      </c>
      <c r="GZ11" s="27" t="s">
        <v>10</v>
      </c>
      <c r="HA11" s="27" t="s">
        <v>10</v>
      </c>
      <c r="HB11" s="5">
        <f t="shared" si="36"/>
        <v>17</v>
      </c>
      <c r="HC11" s="5" t="s">
        <v>1015</v>
      </c>
      <c r="HD11" s="23">
        <v>1.5911068636107442E-3</v>
      </c>
      <c r="HE11" s="23">
        <f t="shared" si="17"/>
        <v>6.4433253643078068</v>
      </c>
      <c r="HF11" s="23">
        <v>0.96296296296296291</v>
      </c>
      <c r="HG11" s="23">
        <v>0.66666666666666663</v>
      </c>
      <c r="HH11" s="14" t="s">
        <v>10</v>
      </c>
      <c r="HI11" s="14" t="s">
        <v>10</v>
      </c>
      <c r="HJ11" s="14" t="s">
        <v>10</v>
      </c>
      <c r="HK11" s="14" t="s">
        <v>10</v>
      </c>
      <c r="HL11" s="14" t="s">
        <v>10</v>
      </c>
      <c r="HM11" s="5">
        <f t="shared" si="18"/>
        <v>8</v>
      </c>
      <c r="HN11" s="5">
        <f t="shared" si="19"/>
        <v>11</v>
      </c>
      <c r="HO11" s="5">
        <f t="shared" si="20"/>
        <v>7</v>
      </c>
      <c r="HP11" s="5">
        <f t="shared" si="21"/>
        <v>13</v>
      </c>
      <c r="HQ11" s="5">
        <f t="shared" si="22"/>
        <v>6</v>
      </c>
    </row>
    <row r="12" spans="1:225" x14ac:dyDescent="0.25">
      <c r="A12" s="11">
        <v>21406</v>
      </c>
      <c r="B12" s="13" t="s">
        <v>777</v>
      </c>
      <c r="C12" s="13" t="s">
        <v>782</v>
      </c>
      <c r="D12" s="13" t="s">
        <v>766</v>
      </c>
      <c r="E12" s="12">
        <v>1</v>
      </c>
      <c r="F12" s="12">
        <v>2</v>
      </c>
      <c r="G12" s="12">
        <v>2</v>
      </c>
      <c r="H12" s="12">
        <v>2</v>
      </c>
      <c r="I12" s="12">
        <v>2</v>
      </c>
      <c r="J12" s="12">
        <v>2</v>
      </c>
      <c r="K12" s="12">
        <v>2</v>
      </c>
      <c r="L12" s="12">
        <v>3</v>
      </c>
      <c r="M12" s="12">
        <v>3</v>
      </c>
      <c r="N12" s="12">
        <v>3</v>
      </c>
      <c r="O12" s="14" t="s">
        <v>10</v>
      </c>
      <c r="P12" s="14" t="s">
        <v>10</v>
      </c>
      <c r="Q12" s="14" t="s">
        <v>10</v>
      </c>
      <c r="R12" s="14" t="s">
        <v>10</v>
      </c>
      <c r="S12" s="14" t="s">
        <v>10</v>
      </c>
      <c r="T12" s="14" t="s">
        <v>10</v>
      </c>
      <c r="U12" s="14" t="s">
        <v>10</v>
      </c>
      <c r="V12" s="14" t="s">
        <v>10</v>
      </c>
      <c r="W12" s="14" t="s">
        <v>10</v>
      </c>
      <c r="X12" s="14" t="s">
        <v>10</v>
      </c>
      <c r="Y12" s="14" t="s">
        <v>10</v>
      </c>
      <c r="Z12" s="14" t="s">
        <v>10</v>
      </c>
      <c r="AA12" s="14" t="s">
        <v>10</v>
      </c>
      <c r="AB12" s="14" t="s">
        <v>10</v>
      </c>
      <c r="AC12" s="14" t="s">
        <v>10</v>
      </c>
      <c r="AD12" s="14" t="s">
        <v>10</v>
      </c>
      <c r="AE12" s="14" t="s">
        <v>10</v>
      </c>
      <c r="AF12" s="14" t="s">
        <v>10</v>
      </c>
      <c r="AG12" s="14" t="s">
        <v>10</v>
      </c>
      <c r="AH12" s="14" t="s">
        <v>10</v>
      </c>
      <c r="AI12" s="14" t="s">
        <v>10</v>
      </c>
      <c r="AJ12" s="14" t="s">
        <v>10</v>
      </c>
      <c r="AK12" s="14" t="s">
        <v>10</v>
      </c>
      <c r="AL12" s="14" t="s">
        <v>10</v>
      </c>
      <c r="AM12" s="14" t="s">
        <v>10</v>
      </c>
      <c r="AN12" s="14" t="s">
        <v>10</v>
      </c>
      <c r="AO12" s="14" t="s">
        <v>10</v>
      </c>
      <c r="AP12" s="14" t="s">
        <v>10</v>
      </c>
      <c r="AQ12" s="14" t="s">
        <v>10</v>
      </c>
      <c r="AR12" s="14" t="s">
        <v>10</v>
      </c>
      <c r="AS12" s="14" t="s">
        <v>10</v>
      </c>
      <c r="AT12" s="14" t="s">
        <v>10</v>
      </c>
      <c r="AU12" s="14" t="s">
        <v>10</v>
      </c>
      <c r="AV12" s="14" t="s">
        <v>10</v>
      </c>
      <c r="AW12" s="14" t="s">
        <v>10</v>
      </c>
      <c r="AX12" s="14" t="s">
        <v>10</v>
      </c>
      <c r="AY12" s="14" t="s">
        <v>10</v>
      </c>
      <c r="AZ12" s="14" t="s">
        <v>10</v>
      </c>
      <c r="BA12" s="14" t="s">
        <v>10</v>
      </c>
      <c r="BB12" s="14" t="s">
        <v>10</v>
      </c>
      <c r="BC12" s="14" t="s">
        <v>10</v>
      </c>
      <c r="BD12" s="14" t="s">
        <v>10</v>
      </c>
      <c r="BE12" s="14" t="s">
        <v>10</v>
      </c>
      <c r="BF12" s="14" t="s">
        <v>10</v>
      </c>
      <c r="BG12" s="14" t="s">
        <v>10</v>
      </c>
      <c r="BH12" s="14" t="s">
        <v>10</v>
      </c>
      <c r="BI12" s="14" t="s">
        <v>10</v>
      </c>
      <c r="BJ12" s="14" t="s">
        <v>10</v>
      </c>
      <c r="BK12" s="14" t="s">
        <v>10</v>
      </c>
      <c r="BL12" s="14" t="s">
        <v>10</v>
      </c>
      <c r="BM12" s="14" t="s">
        <v>10</v>
      </c>
      <c r="BN12" s="14" t="s">
        <v>10</v>
      </c>
      <c r="BO12" s="14" t="s">
        <v>10</v>
      </c>
      <c r="BP12" s="14" t="s">
        <v>10</v>
      </c>
      <c r="BQ12" s="14" t="s">
        <v>10</v>
      </c>
      <c r="BR12" s="14" t="s">
        <v>10</v>
      </c>
      <c r="BS12" s="14" t="s">
        <v>10</v>
      </c>
      <c r="BT12" s="14" t="s">
        <v>10</v>
      </c>
      <c r="BU12" s="14" t="s">
        <v>10</v>
      </c>
      <c r="BV12" s="14" t="s">
        <v>10</v>
      </c>
      <c r="BW12" s="14" t="s">
        <v>10</v>
      </c>
      <c r="BX12" s="14" t="s">
        <v>10</v>
      </c>
      <c r="BY12" s="14" t="s">
        <v>10</v>
      </c>
      <c r="BZ12" s="14" t="s">
        <v>10</v>
      </c>
      <c r="CA12" s="14" t="s">
        <v>10</v>
      </c>
      <c r="CB12" s="14" t="s">
        <v>10</v>
      </c>
      <c r="CC12" s="14" t="s">
        <v>10</v>
      </c>
      <c r="CD12" s="14" t="s">
        <v>10</v>
      </c>
      <c r="CE12" s="14" t="s">
        <v>10</v>
      </c>
      <c r="CF12" s="14" t="s">
        <v>10</v>
      </c>
      <c r="CG12" s="14" t="s">
        <v>10</v>
      </c>
      <c r="CH12" s="14" t="s">
        <v>10</v>
      </c>
      <c r="CI12" s="14" t="s">
        <v>10</v>
      </c>
      <c r="CJ12" s="14" t="s">
        <v>10</v>
      </c>
      <c r="CK12" s="14" t="s">
        <v>10</v>
      </c>
      <c r="CL12">
        <v>2</v>
      </c>
      <c r="CM12">
        <v>2</v>
      </c>
      <c r="CN12">
        <v>1</v>
      </c>
      <c r="CO12">
        <v>0</v>
      </c>
      <c r="CP12">
        <v>2</v>
      </c>
      <c r="CQ12">
        <v>0</v>
      </c>
      <c r="CR12">
        <v>2</v>
      </c>
      <c r="CS12">
        <v>1</v>
      </c>
      <c r="CT12">
        <v>1</v>
      </c>
      <c r="CU12">
        <v>2</v>
      </c>
      <c r="CV12">
        <v>1</v>
      </c>
      <c r="CW12">
        <v>1</v>
      </c>
      <c r="CX12">
        <v>1</v>
      </c>
      <c r="CY12">
        <v>1</v>
      </c>
      <c r="CZ12">
        <v>1</v>
      </c>
      <c r="DA12">
        <v>2</v>
      </c>
      <c r="DB12">
        <v>1</v>
      </c>
      <c r="DC12">
        <v>2</v>
      </c>
      <c r="DD12">
        <v>1</v>
      </c>
      <c r="DE12">
        <v>2</v>
      </c>
      <c r="DF12">
        <v>2</v>
      </c>
      <c r="DG12">
        <v>1</v>
      </c>
      <c r="DH12">
        <v>2</v>
      </c>
      <c r="DI12">
        <v>2</v>
      </c>
      <c r="DJ12">
        <v>1</v>
      </c>
      <c r="DK12">
        <v>2</v>
      </c>
      <c r="DL12">
        <v>2</v>
      </c>
      <c r="DM12">
        <v>1</v>
      </c>
      <c r="DN12">
        <v>1</v>
      </c>
      <c r="DO12">
        <v>2</v>
      </c>
      <c r="DP12">
        <v>1</v>
      </c>
      <c r="DQ12">
        <v>1</v>
      </c>
      <c r="DR12">
        <v>1</v>
      </c>
      <c r="DS12">
        <v>2</v>
      </c>
      <c r="DT12">
        <v>2</v>
      </c>
      <c r="DU12">
        <v>1</v>
      </c>
      <c r="DV12">
        <v>2</v>
      </c>
      <c r="DW12">
        <v>1</v>
      </c>
      <c r="DX12">
        <v>2</v>
      </c>
      <c r="DY12">
        <v>1</v>
      </c>
      <c r="DZ12">
        <v>1</v>
      </c>
      <c r="EA12">
        <v>1</v>
      </c>
      <c r="EB12">
        <v>2</v>
      </c>
      <c r="EC12" s="14" t="s">
        <v>10</v>
      </c>
      <c r="ED12" s="14" t="s">
        <v>10</v>
      </c>
      <c r="EE12" s="14" t="s">
        <v>10</v>
      </c>
      <c r="EF12" s="14" t="s">
        <v>10</v>
      </c>
      <c r="EG12" s="14" t="s">
        <v>10</v>
      </c>
      <c r="EH12" s="14" t="s">
        <v>10</v>
      </c>
      <c r="EI12" s="14" t="s">
        <v>10</v>
      </c>
      <c r="EJ12" s="14" t="s">
        <v>10</v>
      </c>
      <c r="EK12" s="14" t="s">
        <v>10</v>
      </c>
      <c r="EL12" s="14" t="s">
        <v>10</v>
      </c>
      <c r="EM12" s="14" t="s">
        <v>10</v>
      </c>
      <c r="EN12" s="14" t="s">
        <v>10</v>
      </c>
      <c r="EO12" s="14" t="s">
        <v>10</v>
      </c>
      <c r="EP12" s="14" t="s">
        <v>10</v>
      </c>
      <c r="EQ12" s="14" t="s">
        <v>10</v>
      </c>
      <c r="ER12" s="14" t="s">
        <v>10</v>
      </c>
      <c r="ES12" s="14" t="s">
        <v>10</v>
      </c>
      <c r="ET12" s="14" t="s">
        <v>10</v>
      </c>
      <c r="EU12" s="14" t="s">
        <v>10</v>
      </c>
      <c r="EV12" s="14" t="s">
        <v>10</v>
      </c>
      <c r="EW12" s="14" t="s">
        <v>10</v>
      </c>
      <c r="EX12" s="14" t="s">
        <v>10</v>
      </c>
      <c r="EY12" s="14" t="s">
        <v>10</v>
      </c>
      <c r="EZ12" s="14" t="s">
        <v>10</v>
      </c>
      <c r="FA12" s="14" t="s">
        <v>10</v>
      </c>
      <c r="FB12" s="14" t="s">
        <v>10</v>
      </c>
      <c r="FC12" s="14" t="s">
        <v>10</v>
      </c>
      <c r="FD12" s="14" t="s">
        <v>10</v>
      </c>
      <c r="FE12" s="14" t="s">
        <v>10</v>
      </c>
      <c r="FF12" s="14" t="s">
        <v>10</v>
      </c>
      <c r="FG12">
        <v>2</v>
      </c>
      <c r="FH12">
        <v>3</v>
      </c>
      <c r="FI12">
        <v>3</v>
      </c>
      <c r="FJ12">
        <v>2</v>
      </c>
      <c r="FK12">
        <v>2</v>
      </c>
      <c r="FL12">
        <v>4</v>
      </c>
      <c r="FM12">
        <v>3</v>
      </c>
      <c r="FN12">
        <v>3</v>
      </c>
      <c r="FO12">
        <v>2</v>
      </c>
      <c r="FP12">
        <v>4</v>
      </c>
      <c r="FQ12">
        <v>2</v>
      </c>
      <c r="FR12">
        <v>3</v>
      </c>
      <c r="FS12">
        <v>4</v>
      </c>
      <c r="FT12">
        <v>2</v>
      </c>
      <c r="FU12">
        <v>4</v>
      </c>
      <c r="FV12">
        <v>3</v>
      </c>
      <c r="FW12">
        <v>4</v>
      </c>
      <c r="FX12">
        <v>1</v>
      </c>
      <c r="FY12">
        <v>2</v>
      </c>
      <c r="FZ12">
        <v>3</v>
      </c>
      <c r="GA12" s="7">
        <f t="shared" si="0"/>
        <v>21406</v>
      </c>
      <c r="GB12" s="25" t="str">
        <f t="shared" si="3"/>
        <v>Female</v>
      </c>
      <c r="GC12" s="5" t="str">
        <f t="shared" si="23"/>
        <v>female</v>
      </c>
      <c r="GD12" s="5" t="str">
        <f t="shared" si="24"/>
        <v>21</v>
      </c>
      <c r="GE12" s="5" t="str">
        <f t="shared" si="25"/>
        <v>White</v>
      </c>
      <c r="GF12" s="5" t="str">
        <f t="shared" si="26"/>
        <v>Hisp/Lat</v>
      </c>
      <c r="GG12" s="5">
        <f t="shared" si="27"/>
        <v>0</v>
      </c>
      <c r="GH12" s="5">
        <f t="shared" si="28"/>
        <v>0</v>
      </c>
      <c r="GI12" s="5">
        <f t="shared" si="29"/>
        <v>0</v>
      </c>
      <c r="GJ12" s="5">
        <f t="shared" si="30"/>
        <v>0</v>
      </c>
      <c r="GK12" s="5">
        <f t="shared" si="31"/>
        <v>0</v>
      </c>
      <c r="GL12" s="5">
        <f t="shared" si="32"/>
        <v>2</v>
      </c>
      <c r="GM12" s="5">
        <f t="shared" si="33"/>
        <v>3</v>
      </c>
      <c r="GN12" s="5">
        <f t="shared" si="34"/>
        <v>3</v>
      </c>
      <c r="GO12" s="5">
        <f t="shared" si="35"/>
        <v>3</v>
      </c>
      <c r="GP12" s="8"/>
      <c r="GQ12" s="14" t="s">
        <v>10</v>
      </c>
      <c r="GR12" s="14" t="s">
        <v>10</v>
      </c>
      <c r="GS12" s="14" t="s">
        <v>10</v>
      </c>
      <c r="GT12" s="14" t="s">
        <v>10</v>
      </c>
      <c r="GU12" s="27" t="s">
        <v>10</v>
      </c>
      <c r="GV12" s="27" t="s">
        <v>10</v>
      </c>
      <c r="GW12" s="27" t="s">
        <v>10</v>
      </c>
      <c r="GX12" s="27" t="s">
        <v>10</v>
      </c>
      <c r="GY12" s="27" t="s">
        <v>10</v>
      </c>
      <c r="GZ12" s="27" t="s">
        <v>10</v>
      </c>
      <c r="HA12" s="27" t="s">
        <v>10</v>
      </c>
      <c r="HB12" s="5">
        <f t="shared" si="36"/>
        <v>22</v>
      </c>
      <c r="HC12" s="5" t="str">
        <f t="shared" si="16"/>
        <v>ok</v>
      </c>
      <c r="HD12" s="23">
        <v>7.2435161222151713E-3</v>
      </c>
      <c r="HE12" s="23">
        <f t="shared" si="17"/>
        <v>4.9276485382357285</v>
      </c>
      <c r="HF12" s="23">
        <v>0.96296296296296291</v>
      </c>
      <c r="HG12" s="23">
        <v>0.44444444444444442</v>
      </c>
      <c r="HH12" s="14" t="s">
        <v>10</v>
      </c>
      <c r="HI12" s="14" t="s">
        <v>10</v>
      </c>
      <c r="HJ12" s="14" t="s">
        <v>10</v>
      </c>
      <c r="HK12" s="14" t="s">
        <v>10</v>
      </c>
      <c r="HL12" s="14" t="s">
        <v>10</v>
      </c>
      <c r="HM12" s="5">
        <f t="shared" si="18"/>
        <v>5</v>
      </c>
      <c r="HN12" s="5">
        <f t="shared" si="19"/>
        <v>9</v>
      </c>
      <c r="HO12" s="5">
        <f t="shared" si="20"/>
        <v>10</v>
      </c>
      <c r="HP12" s="5">
        <f t="shared" si="21"/>
        <v>12</v>
      </c>
      <c r="HQ12" s="5">
        <f t="shared" si="22"/>
        <v>6</v>
      </c>
    </row>
    <row r="13" spans="1:225" x14ac:dyDescent="0.25">
      <c r="A13" s="11">
        <v>21414</v>
      </c>
      <c r="B13" s="13" t="s">
        <v>764</v>
      </c>
      <c r="C13" s="13" t="s">
        <v>780</v>
      </c>
      <c r="D13" s="13" t="s">
        <v>766</v>
      </c>
      <c r="E13" s="12">
        <v>2</v>
      </c>
      <c r="F13" s="12">
        <v>1</v>
      </c>
      <c r="G13" s="12">
        <v>1</v>
      </c>
      <c r="H13" s="12">
        <v>1</v>
      </c>
      <c r="I13" s="12">
        <v>2</v>
      </c>
      <c r="J13" s="12">
        <v>2</v>
      </c>
      <c r="K13" s="12">
        <v>3</v>
      </c>
      <c r="L13" s="12">
        <v>3</v>
      </c>
      <c r="M13" s="12">
        <v>2</v>
      </c>
      <c r="N13" s="12">
        <v>2</v>
      </c>
      <c r="O13" s="14" t="s">
        <v>10</v>
      </c>
      <c r="P13" s="14" t="s">
        <v>10</v>
      </c>
      <c r="Q13" s="14" t="s">
        <v>10</v>
      </c>
      <c r="R13" s="14" t="s">
        <v>10</v>
      </c>
      <c r="S13" s="14" t="s">
        <v>10</v>
      </c>
      <c r="T13" s="14" t="s">
        <v>10</v>
      </c>
      <c r="U13" s="14" t="s">
        <v>10</v>
      </c>
      <c r="V13" s="14" t="s">
        <v>10</v>
      </c>
      <c r="W13" s="14" t="s">
        <v>10</v>
      </c>
      <c r="X13" s="14" t="s">
        <v>10</v>
      </c>
      <c r="Y13" s="14" t="s">
        <v>10</v>
      </c>
      <c r="Z13" s="14" t="s">
        <v>10</v>
      </c>
      <c r="AA13" s="14" t="s">
        <v>10</v>
      </c>
      <c r="AB13" s="14" t="s">
        <v>10</v>
      </c>
      <c r="AC13" s="14" t="s">
        <v>10</v>
      </c>
      <c r="AD13" s="14" t="s">
        <v>10</v>
      </c>
      <c r="AE13" s="14" t="s">
        <v>10</v>
      </c>
      <c r="AF13" s="14" t="s">
        <v>10</v>
      </c>
      <c r="AG13" s="14" t="s">
        <v>10</v>
      </c>
      <c r="AH13" s="14" t="s">
        <v>10</v>
      </c>
      <c r="AI13" s="14" t="s">
        <v>10</v>
      </c>
      <c r="AJ13" s="14" t="s">
        <v>10</v>
      </c>
      <c r="AK13" s="14" t="s">
        <v>10</v>
      </c>
      <c r="AL13" s="14" t="s">
        <v>10</v>
      </c>
      <c r="AM13" s="14" t="s">
        <v>10</v>
      </c>
      <c r="AN13" s="14" t="s">
        <v>10</v>
      </c>
      <c r="AO13" s="14" t="s">
        <v>10</v>
      </c>
      <c r="AP13" s="14" t="s">
        <v>10</v>
      </c>
      <c r="AQ13" s="14" t="s">
        <v>10</v>
      </c>
      <c r="AR13" s="14" t="s">
        <v>10</v>
      </c>
      <c r="AS13" s="14" t="s">
        <v>10</v>
      </c>
      <c r="AT13" s="14" t="s">
        <v>10</v>
      </c>
      <c r="AU13" s="14" t="s">
        <v>10</v>
      </c>
      <c r="AV13" s="14" t="s">
        <v>10</v>
      </c>
      <c r="AW13" s="14" t="s">
        <v>10</v>
      </c>
      <c r="AX13" s="14" t="s">
        <v>10</v>
      </c>
      <c r="AY13" s="14" t="s">
        <v>10</v>
      </c>
      <c r="AZ13" s="14" t="s">
        <v>10</v>
      </c>
      <c r="BA13" s="14" t="s">
        <v>10</v>
      </c>
      <c r="BB13" s="14" t="s">
        <v>10</v>
      </c>
      <c r="BC13" s="14" t="s">
        <v>10</v>
      </c>
      <c r="BD13" s="14" t="s">
        <v>10</v>
      </c>
      <c r="BE13" s="14" t="s">
        <v>10</v>
      </c>
      <c r="BF13" s="14" t="s">
        <v>10</v>
      </c>
      <c r="BG13" s="14" t="s">
        <v>10</v>
      </c>
      <c r="BH13" s="14" t="s">
        <v>10</v>
      </c>
      <c r="BI13" s="14" t="s">
        <v>10</v>
      </c>
      <c r="BJ13" s="14" t="s">
        <v>10</v>
      </c>
      <c r="BK13" s="14" t="s">
        <v>10</v>
      </c>
      <c r="BL13" s="14" t="s">
        <v>10</v>
      </c>
      <c r="BM13" s="14" t="s">
        <v>10</v>
      </c>
      <c r="BN13" s="14" t="s">
        <v>10</v>
      </c>
      <c r="BO13" s="14" t="s">
        <v>10</v>
      </c>
      <c r="BP13" s="14" t="s">
        <v>10</v>
      </c>
      <c r="BQ13" s="14" t="s">
        <v>10</v>
      </c>
      <c r="BR13" s="14" t="s">
        <v>10</v>
      </c>
      <c r="BS13" s="14" t="s">
        <v>10</v>
      </c>
      <c r="BT13" s="14" t="s">
        <v>10</v>
      </c>
      <c r="BU13" s="14" t="s">
        <v>10</v>
      </c>
      <c r="BV13" s="14" t="s">
        <v>10</v>
      </c>
      <c r="BW13" s="14" t="s">
        <v>10</v>
      </c>
      <c r="BX13" s="14" t="s">
        <v>10</v>
      </c>
      <c r="BY13" s="14" t="s">
        <v>10</v>
      </c>
      <c r="BZ13" s="14" t="s">
        <v>10</v>
      </c>
      <c r="CA13" s="14" t="s">
        <v>10</v>
      </c>
      <c r="CB13" s="14" t="s">
        <v>10</v>
      </c>
      <c r="CC13" s="14" t="s">
        <v>10</v>
      </c>
      <c r="CD13" s="14" t="s">
        <v>10</v>
      </c>
      <c r="CE13" s="14" t="s">
        <v>10</v>
      </c>
      <c r="CF13" s="14" t="s">
        <v>10</v>
      </c>
      <c r="CG13" s="14" t="s">
        <v>10</v>
      </c>
      <c r="CH13" s="14" t="s">
        <v>10</v>
      </c>
      <c r="CI13" s="14" t="s">
        <v>10</v>
      </c>
      <c r="CJ13" s="14" t="s">
        <v>10</v>
      </c>
      <c r="CK13" s="14" t="s">
        <v>10</v>
      </c>
      <c r="CL13">
        <v>2</v>
      </c>
      <c r="CM13">
        <v>1</v>
      </c>
      <c r="CN13">
        <v>1</v>
      </c>
      <c r="CO13">
        <v>0</v>
      </c>
      <c r="CP13">
        <v>1</v>
      </c>
      <c r="CQ13">
        <v>0</v>
      </c>
      <c r="CR13">
        <v>2</v>
      </c>
      <c r="CS13">
        <v>2</v>
      </c>
      <c r="CT13">
        <v>1</v>
      </c>
      <c r="CU13">
        <v>1</v>
      </c>
      <c r="CV13">
        <v>2</v>
      </c>
      <c r="CW13">
        <v>2</v>
      </c>
      <c r="CX13">
        <v>0</v>
      </c>
      <c r="CY13">
        <v>1</v>
      </c>
      <c r="CZ13">
        <v>1</v>
      </c>
      <c r="DA13">
        <v>0</v>
      </c>
      <c r="DB13">
        <v>1</v>
      </c>
      <c r="DC13">
        <v>1</v>
      </c>
      <c r="DD13">
        <v>1</v>
      </c>
      <c r="DE13">
        <v>2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2</v>
      </c>
      <c r="DM13">
        <v>1</v>
      </c>
      <c r="DN13">
        <v>1</v>
      </c>
      <c r="DO13">
        <v>1</v>
      </c>
      <c r="DP13">
        <v>1</v>
      </c>
      <c r="DQ13">
        <v>1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1</v>
      </c>
      <c r="DY13">
        <v>1</v>
      </c>
      <c r="DZ13">
        <v>1</v>
      </c>
      <c r="EA13">
        <v>1</v>
      </c>
      <c r="EB13">
        <v>2</v>
      </c>
      <c r="EC13" s="14" t="s">
        <v>10</v>
      </c>
      <c r="ED13" s="14" t="s">
        <v>10</v>
      </c>
      <c r="EE13" s="14" t="s">
        <v>10</v>
      </c>
      <c r="EF13" s="14" t="s">
        <v>10</v>
      </c>
      <c r="EG13" s="14" t="s">
        <v>10</v>
      </c>
      <c r="EH13" s="14" t="s">
        <v>10</v>
      </c>
      <c r="EI13" s="14" t="s">
        <v>10</v>
      </c>
      <c r="EJ13" s="14" t="s">
        <v>10</v>
      </c>
      <c r="EK13" s="14" t="s">
        <v>10</v>
      </c>
      <c r="EL13" s="14" t="s">
        <v>10</v>
      </c>
      <c r="EM13" s="14" t="s">
        <v>10</v>
      </c>
      <c r="EN13" s="14" t="s">
        <v>10</v>
      </c>
      <c r="EO13" s="14" t="s">
        <v>10</v>
      </c>
      <c r="EP13" s="14" t="s">
        <v>10</v>
      </c>
      <c r="EQ13" s="14" t="s">
        <v>10</v>
      </c>
      <c r="ER13" s="14" t="s">
        <v>10</v>
      </c>
      <c r="ES13" s="14" t="s">
        <v>10</v>
      </c>
      <c r="ET13" s="14" t="s">
        <v>10</v>
      </c>
      <c r="EU13" s="14" t="s">
        <v>10</v>
      </c>
      <c r="EV13" s="14" t="s">
        <v>10</v>
      </c>
      <c r="EW13" s="14" t="s">
        <v>10</v>
      </c>
      <c r="EX13" s="14" t="s">
        <v>10</v>
      </c>
      <c r="EY13" s="14" t="s">
        <v>10</v>
      </c>
      <c r="EZ13" s="14" t="s">
        <v>10</v>
      </c>
      <c r="FA13" s="14" t="s">
        <v>10</v>
      </c>
      <c r="FB13" s="14" t="s">
        <v>10</v>
      </c>
      <c r="FC13" s="14" t="s">
        <v>10</v>
      </c>
      <c r="FD13" s="14" t="s">
        <v>10</v>
      </c>
      <c r="FE13" s="14" t="s">
        <v>10</v>
      </c>
      <c r="FF13" s="14" t="s">
        <v>10</v>
      </c>
      <c r="FG13">
        <v>2</v>
      </c>
      <c r="FH13">
        <v>2</v>
      </c>
      <c r="FI13">
        <v>3</v>
      </c>
      <c r="FJ13">
        <v>2</v>
      </c>
      <c r="FK13">
        <v>2</v>
      </c>
      <c r="FL13">
        <v>2</v>
      </c>
      <c r="FM13">
        <v>2</v>
      </c>
      <c r="FN13">
        <v>2</v>
      </c>
      <c r="FO13">
        <v>3</v>
      </c>
      <c r="FP13">
        <v>3</v>
      </c>
      <c r="FQ13">
        <v>2</v>
      </c>
      <c r="FR13">
        <v>2</v>
      </c>
      <c r="FS13">
        <v>1</v>
      </c>
      <c r="FT13">
        <v>3</v>
      </c>
      <c r="FU13">
        <v>1</v>
      </c>
      <c r="FV13">
        <v>4</v>
      </c>
      <c r="FW13">
        <v>4</v>
      </c>
      <c r="FX13">
        <v>4</v>
      </c>
      <c r="FY13">
        <v>2</v>
      </c>
      <c r="FZ13">
        <v>3</v>
      </c>
      <c r="GA13" s="7">
        <f t="shared" si="0"/>
        <v>21414</v>
      </c>
      <c r="GB13" s="25" t="str">
        <f t="shared" si="3"/>
        <v>Female</v>
      </c>
      <c r="GC13" s="5" t="str">
        <f t="shared" si="23"/>
        <v>Female</v>
      </c>
      <c r="GD13" s="5" t="str">
        <f t="shared" si="24"/>
        <v>20</v>
      </c>
      <c r="GE13" s="5" t="str">
        <f t="shared" si="25"/>
        <v>White</v>
      </c>
      <c r="GF13" s="5" t="str">
        <f t="shared" si="26"/>
        <v>notHisp/Lat</v>
      </c>
      <c r="GG13" s="5">
        <f t="shared" si="27"/>
        <v>1</v>
      </c>
      <c r="GH13" s="5">
        <f t="shared" si="28"/>
        <v>1</v>
      </c>
      <c r="GI13" s="5">
        <f t="shared" si="29"/>
        <v>1</v>
      </c>
      <c r="GJ13" s="5">
        <f t="shared" si="30"/>
        <v>0</v>
      </c>
      <c r="GK13" s="5">
        <f t="shared" si="31"/>
        <v>0</v>
      </c>
      <c r="GL13" s="5">
        <f t="shared" si="32"/>
        <v>3</v>
      </c>
      <c r="GM13" s="5">
        <f t="shared" si="33"/>
        <v>3</v>
      </c>
      <c r="GN13" s="5">
        <f t="shared" si="34"/>
        <v>2</v>
      </c>
      <c r="GO13" s="5">
        <f t="shared" si="35"/>
        <v>2</v>
      </c>
      <c r="GP13" s="8"/>
      <c r="GQ13" s="14" t="s">
        <v>10</v>
      </c>
      <c r="GR13" s="14" t="s">
        <v>10</v>
      </c>
      <c r="GS13" s="14" t="s">
        <v>10</v>
      </c>
      <c r="GT13" s="14" t="s">
        <v>10</v>
      </c>
      <c r="GU13" s="27" t="s">
        <v>10</v>
      </c>
      <c r="GV13" s="27" t="s">
        <v>10</v>
      </c>
      <c r="GW13" s="27" t="s">
        <v>10</v>
      </c>
      <c r="GX13" s="27" t="s">
        <v>10</v>
      </c>
      <c r="GY13" s="27" t="s">
        <v>10</v>
      </c>
      <c r="GZ13" s="27" t="s">
        <v>10</v>
      </c>
      <c r="HA13" s="27" t="s">
        <v>10</v>
      </c>
      <c r="HB13" s="5">
        <f t="shared" si="36"/>
        <v>25</v>
      </c>
      <c r="HC13" s="5" t="str">
        <f t="shared" si="16"/>
        <v>ok</v>
      </c>
      <c r="HD13" s="23">
        <v>0.15876862958788554</v>
      </c>
      <c r="HE13" s="23">
        <f t="shared" si="17"/>
        <v>1.8403072963598002</v>
      </c>
      <c r="HF13" s="23">
        <v>1</v>
      </c>
      <c r="HG13" s="23">
        <v>0.1111111111111111</v>
      </c>
      <c r="HH13" s="14" t="s">
        <v>10</v>
      </c>
      <c r="HI13" s="14" t="s">
        <v>10</v>
      </c>
      <c r="HJ13" s="14" t="s">
        <v>10</v>
      </c>
      <c r="HK13" s="14" t="s">
        <v>10</v>
      </c>
      <c r="HL13" s="14" t="s">
        <v>10</v>
      </c>
      <c r="HM13" s="5">
        <f t="shared" si="18"/>
        <v>14</v>
      </c>
      <c r="HN13" s="5">
        <f t="shared" si="19"/>
        <v>8</v>
      </c>
      <c r="HO13" s="5">
        <f t="shared" si="20"/>
        <v>8</v>
      </c>
      <c r="HP13" s="5">
        <f t="shared" si="21"/>
        <v>6</v>
      </c>
      <c r="HQ13" s="5">
        <f t="shared" si="22"/>
        <v>7</v>
      </c>
    </row>
    <row r="14" spans="1:225" ht="31.5" x14ac:dyDescent="0.25">
      <c r="A14" s="11">
        <v>21415</v>
      </c>
      <c r="B14" s="6" t="s">
        <v>767</v>
      </c>
      <c r="C14" s="6" t="s">
        <v>768</v>
      </c>
      <c r="D14" s="6" t="s">
        <v>766</v>
      </c>
      <c r="E14">
        <v>2</v>
      </c>
      <c r="F14">
        <v>2</v>
      </c>
      <c r="G14">
        <v>1</v>
      </c>
      <c r="H14">
        <v>1</v>
      </c>
      <c r="I14">
        <v>2</v>
      </c>
      <c r="J14">
        <v>2</v>
      </c>
      <c r="K14">
        <v>2</v>
      </c>
      <c r="L14">
        <v>3</v>
      </c>
      <c r="M14">
        <v>1</v>
      </c>
      <c r="N14">
        <v>3</v>
      </c>
      <c r="O14">
        <v>2</v>
      </c>
      <c r="P14">
        <v>2</v>
      </c>
      <c r="Q14">
        <v>4</v>
      </c>
      <c r="R14">
        <v>2</v>
      </c>
      <c r="S14">
        <v>0</v>
      </c>
      <c r="T14">
        <v>0</v>
      </c>
      <c r="U14">
        <v>2</v>
      </c>
      <c r="V14">
        <v>2</v>
      </c>
      <c r="W14">
        <v>2</v>
      </c>
      <c r="X14">
        <v>2</v>
      </c>
      <c r="Y14">
        <v>1</v>
      </c>
      <c r="Z14">
        <v>4</v>
      </c>
      <c r="AA14">
        <v>1</v>
      </c>
      <c r="AB14">
        <v>4</v>
      </c>
      <c r="AC14">
        <v>1</v>
      </c>
      <c r="AD14">
        <v>3</v>
      </c>
      <c r="AE14">
        <v>0</v>
      </c>
      <c r="AF14">
        <v>2</v>
      </c>
      <c r="AG14">
        <v>4</v>
      </c>
      <c r="AH14">
        <v>2</v>
      </c>
      <c r="AI14">
        <v>0</v>
      </c>
      <c r="AJ14">
        <v>3</v>
      </c>
      <c r="AK14">
        <v>3</v>
      </c>
      <c r="AL14">
        <v>4</v>
      </c>
      <c r="AM14">
        <v>2</v>
      </c>
      <c r="AN14">
        <v>2</v>
      </c>
      <c r="AO14">
        <v>4</v>
      </c>
      <c r="AP14">
        <v>3</v>
      </c>
      <c r="AQ14">
        <v>1</v>
      </c>
      <c r="AR14">
        <v>4</v>
      </c>
      <c r="AS14">
        <v>2</v>
      </c>
      <c r="AT14">
        <v>2</v>
      </c>
      <c r="AU14">
        <v>4</v>
      </c>
      <c r="AV14">
        <v>1</v>
      </c>
      <c r="AW14">
        <v>4</v>
      </c>
      <c r="AX14">
        <v>2</v>
      </c>
      <c r="AY14">
        <v>3</v>
      </c>
      <c r="AZ14">
        <v>1</v>
      </c>
      <c r="BA14">
        <v>2</v>
      </c>
      <c r="BB14">
        <v>1</v>
      </c>
      <c r="BC14">
        <v>2</v>
      </c>
      <c r="BD14">
        <v>4</v>
      </c>
      <c r="BE14">
        <v>4</v>
      </c>
      <c r="BF14">
        <v>2</v>
      </c>
      <c r="BG14">
        <v>1</v>
      </c>
      <c r="BH14">
        <v>2</v>
      </c>
      <c r="BI14">
        <v>3</v>
      </c>
      <c r="BJ14">
        <v>1</v>
      </c>
      <c r="BK14">
        <v>1</v>
      </c>
      <c r="BL14">
        <v>2</v>
      </c>
      <c r="BM14">
        <v>3</v>
      </c>
      <c r="BN14">
        <v>1</v>
      </c>
      <c r="BO14">
        <v>3</v>
      </c>
      <c r="BP14">
        <v>1</v>
      </c>
      <c r="BQ14">
        <v>1</v>
      </c>
      <c r="BR14">
        <v>3</v>
      </c>
      <c r="BS14">
        <v>3</v>
      </c>
      <c r="BT14">
        <v>3</v>
      </c>
      <c r="BU14">
        <v>1</v>
      </c>
      <c r="BV14">
        <v>4</v>
      </c>
      <c r="BW14">
        <v>1</v>
      </c>
      <c r="BX14">
        <v>1</v>
      </c>
      <c r="BY14">
        <v>1</v>
      </c>
      <c r="BZ14">
        <v>2</v>
      </c>
      <c r="CA14">
        <v>4</v>
      </c>
      <c r="CB14">
        <v>1</v>
      </c>
      <c r="CC14">
        <v>2</v>
      </c>
      <c r="CD14">
        <v>2</v>
      </c>
      <c r="CE14">
        <v>3</v>
      </c>
      <c r="CF14">
        <v>1</v>
      </c>
      <c r="CG14">
        <v>4</v>
      </c>
      <c r="CH14">
        <v>2</v>
      </c>
      <c r="CI14">
        <v>3</v>
      </c>
      <c r="CJ14">
        <v>2</v>
      </c>
      <c r="CK14">
        <v>1</v>
      </c>
      <c r="CL14">
        <v>2</v>
      </c>
      <c r="CM14">
        <v>2</v>
      </c>
      <c r="CN14">
        <v>2</v>
      </c>
      <c r="CO14">
        <v>0</v>
      </c>
      <c r="CP14">
        <v>2</v>
      </c>
      <c r="CQ14">
        <v>0</v>
      </c>
      <c r="CR14">
        <v>2</v>
      </c>
      <c r="CS14">
        <v>2</v>
      </c>
      <c r="CT14">
        <v>0</v>
      </c>
      <c r="CU14">
        <v>2</v>
      </c>
      <c r="CV14">
        <v>2</v>
      </c>
      <c r="CW14">
        <v>2</v>
      </c>
      <c r="CX14">
        <v>0</v>
      </c>
      <c r="CY14">
        <v>1</v>
      </c>
      <c r="CZ14">
        <v>0</v>
      </c>
      <c r="DA14">
        <v>2</v>
      </c>
      <c r="DB14">
        <v>1</v>
      </c>
      <c r="DC14">
        <v>2</v>
      </c>
      <c r="DD14">
        <v>1</v>
      </c>
      <c r="DE14">
        <v>2</v>
      </c>
      <c r="DF14">
        <v>2</v>
      </c>
      <c r="DG14">
        <v>1</v>
      </c>
      <c r="DH14">
        <v>2</v>
      </c>
      <c r="DI14">
        <v>2</v>
      </c>
      <c r="DJ14">
        <v>1</v>
      </c>
      <c r="DK14">
        <v>1</v>
      </c>
      <c r="DL14">
        <v>2</v>
      </c>
      <c r="DM14">
        <v>1</v>
      </c>
      <c r="DN14">
        <v>1</v>
      </c>
      <c r="DO14">
        <v>2</v>
      </c>
      <c r="DP14">
        <v>2</v>
      </c>
      <c r="DQ14">
        <v>2</v>
      </c>
      <c r="DR14">
        <v>1</v>
      </c>
      <c r="DS14">
        <v>1</v>
      </c>
      <c r="DT14">
        <v>2</v>
      </c>
      <c r="DU14">
        <v>1</v>
      </c>
      <c r="DV14">
        <v>2</v>
      </c>
      <c r="DW14">
        <v>1</v>
      </c>
      <c r="DX14">
        <v>2</v>
      </c>
      <c r="DY14">
        <v>1</v>
      </c>
      <c r="DZ14">
        <v>2</v>
      </c>
      <c r="EA14">
        <v>1</v>
      </c>
      <c r="EB14">
        <v>2</v>
      </c>
      <c r="EC14">
        <v>4</v>
      </c>
      <c r="ED14">
        <v>4</v>
      </c>
      <c r="EE14">
        <v>5</v>
      </c>
      <c r="EF14">
        <v>5</v>
      </c>
      <c r="EG14">
        <v>5</v>
      </c>
      <c r="EH14">
        <v>5</v>
      </c>
      <c r="EI14">
        <v>5</v>
      </c>
      <c r="EJ14">
        <v>5</v>
      </c>
      <c r="EK14">
        <v>4</v>
      </c>
      <c r="EL14">
        <v>5</v>
      </c>
      <c r="EM14">
        <v>5</v>
      </c>
      <c r="EN14">
        <v>5</v>
      </c>
      <c r="EO14">
        <v>5</v>
      </c>
      <c r="EP14">
        <v>5</v>
      </c>
      <c r="EQ14">
        <v>5</v>
      </c>
      <c r="ER14">
        <v>5</v>
      </c>
      <c r="ES14">
        <v>5</v>
      </c>
      <c r="ET14">
        <v>5</v>
      </c>
      <c r="EU14">
        <v>5</v>
      </c>
      <c r="EV14">
        <v>5</v>
      </c>
      <c r="EW14">
        <v>4</v>
      </c>
      <c r="EX14">
        <v>5</v>
      </c>
      <c r="EY14">
        <v>5</v>
      </c>
      <c r="EZ14">
        <v>5</v>
      </c>
      <c r="FA14">
        <v>5</v>
      </c>
      <c r="FB14">
        <v>5</v>
      </c>
      <c r="FC14">
        <v>5</v>
      </c>
      <c r="FD14">
        <v>5</v>
      </c>
      <c r="FE14">
        <v>5</v>
      </c>
      <c r="FF14">
        <v>5</v>
      </c>
      <c r="FG14">
        <v>1</v>
      </c>
      <c r="FH14">
        <v>2</v>
      </c>
      <c r="FI14">
        <v>4</v>
      </c>
      <c r="FJ14">
        <v>2</v>
      </c>
      <c r="FK14">
        <v>3</v>
      </c>
      <c r="FL14">
        <v>1</v>
      </c>
      <c r="FM14">
        <v>3</v>
      </c>
      <c r="FN14">
        <v>1</v>
      </c>
      <c r="FO14">
        <v>1</v>
      </c>
      <c r="FP14">
        <v>4</v>
      </c>
      <c r="FQ14">
        <v>3</v>
      </c>
      <c r="FR14">
        <v>2</v>
      </c>
      <c r="FS14">
        <v>1</v>
      </c>
      <c r="FT14">
        <v>2</v>
      </c>
      <c r="FU14">
        <v>2</v>
      </c>
      <c r="FV14">
        <v>1</v>
      </c>
      <c r="FW14">
        <v>4</v>
      </c>
      <c r="FX14">
        <v>1</v>
      </c>
      <c r="FY14">
        <v>2</v>
      </c>
      <c r="FZ14">
        <v>4</v>
      </c>
      <c r="GA14" s="7">
        <f t="shared" si="0"/>
        <v>21415</v>
      </c>
      <c r="GB14" s="25" t="str">
        <f t="shared" si="3"/>
        <v>non-binary</v>
      </c>
      <c r="GC14" s="5" t="str">
        <f t="shared" si="23"/>
        <v>Genderqueer</v>
      </c>
      <c r="GD14" s="5" t="str">
        <f>IF(ISBLANK(C14),".",C14)</f>
        <v>18</v>
      </c>
      <c r="GE14" s="5" t="str">
        <f>IF(D14="1","AmerInd/AlaskNativ",IF(D14="2","Asian",IF(D14="3","Black/AfrAmer",IF(D14="4","NativHaw/PacIsl",IF(D14="5","White",IF(ISBLANK(D14),".","Other/Mixed"))))))</f>
        <v>White</v>
      </c>
      <c r="GF14" s="5" t="str">
        <f>IF(E14="1","Hisp/Lat",IF(E14=1,"Hisp/Lat",IF(E14="2","notHisp/Lat",IF(E14=2,"notHisp/Lat","."))))</f>
        <v>notHisp/Lat</v>
      </c>
      <c r="GG14" s="5">
        <f>IF(F14=1,1,IF(F14=2,0,"."))</f>
        <v>0</v>
      </c>
      <c r="GH14" s="5">
        <f>IF(G14=1,1,IF(G14=2,0,"."))</f>
        <v>1</v>
      </c>
      <c r="GI14" s="5">
        <f>IF(H14=1,1,IF(H14=2,0,"."))</f>
        <v>1</v>
      </c>
      <c r="GJ14" s="5">
        <f>IF(I14=1,1,IF(I14=2,0,"."))</f>
        <v>0</v>
      </c>
      <c r="GK14" s="5">
        <f>IF(J14=1,1,IF(J14=2,0,"."))</f>
        <v>0</v>
      </c>
      <c r="GL14" s="5">
        <f>IF(ISBLANK(K14),".",K14)</f>
        <v>2</v>
      </c>
      <c r="GM14" s="5">
        <f>IF(ISBLANK(L14),".",L14)</f>
        <v>3</v>
      </c>
      <c r="GN14" s="5">
        <f>IF(ISBLANK(M14),".",M14)</f>
        <v>1</v>
      </c>
      <c r="GO14" s="5">
        <f>IF(ISBLANK(N14),".",N14)</f>
        <v>3</v>
      </c>
      <c r="GP14" s="8" t="s">
        <v>10</v>
      </c>
      <c r="GQ14" s="5">
        <f t="shared" ref="GQ14:GQ61" si="37">IF(ISBLANK(AL14)+ISBLANK(AR14)+ISBLANK(AU14)+ISBLANK(BD14)&gt;0,".",(5-AL14)+(5-AR14)+(5-AU14)+(5-BD14))</f>
        <v>4</v>
      </c>
      <c r="GR14" s="5">
        <f t="shared" ref="GR14:GR61" si="38">IF(ISBLANK(AN14)+ISBLANK(AS14)+ISBLANK(AX14)+ISBLANK(BC14)&gt;0,".",(5-AN14)+(5-AS14)+(5-AX14)+(5-BC14))</f>
        <v>12</v>
      </c>
      <c r="GS14" s="5">
        <f t="shared" ref="GS14:GS61" si="39">IF(ISBLANK(AM14)+ISBLANK(AP14)+ISBLANK(AW14)+ISBLANK(BA14)+ISBLANK(BF14)&gt;0,".",(5-AM14)+(5-AP14)+(5-AW14)+(5-BA14)+(5-BF14))</f>
        <v>12</v>
      </c>
      <c r="GT14" s="5">
        <f t="shared" ref="GT14:GT61" si="40">IF(ISBLANK(AK14)+ISBLANK(AQ14)+ISBLANK(AV14)+ISBLANK(AY14)+ISBLANK(BB14)+ISBLANK(BE14)+ISBLANK(BG14)&gt;0,".",AK14+(5-AQ14)+(5-AV14)+(5-AY14)+(5-BB14)+BE14+(5-BG14))</f>
        <v>25</v>
      </c>
      <c r="GU14" s="27">
        <f>IF(COUNTBLANK(BH14:CK14)&gt;0,".",SUM(BH14:CK14))</f>
        <v>62</v>
      </c>
      <c r="GV14" s="27">
        <f>SUM(BH14+(5-BI14)+BJ14+(5-BK14)+BL14)</f>
        <v>11</v>
      </c>
      <c r="GW14" s="27">
        <f>SUM(BM14:BO14)</f>
        <v>7</v>
      </c>
      <c r="GX14" s="27">
        <f>SUM(BP14:BV14)</f>
        <v>16</v>
      </c>
      <c r="GY14" s="27">
        <f>SUM(BW14+BX14+BY14+(5-BZ14))</f>
        <v>6</v>
      </c>
      <c r="GZ14" s="27">
        <f>SUM((5-CA14)+(5-CB14)+(5-CC14)+(5-CD14)+(5-CE14)+CF14)</f>
        <v>14</v>
      </c>
      <c r="HA14" s="27">
        <f>SUM((5-CG14)+(5-CH14)+CI14+CJ14+(5-CK14))</f>
        <v>13</v>
      </c>
      <c r="HB14" s="5">
        <f t="shared" si="36"/>
        <v>29</v>
      </c>
      <c r="HC14" s="5" t="str">
        <f t="shared" si="16"/>
        <v>ok</v>
      </c>
      <c r="HD14" s="23">
        <v>5.4381194701125287E-3</v>
      </c>
      <c r="HE14" s="23">
        <f t="shared" si="17"/>
        <v>5.2143219635184197</v>
      </c>
      <c r="HF14" s="23">
        <v>0.88888888888888884</v>
      </c>
      <c r="HG14" s="23">
        <v>0.66666666666666663</v>
      </c>
      <c r="HH14" s="5">
        <f>IF(COUNTBLANK(EC14:FF14)&gt;0,".",SUM(EC14:FF14))</f>
        <v>146</v>
      </c>
      <c r="HI14" s="5">
        <f>EI14+EL14+EP14+EV14+FB14</f>
        <v>25</v>
      </c>
      <c r="HJ14" s="5">
        <f>ED14+EE14+EK14+EW14+EY14+EZ14+FD14</f>
        <v>32</v>
      </c>
      <c r="HK14" s="5">
        <f>ES14+ET14</f>
        <v>10</v>
      </c>
      <c r="HL14" s="5">
        <f>FE14+FF14</f>
        <v>10</v>
      </c>
      <c r="HM14" s="5">
        <f t="shared" si="18"/>
        <v>15</v>
      </c>
      <c r="HN14" s="5">
        <f t="shared" si="19"/>
        <v>9</v>
      </c>
      <c r="HO14" s="5">
        <f t="shared" si="20"/>
        <v>9</v>
      </c>
      <c r="HP14" s="5">
        <f t="shared" si="21"/>
        <v>15</v>
      </c>
      <c r="HQ14" s="5">
        <f t="shared" si="22"/>
        <v>4</v>
      </c>
    </row>
    <row r="15" spans="1:225" x14ac:dyDescent="0.25">
      <c r="A15" s="11">
        <v>21416</v>
      </c>
      <c r="B15" s="13" t="s">
        <v>774</v>
      </c>
      <c r="C15" s="13" t="s">
        <v>768</v>
      </c>
      <c r="D15" s="13" t="s">
        <v>766</v>
      </c>
      <c r="E15" s="12">
        <v>2</v>
      </c>
      <c r="F15" s="12">
        <v>2</v>
      </c>
      <c r="G15" s="12">
        <v>2</v>
      </c>
      <c r="H15" s="12">
        <v>2</v>
      </c>
      <c r="I15" s="12">
        <v>2</v>
      </c>
      <c r="J15" s="12">
        <v>2</v>
      </c>
      <c r="K15" s="12">
        <v>4</v>
      </c>
      <c r="L15" s="12">
        <v>3</v>
      </c>
      <c r="M15" s="12">
        <v>4</v>
      </c>
      <c r="N15" s="12">
        <v>1</v>
      </c>
      <c r="O15" s="14" t="s">
        <v>10</v>
      </c>
      <c r="P15" s="14" t="s">
        <v>10</v>
      </c>
      <c r="Q15" s="14" t="s">
        <v>10</v>
      </c>
      <c r="R15" s="14" t="s">
        <v>10</v>
      </c>
      <c r="S15" s="14" t="s">
        <v>10</v>
      </c>
      <c r="T15" s="14" t="s">
        <v>10</v>
      </c>
      <c r="U15" s="14" t="s">
        <v>10</v>
      </c>
      <c r="V15" s="14" t="s">
        <v>10</v>
      </c>
      <c r="W15" s="14" t="s">
        <v>10</v>
      </c>
      <c r="X15" s="14" t="s">
        <v>10</v>
      </c>
      <c r="Y15" s="14" t="s">
        <v>10</v>
      </c>
      <c r="Z15" s="14" t="s">
        <v>10</v>
      </c>
      <c r="AA15" s="14" t="s">
        <v>10</v>
      </c>
      <c r="AB15" s="14" t="s">
        <v>10</v>
      </c>
      <c r="AC15" s="14" t="s">
        <v>10</v>
      </c>
      <c r="AD15" s="14" t="s">
        <v>10</v>
      </c>
      <c r="AE15" s="14" t="s">
        <v>10</v>
      </c>
      <c r="AF15" s="14" t="s">
        <v>10</v>
      </c>
      <c r="AG15" s="14" t="s">
        <v>10</v>
      </c>
      <c r="AH15" s="14" t="s">
        <v>10</v>
      </c>
      <c r="AI15" s="14" t="s">
        <v>10</v>
      </c>
      <c r="AJ15" s="14" t="s">
        <v>10</v>
      </c>
      <c r="AK15" s="14" t="s">
        <v>10</v>
      </c>
      <c r="AL15" s="14" t="s">
        <v>10</v>
      </c>
      <c r="AM15" s="14" t="s">
        <v>10</v>
      </c>
      <c r="AN15" s="14" t="s">
        <v>10</v>
      </c>
      <c r="AO15" s="14" t="s">
        <v>10</v>
      </c>
      <c r="AP15" s="14" t="s">
        <v>10</v>
      </c>
      <c r="AQ15" s="14" t="s">
        <v>10</v>
      </c>
      <c r="AR15" s="14" t="s">
        <v>10</v>
      </c>
      <c r="AS15" s="14" t="s">
        <v>10</v>
      </c>
      <c r="AT15" s="14" t="s">
        <v>10</v>
      </c>
      <c r="AU15" s="14" t="s">
        <v>10</v>
      </c>
      <c r="AV15" s="14" t="s">
        <v>10</v>
      </c>
      <c r="AW15" s="14" t="s">
        <v>10</v>
      </c>
      <c r="AX15" s="14" t="s">
        <v>10</v>
      </c>
      <c r="AY15" s="14" t="s">
        <v>10</v>
      </c>
      <c r="AZ15" s="14" t="s">
        <v>10</v>
      </c>
      <c r="BA15" s="14" t="s">
        <v>10</v>
      </c>
      <c r="BB15" s="14" t="s">
        <v>10</v>
      </c>
      <c r="BC15" s="14" t="s">
        <v>10</v>
      </c>
      <c r="BD15" s="14" t="s">
        <v>10</v>
      </c>
      <c r="BE15" s="14" t="s">
        <v>10</v>
      </c>
      <c r="BF15" s="14" t="s">
        <v>10</v>
      </c>
      <c r="BG15" s="14" t="s">
        <v>10</v>
      </c>
      <c r="BH15" s="14" t="s">
        <v>10</v>
      </c>
      <c r="BI15" s="14" t="s">
        <v>10</v>
      </c>
      <c r="BJ15" s="14" t="s">
        <v>10</v>
      </c>
      <c r="BK15" s="14" t="s">
        <v>10</v>
      </c>
      <c r="BL15" s="14" t="s">
        <v>10</v>
      </c>
      <c r="BM15" s="14" t="s">
        <v>10</v>
      </c>
      <c r="BN15" s="14" t="s">
        <v>10</v>
      </c>
      <c r="BO15" s="14" t="s">
        <v>10</v>
      </c>
      <c r="BP15" s="14" t="s">
        <v>10</v>
      </c>
      <c r="BQ15" s="14" t="s">
        <v>10</v>
      </c>
      <c r="BR15" s="14" t="s">
        <v>10</v>
      </c>
      <c r="BS15" s="14" t="s">
        <v>10</v>
      </c>
      <c r="BT15" s="14" t="s">
        <v>10</v>
      </c>
      <c r="BU15" s="14" t="s">
        <v>10</v>
      </c>
      <c r="BV15" s="14" t="s">
        <v>10</v>
      </c>
      <c r="BW15" s="14" t="s">
        <v>10</v>
      </c>
      <c r="BX15" s="14" t="s">
        <v>10</v>
      </c>
      <c r="BY15" s="14" t="s">
        <v>10</v>
      </c>
      <c r="BZ15" s="14" t="s">
        <v>10</v>
      </c>
      <c r="CA15" s="14" t="s">
        <v>10</v>
      </c>
      <c r="CB15" s="14" t="s">
        <v>10</v>
      </c>
      <c r="CC15" s="14" t="s">
        <v>10</v>
      </c>
      <c r="CD15" s="14" t="s">
        <v>10</v>
      </c>
      <c r="CE15" s="14" t="s">
        <v>10</v>
      </c>
      <c r="CF15" s="14" t="s">
        <v>10</v>
      </c>
      <c r="CG15" s="14" t="s">
        <v>10</v>
      </c>
      <c r="CH15" s="14" t="s">
        <v>10</v>
      </c>
      <c r="CI15" s="14" t="s">
        <v>10</v>
      </c>
      <c r="CJ15" s="14" t="s">
        <v>10</v>
      </c>
      <c r="CK15" s="14" t="s">
        <v>10</v>
      </c>
      <c r="CL15">
        <v>1</v>
      </c>
      <c r="CM15">
        <v>0</v>
      </c>
      <c r="CN15">
        <v>1</v>
      </c>
      <c r="CO15">
        <v>1</v>
      </c>
      <c r="CP15">
        <v>0</v>
      </c>
      <c r="CQ15">
        <v>1</v>
      </c>
      <c r="CR15">
        <v>2</v>
      </c>
      <c r="CS15">
        <v>1</v>
      </c>
      <c r="CT15">
        <v>1</v>
      </c>
      <c r="CU15">
        <v>0</v>
      </c>
      <c r="CV15">
        <v>1</v>
      </c>
      <c r="CW15">
        <v>1</v>
      </c>
      <c r="CX15">
        <v>0</v>
      </c>
      <c r="CY15">
        <v>1</v>
      </c>
      <c r="CZ15">
        <v>1</v>
      </c>
      <c r="DA15">
        <v>1</v>
      </c>
      <c r="DB15">
        <v>2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2</v>
      </c>
      <c r="DI15">
        <v>2</v>
      </c>
      <c r="DJ15">
        <v>2</v>
      </c>
      <c r="DK15">
        <v>2</v>
      </c>
      <c r="DL15">
        <v>2</v>
      </c>
      <c r="DM15">
        <v>2</v>
      </c>
      <c r="DN15">
        <v>2</v>
      </c>
      <c r="DO15">
        <v>2</v>
      </c>
      <c r="DP15">
        <v>2</v>
      </c>
      <c r="DQ15">
        <v>2</v>
      </c>
      <c r="DR15">
        <v>2</v>
      </c>
      <c r="DS15">
        <v>2</v>
      </c>
      <c r="DT15">
        <v>2</v>
      </c>
      <c r="DU15">
        <v>2</v>
      </c>
      <c r="DV15">
        <v>2</v>
      </c>
      <c r="DW15">
        <v>2</v>
      </c>
      <c r="DX15">
        <v>2</v>
      </c>
      <c r="DY15">
        <v>2</v>
      </c>
      <c r="DZ15">
        <v>2</v>
      </c>
      <c r="EA15">
        <v>2</v>
      </c>
      <c r="EB15">
        <v>2</v>
      </c>
      <c r="EC15" s="14" t="s">
        <v>10</v>
      </c>
      <c r="ED15" s="14" t="s">
        <v>10</v>
      </c>
      <c r="EE15" s="14" t="s">
        <v>10</v>
      </c>
      <c r="EF15" s="14" t="s">
        <v>10</v>
      </c>
      <c r="EG15" s="14" t="s">
        <v>10</v>
      </c>
      <c r="EH15" s="14" t="s">
        <v>10</v>
      </c>
      <c r="EI15" s="14" t="s">
        <v>10</v>
      </c>
      <c r="EJ15" s="14" t="s">
        <v>10</v>
      </c>
      <c r="EK15" s="14" t="s">
        <v>10</v>
      </c>
      <c r="EL15" s="14" t="s">
        <v>10</v>
      </c>
      <c r="EM15" s="14" t="s">
        <v>10</v>
      </c>
      <c r="EN15" s="14" t="s">
        <v>10</v>
      </c>
      <c r="EO15" s="14" t="s">
        <v>10</v>
      </c>
      <c r="EP15" s="14" t="s">
        <v>10</v>
      </c>
      <c r="EQ15" s="14" t="s">
        <v>10</v>
      </c>
      <c r="ER15" s="14" t="s">
        <v>10</v>
      </c>
      <c r="ES15" s="14" t="s">
        <v>10</v>
      </c>
      <c r="ET15" s="14" t="s">
        <v>10</v>
      </c>
      <c r="EU15" s="14" t="s">
        <v>10</v>
      </c>
      <c r="EV15" s="14" t="s">
        <v>10</v>
      </c>
      <c r="EW15" s="14" t="s">
        <v>10</v>
      </c>
      <c r="EX15" s="14" t="s">
        <v>10</v>
      </c>
      <c r="EY15" s="14" t="s">
        <v>10</v>
      </c>
      <c r="EZ15" s="14" t="s">
        <v>10</v>
      </c>
      <c r="FA15" s="14" t="s">
        <v>10</v>
      </c>
      <c r="FB15" s="14" t="s">
        <v>10</v>
      </c>
      <c r="FC15" s="14" t="s">
        <v>10</v>
      </c>
      <c r="FD15" s="14" t="s">
        <v>10</v>
      </c>
      <c r="FE15" s="14" t="s">
        <v>10</v>
      </c>
      <c r="FF15" s="14" t="s">
        <v>10</v>
      </c>
      <c r="FG15">
        <v>1</v>
      </c>
      <c r="FH15">
        <v>1</v>
      </c>
      <c r="FI15">
        <v>1</v>
      </c>
      <c r="FJ15">
        <v>1</v>
      </c>
      <c r="FK15">
        <v>1</v>
      </c>
      <c r="FL15">
        <v>1</v>
      </c>
      <c r="FM15">
        <v>1</v>
      </c>
      <c r="FN15">
        <v>1</v>
      </c>
      <c r="FO15">
        <v>1</v>
      </c>
      <c r="FP15">
        <v>1</v>
      </c>
      <c r="FQ15">
        <v>1</v>
      </c>
      <c r="FR15">
        <v>1</v>
      </c>
      <c r="FS15">
        <v>1</v>
      </c>
      <c r="FT15">
        <v>1</v>
      </c>
      <c r="FU15">
        <v>1</v>
      </c>
      <c r="FV15">
        <v>1</v>
      </c>
      <c r="FW15">
        <v>1</v>
      </c>
      <c r="FX15">
        <v>1</v>
      </c>
      <c r="FY15">
        <v>1</v>
      </c>
      <c r="FZ15">
        <v>1</v>
      </c>
      <c r="GA15" s="7">
        <f t="shared" si="0"/>
        <v>21416</v>
      </c>
      <c r="GB15" s="25" t="str">
        <f t="shared" si="3"/>
        <v>Male</v>
      </c>
      <c r="GC15" s="5" t="str">
        <f t="shared" si="23"/>
        <v>Male</v>
      </c>
      <c r="GD15" s="5" t="str">
        <f t="shared" ref="GD15:GD17" si="41">IF(ISBLANK(C15),".",C15)</f>
        <v>18</v>
      </c>
      <c r="GE15" s="5" t="str">
        <f t="shared" ref="GE15:GE17" si="42">IF(D15="1","AmerInd/AlaskNativ",IF(D15="2","Asian",IF(D15="3","Black/AfrAmer",IF(D15="4","NativHaw/PacIsl",IF(D15="5","White",IF(ISBLANK(D15),".","Other/Mixed"))))))</f>
        <v>White</v>
      </c>
      <c r="GF15" s="5" t="str">
        <f t="shared" ref="GF15:GF17" si="43">IF(E15="1","Hisp/Lat",IF(E15=1,"Hisp/Lat",IF(E15="2","notHisp/Lat",IF(E15=2,"notHisp/Lat","."))))</f>
        <v>notHisp/Lat</v>
      </c>
      <c r="GG15" s="5">
        <f t="shared" ref="GG15:GG17" si="44">IF(F15=1,1,IF(F15=2,0,"."))</f>
        <v>0</v>
      </c>
      <c r="GH15" s="5">
        <f t="shared" ref="GH15:GH17" si="45">IF(G15=1,1,IF(G15=2,0,"."))</f>
        <v>0</v>
      </c>
      <c r="GI15" s="5">
        <f t="shared" ref="GI15:GI17" si="46">IF(H15=1,1,IF(H15=2,0,"."))</f>
        <v>0</v>
      </c>
      <c r="GJ15" s="5">
        <f t="shared" ref="GJ15:GJ17" si="47">IF(I15=1,1,IF(I15=2,0,"."))</f>
        <v>0</v>
      </c>
      <c r="GK15" s="5">
        <f t="shared" ref="GK15:GK17" si="48">IF(J15=1,1,IF(J15=2,0,"."))</f>
        <v>0</v>
      </c>
      <c r="GL15" s="5">
        <f t="shared" ref="GL15:GL17" si="49">IF(ISBLANK(K15),".",K15)</f>
        <v>4</v>
      </c>
      <c r="GM15" s="5">
        <f t="shared" ref="GM15:GM17" si="50">IF(ISBLANK(L15),".",L15)</f>
        <v>3</v>
      </c>
      <c r="GN15" s="5">
        <f t="shared" ref="GN15:GN17" si="51">IF(ISBLANK(M15),".",M15)</f>
        <v>4</v>
      </c>
      <c r="GO15" s="5">
        <f t="shared" ref="GO15:GO17" si="52">IF(ISBLANK(N15),".",N15)</f>
        <v>1</v>
      </c>
      <c r="GP15" s="2"/>
      <c r="GQ15" s="14" t="s">
        <v>10</v>
      </c>
      <c r="GR15" s="14" t="s">
        <v>10</v>
      </c>
      <c r="GS15" s="14" t="s">
        <v>10</v>
      </c>
      <c r="GT15" s="14" t="s">
        <v>10</v>
      </c>
      <c r="GU15" s="27" t="s">
        <v>10</v>
      </c>
      <c r="GV15" s="27" t="s">
        <v>10</v>
      </c>
      <c r="GW15" s="27" t="s">
        <v>10</v>
      </c>
      <c r="GX15" s="27" t="s">
        <v>10</v>
      </c>
      <c r="GY15" s="27" t="s">
        <v>10</v>
      </c>
      <c r="GZ15" s="27" t="s">
        <v>10</v>
      </c>
      <c r="HA15" s="27" t="s">
        <v>10</v>
      </c>
      <c r="HB15" s="5">
        <f t="shared" si="36"/>
        <v>15</v>
      </c>
      <c r="HC15" s="5" t="str">
        <f t="shared" si="16"/>
        <v>ok</v>
      </c>
      <c r="HD15" s="23">
        <v>1.5822786394352839E-4</v>
      </c>
      <c r="HE15" s="23">
        <f t="shared" si="17"/>
        <v>8.751474387017808</v>
      </c>
      <c r="HF15" s="23">
        <v>1</v>
      </c>
      <c r="HG15" s="23">
        <v>1</v>
      </c>
      <c r="HH15" s="14" t="s">
        <v>10</v>
      </c>
      <c r="HI15" s="14" t="s">
        <v>10</v>
      </c>
      <c r="HJ15" s="14" t="s">
        <v>10</v>
      </c>
      <c r="HK15" s="14" t="s">
        <v>10</v>
      </c>
      <c r="HL15" s="14" t="s">
        <v>10</v>
      </c>
      <c r="HM15" s="5">
        <f t="shared" si="18"/>
        <v>16</v>
      </c>
      <c r="HN15" s="5">
        <f t="shared" si="19"/>
        <v>4</v>
      </c>
      <c r="HO15" s="5">
        <f t="shared" si="20"/>
        <v>4</v>
      </c>
      <c r="HP15" s="5">
        <f t="shared" si="21"/>
        <v>16</v>
      </c>
      <c r="HQ15" s="5">
        <f t="shared" si="22"/>
        <v>16</v>
      </c>
    </row>
    <row r="16" spans="1:225" x14ac:dyDescent="0.25">
      <c r="A16" s="15" t="s">
        <v>850</v>
      </c>
      <c r="B16" s="13" t="s">
        <v>774</v>
      </c>
      <c r="C16" s="13" t="s">
        <v>768</v>
      </c>
      <c r="D16" s="13" t="s">
        <v>766</v>
      </c>
      <c r="E16" s="12">
        <v>2</v>
      </c>
      <c r="F16" s="12">
        <v>2</v>
      </c>
      <c r="G16" s="12">
        <v>2</v>
      </c>
      <c r="H16" s="12">
        <v>2</v>
      </c>
      <c r="I16" s="12">
        <v>2</v>
      </c>
      <c r="J16" s="12">
        <v>2</v>
      </c>
      <c r="K16" s="12">
        <v>4</v>
      </c>
      <c r="L16" s="12">
        <v>4</v>
      </c>
      <c r="M16" s="12">
        <v>4</v>
      </c>
      <c r="N16" s="12">
        <v>1</v>
      </c>
      <c r="O16" s="14" t="s">
        <v>10</v>
      </c>
      <c r="P16" s="14" t="s">
        <v>10</v>
      </c>
      <c r="Q16" s="14" t="s">
        <v>10</v>
      </c>
      <c r="R16" s="14" t="s">
        <v>10</v>
      </c>
      <c r="S16" s="14" t="s">
        <v>10</v>
      </c>
      <c r="T16" s="14" t="s">
        <v>10</v>
      </c>
      <c r="U16" s="14" t="s">
        <v>10</v>
      </c>
      <c r="V16" s="14" t="s">
        <v>10</v>
      </c>
      <c r="W16" s="14" t="s">
        <v>10</v>
      </c>
      <c r="X16" s="14" t="s">
        <v>10</v>
      </c>
      <c r="Y16" s="14" t="s">
        <v>10</v>
      </c>
      <c r="Z16" s="14" t="s">
        <v>10</v>
      </c>
      <c r="AA16" s="14" t="s">
        <v>10</v>
      </c>
      <c r="AB16" s="14" t="s">
        <v>10</v>
      </c>
      <c r="AC16" s="14" t="s">
        <v>10</v>
      </c>
      <c r="AD16" s="14" t="s">
        <v>10</v>
      </c>
      <c r="AE16" s="14" t="s">
        <v>10</v>
      </c>
      <c r="AF16" s="14" t="s">
        <v>10</v>
      </c>
      <c r="AG16" s="14" t="s">
        <v>10</v>
      </c>
      <c r="AH16" s="14" t="s">
        <v>10</v>
      </c>
      <c r="AI16" s="14" t="s">
        <v>10</v>
      </c>
      <c r="AJ16" s="14" t="s">
        <v>10</v>
      </c>
      <c r="AK16" s="14" t="s">
        <v>10</v>
      </c>
      <c r="AL16" s="14" t="s">
        <v>10</v>
      </c>
      <c r="AM16" s="14" t="s">
        <v>10</v>
      </c>
      <c r="AN16" s="14" t="s">
        <v>10</v>
      </c>
      <c r="AO16" s="14" t="s">
        <v>10</v>
      </c>
      <c r="AP16" s="14" t="s">
        <v>10</v>
      </c>
      <c r="AQ16" s="14" t="s">
        <v>10</v>
      </c>
      <c r="AR16" s="14" t="s">
        <v>10</v>
      </c>
      <c r="AS16" s="14" t="s">
        <v>10</v>
      </c>
      <c r="AT16" s="14" t="s">
        <v>10</v>
      </c>
      <c r="AU16" s="14" t="s">
        <v>10</v>
      </c>
      <c r="AV16" s="14" t="s">
        <v>10</v>
      </c>
      <c r="AW16" s="14" t="s">
        <v>10</v>
      </c>
      <c r="AX16" s="14" t="s">
        <v>10</v>
      </c>
      <c r="AY16" s="14" t="s">
        <v>10</v>
      </c>
      <c r="AZ16" s="14" t="s">
        <v>10</v>
      </c>
      <c r="BA16" s="14" t="s">
        <v>10</v>
      </c>
      <c r="BB16" s="14" t="s">
        <v>10</v>
      </c>
      <c r="BC16" s="14" t="s">
        <v>10</v>
      </c>
      <c r="BD16" s="14" t="s">
        <v>10</v>
      </c>
      <c r="BE16" s="14" t="s">
        <v>10</v>
      </c>
      <c r="BF16" s="14" t="s">
        <v>10</v>
      </c>
      <c r="BG16" s="14" t="s">
        <v>10</v>
      </c>
      <c r="BH16" s="14" t="s">
        <v>10</v>
      </c>
      <c r="BI16" s="14" t="s">
        <v>10</v>
      </c>
      <c r="BJ16" s="14" t="s">
        <v>10</v>
      </c>
      <c r="BK16" s="14" t="s">
        <v>10</v>
      </c>
      <c r="BL16" s="14" t="s">
        <v>10</v>
      </c>
      <c r="BM16" s="14" t="s">
        <v>10</v>
      </c>
      <c r="BN16" s="14" t="s">
        <v>10</v>
      </c>
      <c r="BO16" s="14" t="s">
        <v>10</v>
      </c>
      <c r="BP16" s="14" t="s">
        <v>10</v>
      </c>
      <c r="BQ16" s="14" t="s">
        <v>10</v>
      </c>
      <c r="BR16" s="14" t="s">
        <v>10</v>
      </c>
      <c r="BS16" s="14" t="s">
        <v>10</v>
      </c>
      <c r="BT16" s="14" t="s">
        <v>10</v>
      </c>
      <c r="BU16" s="14" t="s">
        <v>10</v>
      </c>
      <c r="BV16" s="14" t="s">
        <v>10</v>
      </c>
      <c r="BW16" s="14" t="s">
        <v>10</v>
      </c>
      <c r="BX16" s="14" t="s">
        <v>10</v>
      </c>
      <c r="BY16" s="14" t="s">
        <v>10</v>
      </c>
      <c r="BZ16" s="14" t="s">
        <v>10</v>
      </c>
      <c r="CA16" s="14" t="s">
        <v>10</v>
      </c>
      <c r="CB16" s="14" t="s">
        <v>10</v>
      </c>
      <c r="CC16" s="14" t="s">
        <v>10</v>
      </c>
      <c r="CD16" s="14" t="s">
        <v>10</v>
      </c>
      <c r="CE16" s="14" t="s">
        <v>10</v>
      </c>
      <c r="CF16" s="14" t="s">
        <v>10</v>
      </c>
      <c r="CG16" s="14" t="s">
        <v>10</v>
      </c>
      <c r="CH16" s="14" t="s">
        <v>10</v>
      </c>
      <c r="CI16" s="14" t="s">
        <v>10</v>
      </c>
      <c r="CJ16" s="14" t="s">
        <v>10</v>
      </c>
      <c r="CK16" s="14" t="s">
        <v>10</v>
      </c>
      <c r="CL16">
        <v>1</v>
      </c>
      <c r="CM16">
        <v>1</v>
      </c>
      <c r="CN16">
        <v>1</v>
      </c>
      <c r="CO16">
        <v>1</v>
      </c>
      <c r="CP16">
        <v>1</v>
      </c>
      <c r="CQ16">
        <v>1</v>
      </c>
      <c r="CR16">
        <v>1</v>
      </c>
      <c r="CS16">
        <v>1</v>
      </c>
      <c r="CT16">
        <v>1</v>
      </c>
      <c r="CU16">
        <v>1</v>
      </c>
      <c r="CV16">
        <v>1</v>
      </c>
      <c r="CW16">
        <v>1</v>
      </c>
      <c r="CX16">
        <v>1</v>
      </c>
      <c r="CY16">
        <v>1</v>
      </c>
      <c r="CZ16">
        <v>1</v>
      </c>
      <c r="DA16">
        <v>1</v>
      </c>
      <c r="DB16">
        <v>1</v>
      </c>
      <c r="DC16">
        <v>2</v>
      </c>
      <c r="DD16">
        <v>1</v>
      </c>
      <c r="DE16">
        <v>2</v>
      </c>
      <c r="DF16">
        <v>2</v>
      </c>
      <c r="DG16">
        <v>1</v>
      </c>
      <c r="DH16">
        <v>2</v>
      </c>
      <c r="DI16">
        <v>2</v>
      </c>
      <c r="DJ16">
        <v>1</v>
      </c>
      <c r="DK16">
        <v>2</v>
      </c>
      <c r="DL16">
        <v>2</v>
      </c>
      <c r="DM16">
        <v>1</v>
      </c>
      <c r="DN16">
        <v>1</v>
      </c>
      <c r="DO16">
        <v>2</v>
      </c>
      <c r="DP16">
        <v>1</v>
      </c>
      <c r="DQ16">
        <v>1</v>
      </c>
      <c r="DR16">
        <v>2</v>
      </c>
      <c r="DS16">
        <v>1</v>
      </c>
      <c r="DT16">
        <v>2</v>
      </c>
      <c r="DU16">
        <v>1</v>
      </c>
      <c r="DV16">
        <v>2</v>
      </c>
      <c r="DW16">
        <v>2</v>
      </c>
      <c r="DX16">
        <v>2</v>
      </c>
      <c r="DY16">
        <v>1</v>
      </c>
      <c r="DZ16">
        <v>2</v>
      </c>
      <c r="EA16">
        <v>1</v>
      </c>
      <c r="EB16">
        <v>2</v>
      </c>
      <c r="EC16" s="14" t="s">
        <v>10</v>
      </c>
      <c r="ED16" s="14" t="s">
        <v>10</v>
      </c>
      <c r="EE16" s="14" t="s">
        <v>10</v>
      </c>
      <c r="EF16" s="14" t="s">
        <v>10</v>
      </c>
      <c r="EG16" s="14" t="s">
        <v>10</v>
      </c>
      <c r="EH16" s="14" t="s">
        <v>10</v>
      </c>
      <c r="EI16" s="14" t="s">
        <v>10</v>
      </c>
      <c r="EJ16" s="14" t="s">
        <v>10</v>
      </c>
      <c r="EK16" s="14" t="s">
        <v>10</v>
      </c>
      <c r="EL16" s="14" t="s">
        <v>10</v>
      </c>
      <c r="EM16" s="14" t="s">
        <v>10</v>
      </c>
      <c r="EN16" s="14" t="s">
        <v>10</v>
      </c>
      <c r="EO16" s="14" t="s">
        <v>10</v>
      </c>
      <c r="EP16" s="14" t="s">
        <v>10</v>
      </c>
      <c r="EQ16" s="14" t="s">
        <v>10</v>
      </c>
      <c r="ER16" s="14" t="s">
        <v>10</v>
      </c>
      <c r="ES16" s="14" t="s">
        <v>10</v>
      </c>
      <c r="ET16" s="14" t="s">
        <v>10</v>
      </c>
      <c r="EU16" s="14" t="s">
        <v>10</v>
      </c>
      <c r="EV16" s="14" t="s">
        <v>10</v>
      </c>
      <c r="EW16" s="14" t="s">
        <v>10</v>
      </c>
      <c r="EX16" s="14" t="s">
        <v>10</v>
      </c>
      <c r="EY16" s="14" t="s">
        <v>10</v>
      </c>
      <c r="EZ16" s="14" t="s">
        <v>10</v>
      </c>
      <c r="FA16" s="14" t="s">
        <v>10</v>
      </c>
      <c r="FB16" s="14" t="s">
        <v>10</v>
      </c>
      <c r="FC16" s="14" t="s">
        <v>10</v>
      </c>
      <c r="FD16" s="14" t="s">
        <v>10</v>
      </c>
      <c r="FE16" s="14" t="s">
        <v>10</v>
      </c>
      <c r="FF16" s="14" t="s">
        <v>10</v>
      </c>
      <c r="FG16">
        <v>2</v>
      </c>
      <c r="FH16">
        <v>2</v>
      </c>
      <c r="FI16">
        <v>2</v>
      </c>
      <c r="FJ16">
        <v>2</v>
      </c>
      <c r="FK16">
        <v>2</v>
      </c>
      <c r="FL16">
        <v>2</v>
      </c>
      <c r="FM16">
        <v>2</v>
      </c>
      <c r="FN16">
        <v>2</v>
      </c>
      <c r="FO16">
        <v>2</v>
      </c>
      <c r="FP16">
        <v>2</v>
      </c>
      <c r="FQ16">
        <v>2</v>
      </c>
      <c r="FR16">
        <v>2</v>
      </c>
      <c r="FS16">
        <v>2</v>
      </c>
      <c r="FT16">
        <v>2</v>
      </c>
      <c r="FU16">
        <v>2</v>
      </c>
      <c r="FV16">
        <v>2</v>
      </c>
      <c r="FW16">
        <v>2</v>
      </c>
      <c r="FX16">
        <v>2</v>
      </c>
      <c r="FY16">
        <v>2</v>
      </c>
      <c r="FZ16">
        <v>2</v>
      </c>
      <c r="GA16" s="7" t="str">
        <f t="shared" si="0"/>
        <v>21418</v>
      </c>
      <c r="GB16" s="25" t="str">
        <f t="shared" si="3"/>
        <v>Male</v>
      </c>
      <c r="GC16" s="5" t="str">
        <f t="shared" si="23"/>
        <v>Male</v>
      </c>
      <c r="GD16" s="5" t="str">
        <f t="shared" si="41"/>
        <v>18</v>
      </c>
      <c r="GE16" s="5" t="str">
        <f t="shared" si="42"/>
        <v>White</v>
      </c>
      <c r="GF16" s="5" t="str">
        <f t="shared" si="43"/>
        <v>notHisp/Lat</v>
      </c>
      <c r="GG16" s="5">
        <f t="shared" si="44"/>
        <v>0</v>
      </c>
      <c r="GH16" s="5">
        <f t="shared" si="45"/>
        <v>0</v>
      </c>
      <c r="GI16" s="5">
        <f t="shared" si="46"/>
        <v>0</v>
      </c>
      <c r="GJ16" s="5">
        <f t="shared" si="47"/>
        <v>0</v>
      </c>
      <c r="GK16" s="5">
        <f t="shared" si="48"/>
        <v>0</v>
      </c>
      <c r="GL16" s="5">
        <f t="shared" si="49"/>
        <v>4</v>
      </c>
      <c r="GM16" s="5">
        <f t="shared" si="50"/>
        <v>4</v>
      </c>
      <c r="GN16" s="5">
        <f t="shared" si="51"/>
        <v>4</v>
      </c>
      <c r="GO16" s="5">
        <f t="shared" si="52"/>
        <v>1</v>
      </c>
      <c r="GP16" s="2"/>
      <c r="GQ16" s="14" t="s">
        <v>10</v>
      </c>
      <c r="GR16" s="14" t="s">
        <v>10</v>
      </c>
      <c r="GS16" s="14" t="s">
        <v>10</v>
      </c>
      <c r="GT16" s="14" t="s">
        <v>10</v>
      </c>
      <c r="GU16" s="27" t="s">
        <v>10</v>
      </c>
      <c r="GV16" s="27" t="s">
        <v>10</v>
      </c>
      <c r="GW16" s="27" t="s">
        <v>10</v>
      </c>
      <c r="GX16" s="27" t="s">
        <v>10</v>
      </c>
      <c r="GY16" s="27" t="s">
        <v>10</v>
      </c>
      <c r="GZ16" s="27" t="s">
        <v>10</v>
      </c>
      <c r="HA16" s="27" t="s">
        <v>10</v>
      </c>
      <c r="HB16" s="5">
        <f t="shared" si="36"/>
        <v>16</v>
      </c>
      <c r="HC16" s="5" t="str">
        <f t="shared" si="16"/>
        <v>ok</v>
      </c>
      <c r="HD16" s="23">
        <v>7.3010379678570166E-3</v>
      </c>
      <c r="HE16" s="23">
        <f t="shared" si="17"/>
        <v>4.9197387535577848</v>
      </c>
      <c r="HF16" s="23">
        <v>0.88888888888888884</v>
      </c>
      <c r="HG16" s="23">
        <v>0.66666666666666663</v>
      </c>
      <c r="HH16" s="14" t="s">
        <v>10</v>
      </c>
      <c r="HI16" s="14" t="s">
        <v>10</v>
      </c>
      <c r="HJ16" s="14" t="s">
        <v>10</v>
      </c>
      <c r="HK16" s="14" t="s">
        <v>10</v>
      </c>
      <c r="HL16" s="14" t="s">
        <v>10</v>
      </c>
      <c r="HM16" s="5">
        <f t="shared" si="18"/>
        <v>12</v>
      </c>
      <c r="HN16" s="5">
        <f t="shared" si="19"/>
        <v>8</v>
      </c>
      <c r="HO16" s="5">
        <f t="shared" si="20"/>
        <v>8</v>
      </c>
      <c r="HP16" s="5">
        <f t="shared" si="21"/>
        <v>12</v>
      </c>
      <c r="HQ16" s="5">
        <f t="shared" si="22"/>
        <v>12</v>
      </c>
    </row>
    <row r="17" spans="1:225" x14ac:dyDescent="0.25">
      <c r="A17" s="15" t="s">
        <v>851</v>
      </c>
      <c r="B17" s="13" t="s">
        <v>764</v>
      </c>
      <c r="C17" s="13" t="s">
        <v>768</v>
      </c>
      <c r="D17" s="13" t="s">
        <v>766</v>
      </c>
      <c r="E17" s="12">
        <v>2</v>
      </c>
      <c r="F17" s="12">
        <v>2</v>
      </c>
      <c r="G17" s="12">
        <v>2</v>
      </c>
      <c r="H17" s="12">
        <v>1</v>
      </c>
      <c r="I17" s="12">
        <v>2</v>
      </c>
      <c r="J17" s="12">
        <v>2</v>
      </c>
      <c r="K17" s="12">
        <v>2</v>
      </c>
      <c r="L17" s="12">
        <v>3</v>
      </c>
      <c r="M17" s="12">
        <v>3</v>
      </c>
      <c r="N17" s="12">
        <v>2</v>
      </c>
      <c r="O17" s="14" t="s">
        <v>10</v>
      </c>
      <c r="P17" s="14" t="s">
        <v>10</v>
      </c>
      <c r="Q17" s="14" t="s">
        <v>10</v>
      </c>
      <c r="R17" s="14" t="s">
        <v>10</v>
      </c>
      <c r="S17" s="14" t="s">
        <v>10</v>
      </c>
      <c r="T17" s="14" t="s">
        <v>10</v>
      </c>
      <c r="U17" s="14" t="s">
        <v>10</v>
      </c>
      <c r="V17" s="14" t="s">
        <v>10</v>
      </c>
      <c r="W17" s="14" t="s">
        <v>10</v>
      </c>
      <c r="X17" s="14" t="s">
        <v>10</v>
      </c>
      <c r="Y17" s="14" t="s">
        <v>10</v>
      </c>
      <c r="Z17" s="14" t="s">
        <v>10</v>
      </c>
      <c r="AA17" s="14" t="s">
        <v>10</v>
      </c>
      <c r="AB17" s="14" t="s">
        <v>10</v>
      </c>
      <c r="AC17" s="14" t="s">
        <v>10</v>
      </c>
      <c r="AD17" s="14" t="s">
        <v>10</v>
      </c>
      <c r="AE17" s="14" t="s">
        <v>10</v>
      </c>
      <c r="AF17" s="14" t="s">
        <v>10</v>
      </c>
      <c r="AG17" s="14" t="s">
        <v>10</v>
      </c>
      <c r="AH17" s="14" t="s">
        <v>10</v>
      </c>
      <c r="AI17" s="14" t="s">
        <v>10</v>
      </c>
      <c r="AJ17" s="14" t="s">
        <v>10</v>
      </c>
      <c r="AK17" s="14" t="s">
        <v>10</v>
      </c>
      <c r="AL17" s="14" t="s">
        <v>10</v>
      </c>
      <c r="AM17" s="14" t="s">
        <v>10</v>
      </c>
      <c r="AN17" s="14" t="s">
        <v>10</v>
      </c>
      <c r="AO17" s="14" t="s">
        <v>10</v>
      </c>
      <c r="AP17" s="14" t="s">
        <v>10</v>
      </c>
      <c r="AQ17" s="14" t="s">
        <v>10</v>
      </c>
      <c r="AR17" s="14" t="s">
        <v>10</v>
      </c>
      <c r="AS17" s="14" t="s">
        <v>10</v>
      </c>
      <c r="AT17" s="14" t="s">
        <v>10</v>
      </c>
      <c r="AU17" s="14" t="s">
        <v>10</v>
      </c>
      <c r="AV17" s="14" t="s">
        <v>10</v>
      </c>
      <c r="AW17" s="14" t="s">
        <v>10</v>
      </c>
      <c r="AX17" s="14" t="s">
        <v>10</v>
      </c>
      <c r="AY17" s="14" t="s">
        <v>10</v>
      </c>
      <c r="AZ17" s="14" t="s">
        <v>10</v>
      </c>
      <c r="BA17" s="14" t="s">
        <v>10</v>
      </c>
      <c r="BB17" s="14" t="s">
        <v>10</v>
      </c>
      <c r="BC17" s="14" t="s">
        <v>10</v>
      </c>
      <c r="BD17" s="14" t="s">
        <v>10</v>
      </c>
      <c r="BE17" s="14" t="s">
        <v>10</v>
      </c>
      <c r="BF17" s="14" t="s">
        <v>10</v>
      </c>
      <c r="BG17" s="14" t="s">
        <v>10</v>
      </c>
      <c r="BH17" s="14" t="s">
        <v>10</v>
      </c>
      <c r="BI17" s="14" t="s">
        <v>10</v>
      </c>
      <c r="BJ17" s="14" t="s">
        <v>10</v>
      </c>
      <c r="BK17" s="14" t="s">
        <v>10</v>
      </c>
      <c r="BL17" s="14" t="s">
        <v>10</v>
      </c>
      <c r="BM17" s="14" t="s">
        <v>10</v>
      </c>
      <c r="BN17" s="14" t="s">
        <v>10</v>
      </c>
      <c r="BO17" s="14" t="s">
        <v>10</v>
      </c>
      <c r="BP17" s="14" t="s">
        <v>10</v>
      </c>
      <c r="BQ17" s="14" t="s">
        <v>10</v>
      </c>
      <c r="BR17" s="14" t="s">
        <v>10</v>
      </c>
      <c r="BS17" s="14" t="s">
        <v>10</v>
      </c>
      <c r="BT17" s="14" t="s">
        <v>10</v>
      </c>
      <c r="BU17" s="14" t="s">
        <v>10</v>
      </c>
      <c r="BV17" s="14" t="s">
        <v>10</v>
      </c>
      <c r="BW17" s="14" t="s">
        <v>10</v>
      </c>
      <c r="BX17" s="14" t="s">
        <v>10</v>
      </c>
      <c r="BY17" s="14" t="s">
        <v>10</v>
      </c>
      <c r="BZ17" s="14" t="s">
        <v>10</v>
      </c>
      <c r="CA17" s="14" t="s">
        <v>10</v>
      </c>
      <c r="CB17" s="14" t="s">
        <v>10</v>
      </c>
      <c r="CC17" s="14" t="s">
        <v>10</v>
      </c>
      <c r="CD17" s="14" t="s">
        <v>10</v>
      </c>
      <c r="CE17" s="14" t="s">
        <v>10</v>
      </c>
      <c r="CF17" s="14" t="s">
        <v>10</v>
      </c>
      <c r="CG17" s="14" t="s">
        <v>10</v>
      </c>
      <c r="CH17" s="14" t="s">
        <v>10</v>
      </c>
      <c r="CI17" s="14" t="s">
        <v>10</v>
      </c>
      <c r="CJ17" s="14" t="s">
        <v>10</v>
      </c>
      <c r="CK17" s="14" t="s">
        <v>10</v>
      </c>
      <c r="CL17">
        <v>2</v>
      </c>
      <c r="CM17">
        <v>2</v>
      </c>
      <c r="CN17">
        <v>2</v>
      </c>
      <c r="CO17">
        <v>0</v>
      </c>
      <c r="CP17">
        <v>2</v>
      </c>
      <c r="CQ17">
        <v>0</v>
      </c>
      <c r="CR17">
        <v>2</v>
      </c>
      <c r="CS17">
        <v>1</v>
      </c>
      <c r="CT17">
        <v>0</v>
      </c>
      <c r="CU17">
        <v>1</v>
      </c>
      <c r="CV17">
        <v>1</v>
      </c>
      <c r="CW17">
        <v>1</v>
      </c>
      <c r="CX17">
        <v>1</v>
      </c>
      <c r="CY17">
        <v>0</v>
      </c>
      <c r="CZ17">
        <v>2</v>
      </c>
      <c r="DA17">
        <v>1</v>
      </c>
      <c r="DB17">
        <v>2</v>
      </c>
      <c r="DC17">
        <v>2</v>
      </c>
      <c r="DD17">
        <v>2</v>
      </c>
      <c r="DE17">
        <v>2</v>
      </c>
      <c r="DF17">
        <v>2</v>
      </c>
      <c r="DG17">
        <v>2</v>
      </c>
      <c r="DH17">
        <v>2</v>
      </c>
      <c r="DI17">
        <v>2</v>
      </c>
      <c r="DJ17">
        <v>2</v>
      </c>
      <c r="DK17">
        <v>2</v>
      </c>
      <c r="DL17">
        <v>2</v>
      </c>
      <c r="DM17">
        <v>2</v>
      </c>
      <c r="DN17">
        <v>1</v>
      </c>
      <c r="DO17">
        <v>2</v>
      </c>
      <c r="DP17">
        <v>2</v>
      </c>
      <c r="DQ17">
        <v>2</v>
      </c>
      <c r="DR17">
        <v>2</v>
      </c>
      <c r="DS17">
        <v>2</v>
      </c>
      <c r="DT17">
        <v>2</v>
      </c>
      <c r="DU17">
        <v>2</v>
      </c>
      <c r="DV17">
        <v>2</v>
      </c>
      <c r="DW17">
        <v>2</v>
      </c>
      <c r="DX17">
        <v>2</v>
      </c>
      <c r="DY17">
        <v>2</v>
      </c>
      <c r="DZ17">
        <v>2</v>
      </c>
      <c r="EA17">
        <v>2</v>
      </c>
      <c r="EB17">
        <v>2</v>
      </c>
      <c r="EC17" s="14" t="s">
        <v>10</v>
      </c>
      <c r="ED17" s="14" t="s">
        <v>10</v>
      </c>
      <c r="EE17" s="14" t="s">
        <v>10</v>
      </c>
      <c r="EF17" s="14" t="s">
        <v>10</v>
      </c>
      <c r="EG17" s="14" t="s">
        <v>10</v>
      </c>
      <c r="EH17" s="14" t="s">
        <v>10</v>
      </c>
      <c r="EI17" s="14" t="s">
        <v>10</v>
      </c>
      <c r="EJ17" s="14" t="s">
        <v>10</v>
      </c>
      <c r="EK17" s="14" t="s">
        <v>10</v>
      </c>
      <c r="EL17" s="14" t="s">
        <v>10</v>
      </c>
      <c r="EM17" s="14" t="s">
        <v>10</v>
      </c>
      <c r="EN17" s="14" t="s">
        <v>10</v>
      </c>
      <c r="EO17" s="14" t="s">
        <v>10</v>
      </c>
      <c r="EP17" s="14" t="s">
        <v>10</v>
      </c>
      <c r="EQ17" s="14" t="s">
        <v>10</v>
      </c>
      <c r="ER17" s="14" t="s">
        <v>10</v>
      </c>
      <c r="ES17" s="14" t="s">
        <v>10</v>
      </c>
      <c r="ET17" s="14" t="s">
        <v>10</v>
      </c>
      <c r="EU17" s="14" t="s">
        <v>10</v>
      </c>
      <c r="EV17" s="14" t="s">
        <v>10</v>
      </c>
      <c r="EW17" s="14" t="s">
        <v>10</v>
      </c>
      <c r="EX17" s="14" t="s">
        <v>10</v>
      </c>
      <c r="EY17" s="14" t="s">
        <v>10</v>
      </c>
      <c r="EZ17" s="14" t="s">
        <v>10</v>
      </c>
      <c r="FA17" s="14" t="s">
        <v>10</v>
      </c>
      <c r="FB17" s="14" t="s">
        <v>10</v>
      </c>
      <c r="FC17" s="14" t="s">
        <v>10</v>
      </c>
      <c r="FD17" s="14" t="s">
        <v>10</v>
      </c>
      <c r="FE17" s="14" t="s">
        <v>10</v>
      </c>
      <c r="FF17" s="14" t="s">
        <v>10</v>
      </c>
      <c r="FG17">
        <v>1</v>
      </c>
      <c r="FH17">
        <v>2</v>
      </c>
      <c r="FI17">
        <v>3</v>
      </c>
      <c r="FJ17">
        <v>2</v>
      </c>
      <c r="FK17">
        <v>3</v>
      </c>
      <c r="FL17">
        <v>4</v>
      </c>
      <c r="FM17">
        <v>2</v>
      </c>
      <c r="FN17">
        <v>3</v>
      </c>
      <c r="FO17">
        <v>3</v>
      </c>
      <c r="FP17">
        <v>3</v>
      </c>
      <c r="FQ17">
        <v>2</v>
      </c>
      <c r="FR17">
        <v>3</v>
      </c>
      <c r="FS17">
        <v>1</v>
      </c>
      <c r="FT17">
        <v>3</v>
      </c>
      <c r="FU17">
        <v>3</v>
      </c>
      <c r="FV17">
        <v>3</v>
      </c>
      <c r="FW17">
        <v>3</v>
      </c>
      <c r="FX17">
        <v>1</v>
      </c>
      <c r="FY17">
        <v>2</v>
      </c>
      <c r="FZ17">
        <v>2</v>
      </c>
      <c r="GA17" s="7" t="str">
        <f t="shared" si="0"/>
        <v>21419</v>
      </c>
      <c r="GB17" s="25" t="str">
        <f t="shared" si="3"/>
        <v>Female</v>
      </c>
      <c r="GC17" s="5" t="str">
        <f t="shared" si="23"/>
        <v>Female</v>
      </c>
      <c r="GD17" s="5" t="str">
        <f t="shared" si="41"/>
        <v>18</v>
      </c>
      <c r="GE17" s="5" t="str">
        <f t="shared" si="42"/>
        <v>White</v>
      </c>
      <c r="GF17" s="5" t="str">
        <f t="shared" si="43"/>
        <v>notHisp/Lat</v>
      </c>
      <c r="GG17" s="5">
        <f t="shared" si="44"/>
        <v>0</v>
      </c>
      <c r="GH17" s="5">
        <f t="shared" si="45"/>
        <v>0</v>
      </c>
      <c r="GI17" s="5">
        <f t="shared" si="46"/>
        <v>1</v>
      </c>
      <c r="GJ17" s="5">
        <f t="shared" si="47"/>
        <v>0</v>
      </c>
      <c r="GK17" s="5">
        <f t="shared" si="48"/>
        <v>0</v>
      </c>
      <c r="GL17" s="5">
        <f t="shared" si="49"/>
        <v>2</v>
      </c>
      <c r="GM17" s="5">
        <f t="shared" si="50"/>
        <v>3</v>
      </c>
      <c r="GN17" s="5">
        <f t="shared" si="51"/>
        <v>3</v>
      </c>
      <c r="GO17" s="5">
        <f t="shared" si="52"/>
        <v>2</v>
      </c>
      <c r="GP17" s="2"/>
      <c r="GQ17" s="14" t="s">
        <v>10</v>
      </c>
      <c r="GR17" s="14" t="s">
        <v>10</v>
      </c>
      <c r="GS17" s="14" t="s">
        <v>10</v>
      </c>
      <c r="GT17" s="14" t="s">
        <v>10</v>
      </c>
      <c r="GU17" s="27" t="s">
        <v>10</v>
      </c>
      <c r="GV17" s="27" t="s">
        <v>10</v>
      </c>
      <c r="GW17" s="27" t="s">
        <v>10</v>
      </c>
      <c r="GX17" s="27" t="s">
        <v>10</v>
      </c>
      <c r="GY17" s="27" t="s">
        <v>10</v>
      </c>
      <c r="GZ17" s="27" t="s">
        <v>10</v>
      </c>
      <c r="HA17" s="27" t="s">
        <v>10</v>
      </c>
      <c r="HB17" s="5">
        <f t="shared" si="36"/>
        <v>22</v>
      </c>
      <c r="HC17" s="5" t="str">
        <f t="shared" si="16"/>
        <v>ok</v>
      </c>
      <c r="HD17" s="23">
        <v>1.8462255814875509E-4</v>
      </c>
      <c r="HE17" s="23">
        <f t="shared" si="17"/>
        <v>8.5971970432055826</v>
      </c>
      <c r="HF17" s="23">
        <v>1</v>
      </c>
      <c r="HG17" s="23">
        <v>1</v>
      </c>
      <c r="HH17" s="14" t="s">
        <v>10</v>
      </c>
      <c r="HI17" s="14" t="s">
        <v>10</v>
      </c>
      <c r="HJ17" s="14" t="s">
        <v>10</v>
      </c>
      <c r="HK17" s="14" t="s">
        <v>10</v>
      </c>
      <c r="HL17" s="14" t="s">
        <v>10</v>
      </c>
      <c r="HM17" s="5">
        <f t="shared" si="18"/>
        <v>9</v>
      </c>
      <c r="HN17" s="5">
        <f t="shared" si="19"/>
        <v>7</v>
      </c>
      <c r="HO17" s="5">
        <f t="shared" si="20"/>
        <v>10</v>
      </c>
      <c r="HP17" s="5">
        <f t="shared" si="21"/>
        <v>10</v>
      </c>
      <c r="HQ17" s="5">
        <f t="shared" si="22"/>
        <v>9</v>
      </c>
    </row>
    <row r="18" spans="1:225" x14ac:dyDescent="0.25">
      <c r="A18" s="11">
        <v>21428</v>
      </c>
      <c r="B18" s="6" t="s">
        <v>764</v>
      </c>
      <c r="C18" s="6" t="s">
        <v>769</v>
      </c>
      <c r="D18" s="6" t="s">
        <v>770</v>
      </c>
      <c r="E18">
        <v>1</v>
      </c>
      <c r="F18">
        <v>1</v>
      </c>
      <c r="G18">
        <v>1</v>
      </c>
      <c r="H18">
        <v>2</v>
      </c>
      <c r="I18">
        <v>2</v>
      </c>
      <c r="J18">
        <v>2</v>
      </c>
      <c r="K18">
        <v>1</v>
      </c>
      <c r="L18">
        <v>1</v>
      </c>
      <c r="M18">
        <v>1</v>
      </c>
      <c r="N18">
        <v>4</v>
      </c>
      <c r="O18">
        <v>1</v>
      </c>
      <c r="P18">
        <v>1</v>
      </c>
      <c r="Q18">
        <v>2</v>
      </c>
      <c r="R18">
        <v>1</v>
      </c>
      <c r="S18">
        <v>1</v>
      </c>
      <c r="T18">
        <v>0</v>
      </c>
      <c r="U18">
        <v>1</v>
      </c>
      <c r="V18">
        <v>3</v>
      </c>
      <c r="W18">
        <v>1</v>
      </c>
      <c r="X18">
        <v>2</v>
      </c>
      <c r="Y18">
        <v>2</v>
      </c>
      <c r="Z18">
        <v>1</v>
      </c>
      <c r="AA18">
        <v>4</v>
      </c>
      <c r="AB18">
        <v>2</v>
      </c>
      <c r="AC18">
        <v>3</v>
      </c>
      <c r="AD18">
        <v>2</v>
      </c>
      <c r="AE18">
        <v>1</v>
      </c>
      <c r="AF18">
        <v>3</v>
      </c>
      <c r="AG18">
        <v>2</v>
      </c>
      <c r="AH18">
        <v>4</v>
      </c>
      <c r="AI18">
        <v>2</v>
      </c>
      <c r="AJ18">
        <v>2</v>
      </c>
      <c r="AK18">
        <v>4</v>
      </c>
      <c r="AL18">
        <v>2</v>
      </c>
      <c r="AM18">
        <v>2</v>
      </c>
      <c r="AN18">
        <v>2</v>
      </c>
      <c r="AO18">
        <v>2</v>
      </c>
      <c r="AP18">
        <v>1</v>
      </c>
      <c r="AQ18">
        <v>1</v>
      </c>
      <c r="AR18">
        <v>2</v>
      </c>
      <c r="AS18">
        <v>2</v>
      </c>
      <c r="AT18">
        <v>1</v>
      </c>
      <c r="AU18">
        <v>2</v>
      </c>
      <c r="AV18">
        <v>1</v>
      </c>
      <c r="AW18">
        <v>1</v>
      </c>
      <c r="AX18">
        <v>2</v>
      </c>
      <c r="AY18">
        <v>1</v>
      </c>
      <c r="AZ18">
        <v>1</v>
      </c>
      <c r="BA18">
        <v>1</v>
      </c>
      <c r="BB18">
        <v>1</v>
      </c>
      <c r="BC18">
        <v>2</v>
      </c>
      <c r="BD18">
        <v>3</v>
      </c>
      <c r="BE18">
        <v>4</v>
      </c>
      <c r="BF18">
        <v>1</v>
      </c>
      <c r="BG18">
        <v>1</v>
      </c>
      <c r="BH18">
        <v>2</v>
      </c>
      <c r="BI18">
        <v>2</v>
      </c>
      <c r="BJ18">
        <v>3</v>
      </c>
      <c r="BK18">
        <v>2</v>
      </c>
      <c r="BL18">
        <v>3</v>
      </c>
      <c r="BM18">
        <v>4</v>
      </c>
      <c r="BN18">
        <v>3</v>
      </c>
      <c r="BO18">
        <v>2</v>
      </c>
      <c r="BP18">
        <v>2</v>
      </c>
      <c r="BQ18">
        <v>1</v>
      </c>
      <c r="BR18">
        <v>3</v>
      </c>
      <c r="BS18">
        <v>3</v>
      </c>
      <c r="BT18">
        <v>3</v>
      </c>
      <c r="BU18">
        <v>3</v>
      </c>
      <c r="BV18">
        <v>1</v>
      </c>
      <c r="BW18">
        <v>1</v>
      </c>
      <c r="BX18">
        <v>2</v>
      </c>
      <c r="BY18">
        <v>4</v>
      </c>
      <c r="BZ18">
        <v>1</v>
      </c>
      <c r="CA18">
        <v>2</v>
      </c>
      <c r="CB18">
        <v>1</v>
      </c>
      <c r="CC18">
        <v>3</v>
      </c>
      <c r="CD18">
        <v>4</v>
      </c>
      <c r="CE18">
        <v>4</v>
      </c>
      <c r="CF18">
        <v>4</v>
      </c>
      <c r="CG18">
        <v>3</v>
      </c>
      <c r="CH18">
        <v>1</v>
      </c>
      <c r="CI18">
        <v>2</v>
      </c>
      <c r="CJ18">
        <v>3</v>
      </c>
      <c r="CK18">
        <v>3</v>
      </c>
      <c r="CL18">
        <v>1</v>
      </c>
      <c r="CM18">
        <v>2</v>
      </c>
      <c r="CN18">
        <v>2</v>
      </c>
      <c r="CO18">
        <v>0</v>
      </c>
      <c r="CP18">
        <v>2</v>
      </c>
      <c r="CQ18">
        <v>1</v>
      </c>
      <c r="CR18">
        <v>2</v>
      </c>
      <c r="CS18">
        <v>2</v>
      </c>
      <c r="CT18">
        <v>1</v>
      </c>
      <c r="CU18">
        <v>2</v>
      </c>
      <c r="CV18">
        <v>2</v>
      </c>
      <c r="CW18">
        <v>1</v>
      </c>
      <c r="CX18">
        <v>0</v>
      </c>
      <c r="CY18">
        <v>1</v>
      </c>
      <c r="CZ18">
        <v>1</v>
      </c>
      <c r="DA18">
        <v>0</v>
      </c>
      <c r="DB18">
        <v>1</v>
      </c>
      <c r="DC18">
        <v>2</v>
      </c>
      <c r="DD18">
        <v>2</v>
      </c>
      <c r="DE18">
        <v>2</v>
      </c>
      <c r="DF18">
        <v>2</v>
      </c>
      <c r="DG18">
        <v>1</v>
      </c>
      <c r="DH18">
        <v>2</v>
      </c>
      <c r="DI18">
        <v>2</v>
      </c>
      <c r="DJ18">
        <v>1</v>
      </c>
      <c r="DK18">
        <v>1</v>
      </c>
      <c r="DL18">
        <v>2</v>
      </c>
      <c r="DM18">
        <v>1</v>
      </c>
      <c r="DN18">
        <v>1</v>
      </c>
      <c r="DO18">
        <v>2</v>
      </c>
      <c r="DP18">
        <v>2</v>
      </c>
      <c r="DQ18">
        <v>2</v>
      </c>
      <c r="DR18">
        <v>1</v>
      </c>
      <c r="DS18">
        <v>2</v>
      </c>
      <c r="DT18">
        <v>2</v>
      </c>
      <c r="DU18">
        <v>1</v>
      </c>
      <c r="DV18">
        <v>2</v>
      </c>
      <c r="DW18">
        <v>1</v>
      </c>
      <c r="DX18">
        <v>2</v>
      </c>
      <c r="DY18">
        <v>1</v>
      </c>
      <c r="DZ18">
        <v>2</v>
      </c>
      <c r="EA18">
        <v>1</v>
      </c>
      <c r="EB18">
        <v>2</v>
      </c>
      <c r="EC18">
        <v>2</v>
      </c>
      <c r="ED18">
        <v>4</v>
      </c>
      <c r="EE18">
        <v>2</v>
      </c>
      <c r="EF18">
        <v>4</v>
      </c>
      <c r="EG18">
        <v>5</v>
      </c>
      <c r="EH18">
        <v>5</v>
      </c>
      <c r="EI18">
        <v>5</v>
      </c>
      <c r="EJ18">
        <v>4</v>
      </c>
      <c r="EK18">
        <v>2</v>
      </c>
      <c r="EL18">
        <v>4</v>
      </c>
      <c r="EM18">
        <v>4</v>
      </c>
      <c r="EN18">
        <v>5</v>
      </c>
      <c r="EO18">
        <v>4</v>
      </c>
      <c r="EP18">
        <v>5</v>
      </c>
      <c r="EQ18">
        <v>4</v>
      </c>
      <c r="ER18">
        <v>4</v>
      </c>
      <c r="ES18">
        <v>4</v>
      </c>
      <c r="ET18">
        <v>4</v>
      </c>
      <c r="EU18">
        <v>2</v>
      </c>
      <c r="EV18">
        <v>4</v>
      </c>
      <c r="EW18">
        <v>4</v>
      </c>
      <c r="EX18">
        <v>5</v>
      </c>
      <c r="EY18">
        <v>2</v>
      </c>
      <c r="EZ18">
        <v>2</v>
      </c>
      <c r="FA18">
        <v>2</v>
      </c>
      <c r="FB18">
        <v>4</v>
      </c>
      <c r="FC18">
        <v>4</v>
      </c>
      <c r="FD18">
        <v>1</v>
      </c>
      <c r="FE18">
        <v>3</v>
      </c>
      <c r="FF18">
        <v>2</v>
      </c>
      <c r="FG18">
        <v>2</v>
      </c>
      <c r="FH18">
        <v>2</v>
      </c>
      <c r="FI18">
        <v>1</v>
      </c>
      <c r="FJ18">
        <v>2</v>
      </c>
      <c r="FK18">
        <v>1</v>
      </c>
      <c r="FL18">
        <v>1</v>
      </c>
      <c r="FM18">
        <v>2</v>
      </c>
      <c r="FN18">
        <v>1</v>
      </c>
      <c r="FO18">
        <v>2</v>
      </c>
      <c r="FP18">
        <v>2</v>
      </c>
      <c r="FQ18">
        <v>2</v>
      </c>
      <c r="FR18">
        <v>2</v>
      </c>
      <c r="FS18">
        <v>2</v>
      </c>
      <c r="FT18">
        <v>2</v>
      </c>
      <c r="FU18">
        <v>1</v>
      </c>
      <c r="FV18">
        <v>1</v>
      </c>
      <c r="FW18">
        <v>2</v>
      </c>
      <c r="FX18">
        <v>3</v>
      </c>
      <c r="FY18">
        <v>2</v>
      </c>
      <c r="FZ18">
        <v>2</v>
      </c>
      <c r="GA18" s="7">
        <f t="shared" si="0"/>
        <v>21428</v>
      </c>
      <c r="GB18" s="25" t="str">
        <f t="shared" si="3"/>
        <v>Female</v>
      </c>
      <c r="GC18" s="5" t="str">
        <f t="shared" si="23"/>
        <v>Female</v>
      </c>
      <c r="GD18" s="5" t="str">
        <f>IF(ISBLANK(C18),".",C18)</f>
        <v>24</v>
      </c>
      <c r="GE18" s="5" t="str">
        <f>IF(D18="1","AmerInd/AlaskNativ",IF(D18="2","Asian",IF(D18="3","Black/AfrAmer",IF(D18="4","NativHaw/PacIsl",IF(D18="5","White",IF(ISBLANK(D18),".","Other/Mixed"))))))</f>
        <v>Black/AfrAmer</v>
      </c>
      <c r="GF18" s="5" t="str">
        <f>IF(E18="1","Hisp/Lat",IF(E18=1,"Hisp/Lat",IF(E18="2","notHisp/Lat",IF(E18=2,"notHisp/Lat","."))))</f>
        <v>Hisp/Lat</v>
      </c>
      <c r="GG18" s="5">
        <f>IF(F18=1,1,IF(F18=2,0,"."))</f>
        <v>1</v>
      </c>
      <c r="GH18" s="5">
        <f>IF(G18=1,1,IF(G18=2,0,"."))</f>
        <v>1</v>
      </c>
      <c r="GI18" s="5">
        <f>IF(H18=1,1,IF(H18=2,0,"."))</f>
        <v>0</v>
      </c>
      <c r="GJ18" s="5">
        <f>IF(I18=1,1,IF(I18=2,0,"."))</f>
        <v>0</v>
      </c>
      <c r="GK18" s="5">
        <f>IF(J18=1,1,IF(J18=2,0,"."))</f>
        <v>0</v>
      </c>
      <c r="GL18" s="5">
        <f>IF(ISBLANK(K18),".",K18)</f>
        <v>1</v>
      </c>
      <c r="GM18" s="5">
        <f>IF(ISBLANK(L18),".",L18)</f>
        <v>1</v>
      </c>
      <c r="GN18" s="5">
        <f>IF(ISBLANK(M18),".",M18)</f>
        <v>1</v>
      </c>
      <c r="GO18" s="5">
        <f>IF(ISBLANK(N18),".",N18)</f>
        <v>4</v>
      </c>
      <c r="GP18" s="8" t="s">
        <v>10</v>
      </c>
      <c r="GQ18" s="5">
        <f t="shared" si="37"/>
        <v>11</v>
      </c>
      <c r="GR18" s="5">
        <f t="shared" si="38"/>
        <v>12</v>
      </c>
      <c r="GS18" s="5">
        <f t="shared" si="39"/>
        <v>19</v>
      </c>
      <c r="GT18" s="5">
        <f t="shared" si="40"/>
        <v>28</v>
      </c>
      <c r="GU18" s="27">
        <f>IF(COUNTBLANK(BH18:CK18)&gt;0,".",SUM(BH18:CK18))</f>
        <v>75</v>
      </c>
      <c r="GV18" s="27">
        <f>SUM(BH18+(5-BI18)+BJ18+(5-BK18)+BL18)</f>
        <v>14</v>
      </c>
      <c r="GW18" s="27">
        <f>SUM(BM18:BO18)</f>
        <v>9</v>
      </c>
      <c r="GX18" s="27">
        <f>SUM(BP18:BV18)</f>
        <v>16</v>
      </c>
      <c r="GY18" s="27">
        <f>SUM(BW18+BX18+BY18+(5-BZ18))</f>
        <v>11</v>
      </c>
      <c r="GZ18" s="27">
        <f>SUM((5-CA18)+(5-CB18)+(5-CC18)+(5-CD18)+(5-CE18)+CF18)</f>
        <v>15</v>
      </c>
      <c r="HA18" s="27">
        <f>SUM((5-CG18)+(5-CH18)+CI18+CJ18+(5-CK18))</f>
        <v>13</v>
      </c>
      <c r="HB18" s="5">
        <f t="shared" si="36"/>
        <v>26</v>
      </c>
      <c r="HC18" s="5" t="str">
        <f t="shared" si="16"/>
        <v>ok</v>
      </c>
      <c r="HD18" s="23">
        <v>2.8956315067520302E-3</v>
      </c>
      <c r="HE18" s="23">
        <f t="shared" si="17"/>
        <v>5.8445520546982719</v>
      </c>
      <c r="HF18" s="23">
        <v>0.96296296296296291</v>
      </c>
      <c r="HG18" s="23">
        <v>0.66666666666666663</v>
      </c>
      <c r="HH18" s="5">
        <f>IF(COUNTBLANK(EC18:FF18)&gt;0,".",SUM(EC18:FF18))</f>
        <v>106</v>
      </c>
      <c r="HI18" s="5">
        <f>EI18+EL18+EP18+EV18+FB18</f>
        <v>22</v>
      </c>
      <c r="HJ18" s="5">
        <f>ED18+EE18+EK18+EW18+EY18+EZ18+FD18</f>
        <v>17</v>
      </c>
      <c r="HK18" s="5">
        <f>ES18+ET18</f>
        <v>8</v>
      </c>
      <c r="HL18" s="5">
        <f>FE18+FF18</f>
        <v>5</v>
      </c>
      <c r="HM18" s="5">
        <f t="shared" si="18"/>
        <v>15</v>
      </c>
      <c r="HN18" s="5">
        <f t="shared" si="19"/>
        <v>8</v>
      </c>
      <c r="HO18" s="5">
        <f t="shared" si="20"/>
        <v>7</v>
      </c>
      <c r="HP18" s="5">
        <f t="shared" si="21"/>
        <v>12</v>
      </c>
      <c r="HQ18" s="5">
        <f t="shared" si="22"/>
        <v>13</v>
      </c>
    </row>
    <row r="19" spans="1:225" x14ac:dyDescent="0.25">
      <c r="A19" s="15" t="s">
        <v>852</v>
      </c>
      <c r="B19" s="13" t="s">
        <v>774</v>
      </c>
      <c r="C19" s="13" t="s">
        <v>780</v>
      </c>
      <c r="D19" s="13" t="s">
        <v>766</v>
      </c>
      <c r="E19" s="12">
        <v>2</v>
      </c>
      <c r="F19" s="12">
        <v>2</v>
      </c>
      <c r="G19" s="12">
        <v>2</v>
      </c>
      <c r="H19" s="12">
        <v>2</v>
      </c>
      <c r="I19" s="12">
        <v>2</v>
      </c>
      <c r="J19" s="12">
        <v>2</v>
      </c>
      <c r="K19" s="12">
        <v>3</v>
      </c>
      <c r="L19" s="12">
        <v>3</v>
      </c>
      <c r="M19" s="12">
        <v>2</v>
      </c>
      <c r="N19" s="12">
        <v>2</v>
      </c>
      <c r="O19" s="14" t="s">
        <v>10</v>
      </c>
      <c r="P19" s="14" t="s">
        <v>10</v>
      </c>
      <c r="Q19" s="14" t="s">
        <v>10</v>
      </c>
      <c r="R19" s="14" t="s">
        <v>10</v>
      </c>
      <c r="S19" s="14" t="s">
        <v>10</v>
      </c>
      <c r="T19" s="14" t="s">
        <v>10</v>
      </c>
      <c r="U19" s="14" t="s">
        <v>10</v>
      </c>
      <c r="V19" s="14" t="s">
        <v>10</v>
      </c>
      <c r="W19" s="14" t="s">
        <v>10</v>
      </c>
      <c r="X19" s="14" t="s">
        <v>10</v>
      </c>
      <c r="Y19" s="14" t="s">
        <v>10</v>
      </c>
      <c r="Z19" s="14" t="s">
        <v>10</v>
      </c>
      <c r="AA19" s="14" t="s">
        <v>10</v>
      </c>
      <c r="AB19" s="14" t="s">
        <v>10</v>
      </c>
      <c r="AC19" s="14" t="s">
        <v>10</v>
      </c>
      <c r="AD19" s="14" t="s">
        <v>10</v>
      </c>
      <c r="AE19" s="14" t="s">
        <v>10</v>
      </c>
      <c r="AF19" s="14" t="s">
        <v>10</v>
      </c>
      <c r="AG19" s="14" t="s">
        <v>10</v>
      </c>
      <c r="AH19" s="14" t="s">
        <v>10</v>
      </c>
      <c r="AI19" s="14" t="s">
        <v>10</v>
      </c>
      <c r="AJ19" s="14" t="s">
        <v>10</v>
      </c>
      <c r="AK19" s="14" t="s">
        <v>10</v>
      </c>
      <c r="AL19" s="14" t="s">
        <v>10</v>
      </c>
      <c r="AM19" s="14" t="s">
        <v>10</v>
      </c>
      <c r="AN19" s="14" t="s">
        <v>10</v>
      </c>
      <c r="AO19" s="14" t="s">
        <v>10</v>
      </c>
      <c r="AP19" s="14" t="s">
        <v>10</v>
      </c>
      <c r="AQ19" s="14" t="s">
        <v>10</v>
      </c>
      <c r="AR19" s="14" t="s">
        <v>10</v>
      </c>
      <c r="AS19" s="14" t="s">
        <v>10</v>
      </c>
      <c r="AT19" s="14" t="s">
        <v>10</v>
      </c>
      <c r="AU19" s="14" t="s">
        <v>10</v>
      </c>
      <c r="AV19" s="14" t="s">
        <v>10</v>
      </c>
      <c r="AW19" s="14" t="s">
        <v>10</v>
      </c>
      <c r="AX19" s="14" t="s">
        <v>10</v>
      </c>
      <c r="AY19" s="14" t="s">
        <v>10</v>
      </c>
      <c r="AZ19" s="14" t="s">
        <v>10</v>
      </c>
      <c r="BA19" s="14" t="s">
        <v>10</v>
      </c>
      <c r="BB19" s="14" t="s">
        <v>10</v>
      </c>
      <c r="BC19" s="14" t="s">
        <v>10</v>
      </c>
      <c r="BD19" s="14" t="s">
        <v>10</v>
      </c>
      <c r="BE19" s="14" t="s">
        <v>10</v>
      </c>
      <c r="BF19" s="14" t="s">
        <v>10</v>
      </c>
      <c r="BG19" s="14" t="s">
        <v>10</v>
      </c>
      <c r="BH19" s="14" t="s">
        <v>10</v>
      </c>
      <c r="BI19" s="14" t="s">
        <v>10</v>
      </c>
      <c r="BJ19" s="14" t="s">
        <v>10</v>
      </c>
      <c r="BK19" s="14" t="s">
        <v>10</v>
      </c>
      <c r="BL19" s="14" t="s">
        <v>10</v>
      </c>
      <c r="BM19" s="14" t="s">
        <v>10</v>
      </c>
      <c r="BN19" s="14" t="s">
        <v>10</v>
      </c>
      <c r="BO19" s="14" t="s">
        <v>10</v>
      </c>
      <c r="BP19" s="14" t="s">
        <v>10</v>
      </c>
      <c r="BQ19" s="14" t="s">
        <v>10</v>
      </c>
      <c r="BR19" s="14" t="s">
        <v>10</v>
      </c>
      <c r="BS19" s="14" t="s">
        <v>10</v>
      </c>
      <c r="BT19" s="14" t="s">
        <v>10</v>
      </c>
      <c r="BU19" s="14" t="s">
        <v>10</v>
      </c>
      <c r="BV19" s="14" t="s">
        <v>10</v>
      </c>
      <c r="BW19" s="14" t="s">
        <v>10</v>
      </c>
      <c r="BX19" s="14" t="s">
        <v>10</v>
      </c>
      <c r="BY19" s="14" t="s">
        <v>10</v>
      </c>
      <c r="BZ19" s="14" t="s">
        <v>10</v>
      </c>
      <c r="CA19" s="14" t="s">
        <v>10</v>
      </c>
      <c r="CB19" s="14" t="s">
        <v>10</v>
      </c>
      <c r="CC19" s="14" t="s">
        <v>10</v>
      </c>
      <c r="CD19" s="14" t="s">
        <v>10</v>
      </c>
      <c r="CE19" s="14" t="s">
        <v>10</v>
      </c>
      <c r="CF19" s="14" t="s">
        <v>10</v>
      </c>
      <c r="CG19" s="14" t="s">
        <v>10</v>
      </c>
      <c r="CH19" s="14" t="s">
        <v>10</v>
      </c>
      <c r="CI19" s="14" t="s">
        <v>10</v>
      </c>
      <c r="CJ19" s="14" t="s">
        <v>10</v>
      </c>
      <c r="CK19" s="14" t="s">
        <v>10</v>
      </c>
      <c r="CL19">
        <v>2</v>
      </c>
      <c r="CM19">
        <v>1</v>
      </c>
      <c r="CN19">
        <v>1</v>
      </c>
      <c r="CO19">
        <v>0</v>
      </c>
      <c r="CP19">
        <v>2</v>
      </c>
      <c r="CQ19">
        <v>1</v>
      </c>
      <c r="CR19">
        <v>2</v>
      </c>
      <c r="CS19">
        <v>0</v>
      </c>
      <c r="CT19">
        <v>1</v>
      </c>
      <c r="CU19">
        <v>0</v>
      </c>
      <c r="CV19">
        <v>0</v>
      </c>
      <c r="CW19">
        <v>0</v>
      </c>
      <c r="CX19">
        <v>1</v>
      </c>
      <c r="CY19">
        <v>0</v>
      </c>
      <c r="CZ19">
        <v>1</v>
      </c>
      <c r="DA19">
        <v>1</v>
      </c>
      <c r="DB19">
        <v>1</v>
      </c>
      <c r="DC19">
        <v>2</v>
      </c>
      <c r="DD19">
        <v>2</v>
      </c>
      <c r="DE19">
        <v>2</v>
      </c>
      <c r="DF19">
        <v>2</v>
      </c>
      <c r="DG19">
        <v>1</v>
      </c>
      <c r="DH19">
        <v>2</v>
      </c>
      <c r="DI19">
        <v>2</v>
      </c>
      <c r="DJ19">
        <v>1</v>
      </c>
      <c r="DK19">
        <v>2</v>
      </c>
      <c r="DL19">
        <v>2</v>
      </c>
      <c r="DM19">
        <v>1</v>
      </c>
      <c r="DN19">
        <v>1</v>
      </c>
      <c r="DO19">
        <v>2</v>
      </c>
      <c r="DP19">
        <v>2</v>
      </c>
      <c r="DQ19">
        <v>2</v>
      </c>
      <c r="DR19">
        <v>1</v>
      </c>
      <c r="DS19">
        <v>2</v>
      </c>
      <c r="DT19">
        <v>2</v>
      </c>
      <c r="DU19">
        <v>1</v>
      </c>
      <c r="DV19">
        <v>2</v>
      </c>
      <c r="DW19">
        <v>1</v>
      </c>
      <c r="DX19">
        <v>2</v>
      </c>
      <c r="DY19">
        <v>1</v>
      </c>
      <c r="DZ19">
        <v>2</v>
      </c>
      <c r="EA19">
        <v>1</v>
      </c>
      <c r="EB19">
        <v>2</v>
      </c>
      <c r="EC19" s="14" t="s">
        <v>10</v>
      </c>
      <c r="ED19" s="14" t="s">
        <v>10</v>
      </c>
      <c r="EE19" s="14" t="s">
        <v>10</v>
      </c>
      <c r="EF19" s="14" t="s">
        <v>10</v>
      </c>
      <c r="EG19" s="14" t="s">
        <v>10</v>
      </c>
      <c r="EH19" s="14" t="s">
        <v>10</v>
      </c>
      <c r="EI19" s="14" t="s">
        <v>10</v>
      </c>
      <c r="EJ19" s="14" t="s">
        <v>10</v>
      </c>
      <c r="EK19" s="14" t="s">
        <v>10</v>
      </c>
      <c r="EL19" s="14" t="s">
        <v>10</v>
      </c>
      <c r="EM19" s="14" t="s">
        <v>10</v>
      </c>
      <c r="EN19" s="14" t="s">
        <v>10</v>
      </c>
      <c r="EO19" s="14" t="s">
        <v>10</v>
      </c>
      <c r="EP19" s="14" t="s">
        <v>10</v>
      </c>
      <c r="EQ19" s="14" t="s">
        <v>10</v>
      </c>
      <c r="ER19" s="14" t="s">
        <v>10</v>
      </c>
      <c r="ES19" s="14" t="s">
        <v>10</v>
      </c>
      <c r="ET19" s="14" t="s">
        <v>10</v>
      </c>
      <c r="EU19" s="14" t="s">
        <v>10</v>
      </c>
      <c r="EV19" s="14" t="s">
        <v>10</v>
      </c>
      <c r="EW19" s="14" t="s">
        <v>10</v>
      </c>
      <c r="EX19" s="14" t="s">
        <v>10</v>
      </c>
      <c r="EY19" s="14" t="s">
        <v>10</v>
      </c>
      <c r="EZ19" s="14" t="s">
        <v>10</v>
      </c>
      <c r="FA19" s="14" t="s">
        <v>10</v>
      </c>
      <c r="FB19" s="14" t="s">
        <v>10</v>
      </c>
      <c r="FC19" s="14" t="s">
        <v>10</v>
      </c>
      <c r="FD19" s="14" t="s">
        <v>10</v>
      </c>
      <c r="FE19" s="14" t="s">
        <v>10</v>
      </c>
      <c r="FF19" s="14" t="s">
        <v>10</v>
      </c>
      <c r="FG19">
        <v>1</v>
      </c>
      <c r="FH19">
        <v>1</v>
      </c>
      <c r="FI19">
        <v>3</v>
      </c>
      <c r="FJ19">
        <v>1</v>
      </c>
      <c r="FK19">
        <v>1</v>
      </c>
      <c r="FL19">
        <v>4</v>
      </c>
      <c r="FM19">
        <v>1</v>
      </c>
      <c r="FN19">
        <v>2</v>
      </c>
      <c r="FO19">
        <v>3</v>
      </c>
      <c r="FP19">
        <v>4</v>
      </c>
      <c r="FQ19">
        <v>2</v>
      </c>
      <c r="FR19">
        <v>1</v>
      </c>
      <c r="FS19">
        <v>4</v>
      </c>
      <c r="FT19">
        <v>2</v>
      </c>
      <c r="FU19">
        <v>4</v>
      </c>
      <c r="FV19">
        <v>1</v>
      </c>
      <c r="FW19">
        <v>4</v>
      </c>
      <c r="FX19">
        <v>1</v>
      </c>
      <c r="FY19">
        <v>1</v>
      </c>
      <c r="FZ19">
        <v>4</v>
      </c>
      <c r="GA19" s="7" t="str">
        <f t="shared" si="0"/>
        <v>21430</v>
      </c>
      <c r="GB19" s="25" t="str">
        <f t="shared" si="3"/>
        <v>Male</v>
      </c>
      <c r="GC19" s="5" t="str">
        <f t="shared" si="23"/>
        <v>Male</v>
      </c>
      <c r="GD19" s="5" t="str">
        <f t="shared" ref="GD19:GD26" si="53">IF(ISBLANK(C19),".",C19)</f>
        <v>20</v>
      </c>
      <c r="GE19" s="5" t="str">
        <f t="shared" ref="GE19:GE26" si="54">IF(D19="1","AmerInd/AlaskNativ",IF(D19="2","Asian",IF(D19="3","Black/AfrAmer",IF(D19="4","NativHaw/PacIsl",IF(D19="5","White",IF(ISBLANK(D19),".","Other/Mixed"))))))</f>
        <v>White</v>
      </c>
      <c r="GF19" s="5" t="str">
        <f t="shared" ref="GF19:GF26" si="55">IF(E19="1","Hisp/Lat",IF(E19=1,"Hisp/Lat",IF(E19="2","notHisp/Lat",IF(E19=2,"notHisp/Lat","."))))</f>
        <v>notHisp/Lat</v>
      </c>
      <c r="GG19" s="5">
        <f t="shared" ref="GG19:GG26" si="56">IF(F19=1,1,IF(F19=2,0,"."))</f>
        <v>0</v>
      </c>
      <c r="GH19" s="5">
        <f t="shared" ref="GH19:GH26" si="57">IF(G19=1,1,IF(G19=2,0,"."))</f>
        <v>0</v>
      </c>
      <c r="GI19" s="5">
        <f t="shared" ref="GI19:GI26" si="58">IF(H19=1,1,IF(H19=2,0,"."))</f>
        <v>0</v>
      </c>
      <c r="GJ19" s="5">
        <f t="shared" ref="GJ19:GJ26" si="59">IF(I19=1,1,IF(I19=2,0,"."))</f>
        <v>0</v>
      </c>
      <c r="GK19" s="5">
        <f t="shared" ref="GK19:GK26" si="60">IF(J19=1,1,IF(J19=2,0,"."))</f>
        <v>0</v>
      </c>
      <c r="GL19" s="5">
        <f t="shared" ref="GL19:GL26" si="61">IF(ISBLANK(K19),".",K19)</f>
        <v>3</v>
      </c>
      <c r="GM19" s="5">
        <f t="shared" ref="GM19:GM26" si="62">IF(ISBLANK(L19),".",L19)</f>
        <v>3</v>
      </c>
      <c r="GN19" s="5">
        <f t="shared" ref="GN19:GN26" si="63">IF(ISBLANK(M19),".",M19)</f>
        <v>2</v>
      </c>
      <c r="GO19" s="5">
        <f t="shared" ref="GO19:GO26" si="64">IF(ISBLANK(N19),".",N19)</f>
        <v>2</v>
      </c>
      <c r="GP19" s="8"/>
      <c r="GQ19" s="14" t="s">
        <v>10</v>
      </c>
      <c r="GR19" s="14" t="s">
        <v>10</v>
      </c>
      <c r="GS19" s="14" t="s">
        <v>10</v>
      </c>
      <c r="GT19" s="14" t="s">
        <v>10</v>
      </c>
      <c r="GU19" s="27" t="s">
        <v>10</v>
      </c>
      <c r="GV19" s="27" t="s">
        <v>10</v>
      </c>
      <c r="GW19" s="27" t="s">
        <v>10</v>
      </c>
      <c r="GX19" s="27" t="s">
        <v>10</v>
      </c>
      <c r="GY19" s="27" t="s">
        <v>10</v>
      </c>
      <c r="GZ19" s="27" t="s">
        <v>10</v>
      </c>
      <c r="HA19" s="27" t="s">
        <v>10</v>
      </c>
      <c r="HB19" s="5">
        <f t="shared" si="36"/>
        <v>15</v>
      </c>
      <c r="HC19" s="5" t="str">
        <f t="shared" si="16"/>
        <v>ok</v>
      </c>
      <c r="HD19" s="23">
        <v>2.1404254370836688E-3</v>
      </c>
      <c r="HE19" s="23">
        <f t="shared" si="17"/>
        <v>6.1467506673314043</v>
      </c>
      <c r="HF19" s="23">
        <v>1</v>
      </c>
      <c r="HG19" s="23">
        <v>0.66666666666666663</v>
      </c>
      <c r="HH19" s="14" t="s">
        <v>10</v>
      </c>
      <c r="HI19" s="14" t="s">
        <v>10</v>
      </c>
      <c r="HJ19" s="14" t="s">
        <v>10</v>
      </c>
      <c r="HK19" s="14" t="s">
        <v>10</v>
      </c>
      <c r="HL19" s="14" t="s">
        <v>10</v>
      </c>
      <c r="HM19" s="5">
        <f t="shared" si="18"/>
        <v>6</v>
      </c>
      <c r="HN19" s="5">
        <f t="shared" si="19"/>
        <v>5</v>
      </c>
      <c r="HO19" s="5">
        <f t="shared" si="20"/>
        <v>4</v>
      </c>
      <c r="HP19" s="5">
        <f t="shared" si="21"/>
        <v>13</v>
      </c>
      <c r="HQ19" s="5">
        <f t="shared" si="22"/>
        <v>5</v>
      </c>
    </row>
    <row r="20" spans="1:225" x14ac:dyDescent="0.25">
      <c r="A20" s="11">
        <v>21431</v>
      </c>
      <c r="B20" s="13" t="s">
        <v>764</v>
      </c>
      <c r="C20" s="13" t="s">
        <v>768</v>
      </c>
      <c r="D20" s="13" t="s">
        <v>766</v>
      </c>
      <c r="E20" s="12">
        <v>2</v>
      </c>
      <c r="F20" s="12">
        <v>2</v>
      </c>
      <c r="G20" s="12">
        <v>2</v>
      </c>
      <c r="H20" s="12">
        <v>2</v>
      </c>
      <c r="I20" s="12">
        <v>2</v>
      </c>
      <c r="J20" s="12">
        <v>2</v>
      </c>
      <c r="K20" s="12">
        <v>3</v>
      </c>
      <c r="L20" s="12">
        <v>3</v>
      </c>
      <c r="M20" s="12">
        <v>3</v>
      </c>
      <c r="N20" s="12">
        <v>1</v>
      </c>
      <c r="O20" s="14" t="s">
        <v>10</v>
      </c>
      <c r="P20" s="14" t="s">
        <v>10</v>
      </c>
      <c r="Q20" s="14" t="s">
        <v>10</v>
      </c>
      <c r="R20" s="14" t="s">
        <v>10</v>
      </c>
      <c r="S20" s="14" t="s">
        <v>10</v>
      </c>
      <c r="T20" s="14" t="s">
        <v>10</v>
      </c>
      <c r="U20" s="14" t="s">
        <v>10</v>
      </c>
      <c r="V20" s="14" t="s">
        <v>10</v>
      </c>
      <c r="W20" s="14" t="s">
        <v>10</v>
      </c>
      <c r="X20" s="14" t="s">
        <v>10</v>
      </c>
      <c r="Y20" s="14" t="s">
        <v>10</v>
      </c>
      <c r="Z20" s="14" t="s">
        <v>10</v>
      </c>
      <c r="AA20" s="14" t="s">
        <v>10</v>
      </c>
      <c r="AB20" s="14" t="s">
        <v>10</v>
      </c>
      <c r="AC20" s="14" t="s">
        <v>10</v>
      </c>
      <c r="AD20" s="14" t="s">
        <v>10</v>
      </c>
      <c r="AE20" s="14" t="s">
        <v>10</v>
      </c>
      <c r="AF20" s="14" t="s">
        <v>10</v>
      </c>
      <c r="AG20" s="14" t="s">
        <v>10</v>
      </c>
      <c r="AH20" s="14" t="s">
        <v>10</v>
      </c>
      <c r="AI20" s="14" t="s">
        <v>10</v>
      </c>
      <c r="AJ20" s="14" t="s">
        <v>10</v>
      </c>
      <c r="AK20" s="14" t="s">
        <v>10</v>
      </c>
      <c r="AL20" s="14" t="s">
        <v>10</v>
      </c>
      <c r="AM20" s="14" t="s">
        <v>10</v>
      </c>
      <c r="AN20" s="14" t="s">
        <v>10</v>
      </c>
      <c r="AO20" s="14" t="s">
        <v>10</v>
      </c>
      <c r="AP20" s="14" t="s">
        <v>10</v>
      </c>
      <c r="AQ20" s="14" t="s">
        <v>10</v>
      </c>
      <c r="AR20" s="14" t="s">
        <v>10</v>
      </c>
      <c r="AS20" s="14" t="s">
        <v>10</v>
      </c>
      <c r="AT20" s="14" t="s">
        <v>10</v>
      </c>
      <c r="AU20" s="14" t="s">
        <v>10</v>
      </c>
      <c r="AV20" s="14" t="s">
        <v>10</v>
      </c>
      <c r="AW20" s="14" t="s">
        <v>10</v>
      </c>
      <c r="AX20" s="14" t="s">
        <v>10</v>
      </c>
      <c r="AY20" s="14" t="s">
        <v>10</v>
      </c>
      <c r="AZ20" s="14" t="s">
        <v>10</v>
      </c>
      <c r="BA20" s="14" t="s">
        <v>10</v>
      </c>
      <c r="BB20" s="14" t="s">
        <v>10</v>
      </c>
      <c r="BC20" s="14" t="s">
        <v>10</v>
      </c>
      <c r="BD20" s="14" t="s">
        <v>10</v>
      </c>
      <c r="BE20" s="14" t="s">
        <v>10</v>
      </c>
      <c r="BF20" s="14" t="s">
        <v>10</v>
      </c>
      <c r="BG20" s="14" t="s">
        <v>10</v>
      </c>
      <c r="BH20" s="14" t="s">
        <v>10</v>
      </c>
      <c r="BI20" s="14" t="s">
        <v>10</v>
      </c>
      <c r="BJ20" s="14" t="s">
        <v>10</v>
      </c>
      <c r="BK20" s="14" t="s">
        <v>10</v>
      </c>
      <c r="BL20" s="14" t="s">
        <v>10</v>
      </c>
      <c r="BM20" s="14" t="s">
        <v>10</v>
      </c>
      <c r="BN20" s="14" t="s">
        <v>10</v>
      </c>
      <c r="BO20" s="14" t="s">
        <v>10</v>
      </c>
      <c r="BP20" s="14" t="s">
        <v>10</v>
      </c>
      <c r="BQ20" s="14" t="s">
        <v>10</v>
      </c>
      <c r="BR20" s="14" t="s">
        <v>10</v>
      </c>
      <c r="BS20" s="14" t="s">
        <v>10</v>
      </c>
      <c r="BT20" s="14" t="s">
        <v>10</v>
      </c>
      <c r="BU20" s="14" t="s">
        <v>10</v>
      </c>
      <c r="BV20" s="14" t="s">
        <v>10</v>
      </c>
      <c r="BW20" s="14" t="s">
        <v>10</v>
      </c>
      <c r="BX20" s="14" t="s">
        <v>10</v>
      </c>
      <c r="BY20" s="14" t="s">
        <v>10</v>
      </c>
      <c r="BZ20" s="14" t="s">
        <v>10</v>
      </c>
      <c r="CA20" s="14" t="s">
        <v>10</v>
      </c>
      <c r="CB20" s="14" t="s">
        <v>10</v>
      </c>
      <c r="CC20" s="14" t="s">
        <v>10</v>
      </c>
      <c r="CD20" s="14" t="s">
        <v>10</v>
      </c>
      <c r="CE20" s="14" t="s">
        <v>10</v>
      </c>
      <c r="CF20" s="14" t="s">
        <v>10</v>
      </c>
      <c r="CG20" s="14" t="s">
        <v>10</v>
      </c>
      <c r="CH20" s="14" t="s">
        <v>10</v>
      </c>
      <c r="CI20" s="14" t="s">
        <v>10</v>
      </c>
      <c r="CJ20" s="14" t="s">
        <v>10</v>
      </c>
      <c r="CK20" s="14" t="s">
        <v>10</v>
      </c>
      <c r="CL20">
        <v>2</v>
      </c>
      <c r="CM20">
        <v>0</v>
      </c>
      <c r="CN20">
        <v>2</v>
      </c>
      <c r="CO20">
        <v>0</v>
      </c>
      <c r="CP20">
        <v>2</v>
      </c>
      <c r="CQ20">
        <v>0</v>
      </c>
      <c r="CR20">
        <v>2</v>
      </c>
      <c r="CS20">
        <v>1</v>
      </c>
      <c r="CT20">
        <v>2</v>
      </c>
      <c r="CU20">
        <v>1</v>
      </c>
      <c r="CV20">
        <v>1</v>
      </c>
      <c r="CW20">
        <v>2</v>
      </c>
      <c r="CX20">
        <v>0</v>
      </c>
      <c r="CY20">
        <v>1</v>
      </c>
      <c r="CZ20">
        <v>0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 s="14" t="s">
        <v>10</v>
      </c>
      <c r="ED20" s="14" t="s">
        <v>10</v>
      </c>
      <c r="EE20" s="14" t="s">
        <v>10</v>
      </c>
      <c r="EF20" s="14" t="s">
        <v>10</v>
      </c>
      <c r="EG20" s="14" t="s">
        <v>10</v>
      </c>
      <c r="EH20" s="14" t="s">
        <v>10</v>
      </c>
      <c r="EI20" s="14" t="s">
        <v>10</v>
      </c>
      <c r="EJ20" s="14" t="s">
        <v>10</v>
      </c>
      <c r="EK20" s="14" t="s">
        <v>10</v>
      </c>
      <c r="EL20" s="14" t="s">
        <v>10</v>
      </c>
      <c r="EM20" s="14" t="s">
        <v>10</v>
      </c>
      <c r="EN20" s="14" t="s">
        <v>10</v>
      </c>
      <c r="EO20" s="14" t="s">
        <v>10</v>
      </c>
      <c r="EP20" s="14" t="s">
        <v>10</v>
      </c>
      <c r="EQ20" s="14" t="s">
        <v>10</v>
      </c>
      <c r="ER20" s="14" t="s">
        <v>10</v>
      </c>
      <c r="ES20" s="14" t="s">
        <v>10</v>
      </c>
      <c r="ET20" s="14" t="s">
        <v>10</v>
      </c>
      <c r="EU20" s="14" t="s">
        <v>10</v>
      </c>
      <c r="EV20" s="14" t="s">
        <v>10</v>
      </c>
      <c r="EW20" s="14" t="s">
        <v>10</v>
      </c>
      <c r="EX20" s="14" t="s">
        <v>10</v>
      </c>
      <c r="EY20" s="14" t="s">
        <v>10</v>
      </c>
      <c r="EZ20" s="14" t="s">
        <v>10</v>
      </c>
      <c r="FA20" s="14" t="s">
        <v>10</v>
      </c>
      <c r="FB20" s="14" t="s">
        <v>10</v>
      </c>
      <c r="FC20" s="14" t="s">
        <v>10</v>
      </c>
      <c r="FD20" s="14" t="s">
        <v>10</v>
      </c>
      <c r="FE20" s="14" t="s">
        <v>10</v>
      </c>
      <c r="FF20" s="14" t="s">
        <v>10</v>
      </c>
      <c r="FG20">
        <v>1</v>
      </c>
      <c r="FH20">
        <v>2</v>
      </c>
      <c r="FI20">
        <v>2</v>
      </c>
      <c r="FJ20">
        <v>1</v>
      </c>
      <c r="FK20">
        <v>2</v>
      </c>
      <c r="FL20">
        <v>4</v>
      </c>
      <c r="FM20">
        <v>1</v>
      </c>
      <c r="FN20">
        <v>4</v>
      </c>
      <c r="FO20">
        <v>1</v>
      </c>
      <c r="FP20">
        <v>3</v>
      </c>
      <c r="FQ20">
        <v>1</v>
      </c>
      <c r="FR20">
        <v>1</v>
      </c>
      <c r="FS20">
        <v>3</v>
      </c>
      <c r="FT20">
        <v>1</v>
      </c>
      <c r="FU20">
        <v>4</v>
      </c>
      <c r="FV20">
        <v>2</v>
      </c>
      <c r="FW20">
        <v>3</v>
      </c>
      <c r="FX20">
        <v>1</v>
      </c>
      <c r="FY20">
        <v>2</v>
      </c>
      <c r="FZ20">
        <v>3</v>
      </c>
      <c r="GA20" s="7">
        <f t="shared" si="0"/>
        <v>21431</v>
      </c>
      <c r="GB20" s="25" t="str">
        <f t="shared" si="3"/>
        <v>Female</v>
      </c>
      <c r="GC20" s="5" t="str">
        <f t="shared" si="23"/>
        <v>Female</v>
      </c>
      <c r="GD20" s="5" t="str">
        <f t="shared" si="53"/>
        <v>18</v>
      </c>
      <c r="GE20" s="5" t="str">
        <f t="shared" si="54"/>
        <v>White</v>
      </c>
      <c r="GF20" s="5" t="str">
        <f t="shared" si="55"/>
        <v>notHisp/Lat</v>
      </c>
      <c r="GG20" s="5">
        <f t="shared" si="56"/>
        <v>0</v>
      </c>
      <c r="GH20" s="5">
        <f t="shared" si="57"/>
        <v>0</v>
      </c>
      <c r="GI20" s="5">
        <f t="shared" si="58"/>
        <v>0</v>
      </c>
      <c r="GJ20" s="5">
        <f t="shared" si="59"/>
        <v>0</v>
      </c>
      <c r="GK20" s="5">
        <f t="shared" si="60"/>
        <v>0</v>
      </c>
      <c r="GL20" s="5">
        <f t="shared" si="61"/>
        <v>3</v>
      </c>
      <c r="GM20" s="5">
        <f t="shared" si="62"/>
        <v>3</v>
      </c>
      <c r="GN20" s="5">
        <f t="shared" si="63"/>
        <v>3</v>
      </c>
      <c r="GO20" s="5">
        <f t="shared" si="64"/>
        <v>1</v>
      </c>
      <c r="GP20" s="8"/>
      <c r="GQ20" s="14" t="s">
        <v>10</v>
      </c>
      <c r="GR20" s="14" t="s">
        <v>10</v>
      </c>
      <c r="GS20" s="14" t="s">
        <v>10</v>
      </c>
      <c r="GT20" s="14" t="s">
        <v>10</v>
      </c>
      <c r="GU20" s="27" t="s">
        <v>10</v>
      </c>
      <c r="GV20" s="27" t="s">
        <v>10</v>
      </c>
      <c r="GW20" s="27" t="s">
        <v>10</v>
      </c>
      <c r="GX20" s="27" t="s">
        <v>10</v>
      </c>
      <c r="GY20" s="27" t="s">
        <v>10</v>
      </c>
      <c r="GZ20" s="27" t="s">
        <v>10</v>
      </c>
      <c r="HA20" s="27" t="s">
        <v>10</v>
      </c>
      <c r="HB20" s="5">
        <f t="shared" si="36"/>
        <v>22</v>
      </c>
      <c r="HC20" s="5" t="str">
        <f t="shared" si="16"/>
        <v>ok</v>
      </c>
      <c r="HD20" s="23">
        <v>1.5822786394352839E-4</v>
      </c>
      <c r="HE20" s="23">
        <f t="shared" si="17"/>
        <v>8.751474387017808</v>
      </c>
      <c r="HF20" s="23">
        <v>1</v>
      </c>
      <c r="HG20" s="23">
        <v>1</v>
      </c>
      <c r="HH20" s="14" t="s">
        <v>10</v>
      </c>
      <c r="HI20" s="14" t="s">
        <v>10</v>
      </c>
      <c r="HJ20" s="14" t="s">
        <v>10</v>
      </c>
      <c r="HK20" s="14" t="s">
        <v>10</v>
      </c>
      <c r="HL20" s="14" t="s">
        <v>10</v>
      </c>
      <c r="HM20" s="5">
        <f t="shared" si="18"/>
        <v>5</v>
      </c>
      <c r="HN20" s="5">
        <f t="shared" si="19"/>
        <v>4</v>
      </c>
      <c r="HO20" s="5">
        <f t="shared" si="20"/>
        <v>7</v>
      </c>
      <c r="HP20" s="5">
        <f t="shared" si="21"/>
        <v>15</v>
      </c>
      <c r="HQ20" s="5">
        <f t="shared" si="22"/>
        <v>9</v>
      </c>
    </row>
    <row r="21" spans="1:225" x14ac:dyDescent="0.25">
      <c r="A21" s="15" t="s">
        <v>853</v>
      </c>
      <c r="B21" s="13" t="s">
        <v>774</v>
      </c>
      <c r="C21" s="13" t="s">
        <v>775</v>
      </c>
      <c r="D21" s="13" t="s">
        <v>766</v>
      </c>
      <c r="E21" s="12">
        <v>2</v>
      </c>
      <c r="F21" s="12">
        <v>1</v>
      </c>
      <c r="G21" s="12">
        <v>2</v>
      </c>
      <c r="H21" s="12">
        <v>1</v>
      </c>
      <c r="I21" s="12">
        <v>1</v>
      </c>
      <c r="J21" s="12">
        <v>2</v>
      </c>
      <c r="K21" s="12">
        <v>3</v>
      </c>
      <c r="L21" s="12">
        <v>3</v>
      </c>
      <c r="M21" s="12">
        <v>2</v>
      </c>
      <c r="N21" s="12">
        <v>3</v>
      </c>
      <c r="O21" s="14" t="s">
        <v>10</v>
      </c>
      <c r="P21" s="14" t="s">
        <v>10</v>
      </c>
      <c r="Q21" s="14" t="s">
        <v>10</v>
      </c>
      <c r="R21" s="14" t="s">
        <v>10</v>
      </c>
      <c r="S21" s="14" t="s">
        <v>10</v>
      </c>
      <c r="T21" s="14" t="s">
        <v>10</v>
      </c>
      <c r="U21" s="14" t="s">
        <v>10</v>
      </c>
      <c r="V21" s="14" t="s">
        <v>10</v>
      </c>
      <c r="W21" s="14" t="s">
        <v>10</v>
      </c>
      <c r="X21" s="14" t="s">
        <v>10</v>
      </c>
      <c r="Y21" s="14" t="s">
        <v>10</v>
      </c>
      <c r="Z21" s="14" t="s">
        <v>10</v>
      </c>
      <c r="AA21" s="14" t="s">
        <v>10</v>
      </c>
      <c r="AB21" s="14" t="s">
        <v>10</v>
      </c>
      <c r="AC21" s="14" t="s">
        <v>10</v>
      </c>
      <c r="AD21" s="14" t="s">
        <v>10</v>
      </c>
      <c r="AE21" s="14" t="s">
        <v>10</v>
      </c>
      <c r="AF21" s="14" t="s">
        <v>10</v>
      </c>
      <c r="AG21" s="14" t="s">
        <v>10</v>
      </c>
      <c r="AH21" s="14" t="s">
        <v>10</v>
      </c>
      <c r="AI21" s="14" t="s">
        <v>10</v>
      </c>
      <c r="AJ21" s="14" t="s">
        <v>10</v>
      </c>
      <c r="AK21" s="14" t="s">
        <v>10</v>
      </c>
      <c r="AL21" s="14" t="s">
        <v>10</v>
      </c>
      <c r="AM21" s="14" t="s">
        <v>10</v>
      </c>
      <c r="AN21" s="14" t="s">
        <v>10</v>
      </c>
      <c r="AO21" s="14" t="s">
        <v>10</v>
      </c>
      <c r="AP21" s="14" t="s">
        <v>10</v>
      </c>
      <c r="AQ21" s="14" t="s">
        <v>10</v>
      </c>
      <c r="AR21" s="14" t="s">
        <v>10</v>
      </c>
      <c r="AS21" s="14" t="s">
        <v>10</v>
      </c>
      <c r="AT21" s="14" t="s">
        <v>10</v>
      </c>
      <c r="AU21" s="14" t="s">
        <v>10</v>
      </c>
      <c r="AV21" s="14" t="s">
        <v>10</v>
      </c>
      <c r="AW21" s="14" t="s">
        <v>10</v>
      </c>
      <c r="AX21" s="14" t="s">
        <v>10</v>
      </c>
      <c r="AY21" s="14" t="s">
        <v>10</v>
      </c>
      <c r="AZ21" s="14" t="s">
        <v>10</v>
      </c>
      <c r="BA21" s="14" t="s">
        <v>10</v>
      </c>
      <c r="BB21" s="14" t="s">
        <v>10</v>
      </c>
      <c r="BC21" s="14" t="s">
        <v>10</v>
      </c>
      <c r="BD21" s="14" t="s">
        <v>10</v>
      </c>
      <c r="BE21" s="14" t="s">
        <v>10</v>
      </c>
      <c r="BF21" s="14" t="s">
        <v>10</v>
      </c>
      <c r="BG21" s="14" t="s">
        <v>10</v>
      </c>
      <c r="BH21" s="14" t="s">
        <v>10</v>
      </c>
      <c r="BI21" s="14" t="s">
        <v>10</v>
      </c>
      <c r="BJ21" s="14" t="s">
        <v>10</v>
      </c>
      <c r="BK21" s="14" t="s">
        <v>10</v>
      </c>
      <c r="BL21" s="14" t="s">
        <v>10</v>
      </c>
      <c r="BM21" s="14" t="s">
        <v>10</v>
      </c>
      <c r="BN21" s="14" t="s">
        <v>10</v>
      </c>
      <c r="BO21" s="14" t="s">
        <v>10</v>
      </c>
      <c r="BP21" s="14" t="s">
        <v>10</v>
      </c>
      <c r="BQ21" s="14" t="s">
        <v>10</v>
      </c>
      <c r="BR21" s="14" t="s">
        <v>10</v>
      </c>
      <c r="BS21" s="14" t="s">
        <v>10</v>
      </c>
      <c r="BT21" s="14" t="s">
        <v>10</v>
      </c>
      <c r="BU21" s="14" t="s">
        <v>10</v>
      </c>
      <c r="BV21" s="14" t="s">
        <v>10</v>
      </c>
      <c r="BW21" s="14" t="s">
        <v>10</v>
      </c>
      <c r="BX21" s="14" t="s">
        <v>10</v>
      </c>
      <c r="BY21" s="14" t="s">
        <v>10</v>
      </c>
      <c r="BZ21" s="14" t="s">
        <v>10</v>
      </c>
      <c r="CA21" s="14" t="s">
        <v>10</v>
      </c>
      <c r="CB21" s="14" t="s">
        <v>10</v>
      </c>
      <c r="CC21" s="14" t="s">
        <v>10</v>
      </c>
      <c r="CD21" s="14" t="s">
        <v>10</v>
      </c>
      <c r="CE21" s="14" t="s">
        <v>10</v>
      </c>
      <c r="CF21" s="14" t="s">
        <v>10</v>
      </c>
      <c r="CG21" s="14" t="s">
        <v>10</v>
      </c>
      <c r="CH21" s="14" t="s">
        <v>10</v>
      </c>
      <c r="CI21" s="14" t="s">
        <v>10</v>
      </c>
      <c r="CJ21" s="14" t="s">
        <v>10</v>
      </c>
      <c r="CK21" s="14" t="s">
        <v>10</v>
      </c>
      <c r="CL21">
        <v>2</v>
      </c>
      <c r="CM21">
        <v>2</v>
      </c>
      <c r="CN21">
        <v>2</v>
      </c>
      <c r="CO21">
        <v>0</v>
      </c>
      <c r="CP21">
        <v>1</v>
      </c>
      <c r="CQ21">
        <v>0</v>
      </c>
      <c r="CR21">
        <v>2</v>
      </c>
      <c r="CS21">
        <v>1</v>
      </c>
      <c r="CT21">
        <v>0</v>
      </c>
      <c r="CU21">
        <v>2</v>
      </c>
      <c r="CV21">
        <v>0</v>
      </c>
      <c r="CW21">
        <v>1</v>
      </c>
      <c r="CX21">
        <v>1</v>
      </c>
      <c r="CY21">
        <v>1</v>
      </c>
      <c r="CZ21">
        <v>0</v>
      </c>
      <c r="DA21">
        <v>2</v>
      </c>
      <c r="DB21">
        <v>1</v>
      </c>
      <c r="DC21">
        <v>2</v>
      </c>
      <c r="DD21">
        <v>1</v>
      </c>
      <c r="DE21">
        <v>2</v>
      </c>
      <c r="DF21">
        <v>2</v>
      </c>
      <c r="DG21">
        <v>1</v>
      </c>
      <c r="DH21">
        <v>2</v>
      </c>
      <c r="DI21">
        <v>2</v>
      </c>
      <c r="DJ21">
        <v>1</v>
      </c>
      <c r="DK21">
        <v>2</v>
      </c>
      <c r="DL21">
        <v>2</v>
      </c>
      <c r="DM21">
        <v>1</v>
      </c>
      <c r="DN21">
        <v>1</v>
      </c>
      <c r="DO21">
        <v>2</v>
      </c>
      <c r="DP21">
        <v>2</v>
      </c>
      <c r="DQ21">
        <v>1</v>
      </c>
      <c r="DR21">
        <v>1</v>
      </c>
      <c r="DS21">
        <v>2</v>
      </c>
      <c r="DT21">
        <v>2</v>
      </c>
      <c r="DU21">
        <v>1</v>
      </c>
      <c r="DV21">
        <v>2</v>
      </c>
      <c r="DW21">
        <v>1</v>
      </c>
      <c r="DX21">
        <v>2</v>
      </c>
      <c r="DY21">
        <v>1</v>
      </c>
      <c r="DZ21">
        <v>2</v>
      </c>
      <c r="EA21">
        <v>1</v>
      </c>
      <c r="EB21">
        <v>2</v>
      </c>
      <c r="EC21" s="14" t="s">
        <v>10</v>
      </c>
      <c r="ED21" s="14" t="s">
        <v>10</v>
      </c>
      <c r="EE21" s="14" t="s">
        <v>10</v>
      </c>
      <c r="EF21" s="14" t="s">
        <v>10</v>
      </c>
      <c r="EG21" s="14" t="s">
        <v>10</v>
      </c>
      <c r="EH21" s="14" t="s">
        <v>10</v>
      </c>
      <c r="EI21" s="14" t="s">
        <v>10</v>
      </c>
      <c r="EJ21" s="14" t="s">
        <v>10</v>
      </c>
      <c r="EK21" s="14" t="s">
        <v>10</v>
      </c>
      <c r="EL21" s="14" t="s">
        <v>10</v>
      </c>
      <c r="EM21" s="14" t="s">
        <v>10</v>
      </c>
      <c r="EN21" s="14" t="s">
        <v>10</v>
      </c>
      <c r="EO21" s="14" t="s">
        <v>10</v>
      </c>
      <c r="EP21" s="14" t="s">
        <v>10</v>
      </c>
      <c r="EQ21" s="14" t="s">
        <v>10</v>
      </c>
      <c r="ER21" s="14" t="s">
        <v>10</v>
      </c>
      <c r="ES21" s="14" t="s">
        <v>10</v>
      </c>
      <c r="ET21" s="14" t="s">
        <v>10</v>
      </c>
      <c r="EU21" s="14" t="s">
        <v>10</v>
      </c>
      <c r="EV21" s="14" t="s">
        <v>10</v>
      </c>
      <c r="EW21" s="14" t="s">
        <v>10</v>
      </c>
      <c r="EX21" s="14" t="s">
        <v>10</v>
      </c>
      <c r="EY21" s="14" t="s">
        <v>10</v>
      </c>
      <c r="EZ21" s="14" t="s">
        <v>10</v>
      </c>
      <c r="FA21" s="14" t="s">
        <v>10</v>
      </c>
      <c r="FB21" s="14" t="s">
        <v>10</v>
      </c>
      <c r="FC21" s="14" t="s">
        <v>10</v>
      </c>
      <c r="FD21" s="14" t="s">
        <v>10</v>
      </c>
      <c r="FE21" s="14" t="s">
        <v>10</v>
      </c>
      <c r="FF21" s="14" t="s">
        <v>10</v>
      </c>
      <c r="FG21">
        <v>1</v>
      </c>
      <c r="FH21">
        <v>1</v>
      </c>
      <c r="FI21">
        <v>3</v>
      </c>
      <c r="FJ21">
        <v>2</v>
      </c>
      <c r="FK21">
        <v>1</v>
      </c>
      <c r="FL21">
        <v>3</v>
      </c>
      <c r="FM21">
        <v>3</v>
      </c>
      <c r="FN21">
        <v>2</v>
      </c>
      <c r="FO21">
        <v>2</v>
      </c>
      <c r="FP21">
        <v>4</v>
      </c>
      <c r="FQ21">
        <v>2</v>
      </c>
      <c r="FR21">
        <v>1</v>
      </c>
      <c r="FS21">
        <v>3</v>
      </c>
      <c r="FT21">
        <v>3</v>
      </c>
      <c r="FU21">
        <v>3</v>
      </c>
      <c r="FV21">
        <v>2</v>
      </c>
      <c r="FW21">
        <v>3</v>
      </c>
      <c r="FX21">
        <v>2</v>
      </c>
      <c r="FY21">
        <v>1</v>
      </c>
      <c r="FZ21">
        <v>3</v>
      </c>
      <c r="GA21" s="7" t="str">
        <f t="shared" si="0"/>
        <v>21432</v>
      </c>
      <c r="GB21" s="25" t="str">
        <f t="shared" si="3"/>
        <v>Male</v>
      </c>
      <c r="GC21" s="5" t="str">
        <f t="shared" si="23"/>
        <v>Male</v>
      </c>
      <c r="GD21" s="5" t="str">
        <f t="shared" si="53"/>
        <v>19</v>
      </c>
      <c r="GE21" s="5" t="str">
        <f t="shared" si="54"/>
        <v>White</v>
      </c>
      <c r="GF21" s="5" t="str">
        <f t="shared" si="55"/>
        <v>notHisp/Lat</v>
      </c>
      <c r="GG21" s="5">
        <f t="shared" si="56"/>
        <v>1</v>
      </c>
      <c r="GH21" s="5">
        <f t="shared" si="57"/>
        <v>0</v>
      </c>
      <c r="GI21" s="5">
        <f t="shared" si="58"/>
        <v>1</v>
      </c>
      <c r="GJ21" s="5">
        <f t="shared" si="59"/>
        <v>1</v>
      </c>
      <c r="GK21" s="5">
        <f t="shared" si="60"/>
        <v>0</v>
      </c>
      <c r="GL21" s="5">
        <f t="shared" si="61"/>
        <v>3</v>
      </c>
      <c r="GM21" s="5">
        <f t="shared" si="62"/>
        <v>3</v>
      </c>
      <c r="GN21" s="5">
        <f t="shared" si="63"/>
        <v>2</v>
      </c>
      <c r="GO21" s="5">
        <f t="shared" si="64"/>
        <v>3</v>
      </c>
      <c r="GP21" s="8"/>
      <c r="GQ21" s="14" t="s">
        <v>10</v>
      </c>
      <c r="GR21" s="14" t="s">
        <v>10</v>
      </c>
      <c r="GS21" s="14" t="s">
        <v>10</v>
      </c>
      <c r="GT21" s="14" t="s">
        <v>10</v>
      </c>
      <c r="GU21" s="27" t="s">
        <v>10</v>
      </c>
      <c r="GV21" s="27" t="s">
        <v>10</v>
      </c>
      <c r="GW21" s="27" t="s">
        <v>10</v>
      </c>
      <c r="GX21" s="27" t="s">
        <v>10</v>
      </c>
      <c r="GY21" s="27" t="s">
        <v>10</v>
      </c>
      <c r="GZ21" s="27" t="s">
        <v>10</v>
      </c>
      <c r="HA21" s="27" t="s">
        <v>10</v>
      </c>
      <c r="HB21" s="5">
        <f t="shared" si="36"/>
        <v>23</v>
      </c>
      <c r="HC21" s="5" t="str">
        <f t="shared" si="16"/>
        <v>ok</v>
      </c>
      <c r="HD21" s="23">
        <v>3.9280305253363967E-3</v>
      </c>
      <c r="HE21" s="23">
        <f t="shared" si="17"/>
        <v>5.5396171173041262</v>
      </c>
      <c r="HF21" s="23">
        <v>0.96296296296296291</v>
      </c>
      <c r="HG21" s="23">
        <v>0.66666666666666663</v>
      </c>
      <c r="HH21" s="14" t="s">
        <v>10</v>
      </c>
      <c r="HI21" s="14" t="s">
        <v>10</v>
      </c>
      <c r="HJ21" s="14" t="s">
        <v>10</v>
      </c>
      <c r="HK21" s="14" t="s">
        <v>10</v>
      </c>
      <c r="HL21" s="14" t="s">
        <v>10</v>
      </c>
      <c r="HM21" s="5">
        <f t="shared" si="18"/>
        <v>9</v>
      </c>
      <c r="HN21" s="5">
        <f t="shared" si="19"/>
        <v>8</v>
      </c>
      <c r="HO21" s="5">
        <f t="shared" si="20"/>
        <v>4</v>
      </c>
      <c r="HP21" s="5">
        <f t="shared" si="21"/>
        <v>11</v>
      </c>
      <c r="HQ21" s="5">
        <f t="shared" si="22"/>
        <v>7</v>
      </c>
    </row>
    <row r="22" spans="1:225" x14ac:dyDescent="0.25">
      <c r="A22" s="11">
        <v>21433</v>
      </c>
      <c r="B22" s="14" t="s">
        <v>10</v>
      </c>
      <c r="C22" s="14" t="s">
        <v>10</v>
      </c>
      <c r="D22" s="14" t="s">
        <v>10</v>
      </c>
      <c r="E22" s="14" t="s">
        <v>10</v>
      </c>
      <c r="F22" s="14" t="s">
        <v>10</v>
      </c>
      <c r="G22" s="14" t="s">
        <v>10</v>
      </c>
      <c r="H22" s="14" t="s">
        <v>10</v>
      </c>
      <c r="I22" s="14" t="s">
        <v>10</v>
      </c>
      <c r="J22" s="14" t="s">
        <v>10</v>
      </c>
      <c r="K22" s="14" t="s">
        <v>10</v>
      </c>
      <c r="L22" s="14" t="s">
        <v>10</v>
      </c>
      <c r="M22" s="14" t="s">
        <v>10</v>
      </c>
      <c r="N22" s="14" t="s">
        <v>10</v>
      </c>
      <c r="O22" s="14" t="s">
        <v>10</v>
      </c>
      <c r="P22" s="14" t="s">
        <v>10</v>
      </c>
      <c r="Q22" s="14" t="s">
        <v>10</v>
      </c>
      <c r="R22" s="14" t="s">
        <v>10</v>
      </c>
      <c r="S22" s="14" t="s">
        <v>10</v>
      </c>
      <c r="T22" s="14" t="s">
        <v>10</v>
      </c>
      <c r="U22" s="14" t="s">
        <v>10</v>
      </c>
      <c r="V22" s="14" t="s">
        <v>10</v>
      </c>
      <c r="W22" s="14" t="s">
        <v>10</v>
      </c>
      <c r="X22" s="14" t="s">
        <v>10</v>
      </c>
      <c r="Y22" s="14" t="s">
        <v>10</v>
      </c>
      <c r="Z22" s="14" t="s">
        <v>10</v>
      </c>
      <c r="AA22" s="14" t="s">
        <v>10</v>
      </c>
      <c r="AB22" s="14" t="s">
        <v>10</v>
      </c>
      <c r="AC22" s="14" t="s">
        <v>10</v>
      </c>
      <c r="AD22" s="14" t="s">
        <v>10</v>
      </c>
      <c r="AE22" s="14" t="s">
        <v>10</v>
      </c>
      <c r="AF22" s="14" t="s">
        <v>10</v>
      </c>
      <c r="AG22" s="14" t="s">
        <v>10</v>
      </c>
      <c r="AH22" s="14" t="s">
        <v>10</v>
      </c>
      <c r="AI22" s="14" t="s">
        <v>10</v>
      </c>
      <c r="AJ22" s="14" t="s">
        <v>10</v>
      </c>
      <c r="AK22" s="14" t="s">
        <v>10</v>
      </c>
      <c r="AL22" s="14" t="s">
        <v>10</v>
      </c>
      <c r="AM22" s="14" t="s">
        <v>10</v>
      </c>
      <c r="AN22" s="14" t="s">
        <v>10</v>
      </c>
      <c r="AO22" s="14" t="s">
        <v>10</v>
      </c>
      <c r="AP22" s="14" t="s">
        <v>10</v>
      </c>
      <c r="AQ22" s="14" t="s">
        <v>10</v>
      </c>
      <c r="AR22" s="14" t="s">
        <v>10</v>
      </c>
      <c r="AS22" s="14" t="s">
        <v>10</v>
      </c>
      <c r="AT22" s="14" t="s">
        <v>10</v>
      </c>
      <c r="AU22" s="14" t="s">
        <v>10</v>
      </c>
      <c r="AV22" s="14" t="s">
        <v>10</v>
      </c>
      <c r="AW22" s="14" t="s">
        <v>10</v>
      </c>
      <c r="AX22" s="14" t="s">
        <v>10</v>
      </c>
      <c r="AY22" s="14" t="s">
        <v>10</v>
      </c>
      <c r="AZ22" s="14" t="s">
        <v>10</v>
      </c>
      <c r="BA22" s="14" t="s">
        <v>10</v>
      </c>
      <c r="BB22" s="14" t="s">
        <v>10</v>
      </c>
      <c r="BC22" s="14" t="s">
        <v>10</v>
      </c>
      <c r="BD22" s="14" t="s">
        <v>10</v>
      </c>
      <c r="BE22" s="14" t="s">
        <v>10</v>
      </c>
      <c r="BF22" s="14" t="s">
        <v>10</v>
      </c>
      <c r="BG22" s="14" t="s">
        <v>10</v>
      </c>
      <c r="BH22" s="14" t="s">
        <v>10</v>
      </c>
      <c r="BI22" s="14" t="s">
        <v>10</v>
      </c>
      <c r="BJ22" s="14" t="s">
        <v>10</v>
      </c>
      <c r="BK22" s="14" t="s">
        <v>10</v>
      </c>
      <c r="BL22" s="14" t="s">
        <v>10</v>
      </c>
      <c r="BM22" s="14" t="s">
        <v>10</v>
      </c>
      <c r="BN22" s="14" t="s">
        <v>10</v>
      </c>
      <c r="BO22" s="14" t="s">
        <v>10</v>
      </c>
      <c r="BP22" s="14" t="s">
        <v>10</v>
      </c>
      <c r="BQ22" s="14" t="s">
        <v>10</v>
      </c>
      <c r="BR22" s="14" t="s">
        <v>10</v>
      </c>
      <c r="BS22" s="14" t="s">
        <v>10</v>
      </c>
      <c r="BT22" s="14" t="s">
        <v>10</v>
      </c>
      <c r="BU22" s="14" t="s">
        <v>10</v>
      </c>
      <c r="BV22" s="14" t="s">
        <v>10</v>
      </c>
      <c r="BW22" s="14" t="s">
        <v>10</v>
      </c>
      <c r="BX22" s="14" t="s">
        <v>10</v>
      </c>
      <c r="BY22" s="14" t="s">
        <v>10</v>
      </c>
      <c r="BZ22" s="14" t="s">
        <v>10</v>
      </c>
      <c r="CA22" s="14" t="s">
        <v>10</v>
      </c>
      <c r="CB22" s="14" t="s">
        <v>10</v>
      </c>
      <c r="CC22" s="14" t="s">
        <v>10</v>
      </c>
      <c r="CD22" s="14" t="s">
        <v>10</v>
      </c>
      <c r="CE22" s="14" t="s">
        <v>10</v>
      </c>
      <c r="CF22" s="14" t="s">
        <v>10</v>
      </c>
      <c r="CG22" s="14" t="s">
        <v>10</v>
      </c>
      <c r="CH22" s="14" t="s">
        <v>10</v>
      </c>
      <c r="CI22" s="14" t="s">
        <v>10</v>
      </c>
      <c r="CJ22" s="14" t="s">
        <v>10</v>
      </c>
      <c r="CK22" s="14" t="s">
        <v>10</v>
      </c>
      <c r="CL22" s="14" t="s">
        <v>10</v>
      </c>
      <c r="CM22" s="14" t="s">
        <v>10</v>
      </c>
      <c r="CN22" s="14" t="s">
        <v>10</v>
      </c>
      <c r="CO22" s="14" t="s">
        <v>10</v>
      </c>
      <c r="CP22" s="14" t="s">
        <v>10</v>
      </c>
      <c r="CQ22" s="14" t="s">
        <v>10</v>
      </c>
      <c r="CR22" s="14" t="s">
        <v>10</v>
      </c>
      <c r="CS22" s="14" t="s">
        <v>10</v>
      </c>
      <c r="CT22" s="14" t="s">
        <v>10</v>
      </c>
      <c r="CU22" s="14" t="s">
        <v>10</v>
      </c>
      <c r="CV22" s="14" t="s">
        <v>10</v>
      </c>
      <c r="CW22" s="14" t="s">
        <v>10</v>
      </c>
      <c r="CX22" s="14" t="s">
        <v>10</v>
      </c>
      <c r="CY22" s="14" t="s">
        <v>10</v>
      </c>
      <c r="CZ22" s="14" t="s">
        <v>10</v>
      </c>
      <c r="DA22" s="14" t="s">
        <v>10</v>
      </c>
      <c r="DB22" s="14" t="s">
        <v>10</v>
      </c>
      <c r="DC22" s="14" t="s">
        <v>10</v>
      </c>
      <c r="DD22" s="14" t="s">
        <v>10</v>
      </c>
      <c r="DE22" s="14" t="s">
        <v>10</v>
      </c>
      <c r="DF22" s="14" t="s">
        <v>10</v>
      </c>
      <c r="DG22" s="14" t="s">
        <v>10</v>
      </c>
      <c r="DH22" s="14" t="s">
        <v>10</v>
      </c>
      <c r="DI22" s="14" t="s">
        <v>10</v>
      </c>
      <c r="DJ22" s="14" t="s">
        <v>10</v>
      </c>
      <c r="DK22" s="14" t="s">
        <v>10</v>
      </c>
      <c r="DL22" s="14" t="s">
        <v>10</v>
      </c>
      <c r="DM22" s="14" t="s">
        <v>10</v>
      </c>
      <c r="DN22" s="14" t="s">
        <v>10</v>
      </c>
      <c r="DO22" s="14" t="s">
        <v>10</v>
      </c>
      <c r="DP22" s="14" t="s">
        <v>10</v>
      </c>
      <c r="DQ22" s="14" t="s">
        <v>10</v>
      </c>
      <c r="DR22" s="14" t="s">
        <v>10</v>
      </c>
      <c r="DS22" s="14" t="s">
        <v>10</v>
      </c>
      <c r="DT22" s="14" t="s">
        <v>10</v>
      </c>
      <c r="DU22" s="14" t="s">
        <v>10</v>
      </c>
      <c r="DV22" s="14" t="s">
        <v>10</v>
      </c>
      <c r="DW22" s="14" t="s">
        <v>10</v>
      </c>
      <c r="DX22" s="14" t="s">
        <v>10</v>
      </c>
      <c r="DY22" s="14" t="s">
        <v>10</v>
      </c>
      <c r="DZ22" s="14" t="s">
        <v>10</v>
      </c>
      <c r="EA22" s="14" t="s">
        <v>10</v>
      </c>
      <c r="EB22" s="14" t="s">
        <v>10</v>
      </c>
      <c r="EC22" s="14" t="s">
        <v>10</v>
      </c>
      <c r="ED22" s="14" t="s">
        <v>10</v>
      </c>
      <c r="EE22" s="14" t="s">
        <v>10</v>
      </c>
      <c r="EF22" s="14" t="s">
        <v>10</v>
      </c>
      <c r="EG22" s="14" t="s">
        <v>10</v>
      </c>
      <c r="EH22" s="14" t="s">
        <v>10</v>
      </c>
      <c r="EI22" s="14" t="s">
        <v>10</v>
      </c>
      <c r="EJ22" s="14" t="s">
        <v>10</v>
      </c>
      <c r="EK22" s="14" t="s">
        <v>10</v>
      </c>
      <c r="EL22" s="14" t="s">
        <v>10</v>
      </c>
      <c r="EM22" s="14" t="s">
        <v>10</v>
      </c>
      <c r="EN22" s="14" t="s">
        <v>10</v>
      </c>
      <c r="EO22" s="14" t="s">
        <v>10</v>
      </c>
      <c r="EP22" s="14" t="s">
        <v>10</v>
      </c>
      <c r="EQ22" s="14" t="s">
        <v>10</v>
      </c>
      <c r="ER22" s="14" t="s">
        <v>10</v>
      </c>
      <c r="ES22" s="14" t="s">
        <v>10</v>
      </c>
      <c r="ET22" s="14" t="s">
        <v>10</v>
      </c>
      <c r="EU22" s="14" t="s">
        <v>10</v>
      </c>
      <c r="EV22" s="14" t="s">
        <v>10</v>
      </c>
      <c r="EW22" s="14" t="s">
        <v>10</v>
      </c>
      <c r="EX22" s="14" t="s">
        <v>10</v>
      </c>
      <c r="EY22" s="14" t="s">
        <v>10</v>
      </c>
      <c r="EZ22" s="14" t="s">
        <v>10</v>
      </c>
      <c r="FA22" s="14" t="s">
        <v>10</v>
      </c>
      <c r="FB22" s="14" t="s">
        <v>10</v>
      </c>
      <c r="FC22" s="14" t="s">
        <v>10</v>
      </c>
      <c r="FD22" s="14" t="s">
        <v>10</v>
      </c>
      <c r="FE22" s="14" t="s">
        <v>10</v>
      </c>
      <c r="FF22" s="14" t="s">
        <v>10</v>
      </c>
      <c r="FG22" s="14" t="s">
        <v>10</v>
      </c>
      <c r="FH22" s="14" t="s">
        <v>10</v>
      </c>
      <c r="FI22" s="14" t="s">
        <v>10</v>
      </c>
      <c r="FJ22" s="14" t="s">
        <v>10</v>
      </c>
      <c r="FK22" s="14" t="s">
        <v>10</v>
      </c>
      <c r="FL22" s="14" t="s">
        <v>10</v>
      </c>
      <c r="FM22" s="14" t="s">
        <v>10</v>
      </c>
      <c r="FN22" s="14" t="s">
        <v>10</v>
      </c>
      <c r="FO22" s="14" t="s">
        <v>10</v>
      </c>
      <c r="FP22" s="14" t="s">
        <v>10</v>
      </c>
      <c r="FQ22" s="14" t="s">
        <v>10</v>
      </c>
      <c r="FR22" s="14" t="s">
        <v>10</v>
      </c>
      <c r="FS22" s="14" t="s">
        <v>10</v>
      </c>
      <c r="FT22" s="14" t="s">
        <v>10</v>
      </c>
      <c r="FU22" s="14" t="s">
        <v>10</v>
      </c>
      <c r="FV22" s="14" t="s">
        <v>10</v>
      </c>
      <c r="FW22" s="14" t="s">
        <v>10</v>
      </c>
      <c r="FX22" s="14" t="s">
        <v>10</v>
      </c>
      <c r="FY22" s="14" t="s">
        <v>10</v>
      </c>
      <c r="FZ22" s="14" t="s">
        <v>10</v>
      </c>
      <c r="GA22" s="14" t="s">
        <v>10</v>
      </c>
      <c r="GB22" s="24" t="str">
        <f t="shared" si="3"/>
        <v>.</v>
      </c>
      <c r="GC22" s="24" t="str">
        <f t="shared" si="3"/>
        <v>.</v>
      </c>
      <c r="GD22" s="14" t="s">
        <v>10</v>
      </c>
      <c r="GE22" s="14" t="s">
        <v>10</v>
      </c>
      <c r="GF22" s="14" t="s">
        <v>10</v>
      </c>
      <c r="GG22" s="14" t="s">
        <v>10</v>
      </c>
      <c r="GH22" s="14" t="s">
        <v>10</v>
      </c>
      <c r="GI22" s="14" t="s">
        <v>10</v>
      </c>
      <c r="GJ22" s="14" t="s">
        <v>10</v>
      </c>
      <c r="GK22" s="14" t="s">
        <v>10</v>
      </c>
      <c r="GL22" s="14" t="s">
        <v>10</v>
      </c>
      <c r="GM22" s="14" t="s">
        <v>10</v>
      </c>
      <c r="GN22" s="14" t="s">
        <v>10</v>
      </c>
      <c r="GO22" s="14" t="s">
        <v>10</v>
      </c>
      <c r="GP22" s="8"/>
      <c r="GQ22" s="14" t="s">
        <v>10</v>
      </c>
      <c r="GR22" s="14" t="s">
        <v>10</v>
      </c>
      <c r="GS22" s="14" t="s">
        <v>10</v>
      </c>
      <c r="GT22" s="14" t="s">
        <v>10</v>
      </c>
      <c r="GU22" s="27" t="s">
        <v>10</v>
      </c>
      <c r="GV22" s="27" t="s">
        <v>10</v>
      </c>
      <c r="GW22" s="27" t="s">
        <v>10</v>
      </c>
      <c r="GX22" s="27" t="s">
        <v>10</v>
      </c>
      <c r="GY22" s="27" t="s">
        <v>10</v>
      </c>
      <c r="GZ22" s="27" t="s">
        <v>10</v>
      </c>
      <c r="HA22" s="27" t="s">
        <v>10</v>
      </c>
      <c r="HB22" s="14" t="s">
        <v>10</v>
      </c>
      <c r="HC22" s="14" t="s">
        <v>10</v>
      </c>
      <c r="HD22" s="29" t="s">
        <v>10</v>
      </c>
      <c r="HE22" s="29" t="s">
        <v>10</v>
      </c>
      <c r="HF22" s="29" t="s">
        <v>10</v>
      </c>
      <c r="HG22" s="29" t="s">
        <v>10</v>
      </c>
      <c r="HH22" s="14" t="s">
        <v>10</v>
      </c>
      <c r="HI22" s="14" t="s">
        <v>10</v>
      </c>
      <c r="HJ22" s="14" t="s">
        <v>10</v>
      </c>
      <c r="HK22" s="14" t="s">
        <v>10</v>
      </c>
      <c r="HL22" s="14" t="s">
        <v>10</v>
      </c>
      <c r="HM22" s="14" t="s">
        <v>10</v>
      </c>
      <c r="HN22" s="14" t="s">
        <v>10</v>
      </c>
      <c r="HO22" s="14" t="s">
        <v>10</v>
      </c>
      <c r="HP22" s="14" t="s">
        <v>10</v>
      </c>
      <c r="HQ22" s="14" t="s">
        <v>10</v>
      </c>
    </row>
    <row r="23" spans="1:225" x14ac:dyDescent="0.25">
      <c r="A23" s="11">
        <v>21437</v>
      </c>
      <c r="B23" s="13" t="s">
        <v>777</v>
      </c>
      <c r="C23" s="13" t="s">
        <v>768</v>
      </c>
      <c r="D23" s="13" t="s">
        <v>932</v>
      </c>
      <c r="E23" s="12">
        <v>2</v>
      </c>
      <c r="F23" s="12">
        <v>2</v>
      </c>
      <c r="G23" s="12">
        <v>2</v>
      </c>
      <c r="H23" s="12">
        <v>1</v>
      </c>
      <c r="I23" s="12">
        <v>2</v>
      </c>
      <c r="J23" s="12">
        <v>2</v>
      </c>
      <c r="K23" s="12">
        <v>2</v>
      </c>
      <c r="L23" s="12">
        <v>3</v>
      </c>
      <c r="M23" s="12">
        <v>3</v>
      </c>
      <c r="N23" s="12">
        <v>4</v>
      </c>
      <c r="O23" s="14" t="s">
        <v>10</v>
      </c>
      <c r="P23" s="14" t="s">
        <v>10</v>
      </c>
      <c r="Q23" s="14" t="s">
        <v>10</v>
      </c>
      <c r="R23" s="14" t="s">
        <v>10</v>
      </c>
      <c r="S23" s="14" t="s">
        <v>10</v>
      </c>
      <c r="T23" s="14" t="s">
        <v>10</v>
      </c>
      <c r="U23" s="14" t="s">
        <v>10</v>
      </c>
      <c r="V23" s="14" t="s">
        <v>10</v>
      </c>
      <c r="W23" s="14" t="s">
        <v>10</v>
      </c>
      <c r="X23" s="14" t="s">
        <v>10</v>
      </c>
      <c r="Y23" s="14" t="s">
        <v>10</v>
      </c>
      <c r="Z23" s="14" t="s">
        <v>10</v>
      </c>
      <c r="AA23" s="14" t="s">
        <v>10</v>
      </c>
      <c r="AB23" s="14" t="s">
        <v>10</v>
      </c>
      <c r="AC23" s="14" t="s">
        <v>10</v>
      </c>
      <c r="AD23" s="14" t="s">
        <v>10</v>
      </c>
      <c r="AE23" s="14" t="s">
        <v>10</v>
      </c>
      <c r="AF23" s="14" t="s">
        <v>10</v>
      </c>
      <c r="AG23" s="14" t="s">
        <v>10</v>
      </c>
      <c r="AH23" s="14" t="s">
        <v>10</v>
      </c>
      <c r="AI23" s="14" t="s">
        <v>10</v>
      </c>
      <c r="AJ23" s="14" t="s">
        <v>10</v>
      </c>
      <c r="AK23" s="14" t="s">
        <v>10</v>
      </c>
      <c r="AL23" s="14" t="s">
        <v>10</v>
      </c>
      <c r="AM23" s="14" t="s">
        <v>10</v>
      </c>
      <c r="AN23" s="14" t="s">
        <v>10</v>
      </c>
      <c r="AO23" s="14" t="s">
        <v>10</v>
      </c>
      <c r="AP23" s="14" t="s">
        <v>10</v>
      </c>
      <c r="AQ23" s="14" t="s">
        <v>10</v>
      </c>
      <c r="AR23" s="14" t="s">
        <v>10</v>
      </c>
      <c r="AS23" s="14" t="s">
        <v>10</v>
      </c>
      <c r="AT23" s="14" t="s">
        <v>10</v>
      </c>
      <c r="AU23" s="14" t="s">
        <v>10</v>
      </c>
      <c r="AV23" s="14" t="s">
        <v>10</v>
      </c>
      <c r="AW23" s="14" t="s">
        <v>10</v>
      </c>
      <c r="AX23" s="14" t="s">
        <v>10</v>
      </c>
      <c r="AY23" s="14" t="s">
        <v>10</v>
      </c>
      <c r="AZ23" s="14" t="s">
        <v>10</v>
      </c>
      <c r="BA23" s="14" t="s">
        <v>10</v>
      </c>
      <c r="BB23" s="14" t="s">
        <v>10</v>
      </c>
      <c r="BC23" s="14" t="s">
        <v>10</v>
      </c>
      <c r="BD23" s="14" t="s">
        <v>10</v>
      </c>
      <c r="BE23" s="14" t="s">
        <v>10</v>
      </c>
      <c r="BF23" s="14" t="s">
        <v>10</v>
      </c>
      <c r="BG23" s="14" t="s">
        <v>10</v>
      </c>
      <c r="BH23" s="14" t="s">
        <v>10</v>
      </c>
      <c r="BI23" s="14" t="s">
        <v>10</v>
      </c>
      <c r="BJ23" s="14" t="s">
        <v>10</v>
      </c>
      <c r="BK23" s="14" t="s">
        <v>10</v>
      </c>
      <c r="BL23" s="14" t="s">
        <v>10</v>
      </c>
      <c r="BM23" s="14" t="s">
        <v>10</v>
      </c>
      <c r="BN23" s="14" t="s">
        <v>10</v>
      </c>
      <c r="BO23" s="14" t="s">
        <v>10</v>
      </c>
      <c r="BP23" s="14" t="s">
        <v>10</v>
      </c>
      <c r="BQ23" s="14" t="s">
        <v>10</v>
      </c>
      <c r="BR23" s="14" t="s">
        <v>10</v>
      </c>
      <c r="BS23" s="14" t="s">
        <v>10</v>
      </c>
      <c r="BT23" s="14" t="s">
        <v>10</v>
      </c>
      <c r="BU23" s="14" t="s">
        <v>10</v>
      </c>
      <c r="BV23" s="14" t="s">
        <v>10</v>
      </c>
      <c r="BW23" s="14" t="s">
        <v>10</v>
      </c>
      <c r="BX23" s="14" t="s">
        <v>10</v>
      </c>
      <c r="BY23" s="14" t="s">
        <v>10</v>
      </c>
      <c r="BZ23" s="14" t="s">
        <v>10</v>
      </c>
      <c r="CA23" s="14" t="s">
        <v>10</v>
      </c>
      <c r="CB23" s="14" t="s">
        <v>10</v>
      </c>
      <c r="CC23" s="14" t="s">
        <v>10</v>
      </c>
      <c r="CD23" s="14" t="s">
        <v>10</v>
      </c>
      <c r="CE23" s="14" t="s">
        <v>10</v>
      </c>
      <c r="CF23" s="14" t="s">
        <v>10</v>
      </c>
      <c r="CG23" s="14" t="s">
        <v>10</v>
      </c>
      <c r="CH23" s="14" t="s">
        <v>10</v>
      </c>
      <c r="CI23" s="14" t="s">
        <v>10</v>
      </c>
      <c r="CJ23" s="14" t="s">
        <v>10</v>
      </c>
      <c r="CK23" s="14" t="s">
        <v>10</v>
      </c>
      <c r="CL23">
        <v>2</v>
      </c>
      <c r="CM23">
        <v>1</v>
      </c>
      <c r="CN23">
        <v>1</v>
      </c>
      <c r="CO23">
        <v>0</v>
      </c>
      <c r="CP23">
        <v>1</v>
      </c>
      <c r="CQ23">
        <v>0</v>
      </c>
      <c r="CR23">
        <v>2</v>
      </c>
      <c r="CS23">
        <v>1</v>
      </c>
      <c r="CT23">
        <v>0</v>
      </c>
      <c r="CU23">
        <v>2</v>
      </c>
      <c r="CV23">
        <v>0</v>
      </c>
      <c r="CW23">
        <v>0</v>
      </c>
      <c r="CX23">
        <v>1</v>
      </c>
      <c r="CY23">
        <v>0</v>
      </c>
      <c r="CZ23">
        <v>2</v>
      </c>
      <c r="DA23">
        <v>1</v>
      </c>
      <c r="DB23">
        <v>1</v>
      </c>
      <c r="DC23">
        <v>2</v>
      </c>
      <c r="DD23">
        <v>1</v>
      </c>
      <c r="DE23">
        <v>2</v>
      </c>
      <c r="DF23">
        <v>2</v>
      </c>
      <c r="DG23">
        <v>1</v>
      </c>
      <c r="DH23">
        <v>2</v>
      </c>
      <c r="DI23">
        <v>2</v>
      </c>
      <c r="DJ23">
        <v>1</v>
      </c>
      <c r="DK23">
        <v>1</v>
      </c>
      <c r="DL23">
        <v>2</v>
      </c>
      <c r="DM23">
        <v>1</v>
      </c>
      <c r="DN23">
        <v>1</v>
      </c>
      <c r="DO23">
        <v>2</v>
      </c>
      <c r="DP23">
        <v>1</v>
      </c>
      <c r="DQ23">
        <v>1</v>
      </c>
      <c r="DR23">
        <v>1</v>
      </c>
      <c r="DS23">
        <v>1</v>
      </c>
      <c r="DT23">
        <v>2</v>
      </c>
      <c r="DU23">
        <v>1</v>
      </c>
      <c r="DV23">
        <v>2</v>
      </c>
      <c r="DW23">
        <v>1</v>
      </c>
      <c r="DX23">
        <v>2</v>
      </c>
      <c r="DY23">
        <v>1</v>
      </c>
      <c r="DZ23">
        <v>1</v>
      </c>
      <c r="EA23">
        <v>1</v>
      </c>
      <c r="EB23">
        <v>2</v>
      </c>
      <c r="EC23" s="14" t="s">
        <v>10</v>
      </c>
      <c r="ED23" s="14" t="s">
        <v>10</v>
      </c>
      <c r="EE23" s="14" t="s">
        <v>10</v>
      </c>
      <c r="EF23" s="14" t="s">
        <v>10</v>
      </c>
      <c r="EG23" s="14" t="s">
        <v>10</v>
      </c>
      <c r="EH23" s="14" t="s">
        <v>10</v>
      </c>
      <c r="EI23" s="14" t="s">
        <v>10</v>
      </c>
      <c r="EJ23" s="14" t="s">
        <v>10</v>
      </c>
      <c r="EK23" s="14" t="s">
        <v>10</v>
      </c>
      <c r="EL23" s="14" t="s">
        <v>10</v>
      </c>
      <c r="EM23" s="14" t="s">
        <v>10</v>
      </c>
      <c r="EN23" s="14" t="s">
        <v>10</v>
      </c>
      <c r="EO23" s="14" t="s">
        <v>10</v>
      </c>
      <c r="EP23" s="14" t="s">
        <v>10</v>
      </c>
      <c r="EQ23" s="14" t="s">
        <v>10</v>
      </c>
      <c r="ER23" s="14" t="s">
        <v>10</v>
      </c>
      <c r="ES23" s="14" t="s">
        <v>10</v>
      </c>
      <c r="ET23" s="14" t="s">
        <v>10</v>
      </c>
      <c r="EU23" s="14" t="s">
        <v>10</v>
      </c>
      <c r="EV23" s="14" t="s">
        <v>10</v>
      </c>
      <c r="EW23" s="14" t="s">
        <v>10</v>
      </c>
      <c r="EX23" s="14" t="s">
        <v>10</v>
      </c>
      <c r="EY23" s="14" t="s">
        <v>10</v>
      </c>
      <c r="EZ23" s="14" t="s">
        <v>10</v>
      </c>
      <c r="FA23" s="14" t="s">
        <v>10</v>
      </c>
      <c r="FB23" s="14" t="s">
        <v>10</v>
      </c>
      <c r="FC23" s="14" t="s">
        <v>10</v>
      </c>
      <c r="FD23" s="14" t="s">
        <v>10</v>
      </c>
      <c r="FE23" s="14" t="s">
        <v>10</v>
      </c>
      <c r="FF23" s="14" t="s">
        <v>10</v>
      </c>
      <c r="FG23">
        <v>1</v>
      </c>
      <c r="FH23">
        <v>2</v>
      </c>
      <c r="FI23">
        <v>3</v>
      </c>
      <c r="FJ23">
        <v>2</v>
      </c>
      <c r="FK23">
        <v>2</v>
      </c>
      <c r="FL23">
        <v>4</v>
      </c>
      <c r="FM23">
        <v>2</v>
      </c>
      <c r="FN23">
        <v>2</v>
      </c>
      <c r="FO23">
        <v>2</v>
      </c>
      <c r="FP23">
        <v>4</v>
      </c>
      <c r="FQ23">
        <v>2</v>
      </c>
      <c r="FR23">
        <v>2</v>
      </c>
      <c r="FS23">
        <v>2</v>
      </c>
      <c r="FT23">
        <v>3</v>
      </c>
      <c r="FU23">
        <v>4</v>
      </c>
      <c r="FV23">
        <v>4</v>
      </c>
      <c r="FW23">
        <v>4</v>
      </c>
      <c r="FX23">
        <v>3</v>
      </c>
      <c r="FY23">
        <v>2</v>
      </c>
      <c r="FZ23">
        <v>3</v>
      </c>
      <c r="GA23" s="7">
        <f t="shared" si="0"/>
        <v>21437</v>
      </c>
      <c r="GB23" s="25" t="str">
        <f t="shared" si="3"/>
        <v>Female</v>
      </c>
      <c r="GC23" s="5" t="str">
        <f t="shared" si="23"/>
        <v>female</v>
      </c>
      <c r="GD23" s="5" t="str">
        <f t="shared" si="53"/>
        <v>18</v>
      </c>
      <c r="GE23" s="5" t="str">
        <f t="shared" si="54"/>
        <v>Other/Mixed</v>
      </c>
      <c r="GF23" s="5" t="str">
        <f t="shared" si="55"/>
        <v>notHisp/Lat</v>
      </c>
      <c r="GG23" s="5">
        <f t="shared" si="56"/>
        <v>0</v>
      </c>
      <c r="GH23" s="5">
        <f t="shared" si="57"/>
        <v>0</v>
      </c>
      <c r="GI23" s="5">
        <f t="shared" si="58"/>
        <v>1</v>
      </c>
      <c r="GJ23" s="5">
        <f t="shared" si="59"/>
        <v>0</v>
      </c>
      <c r="GK23" s="5">
        <f t="shared" si="60"/>
        <v>0</v>
      </c>
      <c r="GL23" s="5">
        <f t="shared" si="61"/>
        <v>2</v>
      </c>
      <c r="GM23" s="5">
        <f t="shared" si="62"/>
        <v>3</v>
      </c>
      <c r="GN23" s="5">
        <f t="shared" si="63"/>
        <v>3</v>
      </c>
      <c r="GO23" s="5">
        <f t="shared" si="64"/>
        <v>4</v>
      </c>
      <c r="GP23" s="8"/>
      <c r="GQ23" s="14" t="s">
        <v>10</v>
      </c>
      <c r="GR23" s="14" t="s">
        <v>10</v>
      </c>
      <c r="GS23" s="14" t="s">
        <v>10</v>
      </c>
      <c r="GT23" s="14" t="s">
        <v>10</v>
      </c>
      <c r="GU23" s="27" t="s">
        <v>10</v>
      </c>
      <c r="GV23" s="27" t="s">
        <v>10</v>
      </c>
      <c r="GW23" s="27" t="s">
        <v>10</v>
      </c>
      <c r="GX23" s="27" t="s">
        <v>10</v>
      </c>
      <c r="GY23" s="27" t="s">
        <v>10</v>
      </c>
      <c r="GZ23" s="27" t="s">
        <v>10</v>
      </c>
      <c r="HA23" s="27" t="s">
        <v>10</v>
      </c>
      <c r="HB23" s="5">
        <f t="shared" si="36"/>
        <v>18</v>
      </c>
      <c r="HC23" s="5" t="str">
        <f t="shared" ref="HC23:HC54" si="65">IF(DB23=".",".",IF(COUNTBLANK(DB23:EB23)&gt;0,"Incomplete","ok"))</f>
        <v>ok</v>
      </c>
      <c r="HD23" s="23">
        <v>1.3566459144174437E-2</v>
      </c>
      <c r="HE23" s="23">
        <f t="shared" ref="HE23:HE54" si="66" xml:space="preserve"> -LN(HD23)</f>
        <v>4.3001547718168887</v>
      </c>
      <c r="HF23" s="23">
        <v>0.92592592592592593</v>
      </c>
      <c r="HG23" s="23">
        <v>0.44444444444444442</v>
      </c>
      <c r="HH23" s="14" t="s">
        <v>10</v>
      </c>
      <c r="HI23" s="14" t="s">
        <v>10</v>
      </c>
      <c r="HJ23" s="14" t="s">
        <v>10</v>
      </c>
      <c r="HK23" s="14" t="s">
        <v>10</v>
      </c>
      <c r="HL23" s="14" t="s">
        <v>10</v>
      </c>
      <c r="HM23" s="5">
        <f t="shared" ref="HM23:HM54" si="67">IF(ISBLANK(FL23)+ISBLANK(FN23)+ISBLANK(FS23)+ISBLANK(FU23)&gt;0,".",(5-FL23)+(5-FN23)+(5-FS23)+(5-FU23))</f>
        <v>8</v>
      </c>
      <c r="HN23" s="5">
        <f t="shared" ref="HN23:HN54" si="68">IF(ISBLANK(FG23)+ISBLANK(FJ23)+ISBLANK(FM23)+ISBLANK(FQ23)&gt;0,".",FG23+FJ23+FM23+FQ23)</f>
        <v>7</v>
      </c>
      <c r="HO23" s="5">
        <f t="shared" ref="HO23:HO54" si="69">IF(ISBLANK(FH23)+ISBLANK(FK23)+ISBLANK(FR23)+ISBLANK(FY23)&gt;0,".",FH23+FK23+FR23+FY23)</f>
        <v>8</v>
      </c>
      <c r="HP23" s="5">
        <f t="shared" ref="HP23:HP54" si="70">IF(ISBLANK(FO23)+ISBLANK(FT23)+ISBLANK(FV23)+ISBLANK(FX23)&gt;0,".",(5-FO23)+(5-FT23)+(5-FV23)+(5-FX23))</f>
        <v>8</v>
      </c>
      <c r="HQ23" s="5">
        <f t="shared" ref="HQ23:HQ54" si="71">IF(ISBLANK(FI23)+ISBLANK(FP23)+ISBLANK(FW23)+ISBLANK(FZ23)&gt;0,".",(5-FI23)+(5-FP23)+(5-FW23)+(5-FZ23))</f>
        <v>6</v>
      </c>
    </row>
    <row r="24" spans="1:225" x14ac:dyDescent="0.25">
      <c r="A24" s="15" t="s">
        <v>854</v>
      </c>
      <c r="B24" s="13" t="s">
        <v>777</v>
      </c>
      <c r="C24" s="13" t="s">
        <v>768</v>
      </c>
      <c r="D24" s="13" t="s">
        <v>766</v>
      </c>
      <c r="E24" s="12">
        <v>2</v>
      </c>
      <c r="F24" s="12">
        <v>2</v>
      </c>
      <c r="G24" s="12">
        <v>2</v>
      </c>
      <c r="H24" s="12">
        <v>2</v>
      </c>
      <c r="I24" s="12">
        <v>2</v>
      </c>
      <c r="J24" s="12">
        <v>2</v>
      </c>
      <c r="K24" s="12">
        <v>2</v>
      </c>
      <c r="L24" s="12">
        <v>3</v>
      </c>
      <c r="M24" s="12">
        <v>3</v>
      </c>
      <c r="N24" s="12">
        <v>3</v>
      </c>
      <c r="O24" s="14" t="s">
        <v>10</v>
      </c>
      <c r="P24" s="14" t="s">
        <v>10</v>
      </c>
      <c r="Q24" s="14" t="s">
        <v>10</v>
      </c>
      <c r="R24" s="14" t="s">
        <v>10</v>
      </c>
      <c r="S24" s="14" t="s">
        <v>10</v>
      </c>
      <c r="T24" s="14" t="s">
        <v>10</v>
      </c>
      <c r="U24" s="14" t="s">
        <v>10</v>
      </c>
      <c r="V24" s="14" t="s">
        <v>10</v>
      </c>
      <c r="W24" s="14" t="s">
        <v>10</v>
      </c>
      <c r="X24" s="14" t="s">
        <v>10</v>
      </c>
      <c r="Y24" s="14" t="s">
        <v>10</v>
      </c>
      <c r="Z24" s="14" t="s">
        <v>10</v>
      </c>
      <c r="AA24" s="14" t="s">
        <v>10</v>
      </c>
      <c r="AB24" s="14" t="s">
        <v>10</v>
      </c>
      <c r="AC24" s="14" t="s">
        <v>10</v>
      </c>
      <c r="AD24" s="14" t="s">
        <v>10</v>
      </c>
      <c r="AE24" s="14" t="s">
        <v>10</v>
      </c>
      <c r="AF24" s="14" t="s">
        <v>10</v>
      </c>
      <c r="AG24" s="14" t="s">
        <v>10</v>
      </c>
      <c r="AH24" s="14" t="s">
        <v>10</v>
      </c>
      <c r="AI24" s="14" t="s">
        <v>10</v>
      </c>
      <c r="AJ24" s="14" t="s">
        <v>10</v>
      </c>
      <c r="AK24" s="14" t="s">
        <v>10</v>
      </c>
      <c r="AL24" s="14" t="s">
        <v>10</v>
      </c>
      <c r="AM24" s="14" t="s">
        <v>10</v>
      </c>
      <c r="AN24" s="14" t="s">
        <v>10</v>
      </c>
      <c r="AO24" s="14" t="s">
        <v>10</v>
      </c>
      <c r="AP24" s="14" t="s">
        <v>10</v>
      </c>
      <c r="AQ24" s="14" t="s">
        <v>10</v>
      </c>
      <c r="AR24" s="14" t="s">
        <v>10</v>
      </c>
      <c r="AS24" s="14" t="s">
        <v>10</v>
      </c>
      <c r="AT24" s="14" t="s">
        <v>10</v>
      </c>
      <c r="AU24" s="14" t="s">
        <v>10</v>
      </c>
      <c r="AV24" s="14" t="s">
        <v>10</v>
      </c>
      <c r="AW24" s="14" t="s">
        <v>10</v>
      </c>
      <c r="AX24" s="14" t="s">
        <v>10</v>
      </c>
      <c r="AY24" s="14" t="s">
        <v>10</v>
      </c>
      <c r="AZ24" s="14" t="s">
        <v>10</v>
      </c>
      <c r="BA24" s="14" t="s">
        <v>10</v>
      </c>
      <c r="BB24" s="14" t="s">
        <v>10</v>
      </c>
      <c r="BC24" s="14" t="s">
        <v>10</v>
      </c>
      <c r="BD24" s="14" t="s">
        <v>10</v>
      </c>
      <c r="BE24" s="14" t="s">
        <v>10</v>
      </c>
      <c r="BF24" s="14" t="s">
        <v>10</v>
      </c>
      <c r="BG24" s="14" t="s">
        <v>10</v>
      </c>
      <c r="BH24" s="14" t="s">
        <v>10</v>
      </c>
      <c r="BI24" s="14" t="s">
        <v>10</v>
      </c>
      <c r="BJ24" s="14" t="s">
        <v>10</v>
      </c>
      <c r="BK24" s="14" t="s">
        <v>10</v>
      </c>
      <c r="BL24" s="14" t="s">
        <v>10</v>
      </c>
      <c r="BM24" s="14" t="s">
        <v>10</v>
      </c>
      <c r="BN24" s="14" t="s">
        <v>10</v>
      </c>
      <c r="BO24" s="14" t="s">
        <v>10</v>
      </c>
      <c r="BP24" s="14" t="s">
        <v>10</v>
      </c>
      <c r="BQ24" s="14" t="s">
        <v>10</v>
      </c>
      <c r="BR24" s="14" t="s">
        <v>10</v>
      </c>
      <c r="BS24" s="14" t="s">
        <v>10</v>
      </c>
      <c r="BT24" s="14" t="s">
        <v>10</v>
      </c>
      <c r="BU24" s="14" t="s">
        <v>10</v>
      </c>
      <c r="BV24" s="14" t="s">
        <v>10</v>
      </c>
      <c r="BW24" s="14" t="s">
        <v>10</v>
      </c>
      <c r="BX24" s="14" t="s">
        <v>10</v>
      </c>
      <c r="BY24" s="14" t="s">
        <v>10</v>
      </c>
      <c r="BZ24" s="14" t="s">
        <v>10</v>
      </c>
      <c r="CA24" s="14" t="s">
        <v>10</v>
      </c>
      <c r="CB24" s="14" t="s">
        <v>10</v>
      </c>
      <c r="CC24" s="14" t="s">
        <v>10</v>
      </c>
      <c r="CD24" s="14" t="s">
        <v>10</v>
      </c>
      <c r="CE24" s="14" t="s">
        <v>10</v>
      </c>
      <c r="CF24" s="14" t="s">
        <v>10</v>
      </c>
      <c r="CG24" s="14" t="s">
        <v>10</v>
      </c>
      <c r="CH24" s="14" t="s">
        <v>10</v>
      </c>
      <c r="CI24" s="14" t="s">
        <v>10</v>
      </c>
      <c r="CJ24" s="14" t="s">
        <v>10</v>
      </c>
      <c r="CK24" s="14" t="s">
        <v>10</v>
      </c>
      <c r="CL24">
        <v>2</v>
      </c>
      <c r="CM24">
        <v>2</v>
      </c>
      <c r="CN24">
        <v>2</v>
      </c>
      <c r="CO24">
        <v>1</v>
      </c>
      <c r="CP24">
        <v>2</v>
      </c>
      <c r="CQ24">
        <v>1</v>
      </c>
      <c r="CR24">
        <v>2</v>
      </c>
      <c r="CS24">
        <v>2</v>
      </c>
      <c r="CT24">
        <v>1</v>
      </c>
      <c r="CU24">
        <v>2</v>
      </c>
      <c r="CV24">
        <v>2</v>
      </c>
      <c r="CW24">
        <v>1</v>
      </c>
      <c r="CX24">
        <v>1</v>
      </c>
      <c r="CY24">
        <v>1</v>
      </c>
      <c r="CZ24">
        <v>1</v>
      </c>
      <c r="DA24">
        <v>1</v>
      </c>
      <c r="DB24">
        <v>1</v>
      </c>
      <c r="DC24">
        <v>1</v>
      </c>
      <c r="DD24">
        <v>1</v>
      </c>
      <c r="DE24">
        <v>2</v>
      </c>
      <c r="DF24">
        <v>1</v>
      </c>
      <c r="DG24">
        <v>1</v>
      </c>
      <c r="DH24">
        <v>1</v>
      </c>
      <c r="DI24">
        <v>2</v>
      </c>
      <c r="DJ24">
        <v>1</v>
      </c>
      <c r="DK24">
        <v>1</v>
      </c>
      <c r="DL24">
        <v>2</v>
      </c>
      <c r="DM24">
        <v>1</v>
      </c>
      <c r="DN24">
        <v>1</v>
      </c>
      <c r="DO24">
        <v>1</v>
      </c>
      <c r="DP24">
        <v>1</v>
      </c>
      <c r="DQ24">
        <v>1</v>
      </c>
      <c r="DR24">
        <v>1</v>
      </c>
      <c r="DS24">
        <v>1</v>
      </c>
      <c r="DT24">
        <v>2</v>
      </c>
      <c r="DU24">
        <v>1</v>
      </c>
      <c r="DV24">
        <v>1</v>
      </c>
      <c r="DW24">
        <v>1</v>
      </c>
      <c r="DX24">
        <v>2</v>
      </c>
      <c r="DY24">
        <v>1</v>
      </c>
      <c r="DZ24">
        <v>1</v>
      </c>
      <c r="EA24">
        <v>1</v>
      </c>
      <c r="EB24">
        <v>2</v>
      </c>
      <c r="EC24" s="14" t="s">
        <v>10</v>
      </c>
      <c r="ED24" s="14" t="s">
        <v>10</v>
      </c>
      <c r="EE24" s="14" t="s">
        <v>10</v>
      </c>
      <c r="EF24" s="14" t="s">
        <v>10</v>
      </c>
      <c r="EG24" s="14" t="s">
        <v>10</v>
      </c>
      <c r="EH24" s="14" t="s">
        <v>10</v>
      </c>
      <c r="EI24" s="14" t="s">
        <v>10</v>
      </c>
      <c r="EJ24" s="14" t="s">
        <v>10</v>
      </c>
      <c r="EK24" s="14" t="s">
        <v>10</v>
      </c>
      <c r="EL24" s="14" t="s">
        <v>10</v>
      </c>
      <c r="EM24" s="14" t="s">
        <v>10</v>
      </c>
      <c r="EN24" s="14" t="s">
        <v>10</v>
      </c>
      <c r="EO24" s="14" t="s">
        <v>10</v>
      </c>
      <c r="EP24" s="14" t="s">
        <v>10</v>
      </c>
      <c r="EQ24" s="14" t="s">
        <v>10</v>
      </c>
      <c r="ER24" s="14" t="s">
        <v>10</v>
      </c>
      <c r="ES24" s="14" t="s">
        <v>10</v>
      </c>
      <c r="ET24" s="14" t="s">
        <v>10</v>
      </c>
      <c r="EU24" s="14" t="s">
        <v>10</v>
      </c>
      <c r="EV24" s="14" t="s">
        <v>10</v>
      </c>
      <c r="EW24" s="14" t="s">
        <v>10</v>
      </c>
      <c r="EX24" s="14" t="s">
        <v>10</v>
      </c>
      <c r="EY24" s="14" t="s">
        <v>10</v>
      </c>
      <c r="EZ24" s="14" t="s">
        <v>10</v>
      </c>
      <c r="FA24" s="14" t="s">
        <v>10</v>
      </c>
      <c r="FB24" s="14" t="s">
        <v>10</v>
      </c>
      <c r="FC24" s="14" t="s">
        <v>10</v>
      </c>
      <c r="FD24" s="14" t="s">
        <v>10</v>
      </c>
      <c r="FE24" s="14" t="s">
        <v>10</v>
      </c>
      <c r="FF24" s="14" t="s">
        <v>10</v>
      </c>
      <c r="FG24">
        <v>1</v>
      </c>
      <c r="FH24">
        <v>1</v>
      </c>
      <c r="FI24">
        <v>2</v>
      </c>
      <c r="FJ24">
        <v>1</v>
      </c>
      <c r="FK24">
        <v>2</v>
      </c>
      <c r="FL24">
        <v>2</v>
      </c>
      <c r="FM24">
        <v>1</v>
      </c>
      <c r="FN24">
        <v>2</v>
      </c>
      <c r="FO24">
        <v>2</v>
      </c>
      <c r="FP24">
        <v>2</v>
      </c>
      <c r="FQ24">
        <v>2</v>
      </c>
      <c r="FR24">
        <v>2</v>
      </c>
      <c r="FS24">
        <v>2</v>
      </c>
      <c r="FT24">
        <v>2</v>
      </c>
      <c r="FU24">
        <v>2</v>
      </c>
      <c r="FV24">
        <v>3</v>
      </c>
      <c r="FW24">
        <v>3</v>
      </c>
      <c r="FX24">
        <v>2</v>
      </c>
      <c r="FY24">
        <v>2</v>
      </c>
      <c r="FZ24">
        <v>3</v>
      </c>
      <c r="GA24" s="7" t="str">
        <f t="shared" si="0"/>
        <v>21438</v>
      </c>
      <c r="GB24" s="25" t="str">
        <f t="shared" si="3"/>
        <v>Female</v>
      </c>
      <c r="GC24" s="5" t="str">
        <f t="shared" si="23"/>
        <v>female</v>
      </c>
      <c r="GD24" s="5" t="str">
        <f t="shared" si="53"/>
        <v>18</v>
      </c>
      <c r="GE24" s="5" t="str">
        <f t="shared" si="54"/>
        <v>White</v>
      </c>
      <c r="GF24" s="5" t="str">
        <f t="shared" si="55"/>
        <v>notHisp/Lat</v>
      </c>
      <c r="GG24" s="5">
        <f t="shared" si="56"/>
        <v>0</v>
      </c>
      <c r="GH24" s="5">
        <f t="shared" si="57"/>
        <v>0</v>
      </c>
      <c r="GI24" s="5">
        <f t="shared" si="58"/>
        <v>0</v>
      </c>
      <c r="GJ24" s="5">
        <f t="shared" si="59"/>
        <v>0</v>
      </c>
      <c r="GK24" s="5">
        <f t="shared" si="60"/>
        <v>0</v>
      </c>
      <c r="GL24" s="5">
        <f t="shared" si="61"/>
        <v>2</v>
      </c>
      <c r="GM24" s="5">
        <f t="shared" si="62"/>
        <v>3</v>
      </c>
      <c r="GN24" s="5">
        <f t="shared" si="63"/>
        <v>3</v>
      </c>
      <c r="GO24" s="5">
        <f t="shared" si="64"/>
        <v>3</v>
      </c>
      <c r="GP24" s="8"/>
      <c r="GQ24" s="14" t="s">
        <v>10</v>
      </c>
      <c r="GR24" s="14" t="s">
        <v>10</v>
      </c>
      <c r="GS24" s="14" t="s">
        <v>10</v>
      </c>
      <c r="GT24" s="14" t="s">
        <v>10</v>
      </c>
      <c r="GU24" s="27" t="s">
        <v>10</v>
      </c>
      <c r="GV24" s="27" t="s">
        <v>10</v>
      </c>
      <c r="GW24" s="27" t="s">
        <v>10</v>
      </c>
      <c r="GX24" s="27" t="s">
        <v>10</v>
      </c>
      <c r="GY24" s="27" t="s">
        <v>10</v>
      </c>
      <c r="GZ24" s="27" t="s">
        <v>10</v>
      </c>
      <c r="HA24" s="27" t="s">
        <v>10</v>
      </c>
      <c r="HB24" s="5">
        <f t="shared" si="36"/>
        <v>24</v>
      </c>
      <c r="HC24" s="5" t="str">
        <f t="shared" si="65"/>
        <v>ok</v>
      </c>
      <c r="HD24" s="23">
        <v>6.3937316683831277E-2</v>
      </c>
      <c r="HE24" s="23">
        <f t="shared" si="66"/>
        <v>2.7498521023894553</v>
      </c>
      <c r="HF24" s="23">
        <v>0.96296296296296291</v>
      </c>
      <c r="HG24" s="23">
        <v>0.33333333333333331</v>
      </c>
      <c r="HH24" s="14" t="s">
        <v>10</v>
      </c>
      <c r="HI24" s="14" t="s">
        <v>10</v>
      </c>
      <c r="HJ24" s="14" t="s">
        <v>10</v>
      </c>
      <c r="HK24" s="14" t="s">
        <v>10</v>
      </c>
      <c r="HL24" s="14" t="s">
        <v>10</v>
      </c>
      <c r="HM24" s="5">
        <f t="shared" si="67"/>
        <v>12</v>
      </c>
      <c r="HN24" s="5">
        <f t="shared" si="68"/>
        <v>5</v>
      </c>
      <c r="HO24" s="5">
        <f t="shared" si="69"/>
        <v>7</v>
      </c>
      <c r="HP24" s="5">
        <f t="shared" si="70"/>
        <v>11</v>
      </c>
      <c r="HQ24" s="5">
        <f t="shared" si="71"/>
        <v>10</v>
      </c>
    </row>
    <row r="25" spans="1:225" x14ac:dyDescent="0.25">
      <c r="A25" s="11">
        <v>21439</v>
      </c>
      <c r="B25" s="13" t="s">
        <v>772</v>
      </c>
      <c r="C25" s="13" t="s">
        <v>780</v>
      </c>
      <c r="D25" s="13" t="s">
        <v>766</v>
      </c>
      <c r="E25" s="12">
        <v>2</v>
      </c>
      <c r="F25" s="12">
        <v>1</v>
      </c>
      <c r="G25" s="12">
        <v>1</v>
      </c>
      <c r="H25" s="12">
        <v>2</v>
      </c>
      <c r="I25" s="12">
        <v>2</v>
      </c>
      <c r="J25" s="12">
        <v>1</v>
      </c>
      <c r="K25" s="12">
        <v>2</v>
      </c>
      <c r="L25" s="12">
        <v>2</v>
      </c>
      <c r="M25" s="12">
        <v>1</v>
      </c>
      <c r="N25" s="12">
        <v>1</v>
      </c>
      <c r="O25" s="14" t="s">
        <v>10</v>
      </c>
      <c r="P25" s="14" t="s">
        <v>10</v>
      </c>
      <c r="Q25" s="14" t="s">
        <v>10</v>
      </c>
      <c r="R25" s="14" t="s">
        <v>10</v>
      </c>
      <c r="S25" s="14" t="s">
        <v>10</v>
      </c>
      <c r="T25" s="14" t="s">
        <v>10</v>
      </c>
      <c r="U25" s="14" t="s">
        <v>10</v>
      </c>
      <c r="V25" s="14" t="s">
        <v>10</v>
      </c>
      <c r="W25" s="14" t="s">
        <v>10</v>
      </c>
      <c r="X25" s="14" t="s">
        <v>10</v>
      </c>
      <c r="Y25" s="14" t="s">
        <v>10</v>
      </c>
      <c r="Z25" s="14" t="s">
        <v>10</v>
      </c>
      <c r="AA25" s="14" t="s">
        <v>10</v>
      </c>
      <c r="AB25" s="14" t="s">
        <v>10</v>
      </c>
      <c r="AC25" s="14" t="s">
        <v>10</v>
      </c>
      <c r="AD25" s="14" t="s">
        <v>10</v>
      </c>
      <c r="AE25" s="14" t="s">
        <v>10</v>
      </c>
      <c r="AF25" s="14" t="s">
        <v>10</v>
      </c>
      <c r="AG25" s="14" t="s">
        <v>10</v>
      </c>
      <c r="AH25" s="14" t="s">
        <v>10</v>
      </c>
      <c r="AI25" s="14" t="s">
        <v>10</v>
      </c>
      <c r="AJ25" s="14" t="s">
        <v>10</v>
      </c>
      <c r="AK25" s="14" t="s">
        <v>10</v>
      </c>
      <c r="AL25" s="14" t="s">
        <v>10</v>
      </c>
      <c r="AM25" s="14" t="s">
        <v>10</v>
      </c>
      <c r="AN25" s="14" t="s">
        <v>10</v>
      </c>
      <c r="AO25" s="14" t="s">
        <v>10</v>
      </c>
      <c r="AP25" s="14" t="s">
        <v>10</v>
      </c>
      <c r="AQ25" s="14" t="s">
        <v>10</v>
      </c>
      <c r="AR25" s="14" t="s">
        <v>10</v>
      </c>
      <c r="AS25" s="14" t="s">
        <v>10</v>
      </c>
      <c r="AT25" s="14" t="s">
        <v>10</v>
      </c>
      <c r="AU25" s="14" t="s">
        <v>10</v>
      </c>
      <c r="AV25" s="14" t="s">
        <v>10</v>
      </c>
      <c r="AW25" s="14" t="s">
        <v>10</v>
      </c>
      <c r="AX25" s="14" t="s">
        <v>10</v>
      </c>
      <c r="AY25" s="14" t="s">
        <v>10</v>
      </c>
      <c r="AZ25" s="14" t="s">
        <v>10</v>
      </c>
      <c r="BA25" s="14" t="s">
        <v>10</v>
      </c>
      <c r="BB25" s="14" t="s">
        <v>10</v>
      </c>
      <c r="BC25" s="14" t="s">
        <v>10</v>
      </c>
      <c r="BD25" s="14" t="s">
        <v>10</v>
      </c>
      <c r="BE25" s="14" t="s">
        <v>10</v>
      </c>
      <c r="BF25" s="14" t="s">
        <v>10</v>
      </c>
      <c r="BG25" s="14" t="s">
        <v>10</v>
      </c>
      <c r="BH25" s="14" t="s">
        <v>10</v>
      </c>
      <c r="BI25" s="14" t="s">
        <v>10</v>
      </c>
      <c r="BJ25" s="14" t="s">
        <v>10</v>
      </c>
      <c r="BK25" s="14" t="s">
        <v>10</v>
      </c>
      <c r="BL25" s="14" t="s">
        <v>10</v>
      </c>
      <c r="BM25" s="14" t="s">
        <v>10</v>
      </c>
      <c r="BN25" s="14" t="s">
        <v>10</v>
      </c>
      <c r="BO25" s="14" t="s">
        <v>10</v>
      </c>
      <c r="BP25" s="14" t="s">
        <v>10</v>
      </c>
      <c r="BQ25" s="14" t="s">
        <v>10</v>
      </c>
      <c r="BR25" s="14" t="s">
        <v>10</v>
      </c>
      <c r="BS25" s="14" t="s">
        <v>10</v>
      </c>
      <c r="BT25" s="14" t="s">
        <v>10</v>
      </c>
      <c r="BU25" s="14" t="s">
        <v>10</v>
      </c>
      <c r="BV25" s="14" t="s">
        <v>10</v>
      </c>
      <c r="BW25" s="14" t="s">
        <v>10</v>
      </c>
      <c r="BX25" s="14" t="s">
        <v>10</v>
      </c>
      <c r="BY25" s="14" t="s">
        <v>10</v>
      </c>
      <c r="BZ25" s="14" t="s">
        <v>10</v>
      </c>
      <c r="CA25" s="14" t="s">
        <v>10</v>
      </c>
      <c r="CB25" s="14" t="s">
        <v>10</v>
      </c>
      <c r="CC25" s="14" t="s">
        <v>10</v>
      </c>
      <c r="CD25" s="14" t="s">
        <v>10</v>
      </c>
      <c r="CE25" s="14" t="s">
        <v>10</v>
      </c>
      <c r="CF25" s="14" t="s">
        <v>10</v>
      </c>
      <c r="CG25" s="14" t="s">
        <v>10</v>
      </c>
      <c r="CH25" s="14" t="s">
        <v>10</v>
      </c>
      <c r="CI25" s="14" t="s">
        <v>10</v>
      </c>
      <c r="CJ25" s="14" t="s">
        <v>10</v>
      </c>
      <c r="CK25" s="14" t="s">
        <v>10</v>
      </c>
      <c r="CL25">
        <v>2</v>
      </c>
      <c r="CM25">
        <v>2</v>
      </c>
      <c r="CN25">
        <v>1</v>
      </c>
      <c r="CO25">
        <v>0</v>
      </c>
      <c r="CP25">
        <v>2</v>
      </c>
      <c r="CQ25">
        <v>1</v>
      </c>
      <c r="CR25">
        <v>2</v>
      </c>
      <c r="CS25">
        <v>2</v>
      </c>
      <c r="CT25">
        <v>1</v>
      </c>
      <c r="CU25">
        <v>1</v>
      </c>
      <c r="CV25">
        <v>1</v>
      </c>
      <c r="CW25">
        <v>2</v>
      </c>
      <c r="CX25">
        <v>0</v>
      </c>
      <c r="CY25">
        <v>1</v>
      </c>
      <c r="CZ25">
        <v>1</v>
      </c>
      <c r="DA25">
        <v>1</v>
      </c>
      <c r="DB25">
        <v>1</v>
      </c>
      <c r="DC25">
        <v>2</v>
      </c>
      <c r="DD25">
        <v>2</v>
      </c>
      <c r="DE25">
        <v>2</v>
      </c>
      <c r="DF25">
        <v>2</v>
      </c>
      <c r="DG25">
        <v>1</v>
      </c>
      <c r="DH25">
        <v>2</v>
      </c>
      <c r="DI25">
        <v>2</v>
      </c>
      <c r="DJ25">
        <v>1</v>
      </c>
      <c r="DK25">
        <v>2</v>
      </c>
      <c r="DL25">
        <v>2</v>
      </c>
      <c r="DM25">
        <v>2</v>
      </c>
      <c r="DN25">
        <v>1</v>
      </c>
      <c r="DO25">
        <v>2</v>
      </c>
      <c r="DP25">
        <v>2</v>
      </c>
      <c r="DQ25">
        <v>2</v>
      </c>
      <c r="DR25">
        <v>1</v>
      </c>
      <c r="DS25">
        <v>2</v>
      </c>
      <c r="DT25">
        <v>2</v>
      </c>
      <c r="DU25">
        <v>1</v>
      </c>
      <c r="DV25">
        <v>2</v>
      </c>
      <c r="DW25">
        <v>1</v>
      </c>
      <c r="DX25">
        <v>2</v>
      </c>
      <c r="DY25">
        <v>1</v>
      </c>
      <c r="DZ25">
        <v>2</v>
      </c>
      <c r="EA25">
        <v>1</v>
      </c>
      <c r="EB25">
        <v>2</v>
      </c>
      <c r="EC25" s="14" t="s">
        <v>10</v>
      </c>
      <c r="ED25" s="14" t="s">
        <v>10</v>
      </c>
      <c r="EE25" s="14" t="s">
        <v>10</v>
      </c>
      <c r="EF25" s="14" t="s">
        <v>10</v>
      </c>
      <c r="EG25" s="14" t="s">
        <v>10</v>
      </c>
      <c r="EH25" s="14" t="s">
        <v>10</v>
      </c>
      <c r="EI25" s="14" t="s">
        <v>10</v>
      </c>
      <c r="EJ25" s="14" t="s">
        <v>10</v>
      </c>
      <c r="EK25" s="14" t="s">
        <v>10</v>
      </c>
      <c r="EL25" s="14" t="s">
        <v>10</v>
      </c>
      <c r="EM25" s="14" t="s">
        <v>10</v>
      </c>
      <c r="EN25" s="14" t="s">
        <v>10</v>
      </c>
      <c r="EO25" s="14" t="s">
        <v>10</v>
      </c>
      <c r="EP25" s="14" t="s">
        <v>10</v>
      </c>
      <c r="EQ25" s="14" t="s">
        <v>10</v>
      </c>
      <c r="ER25" s="14" t="s">
        <v>10</v>
      </c>
      <c r="ES25" s="14" t="s">
        <v>10</v>
      </c>
      <c r="ET25" s="14" t="s">
        <v>10</v>
      </c>
      <c r="EU25" s="14" t="s">
        <v>10</v>
      </c>
      <c r="EV25" s="14" t="s">
        <v>10</v>
      </c>
      <c r="EW25" s="14" t="s">
        <v>10</v>
      </c>
      <c r="EX25" s="14" t="s">
        <v>10</v>
      </c>
      <c r="EY25" s="14" t="s">
        <v>10</v>
      </c>
      <c r="EZ25" s="14" t="s">
        <v>10</v>
      </c>
      <c r="FA25" s="14" t="s">
        <v>10</v>
      </c>
      <c r="FB25" s="14" t="s">
        <v>10</v>
      </c>
      <c r="FC25" s="14" t="s">
        <v>10</v>
      </c>
      <c r="FD25" s="14" t="s">
        <v>10</v>
      </c>
      <c r="FE25" s="14" t="s">
        <v>10</v>
      </c>
      <c r="FF25" s="14" t="s">
        <v>10</v>
      </c>
      <c r="FG25">
        <v>2</v>
      </c>
      <c r="FH25">
        <v>3</v>
      </c>
      <c r="FI25">
        <v>2</v>
      </c>
      <c r="FJ25">
        <v>2</v>
      </c>
      <c r="FK25">
        <v>3</v>
      </c>
      <c r="FL25">
        <v>2</v>
      </c>
      <c r="FM25">
        <v>2</v>
      </c>
      <c r="FN25">
        <v>2</v>
      </c>
      <c r="FO25">
        <v>2</v>
      </c>
      <c r="FP25">
        <v>3</v>
      </c>
      <c r="FQ25">
        <v>2</v>
      </c>
      <c r="FR25">
        <v>2</v>
      </c>
      <c r="FS25">
        <v>2</v>
      </c>
      <c r="FT25">
        <v>3</v>
      </c>
      <c r="FU25">
        <v>2</v>
      </c>
      <c r="FV25">
        <v>3</v>
      </c>
      <c r="FW25">
        <v>3</v>
      </c>
      <c r="FX25">
        <v>3</v>
      </c>
      <c r="FY25">
        <v>3</v>
      </c>
      <c r="FZ25">
        <v>2</v>
      </c>
      <c r="GA25" s="7">
        <f t="shared" si="0"/>
        <v>21439</v>
      </c>
      <c r="GB25" s="25" t="str">
        <f t="shared" si="3"/>
        <v>non-binary</v>
      </c>
      <c r="GC25" s="5" t="str">
        <f t="shared" si="23"/>
        <v>non-binary</v>
      </c>
      <c r="GD25" s="5" t="str">
        <f t="shared" si="53"/>
        <v>20</v>
      </c>
      <c r="GE25" s="5" t="str">
        <f t="shared" si="54"/>
        <v>White</v>
      </c>
      <c r="GF25" s="5" t="str">
        <f t="shared" si="55"/>
        <v>notHisp/Lat</v>
      </c>
      <c r="GG25" s="5">
        <f t="shared" si="56"/>
        <v>1</v>
      </c>
      <c r="GH25" s="5">
        <f t="shared" si="57"/>
        <v>1</v>
      </c>
      <c r="GI25" s="5">
        <f t="shared" si="58"/>
        <v>0</v>
      </c>
      <c r="GJ25" s="5">
        <f t="shared" si="59"/>
        <v>0</v>
      </c>
      <c r="GK25" s="5">
        <f t="shared" si="60"/>
        <v>1</v>
      </c>
      <c r="GL25" s="5">
        <f t="shared" si="61"/>
        <v>2</v>
      </c>
      <c r="GM25" s="5">
        <f t="shared" si="62"/>
        <v>2</v>
      </c>
      <c r="GN25" s="5">
        <f t="shared" si="63"/>
        <v>1</v>
      </c>
      <c r="GO25" s="5">
        <f t="shared" si="64"/>
        <v>1</v>
      </c>
      <c r="GP25" s="8"/>
      <c r="GQ25" s="14" t="s">
        <v>10</v>
      </c>
      <c r="GR25" s="14" t="s">
        <v>10</v>
      </c>
      <c r="GS25" s="14" t="s">
        <v>10</v>
      </c>
      <c r="GT25" s="14" t="s">
        <v>10</v>
      </c>
      <c r="GU25" s="27" t="s">
        <v>10</v>
      </c>
      <c r="GV25" s="27" t="s">
        <v>10</v>
      </c>
      <c r="GW25" s="27" t="s">
        <v>10</v>
      </c>
      <c r="GX25" s="27" t="s">
        <v>10</v>
      </c>
      <c r="GY25" s="27" t="s">
        <v>10</v>
      </c>
      <c r="GZ25" s="27" t="s">
        <v>10</v>
      </c>
      <c r="HA25" s="27" t="s">
        <v>10</v>
      </c>
      <c r="HB25" s="5">
        <f t="shared" si="36"/>
        <v>24</v>
      </c>
      <c r="HC25" s="5" t="str">
        <f t="shared" si="65"/>
        <v>ok</v>
      </c>
      <c r="HD25" s="23">
        <v>1.5708157522866173E-3</v>
      </c>
      <c r="HE25" s="23">
        <f t="shared" si="66"/>
        <v>6.4561602071170316</v>
      </c>
      <c r="HF25" s="23">
        <v>0.96296296296296291</v>
      </c>
      <c r="HG25" s="23">
        <v>0.77777777777777779</v>
      </c>
      <c r="HH25" s="14" t="s">
        <v>10</v>
      </c>
      <c r="HI25" s="14" t="s">
        <v>10</v>
      </c>
      <c r="HJ25" s="14" t="s">
        <v>10</v>
      </c>
      <c r="HK25" s="14" t="s">
        <v>10</v>
      </c>
      <c r="HL25" s="14" t="s">
        <v>10</v>
      </c>
      <c r="HM25" s="5">
        <f t="shared" si="67"/>
        <v>12</v>
      </c>
      <c r="HN25" s="5">
        <f t="shared" si="68"/>
        <v>8</v>
      </c>
      <c r="HO25" s="5">
        <f t="shared" si="69"/>
        <v>11</v>
      </c>
      <c r="HP25" s="5">
        <f t="shared" si="70"/>
        <v>9</v>
      </c>
      <c r="HQ25" s="5">
        <f t="shared" si="71"/>
        <v>10</v>
      </c>
    </row>
    <row r="26" spans="1:225" x14ac:dyDescent="0.25">
      <c r="A26" s="11">
        <v>21442</v>
      </c>
      <c r="B26" s="13" t="s">
        <v>764</v>
      </c>
      <c r="C26" s="13" t="s">
        <v>933</v>
      </c>
      <c r="D26" s="13" t="s">
        <v>766</v>
      </c>
      <c r="E26" s="12">
        <v>1</v>
      </c>
      <c r="F26" s="12">
        <v>2</v>
      </c>
      <c r="G26" s="12">
        <v>2</v>
      </c>
      <c r="H26" s="12">
        <v>2</v>
      </c>
      <c r="I26" s="12">
        <v>2</v>
      </c>
      <c r="J26" s="12">
        <v>2</v>
      </c>
      <c r="K26" s="12">
        <v>4</v>
      </c>
      <c r="L26" s="12">
        <v>4</v>
      </c>
      <c r="M26" s="12">
        <v>4</v>
      </c>
      <c r="N26" s="12">
        <v>1</v>
      </c>
      <c r="O26" s="14" t="s">
        <v>10</v>
      </c>
      <c r="P26" s="14" t="s">
        <v>10</v>
      </c>
      <c r="Q26" s="14" t="s">
        <v>10</v>
      </c>
      <c r="R26" s="14" t="s">
        <v>10</v>
      </c>
      <c r="S26" s="14" t="s">
        <v>10</v>
      </c>
      <c r="T26" s="14" t="s">
        <v>10</v>
      </c>
      <c r="U26" s="14" t="s">
        <v>10</v>
      </c>
      <c r="V26" s="14" t="s">
        <v>10</v>
      </c>
      <c r="W26" s="14" t="s">
        <v>10</v>
      </c>
      <c r="X26" s="14" t="s">
        <v>10</v>
      </c>
      <c r="Y26" s="14" t="s">
        <v>10</v>
      </c>
      <c r="Z26" s="14" t="s">
        <v>10</v>
      </c>
      <c r="AA26" s="14" t="s">
        <v>10</v>
      </c>
      <c r="AB26" s="14" t="s">
        <v>10</v>
      </c>
      <c r="AC26" s="14" t="s">
        <v>10</v>
      </c>
      <c r="AD26" s="14" t="s">
        <v>10</v>
      </c>
      <c r="AE26" s="14" t="s">
        <v>10</v>
      </c>
      <c r="AF26" s="14" t="s">
        <v>10</v>
      </c>
      <c r="AG26" s="14" t="s">
        <v>10</v>
      </c>
      <c r="AH26" s="14" t="s">
        <v>10</v>
      </c>
      <c r="AI26" s="14" t="s">
        <v>10</v>
      </c>
      <c r="AJ26" s="14" t="s">
        <v>10</v>
      </c>
      <c r="AK26" s="14" t="s">
        <v>10</v>
      </c>
      <c r="AL26" s="14" t="s">
        <v>10</v>
      </c>
      <c r="AM26" s="14" t="s">
        <v>10</v>
      </c>
      <c r="AN26" s="14" t="s">
        <v>10</v>
      </c>
      <c r="AO26" s="14" t="s">
        <v>10</v>
      </c>
      <c r="AP26" s="14" t="s">
        <v>10</v>
      </c>
      <c r="AQ26" s="14" t="s">
        <v>10</v>
      </c>
      <c r="AR26" s="14" t="s">
        <v>10</v>
      </c>
      <c r="AS26" s="14" t="s">
        <v>10</v>
      </c>
      <c r="AT26" s="14" t="s">
        <v>10</v>
      </c>
      <c r="AU26" s="14" t="s">
        <v>10</v>
      </c>
      <c r="AV26" s="14" t="s">
        <v>10</v>
      </c>
      <c r="AW26" s="14" t="s">
        <v>10</v>
      </c>
      <c r="AX26" s="14" t="s">
        <v>10</v>
      </c>
      <c r="AY26" s="14" t="s">
        <v>10</v>
      </c>
      <c r="AZ26" s="14" t="s">
        <v>10</v>
      </c>
      <c r="BA26" s="14" t="s">
        <v>10</v>
      </c>
      <c r="BB26" s="14" t="s">
        <v>10</v>
      </c>
      <c r="BC26" s="14" t="s">
        <v>10</v>
      </c>
      <c r="BD26" s="14" t="s">
        <v>10</v>
      </c>
      <c r="BE26" s="14" t="s">
        <v>10</v>
      </c>
      <c r="BF26" s="14" t="s">
        <v>10</v>
      </c>
      <c r="BG26" s="14" t="s">
        <v>10</v>
      </c>
      <c r="BH26" s="14" t="s">
        <v>10</v>
      </c>
      <c r="BI26" s="14" t="s">
        <v>10</v>
      </c>
      <c r="BJ26" s="14" t="s">
        <v>10</v>
      </c>
      <c r="BK26" s="14" t="s">
        <v>10</v>
      </c>
      <c r="BL26" s="14" t="s">
        <v>10</v>
      </c>
      <c r="BM26" s="14" t="s">
        <v>10</v>
      </c>
      <c r="BN26" s="14" t="s">
        <v>10</v>
      </c>
      <c r="BO26" s="14" t="s">
        <v>10</v>
      </c>
      <c r="BP26" s="14" t="s">
        <v>10</v>
      </c>
      <c r="BQ26" s="14" t="s">
        <v>10</v>
      </c>
      <c r="BR26" s="14" t="s">
        <v>10</v>
      </c>
      <c r="BS26" s="14" t="s">
        <v>10</v>
      </c>
      <c r="BT26" s="14" t="s">
        <v>10</v>
      </c>
      <c r="BU26" s="14" t="s">
        <v>10</v>
      </c>
      <c r="BV26" s="14" t="s">
        <v>10</v>
      </c>
      <c r="BW26" s="14" t="s">
        <v>10</v>
      </c>
      <c r="BX26" s="14" t="s">
        <v>10</v>
      </c>
      <c r="BY26" s="14" t="s">
        <v>10</v>
      </c>
      <c r="BZ26" s="14" t="s">
        <v>10</v>
      </c>
      <c r="CA26" s="14" t="s">
        <v>10</v>
      </c>
      <c r="CB26" s="14" t="s">
        <v>10</v>
      </c>
      <c r="CC26" s="14" t="s">
        <v>10</v>
      </c>
      <c r="CD26" s="14" t="s">
        <v>10</v>
      </c>
      <c r="CE26" s="14" t="s">
        <v>10</v>
      </c>
      <c r="CF26" s="14" t="s">
        <v>10</v>
      </c>
      <c r="CG26" s="14" t="s">
        <v>10</v>
      </c>
      <c r="CH26" s="14" t="s">
        <v>10</v>
      </c>
      <c r="CI26" s="14" t="s">
        <v>10</v>
      </c>
      <c r="CJ26" s="14" t="s">
        <v>10</v>
      </c>
      <c r="CK26" s="14" t="s">
        <v>10</v>
      </c>
      <c r="CL26">
        <v>1</v>
      </c>
      <c r="CM26">
        <v>1</v>
      </c>
      <c r="CN26">
        <v>2</v>
      </c>
      <c r="CO26">
        <v>0</v>
      </c>
      <c r="CP26">
        <v>1</v>
      </c>
      <c r="CQ26">
        <v>1</v>
      </c>
      <c r="CR26">
        <v>2</v>
      </c>
      <c r="CS26">
        <v>2</v>
      </c>
      <c r="CT26">
        <v>0</v>
      </c>
      <c r="CU26">
        <v>2</v>
      </c>
      <c r="CV26">
        <v>2</v>
      </c>
      <c r="CW26">
        <v>2</v>
      </c>
      <c r="CX26">
        <v>0</v>
      </c>
      <c r="CY26">
        <v>1</v>
      </c>
      <c r="CZ26">
        <v>1</v>
      </c>
      <c r="DA26">
        <v>0</v>
      </c>
      <c r="DB26">
        <v>1</v>
      </c>
      <c r="DC26">
        <v>1</v>
      </c>
      <c r="DD26">
        <v>2</v>
      </c>
      <c r="DE26">
        <v>2</v>
      </c>
      <c r="DF26">
        <v>2</v>
      </c>
      <c r="DG26">
        <v>1</v>
      </c>
      <c r="DH26">
        <v>2</v>
      </c>
      <c r="DI26">
        <v>2</v>
      </c>
      <c r="DJ26">
        <v>1</v>
      </c>
      <c r="DK26">
        <v>1</v>
      </c>
      <c r="DL26">
        <v>2</v>
      </c>
      <c r="DM26">
        <v>1</v>
      </c>
      <c r="DN26">
        <v>1</v>
      </c>
      <c r="DO26">
        <v>2</v>
      </c>
      <c r="DP26">
        <v>1</v>
      </c>
      <c r="DQ26">
        <v>1</v>
      </c>
      <c r="DR26">
        <v>1</v>
      </c>
      <c r="DS26">
        <v>2</v>
      </c>
      <c r="DT26">
        <v>2</v>
      </c>
      <c r="DU26">
        <v>1</v>
      </c>
      <c r="DV26">
        <v>1</v>
      </c>
      <c r="DW26">
        <v>1</v>
      </c>
      <c r="DX26">
        <v>2</v>
      </c>
      <c r="DY26">
        <v>1</v>
      </c>
      <c r="DZ26">
        <v>2</v>
      </c>
      <c r="EA26">
        <v>1</v>
      </c>
      <c r="EB26">
        <v>2</v>
      </c>
      <c r="EC26" s="14" t="s">
        <v>10</v>
      </c>
      <c r="ED26" s="14" t="s">
        <v>10</v>
      </c>
      <c r="EE26" s="14" t="s">
        <v>10</v>
      </c>
      <c r="EF26" s="14" t="s">
        <v>10</v>
      </c>
      <c r="EG26" s="14" t="s">
        <v>10</v>
      </c>
      <c r="EH26" s="14" t="s">
        <v>10</v>
      </c>
      <c r="EI26" s="14" t="s">
        <v>10</v>
      </c>
      <c r="EJ26" s="14" t="s">
        <v>10</v>
      </c>
      <c r="EK26" s="14" t="s">
        <v>10</v>
      </c>
      <c r="EL26" s="14" t="s">
        <v>10</v>
      </c>
      <c r="EM26" s="14" t="s">
        <v>10</v>
      </c>
      <c r="EN26" s="14" t="s">
        <v>10</v>
      </c>
      <c r="EO26" s="14" t="s">
        <v>10</v>
      </c>
      <c r="EP26" s="14" t="s">
        <v>10</v>
      </c>
      <c r="EQ26" s="14" t="s">
        <v>10</v>
      </c>
      <c r="ER26" s="14" t="s">
        <v>10</v>
      </c>
      <c r="ES26" s="14" t="s">
        <v>10</v>
      </c>
      <c r="ET26" s="14" t="s">
        <v>10</v>
      </c>
      <c r="EU26" s="14" t="s">
        <v>10</v>
      </c>
      <c r="EV26" s="14" t="s">
        <v>10</v>
      </c>
      <c r="EW26" s="14" t="s">
        <v>10</v>
      </c>
      <c r="EX26" s="14" t="s">
        <v>10</v>
      </c>
      <c r="EY26" s="14" t="s">
        <v>10</v>
      </c>
      <c r="EZ26" s="14" t="s">
        <v>10</v>
      </c>
      <c r="FA26" s="14" t="s">
        <v>10</v>
      </c>
      <c r="FB26" s="14" t="s">
        <v>10</v>
      </c>
      <c r="FC26" s="14" t="s">
        <v>10</v>
      </c>
      <c r="FD26" s="14" t="s">
        <v>10</v>
      </c>
      <c r="FE26" s="14" t="s">
        <v>10</v>
      </c>
      <c r="FF26" s="14" t="s">
        <v>10</v>
      </c>
      <c r="FG26">
        <v>1</v>
      </c>
      <c r="FH26">
        <v>1</v>
      </c>
      <c r="FI26">
        <v>3</v>
      </c>
      <c r="FJ26">
        <v>1</v>
      </c>
      <c r="FK26">
        <v>1</v>
      </c>
      <c r="FL26">
        <v>3</v>
      </c>
      <c r="FM26">
        <v>1</v>
      </c>
      <c r="FN26">
        <v>4</v>
      </c>
      <c r="FO26">
        <v>1</v>
      </c>
      <c r="FP26">
        <v>3</v>
      </c>
      <c r="FQ26">
        <v>1</v>
      </c>
      <c r="FR26">
        <v>1</v>
      </c>
      <c r="FS26">
        <v>3</v>
      </c>
      <c r="FT26">
        <v>1</v>
      </c>
      <c r="FU26">
        <v>4</v>
      </c>
      <c r="FV26">
        <v>3</v>
      </c>
      <c r="FW26">
        <v>3</v>
      </c>
      <c r="FX26">
        <v>3</v>
      </c>
      <c r="FY26">
        <v>1</v>
      </c>
      <c r="FZ26">
        <v>4</v>
      </c>
      <c r="GA26" s="7">
        <f t="shared" si="0"/>
        <v>21442</v>
      </c>
      <c r="GB26" s="25" t="str">
        <f t="shared" si="3"/>
        <v>Female</v>
      </c>
      <c r="GC26" s="5" t="str">
        <f t="shared" si="23"/>
        <v>Female</v>
      </c>
      <c r="GD26" s="5" t="str">
        <f t="shared" si="53"/>
        <v xml:space="preserve">18 </v>
      </c>
      <c r="GE26" s="5" t="str">
        <f t="shared" si="54"/>
        <v>White</v>
      </c>
      <c r="GF26" s="5" t="str">
        <f t="shared" si="55"/>
        <v>Hisp/Lat</v>
      </c>
      <c r="GG26" s="5">
        <f t="shared" si="56"/>
        <v>0</v>
      </c>
      <c r="GH26" s="5">
        <f t="shared" si="57"/>
        <v>0</v>
      </c>
      <c r="GI26" s="5">
        <f t="shared" si="58"/>
        <v>0</v>
      </c>
      <c r="GJ26" s="5">
        <f t="shared" si="59"/>
        <v>0</v>
      </c>
      <c r="GK26" s="5">
        <f t="shared" si="60"/>
        <v>0</v>
      </c>
      <c r="GL26" s="5">
        <f t="shared" si="61"/>
        <v>4</v>
      </c>
      <c r="GM26" s="5">
        <f t="shared" si="62"/>
        <v>4</v>
      </c>
      <c r="GN26" s="5">
        <f t="shared" si="63"/>
        <v>4</v>
      </c>
      <c r="GO26" s="5">
        <f t="shared" si="64"/>
        <v>1</v>
      </c>
      <c r="GP26" s="8"/>
      <c r="GQ26" s="14" t="s">
        <v>10</v>
      </c>
      <c r="GR26" s="14" t="s">
        <v>10</v>
      </c>
      <c r="GS26" s="14" t="s">
        <v>10</v>
      </c>
      <c r="GT26" s="14" t="s">
        <v>10</v>
      </c>
      <c r="GU26" s="27" t="s">
        <v>10</v>
      </c>
      <c r="GV26" s="27" t="s">
        <v>10</v>
      </c>
      <c r="GW26" s="27" t="s">
        <v>10</v>
      </c>
      <c r="GX26" s="27" t="s">
        <v>10</v>
      </c>
      <c r="GY26" s="27" t="s">
        <v>10</v>
      </c>
      <c r="GZ26" s="27" t="s">
        <v>10</v>
      </c>
      <c r="HA26" s="27" t="s">
        <v>10</v>
      </c>
      <c r="HB26" s="5">
        <f t="shared" si="36"/>
        <v>26</v>
      </c>
      <c r="HC26" s="5" t="str">
        <f t="shared" si="65"/>
        <v>ok</v>
      </c>
      <c r="HD26" s="23">
        <v>9.8383068440716683E-3</v>
      </c>
      <c r="HE26" s="23">
        <f t="shared" si="66"/>
        <v>4.6214716514153942</v>
      </c>
      <c r="HF26" s="23">
        <v>0.92592592592592593</v>
      </c>
      <c r="HG26" s="23">
        <v>0.44444444444444442</v>
      </c>
      <c r="HH26" s="14" t="s">
        <v>10</v>
      </c>
      <c r="HI26" s="14" t="s">
        <v>10</v>
      </c>
      <c r="HJ26" s="14" t="s">
        <v>10</v>
      </c>
      <c r="HK26" s="14" t="s">
        <v>10</v>
      </c>
      <c r="HL26" s="14" t="s">
        <v>10</v>
      </c>
      <c r="HM26" s="5">
        <f t="shared" si="67"/>
        <v>6</v>
      </c>
      <c r="HN26" s="5">
        <f t="shared" si="68"/>
        <v>4</v>
      </c>
      <c r="HO26" s="5">
        <f t="shared" si="69"/>
        <v>4</v>
      </c>
      <c r="HP26" s="5">
        <f t="shared" si="70"/>
        <v>12</v>
      </c>
      <c r="HQ26" s="5">
        <f t="shared" si="71"/>
        <v>7</v>
      </c>
    </row>
    <row r="27" spans="1:225" x14ac:dyDescent="0.25">
      <c r="A27" s="11">
        <v>21443</v>
      </c>
      <c r="B27" s="6" t="s">
        <v>777</v>
      </c>
      <c r="C27" s="6" t="s">
        <v>768</v>
      </c>
      <c r="D27" s="6" t="s">
        <v>766</v>
      </c>
      <c r="E27">
        <v>1</v>
      </c>
      <c r="F27">
        <v>2</v>
      </c>
      <c r="G27">
        <v>2</v>
      </c>
      <c r="H27">
        <v>2</v>
      </c>
      <c r="I27">
        <v>2</v>
      </c>
      <c r="J27">
        <v>2</v>
      </c>
      <c r="K27">
        <v>3</v>
      </c>
      <c r="L27">
        <v>4</v>
      </c>
      <c r="M27">
        <v>4</v>
      </c>
      <c r="N27">
        <v>2</v>
      </c>
      <c r="O27">
        <v>0</v>
      </c>
      <c r="P27">
        <v>0</v>
      </c>
      <c r="Q27">
        <v>0</v>
      </c>
      <c r="R27">
        <v>0</v>
      </c>
      <c r="S27">
        <v>1</v>
      </c>
      <c r="T27">
        <v>0</v>
      </c>
      <c r="U27">
        <v>1</v>
      </c>
      <c r="V27">
        <v>1</v>
      </c>
      <c r="W27">
        <v>0</v>
      </c>
      <c r="X27">
        <v>0</v>
      </c>
      <c r="Y27">
        <v>0</v>
      </c>
      <c r="Z27">
        <v>0</v>
      </c>
      <c r="AA27">
        <v>1</v>
      </c>
      <c r="AB27">
        <v>0</v>
      </c>
      <c r="AC27">
        <v>0</v>
      </c>
      <c r="AD27">
        <v>0</v>
      </c>
      <c r="AE27">
        <v>0</v>
      </c>
      <c r="AF27">
        <v>1</v>
      </c>
      <c r="AG27">
        <v>1</v>
      </c>
      <c r="AH27">
        <v>2</v>
      </c>
      <c r="AI27">
        <v>0</v>
      </c>
      <c r="AJ27">
        <v>2</v>
      </c>
      <c r="AK27">
        <v>3</v>
      </c>
      <c r="AL27">
        <v>2</v>
      </c>
      <c r="AM27">
        <v>1</v>
      </c>
      <c r="AN27">
        <v>2</v>
      </c>
      <c r="AO27">
        <v>2</v>
      </c>
      <c r="AP27">
        <v>1</v>
      </c>
      <c r="AQ27">
        <v>3</v>
      </c>
      <c r="AR27">
        <v>2</v>
      </c>
      <c r="AS27">
        <v>2</v>
      </c>
      <c r="AT27">
        <v>3</v>
      </c>
      <c r="AU27">
        <v>1</v>
      </c>
      <c r="AV27">
        <v>4</v>
      </c>
      <c r="AW27">
        <v>1</v>
      </c>
      <c r="AX27">
        <v>2</v>
      </c>
      <c r="AY27">
        <v>2</v>
      </c>
      <c r="AZ27">
        <v>2</v>
      </c>
      <c r="BA27">
        <v>2</v>
      </c>
      <c r="BB27">
        <v>1</v>
      </c>
      <c r="BC27">
        <v>2</v>
      </c>
      <c r="BD27">
        <v>2</v>
      </c>
      <c r="BE27">
        <v>2</v>
      </c>
      <c r="BF27">
        <v>2</v>
      </c>
      <c r="BG27">
        <v>2</v>
      </c>
      <c r="BH27">
        <v>3</v>
      </c>
      <c r="BI27">
        <v>2</v>
      </c>
      <c r="BJ27">
        <v>2</v>
      </c>
      <c r="BK27">
        <v>2</v>
      </c>
      <c r="BL27">
        <v>1</v>
      </c>
      <c r="BM27">
        <v>3</v>
      </c>
      <c r="BN27">
        <v>2</v>
      </c>
      <c r="BO27">
        <v>3</v>
      </c>
      <c r="BP27">
        <v>3</v>
      </c>
      <c r="BQ27">
        <v>3</v>
      </c>
      <c r="BR27">
        <v>3</v>
      </c>
      <c r="BS27">
        <v>4</v>
      </c>
      <c r="BT27">
        <v>3</v>
      </c>
      <c r="BU27">
        <v>2</v>
      </c>
      <c r="BV27">
        <v>3</v>
      </c>
      <c r="BW27">
        <v>1</v>
      </c>
      <c r="BX27">
        <v>2</v>
      </c>
      <c r="BY27">
        <v>2</v>
      </c>
      <c r="BZ27">
        <v>2</v>
      </c>
      <c r="CA27">
        <v>3</v>
      </c>
      <c r="CB27">
        <v>1</v>
      </c>
      <c r="CC27">
        <v>2</v>
      </c>
      <c r="CD27">
        <v>2</v>
      </c>
      <c r="CE27">
        <v>2</v>
      </c>
      <c r="CF27">
        <v>1</v>
      </c>
      <c r="CG27">
        <v>2</v>
      </c>
      <c r="CH27">
        <v>2</v>
      </c>
      <c r="CI27">
        <v>3</v>
      </c>
      <c r="CJ27">
        <v>2</v>
      </c>
      <c r="CK27">
        <v>4</v>
      </c>
      <c r="CL27">
        <v>1</v>
      </c>
      <c r="CM27">
        <v>0</v>
      </c>
      <c r="CN27">
        <v>1</v>
      </c>
      <c r="CO27">
        <v>1</v>
      </c>
      <c r="CP27">
        <v>2</v>
      </c>
      <c r="CQ27">
        <v>1</v>
      </c>
      <c r="CR27">
        <v>2</v>
      </c>
      <c r="CS27">
        <v>2</v>
      </c>
      <c r="CT27">
        <v>1</v>
      </c>
      <c r="CU27">
        <v>1</v>
      </c>
      <c r="CV27">
        <v>1</v>
      </c>
      <c r="CW27">
        <v>1</v>
      </c>
      <c r="CX27">
        <v>1</v>
      </c>
      <c r="CY27">
        <v>0</v>
      </c>
      <c r="CZ27">
        <v>1</v>
      </c>
      <c r="DA27">
        <v>1</v>
      </c>
      <c r="DB27">
        <v>1</v>
      </c>
      <c r="DC27">
        <v>2</v>
      </c>
      <c r="DD27">
        <v>2</v>
      </c>
      <c r="DE27">
        <v>2</v>
      </c>
      <c r="DF27">
        <v>1</v>
      </c>
      <c r="DG27">
        <v>1</v>
      </c>
      <c r="DH27">
        <v>2</v>
      </c>
      <c r="DI27">
        <v>2</v>
      </c>
      <c r="DJ27">
        <v>1</v>
      </c>
      <c r="DK27">
        <v>1</v>
      </c>
      <c r="DL27">
        <v>2</v>
      </c>
      <c r="DM27">
        <v>1</v>
      </c>
      <c r="DN27">
        <v>1</v>
      </c>
      <c r="DO27">
        <v>2</v>
      </c>
      <c r="DP27">
        <v>1</v>
      </c>
      <c r="DQ27">
        <v>1</v>
      </c>
      <c r="DR27">
        <v>1</v>
      </c>
      <c r="DS27">
        <v>1</v>
      </c>
      <c r="DT27">
        <v>2</v>
      </c>
      <c r="DU27">
        <v>1</v>
      </c>
      <c r="DV27">
        <v>2</v>
      </c>
      <c r="DW27">
        <v>1</v>
      </c>
      <c r="DX27">
        <v>2</v>
      </c>
      <c r="DY27">
        <v>1</v>
      </c>
      <c r="DZ27">
        <v>2</v>
      </c>
      <c r="EA27">
        <v>1</v>
      </c>
      <c r="EB27">
        <v>2</v>
      </c>
      <c r="EC27">
        <v>2</v>
      </c>
      <c r="ED27">
        <v>1</v>
      </c>
      <c r="EE27">
        <v>1</v>
      </c>
      <c r="EF27">
        <v>2</v>
      </c>
      <c r="EG27">
        <v>2</v>
      </c>
      <c r="EH27">
        <v>1</v>
      </c>
      <c r="EI27">
        <v>2</v>
      </c>
      <c r="EJ27">
        <v>1</v>
      </c>
      <c r="EK27">
        <v>1</v>
      </c>
      <c r="EL27">
        <v>2</v>
      </c>
      <c r="EM27">
        <v>1</v>
      </c>
      <c r="EN27">
        <v>1</v>
      </c>
      <c r="EO27">
        <v>1</v>
      </c>
      <c r="EP27">
        <v>1</v>
      </c>
      <c r="EQ27">
        <v>2</v>
      </c>
      <c r="ER27">
        <v>2</v>
      </c>
      <c r="ES27">
        <v>2</v>
      </c>
      <c r="ET27">
        <v>1</v>
      </c>
      <c r="EU27">
        <v>1</v>
      </c>
      <c r="EV27">
        <v>1</v>
      </c>
      <c r="EW27">
        <v>1</v>
      </c>
      <c r="EX27">
        <v>1</v>
      </c>
      <c r="EY27">
        <v>1</v>
      </c>
      <c r="EZ27">
        <v>1</v>
      </c>
      <c r="FA27">
        <v>1</v>
      </c>
      <c r="FB27">
        <v>2</v>
      </c>
      <c r="FC27">
        <v>2</v>
      </c>
      <c r="FD27">
        <v>1</v>
      </c>
      <c r="FE27">
        <v>1</v>
      </c>
      <c r="FF27">
        <v>1</v>
      </c>
      <c r="FG27">
        <v>2</v>
      </c>
      <c r="FH27">
        <v>1</v>
      </c>
      <c r="FI27">
        <v>2</v>
      </c>
      <c r="FJ27">
        <v>1</v>
      </c>
      <c r="FK27">
        <v>1</v>
      </c>
      <c r="FL27">
        <v>3</v>
      </c>
      <c r="FM27">
        <v>2</v>
      </c>
      <c r="FN27">
        <v>2</v>
      </c>
      <c r="FO27">
        <v>3</v>
      </c>
      <c r="FP27">
        <v>3</v>
      </c>
      <c r="FQ27">
        <v>1</v>
      </c>
      <c r="FR27">
        <v>1</v>
      </c>
      <c r="FS27">
        <v>2</v>
      </c>
      <c r="FT27">
        <v>2</v>
      </c>
      <c r="FU27">
        <v>3</v>
      </c>
      <c r="FV27">
        <v>3</v>
      </c>
      <c r="FW27">
        <v>2</v>
      </c>
      <c r="FX27">
        <v>4</v>
      </c>
      <c r="FY27">
        <v>1</v>
      </c>
      <c r="FZ27">
        <v>2</v>
      </c>
      <c r="GA27" s="7">
        <f t="shared" si="0"/>
        <v>21443</v>
      </c>
      <c r="GB27" s="25" t="str">
        <f t="shared" si="3"/>
        <v>Female</v>
      </c>
      <c r="GC27" s="5" t="str">
        <f t="shared" si="23"/>
        <v>female</v>
      </c>
      <c r="GD27" s="5" t="str">
        <f>IF(ISBLANK(C27),".",C27)</f>
        <v>18</v>
      </c>
      <c r="GE27" s="5" t="str">
        <f>IF(D27="1","AmerInd/AlaskNativ",IF(D27="2","Asian",IF(D27="3","Black/AfrAmer",IF(D27="4","NativHaw/PacIsl",IF(D27="5","White",IF(ISBLANK(D27),".","Other/Mixed"))))))</f>
        <v>White</v>
      </c>
      <c r="GF27" s="5" t="str">
        <f>IF(E27="1","Hisp/Lat",IF(E27=1,"Hisp/Lat",IF(E27="2","notHisp/Lat",IF(E27=2,"notHisp/Lat","."))))</f>
        <v>Hisp/Lat</v>
      </c>
      <c r="GG27" s="5">
        <f t="shared" ref="GG27:GK28" si="72">IF(F27=1,1,IF(F27=2,0,"."))</f>
        <v>0</v>
      </c>
      <c r="GH27" s="5">
        <f t="shared" si="72"/>
        <v>0</v>
      </c>
      <c r="GI27" s="5">
        <f t="shared" si="72"/>
        <v>0</v>
      </c>
      <c r="GJ27" s="5">
        <f t="shared" si="72"/>
        <v>0</v>
      </c>
      <c r="GK27" s="5">
        <f t="shared" si="72"/>
        <v>0</v>
      </c>
      <c r="GL27" s="5">
        <f t="shared" ref="GL27:GO28" si="73">IF(ISBLANK(K27),".",K27)</f>
        <v>3</v>
      </c>
      <c r="GM27" s="5">
        <f t="shared" si="73"/>
        <v>4</v>
      </c>
      <c r="GN27" s="5">
        <f t="shared" si="73"/>
        <v>4</v>
      </c>
      <c r="GO27" s="5">
        <f t="shared" si="73"/>
        <v>2</v>
      </c>
      <c r="GP27" s="8" t="s">
        <v>10</v>
      </c>
      <c r="GQ27" s="5">
        <f t="shared" si="37"/>
        <v>13</v>
      </c>
      <c r="GR27" s="5">
        <f t="shared" si="38"/>
        <v>12</v>
      </c>
      <c r="GS27" s="5">
        <f t="shared" si="39"/>
        <v>18</v>
      </c>
      <c r="GT27" s="5">
        <f t="shared" si="40"/>
        <v>18</v>
      </c>
      <c r="GU27" s="27">
        <f>IF(COUNTBLANK(BH27:CK27)&gt;0,".",SUM(BH27:CK27))</f>
        <v>70</v>
      </c>
      <c r="GV27" s="27">
        <f>SUM(BH27+(5-BI27)+BJ27+(5-BK27)+BL27)</f>
        <v>12</v>
      </c>
      <c r="GW27" s="27">
        <f>SUM(BM27:BO27)</f>
        <v>8</v>
      </c>
      <c r="GX27" s="27">
        <f>SUM(BP27:BV27)</f>
        <v>21</v>
      </c>
      <c r="GY27" s="27">
        <f>SUM(BW27+BX27+BY27+(5-BZ27))</f>
        <v>8</v>
      </c>
      <c r="GZ27" s="27">
        <f>SUM((5-CA27)+(5-CB27)+(5-CC27)+(5-CD27)+(5-CE27)+CF27)</f>
        <v>16</v>
      </c>
      <c r="HA27" s="27">
        <f>SUM((5-CG27)+(5-CH27)+CI27+CJ27+(5-CK27))</f>
        <v>12</v>
      </c>
      <c r="HB27" s="5">
        <f t="shared" si="36"/>
        <v>17</v>
      </c>
      <c r="HC27" s="5" t="str">
        <f t="shared" si="65"/>
        <v>ok</v>
      </c>
      <c r="HD27" s="23">
        <v>1.3521933593772842E-2</v>
      </c>
      <c r="HE27" s="23">
        <f t="shared" si="66"/>
        <v>4.3034422013024258</v>
      </c>
      <c r="HF27" s="23">
        <v>0.88888888888888884</v>
      </c>
      <c r="HG27" s="23">
        <v>0.55555555555555558</v>
      </c>
      <c r="HH27" s="5">
        <f>IF(COUNTBLANK(EC27:FF27)&gt;0,".",SUM(EC27:FF27))</f>
        <v>40</v>
      </c>
      <c r="HI27" s="5">
        <f>EI27+EL27+EP27+EV27+FB27</f>
        <v>8</v>
      </c>
      <c r="HJ27" s="5">
        <f>ED27+EE27+EK27+EW27+EY27+EZ27+FD27</f>
        <v>7</v>
      </c>
      <c r="HK27" s="5">
        <f>ES27+ET27</f>
        <v>3</v>
      </c>
      <c r="HL27" s="5">
        <f>FE27+FF27</f>
        <v>2</v>
      </c>
      <c r="HM27" s="5">
        <f t="shared" si="67"/>
        <v>10</v>
      </c>
      <c r="HN27" s="5">
        <f t="shared" si="68"/>
        <v>6</v>
      </c>
      <c r="HO27" s="5">
        <f t="shared" si="69"/>
        <v>4</v>
      </c>
      <c r="HP27" s="5">
        <f t="shared" si="70"/>
        <v>8</v>
      </c>
      <c r="HQ27" s="5">
        <f t="shared" si="71"/>
        <v>11</v>
      </c>
    </row>
    <row r="28" spans="1:225" x14ac:dyDescent="0.25">
      <c r="A28" s="11">
        <v>21444</v>
      </c>
      <c r="B28" s="6" t="s">
        <v>771</v>
      </c>
      <c r="C28" s="6" t="s">
        <v>768</v>
      </c>
      <c r="D28" s="6" t="s">
        <v>766</v>
      </c>
      <c r="E28">
        <v>2</v>
      </c>
      <c r="F28">
        <v>2</v>
      </c>
      <c r="G28">
        <v>2</v>
      </c>
      <c r="H28">
        <v>2</v>
      </c>
      <c r="I28">
        <v>2</v>
      </c>
      <c r="J28">
        <v>2</v>
      </c>
      <c r="K28">
        <v>3</v>
      </c>
      <c r="L28">
        <v>2</v>
      </c>
      <c r="M28">
        <v>3</v>
      </c>
      <c r="N28">
        <v>1</v>
      </c>
      <c r="O28">
        <v>0</v>
      </c>
      <c r="P28">
        <v>0</v>
      </c>
      <c r="Q28">
        <v>0</v>
      </c>
      <c r="R28">
        <v>0</v>
      </c>
      <c r="S28">
        <v>0</v>
      </c>
      <c r="T28">
        <v>0</v>
      </c>
      <c r="U28">
        <v>0</v>
      </c>
      <c r="V28">
        <v>0</v>
      </c>
      <c r="W28">
        <v>0</v>
      </c>
      <c r="X28">
        <v>0</v>
      </c>
      <c r="Y28">
        <v>0</v>
      </c>
      <c r="Z28">
        <v>0</v>
      </c>
      <c r="AA28">
        <v>1</v>
      </c>
      <c r="AB28">
        <v>0</v>
      </c>
      <c r="AC28">
        <v>0</v>
      </c>
      <c r="AD28">
        <v>0</v>
      </c>
      <c r="AE28">
        <v>0</v>
      </c>
      <c r="AF28">
        <v>0</v>
      </c>
      <c r="AG28">
        <v>0</v>
      </c>
      <c r="AH28">
        <v>1</v>
      </c>
      <c r="AI28">
        <v>0</v>
      </c>
      <c r="AJ28">
        <v>2</v>
      </c>
      <c r="AK28">
        <v>2</v>
      </c>
      <c r="AL28">
        <v>2</v>
      </c>
      <c r="AM28">
        <v>2</v>
      </c>
      <c r="AN28">
        <v>2</v>
      </c>
      <c r="AO28">
        <v>3</v>
      </c>
      <c r="AP28">
        <v>2</v>
      </c>
      <c r="AQ28">
        <v>2</v>
      </c>
      <c r="AR28">
        <v>2</v>
      </c>
      <c r="AS28">
        <v>2</v>
      </c>
      <c r="AT28">
        <v>3</v>
      </c>
      <c r="AU28">
        <v>2</v>
      </c>
      <c r="AV28">
        <v>2</v>
      </c>
      <c r="AW28">
        <v>2</v>
      </c>
      <c r="AX28">
        <v>2</v>
      </c>
      <c r="AY28">
        <v>3</v>
      </c>
      <c r="AZ28">
        <v>3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3</v>
      </c>
      <c r="BP28">
        <v>3</v>
      </c>
      <c r="BQ28">
        <v>3</v>
      </c>
      <c r="BR28">
        <v>2</v>
      </c>
      <c r="BS28">
        <v>3</v>
      </c>
      <c r="BT28">
        <v>3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3</v>
      </c>
      <c r="CB28">
        <v>1</v>
      </c>
      <c r="CC28">
        <v>2</v>
      </c>
      <c r="CD28">
        <v>2</v>
      </c>
      <c r="CE28">
        <v>2</v>
      </c>
      <c r="CF28">
        <v>1</v>
      </c>
      <c r="CG28">
        <v>2</v>
      </c>
      <c r="CH28">
        <v>3</v>
      </c>
      <c r="CI28">
        <v>2</v>
      </c>
      <c r="CJ28">
        <v>3</v>
      </c>
      <c r="CK28">
        <v>3</v>
      </c>
      <c r="CL28">
        <v>1</v>
      </c>
      <c r="CM28">
        <v>1</v>
      </c>
      <c r="CN28">
        <v>1</v>
      </c>
      <c r="CO28">
        <v>1</v>
      </c>
      <c r="CP28">
        <v>1</v>
      </c>
      <c r="CQ28">
        <v>1</v>
      </c>
      <c r="CR28">
        <v>2</v>
      </c>
      <c r="CS28">
        <v>1</v>
      </c>
      <c r="CT28">
        <v>1</v>
      </c>
      <c r="CU28">
        <v>1</v>
      </c>
      <c r="CV28">
        <v>0</v>
      </c>
      <c r="CW28">
        <v>1</v>
      </c>
      <c r="CX28">
        <v>1</v>
      </c>
      <c r="CY28">
        <v>1</v>
      </c>
      <c r="CZ28">
        <v>1</v>
      </c>
      <c r="DA28">
        <v>1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R28">
        <v>2</v>
      </c>
      <c r="DS28">
        <v>2</v>
      </c>
      <c r="DT28">
        <v>2</v>
      </c>
      <c r="DU28">
        <v>2</v>
      </c>
      <c r="DV28">
        <v>2</v>
      </c>
      <c r="DW28">
        <v>2</v>
      </c>
      <c r="DX28">
        <v>2</v>
      </c>
      <c r="DY28">
        <v>2</v>
      </c>
      <c r="DZ28">
        <v>2</v>
      </c>
      <c r="EA28">
        <v>2</v>
      </c>
      <c r="EB28">
        <v>2</v>
      </c>
      <c r="EC28">
        <v>2</v>
      </c>
      <c r="ED28">
        <v>2</v>
      </c>
      <c r="EE28">
        <v>1</v>
      </c>
      <c r="EF28">
        <v>1</v>
      </c>
      <c r="EG28">
        <v>2</v>
      </c>
      <c r="EH28">
        <v>1</v>
      </c>
      <c r="EI28">
        <v>3</v>
      </c>
      <c r="EJ28">
        <v>2</v>
      </c>
      <c r="EK28">
        <v>2</v>
      </c>
      <c r="EL28">
        <v>2</v>
      </c>
      <c r="EM28">
        <v>1</v>
      </c>
      <c r="EN28">
        <v>1</v>
      </c>
      <c r="EO28">
        <v>2</v>
      </c>
      <c r="EP28">
        <v>2</v>
      </c>
      <c r="EQ28">
        <v>2</v>
      </c>
      <c r="ER28">
        <v>2</v>
      </c>
      <c r="ES28">
        <v>1</v>
      </c>
      <c r="ET28">
        <v>1</v>
      </c>
      <c r="EU28">
        <v>1</v>
      </c>
      <c r="EV28">
        <v>2</v>
      </c>
      <c r="EW28">
        <v>1</v>
      </c>
      <c r="EX28">
        <v>1</v>
      </c>
      <c r="EY28">
        <v>1</v>
      </c>
      <c r="EZ28">
        <v>1</v>
      </c>
      <c r="FA28">
        <v>1</v>
      </c>
      <c r="FB28">
        <v>2</v>
      </c>
      <c r="FC28">
        <v>1</v>
      </c>
      <c r="FD28">
        <v>1</v>
      </c>
      <c r="FE28">
        <v>1</v>
      </c>
      <c r="FF28">
        <v>1</v>
      </c>
      <c r="FG28">
        <v>1</v>
      </c>
      <c r="FH28">
        <v>2</v>
      </c>
      <c r="FI28">
        <v>4</v>
      </c>
      <c r="FJ28">
        <v>2</v>
      </c>
      <c r="FK28">
        <v>2</v>
      </c>
      <c r="FL28">
        <v>3</v>
      </c>
      <c r="FM28">
        <v>2</v>
      </c>
      <c r="FN28">
        <v>3</v>
      </c>
      <c r="FO28">
        <v>2</v>
      </c>
      <c r="FP28">
        <v>3</v>
      </c>
      <c r="FQ28">
        <v>1</v>
      </c>
      <c r="FR28">
        <v>2</v>
      </c>
      <c r="FS28">
        <v>3</v>
      </c>
      <c r="FT28">
        <v>2</v>
      </c>
      <c r="FU28">
        <v>3</v>
      </c>
      <c r="FV28">
        <v>1</v>
      </c>
      <c r="FW28">
        <v>3</v>
      </c>
      <c r="FX28">
        <v>1</v>
      </c>
      <c r="FY28">
        <v>2</v>
      </c>
      <c r="FZ28">
        <v>3</v>
      </c>
      <c r="GA28" s="7">
        <f t="shared" si="0"/>
        <v>21444</v>
      </c>
      <c r="GB28" s="25" t="str">
        <f t="shared" si="3"/>
        <v>Male</v>
      </c>
      <c r="GC28" s="5" t="str">
        <f t="shared" si="23"/>
        <v>male</v>
      </c>
      <c r="GD28" s="5" t="str">
        <f>IF(ISBLANK(C28),".",C28)</f>
        <v>18</v>
      </c>
      <c r="GE28" s="5" t="str">
        <f>IF(D28="1","AmerInd/AlaskNativ",IF(D28="2","Asian",IF(D28="3","Black/AfrAmer",IF(D28="4","NativHaw/PacIsl",IF(D28="5","White",IF(ISBLANK(D28),".","Other/Mixed"))))))</f>
        <v>White</v>
      </c>
      <c r="GF28" s="5" t="str">
        <f>IF(E28="1","Hisp/Lat",IF(E28=1,"Hisp/Lat",IF(E28="2","notHisp/Lat",IF(E28=2,"notHisp/Lat","."))))</f>
        <v>notHisp/Lat</v>
      </c>
      <c r="GG28" s="5">
        <f t="shared" si="72"/>
        <v>0</v>
      </c>
      <c r="GH28" s="5">
        <f t="shared" si="72"/>
        <v>0</v>
      </c>
      <c r="GI28" s="5">
        <f t="shared" si="72"/>
        <v>0</v>
      </c>
      <c r="GJ28" s="5">
        <f t="shared" si="72"/>
        <v>0</v>
      </c>
      <c r="GK28" s="5">
        <f t="shared" si="72"/>
        <v>0</v>
      </c>
      <c r="GL28" s="5">
        <f t="shared" si="73"/>
        <v>3</v>
      </c>
      <c r="GM28" s="5">
        <f t="shared" si="73"/>
        <v>2</v>
      </c>
      <c r="GN28" s="5">
        <f t="shared" si="73"/>
        <v>3</v>
      </c>
      <c r="GO28" s="5">
        <f t="shared" si="73"/>
        <v>1</v>
      </c>
      <c r="GP28" s="8" t="s">
        <v>10</v>
      </c>
      <c r="GQ28" s="5">
        <f t="shared" si="37"/>
        <v>12</v>
      </c>
      <c r="GR28" s="5">
        <f t="shared" si="38"/>
        <v>12</v>
      </c>
      <c r="GS28" s="5">
        <f t="shared" si="39"/>
        <v>15</v>
      </c>
      <c r="GT28" s="5">
        <f t="shared" si="40"/>
        <v>18</v>
      </c>
      <c r="GU28" s="27">
        <f>IF(COUNTBLANK(BH28:CK28)&gt;0,".",SUM(BH28:CK28))</f>
        <v>67</v>
      </c>
      <c r="GV28" s="27">
        <f>SUM(BH28+(5-BI28)+BJ28+(5-BK28)+BL28)</f>
        <v>12</v>
      </c>
      <c r="GW28" s="27">
        <f>SUM(BM28:BO28)</f>
        <v>7</v>
      </c>
      <c r="GX28" s="27">
        <f>SUM(BP28:BV28)</f>
        <v>18</v>
      </c>
      <c r="GY28" s="27">
        <f>SUM(BW28+BX28+BY28+(5-BZ28))</f>
        <v>9</v>
      </c>
      <c r="GZ28" s="27">
        <f>SUM((5-CA28)+(5-CB28)+(5-CC28)+(5-CD28)+(5-CE28)+CF28)</f>
        <v>16</v>
      </c>
      <c r="HA28" s="27">
        <f>SUM((5-CG28)+(5-CH28)+CI28+CJ28+(5-CK28))</f>
        <v>12</v>
      </c>
      <c r="HB28" s="5">
        <f t="shared" si="36"/>
        <v>16</v>
      </c>
      <c r="HC28" s="5" t="s">
        <v>1015</v>
      </c>
      <c r="HD28" s="23">
        <v>1.5827793605571391E-4</v>
      </c>
      <c r="HE28" s="23">
        <f t="shared" si="66"/>
        <v>8.7511579813620308</v>
      </c>
      <c r="HF28" s="23">
        <v>0.96296296296296291</v>
      </c>
      <c r="HG28" s="23">
        <v>1</v>
      </c>
      <c r="HH28" s="5">
        <f>IF(COUNTBLANK(EC28:FF28)&gt;0,".",SUM(EC28:FF28))</f>
        <v>44</v>
      </c>
      <c r="HI28" s="5">
        <f>EI28+EL28+EP28+EV28+FB28</f>
        <v>11</v>
      </c>
      <c r="HJ28" s="5">
        <f>ED28+EE28+EK28+EW28+EY28+EZ28+FD28</f>
        <v>9</v>
      </c>
      <c r="HK28" s="5">
        <f>ES28+ET28</f>
        <v>2</v>
      </c>
      <c r="HL28" s="5">
        <f>FE28+FF28</f>
        <v>2</v>
      </c>
      <c r="HM28" s="5">
        <f t="shared" si="67"/>
        <v>8</v>
      </c>
      <c r="HN28" s="5">
        <f t="shared" si="68"/>
        <v>6</v>
      </c>
      <c r="HO28" s="5">
        <f t="shared" si="69"/>
        <v>8</v>
      </c>
      <c r="HP28" s="5">
        <f t="shared" si="70"/>
        <v>14</v>
      </c>
      <c r="HQ28" s="5">
        <f t="shared" si="71"/>
        <v>7</v>
      </c>
    </row>
    <row r="29" spans="1:225" x14ac:dyDescent="0.25">
      <c r="A29" s="11">
        <v>21446</v>
      </c>
      <c r="B29" s="13" t="s">
        <v>774</v>
      </c>
      <c r="C29" s="13" t="s">
        <v>780</v>
      </c>
      <c r="D29" s="13" t="s">
        <v>766</v>
      </c>
      <c r="E29" s="12">
        <v>2</v>
      </c>
      <c r="F29" s="12">
        <v>2</v>
      </c>
      <c r="G29" s="12">
        <v>2</v>
      </c>
      <c r="H29" s="12">
        <v>1</v>
      </c>
      <c r="I29" s="12">
        <v>2</v>
      </c>
      <c r="J29" s="12">
        <v>1</v>
      </c>
      <c r="K29" s="12">
        <v>2</v>
      </c>
      <c r="L29" s="12">
        <v>3</v>
      </c>
      <c r="M29" s="12">
        <v>3</v>
      </c>
      <c r="N29" s="12">
        <v>2</v>
      </c>
      <c r="O29" s="14" t="s">
        <v>10</v>
      </c>
      <c r="P29" s="14" t="s">
        <v>10</v>
      </c>
      <c r="Q29" s="14" t="s">
        <v>10</v>
      </c>
      <c r="R29" s="14" t="s">
        <v>10</v>
      </c>
      <c r="S29" s="14" t="s">
        <v>10</v>
      </c>
      <c r="T29" s="14" t="s">
        <v>10</v>
      </c>
      <c r="U29" s="14" t="s">
        <v>10</v>
      </c>
      <c r="V29" s="14" t="s">
        <v>10</v>
      </c>
      <c r="W29" s="14" t="s">
        <v>10</v>
      </c>
      <c r="X29" s="14" t="s">
        <v>10</v>
      </c>
      <c r="Y29" s="14" t="s">
        <v>10</v>
      </c>
      <c r="Z29" s="14" t="s">
        <v>10</v>
      </c>
      <c r="AA29" s="14" t="s">
        <v>10</v>
      </c>
      <c r="AB29" s="14" t="s">
        <v>10</v>
      </c>
      <c r="AC29" s="14" t="s">
        <v>10</v>
      </c>
      <c r="AD29" s="14" t="s">
        <v>10</v>
      </c>
      <c r="AE29" s="14" t="s">
        <v>10</v>
      </c>
      <c r="AF29" s="14" t="s">
        <v>10</v>
      </c>
      <c r="AG29" s="14" t="s">
        <v>10</v>
      </c>
      <c r="AH29" s="14" t="s">
        <v>10</v>
      </c>
      <c r="AI29" s="14" t="s">
        <v>10</v>
      </c>
      <c r="AJ29" s="14" t="s">
        <v>10</v>
      </c>
      <c r="AK29" s="14" t="s">
        <v>10</v>
      </c>
      <c r="AL29" s="14" t="s">
        <v>10</v>
      </c>
      <c r="AM29" s="14" t="s">
        <v>10</v>
      </c>
      <c r="AN29" s="14" t="s">
        <v>10</v>
      </c>
      <c r="AO29" s="14" t="s">
        <v>10</v>
      </c>
      <c r="AP29" s="14" t="s">
        <v>10</v>
      </c>
      <c r="AQ29" s="14" t="s">
        <v>10</v>
      </c>
      <c r="AR29" s="14" t="s">
        <v>10</v>
      </c>
      <c r="AS29" s="14" t="s">
        <v>10</v>
      </c>
      <c r="AT29" s="14" t="s">
        <v>10</v>
      </c>
      <c r="AU29" s="14" t="s">
        <v>10</v>
      </c>
      <c r="AV29" s="14" t="s">
        <v>10</v>
      </c>
      <c r="AW29" s="14" t="s">
        <v>10</v>
      </c>
      <c r="AX29" s="14" t="s">
        <v>10</v>
      </c>
      <c r="AY29" s="14" t="s">
        <v>10</v>
      </c>
      <c r="AZ29" s="14" t="s">
        <v>10</v>
      </c>
      <c r="BA29" s="14" t="s">
        <v>10</v>
      </c>
      <c r="BB29" s="14" t="s">
        <v>10</v>
      </c>
      <c r="BC29" s="14" t="s">
        <v>10</v>
      </c>
      <c r="BD29" s="14" t="s">
        <v>10</v>
      </c>
      <c r="BE29" s="14" t="s">
        <v>10</v>
      </c>
      <c r="BF29" s="14" t="s">
        <v>10</v>
      </c>
      <c r="BG29" s="14" t="s">
        <v>10</v>
      </c>
      <c r="BH29" s="14" t="s">
        <v>10</v>
      </c>
      <c r="BI29" s="14" t="s">
        <v>10</v>
      </c>
      <c r="BJ29" s="14" t="s">
        <v>10</v>
      </c>
      <c r="BK29" s="14" t="s">
        <v>10</v>
      </c>
      <c r="BL29" s="14" t="s">
        <v>10</v>
      </c>
      <c r="BM29" s="14" t="s">
        <v>10</v>
      </c>
      <c r="BN29" s="14" t="s">
        <v>10</v>
      </c>
      <c r="BO29" s="14" t="s">
        <v>10</v>
      </c>
      <c r="BP29" s="14" t="s">
        <v>10</v>
      </c>
      <c r="BQ29" s="14" t="s">
        <v>10</v>
      </c>
      <c r="BR29" s="14" t="s">
        <v>10</v>
      </c>
      <c r="BS29" s="14" t="s">
        <v>10</v>
      </c>
      <c r="BT29" s="14" t="s">
        <v>10</v>
      </c>
      <c r="BU29" s="14" t="s">
        <v>10</v>
      </c>
      <c r="BV29" s="14" t="s">
        <v>10</v>
      </c>
      <c r="BW29" s="14" t="s">
        <v>10</v>
      </c>
      <c r="BX29" s="14" t="s">
        <v>10</v>
      </c>
      <c r="BY29" s="14" t="s">
        <v>10</v>
      </c>
      <c r="BZ29" s="14" t="s">
        <v>10</v>
      </c>
      <c r="CA29" s="14" t="s">
        <v>10</v>
      </c>
      <c r="CB29" s="14" t="s">
        <v>10</v>
      </c>
      <c r="CC29" s="14" t="s">
        <v>10</v>
      </c>
      <c r="CD29" s="14" t="s">
        <v>10</v>
      </c>
      <c r="CE29" s="14" t="s">
        <v>10</v>
      </c>
      <c r="CF29" s="14" t="s">
        <v>10</v>
      </c>
      <c r="CG29" s="14" t="s">
        <v>10</v>
      </c>
      <c r="CH29" s="14" t="s">
        <v>10</v>
      </c>
      <c r="CI29" s="14" t="s">
        <v>10</v>
      </c>
      <c r="CJ29" s="14" t="s">
        <v>10</v>
      </c>
      <c r="CK29" s="14" t="s">
        <v>10</v>
      </c>
      <c r="CL29">
        <v>2</v>
      </c>
      <c r="CM29">
        <v>1</v>
      </c>
      <c r="CN29">
        <v>1</v>
      </c>
      <c r="CO29">
        <v>2</v>
      </c>
      <c r="CP29">
        <v>1</v>
      </c>
      <c r="CQ29">
        <v>2</v>
      </c>
      <c r="CR29">
        <v>2</v>
      </c>
      <c r="CS29">
        <v>1</v>
      </c>
      <c r="CT29">
        <v>2</v>
      </c>
      <c r="CU29">
        <v>2</v>
      </c>
      <c r="CV29">
        <v>1</v>
      </c>
      <c r="CW29">
        <v>0</v>
      </c>
      <c r="CX29">
        <v>1</v>
      </c>
      <c r="CY29">
        <v>0</v>
      </c>
      <c r="CZ29">
        <v>2</v>
      </c>
      <c r="DA29">
        <v>1</v>
      </c>
      <c r="DB29">
        <v>1</v>
      </c>
      <c r="DC29">
        <v>2</v>
      </c>
      <c r="DD29">
        <v>1</v>
      </c>
      <c r="DE29">
        <v>2</v>
      </c>
      <c r="DF29">
        <v>2</v>
      </c>
      <c r="DG29">
        <v>1</v>
      </c>
      <c r="DH29">
        <v>2</v>
      </c>
      <c r="DI29">
        <v>2</v>
      </c>
      <c r="DJ29">
        <v>1</v>
      </c>
      <c r="DK29">
        <v>1</v>
      </c>
      <c r="DL29">
        <v>2</v>
      </c>
      <c r="DM29">
        <v>1</v>
      </c>
      <c r="DN29">
        <v>1</v>
      </c>
      <c r="DO29">
        <v>2</v>
      </c>
      <c r="DP29">
        <v>1</v>
      </c>
      <c r="DQ29">
        <v>1</v>
      </c>
      <c r="DR29">
        <v>1</v>
      </c>
      <c r="DS29">
        <v>1</v>
      </c>
      <c r="DT29">
        <v>2</v>
      </c>
      <c r="DU29">
        <v>1</v>
      </c>
      <c r="DV29">
        <v>2</v>
      </c>
      <c r="DW29">
        <v>1</v>
      </c>
      <c r="DX29">
        <v>2</v>
      </c>
      <c r="DY29">
        <v>1</v>
      </c>
      <c r="DZ29">
        <v>2</v>
      </c>
      <c r="EA29">
        <v>1</v>
      </c>
      <c r="EB29">
        <v>2</v>
      </c>
      <c r="EC29" s="14" t="s">
        <v>10</v>
      </c>
      <c r="ED29" s="14" t="s">
        <v>10</v>
      </c>
      <c r="EE29" s="14" t="s">
        <v>10</v>
      </c>
      <c r="EF29" s="14" t="s">
        <v>10</v>
      </c>
      <c r="EG29" s="14" t="s">
        <v>10</v>
      </c>
      <c r="EH29" s="14" t="s">
        <v>10</v>
      </c>
      <c r="EI29" s="14" t="s">
        <v>10</v>
      </c>
      <c r="EJ29" s="14" t="s">
        <v>10</v>
      </c>
      <c r="EK29" s="14" t="s">
        <v>10</v>
      </c>
      <c r="EL29" s="14" t="s">
        <v>10</v>
      </c>
      <c r="EM29" s="14" t="s">
        <v>10</v>
      </c>
      <c r="EN29" s="14" t="s">
        <v>10</v>
      </c>
      <c r="EO29" s="14" t="s">
        <v>10</v>
      </c>
      <c r="EP29" s="14" t="s">
        <v>10</v>
      </c>
      <c r="EQ29" s="14" t="s">
        <v>10</v>
      </c>
      <c r="ER29" s="14" t="s">
        <v>10</v>
      </c>
      <c r="ES29" s="14" t="s">
        <v>10</v>
      </c>
      <c r="ET29" s="14" t="s">
        <v>10</v>
      </c>
      <c r="EU29" s="14" t="s">
        <v>10</v>
      </c>
      <c r="EV29" s="14" t="s">
        <v>10</v>
      </c>
      <c r="EW29" s="14" t="s">
        <v>10</v>
      </c>
      <c r="EX29" s="14" t="s">
        <v>10</v>
      </c>
      <c r="EY29" s="14" t="s">
        <v>10</v>
      </c>
      <c r="EZ29" s="14" t="s">
        <v>10</v>
      </c>
      <c r="FA29" s="14" t="s">
        <v>10</v>
      </c>
      <c r="FB29" s="14" t="s">
        <v>10</v>
      </c>
      <c r="FC29" s="14" t="s">
        <v>10</v>
      </c>
      <c r="FD29" s="14" t="s">
        <v>10</v>
      </c>
      <c r="FE29" s="14" t="s">
        <v>10</v>
      </c>
      <c r="FF29" s="14" t="s">
        <v>10</v>
      </c>
      <c r="FG29">
        <v>2</v>
      </c>
      <c r="FH29">
        <v>3</v>
      </c>
      <c r="FI29">
        <v>2</v>
      </c>
      <c r="FJ29">
        <v>1</v>
      </c>
      <c r="FK29">
        <v>3</v>
      </c>
      <c r="FL29">
        <v>4</v>
      </c>
      <c r="FM29">
        <v>1</v>
      </c>
      <c r="FN29">
        <v>1</v>
      </c>
      <c r="FO29">
        <v>2</v>
      </c>
      <c r="FP29">
        <v>1</v>
      </c>
      <c r="FQ29">
        <v>2</v>
      </c>
      <c r="FR29">
        <v>2</v>
      </c>
      <c r="FS29">
        <v>2</v>
      </c>
      <c r="FT29">
        <v>1</v>
      </c>
      <c r="FU29">
        <v>3</v>
      </c>
      <c r="FV29">
        <v>1</v>
      </c>
      <c r="FW29">
        <v>1</v>
      </c>
      <c r="FX29">
        <v>1</v>
      </c>
      <c r="FY29">
        <v>3</v>
      </c>
      <c r="FZ29">
        <v>2</v>
      </c>
      <c r="GA29" s="7">
        <f t="shared" si="0"/>
        <v>21446</v>
      </c>
      <c r="GB29" s="25" t="str">
        <f t="shared" si="3"/>
        <v>Male</v>
      </c>
      <c r="GC29" s="5" t="str">
        <f t="shared" si="23"/>
        <v>Male</v>
      </c>
      <c r="GD29" s="5" t="str">
        <f t="shared" ref="GD29:GD35" si="74">IF(ISBLANK(C29),".",C29)</f>
        <v>20</v>
      </c>
      <c r="GE29" s="5" t="str">
        <f t="shared" ref="GE29:GE35" si="75">IF(D29="1","AmerInd/AlaskNativ",IF(D29="2","Asian",IF(D29="3","Black/AfrAmer",IF(D29="4","NativHaw/PacIsl",IF(D29="5","White",IF(ISBLANK(D29),".","Other/Mixed"))))))</f>
        <v>White</v>
      </c>
      <c r="GF29" s="5" t="str">
        <f t="shared" ref="GF29:GF35" si="76">IF(E29="1","Hisp/Lat",IF(E29=1,"Hisp/Lat",IF(E29="2","notHisp/Lat",IF(E29=2,"notHisp/Lat","."))))</f>
        <v>notHisp/Lat</v>
      </c>
      <c r="GG29" s="5">
        <f t="shared" ref="GG29:GG35" si="77">IF(F29=1,1,IF(F29=2,0,"."))</f>
        <v>0</v>
      </c>
      <c r="GH29" s="5">
        <f t="shared" ref="GH29:GH35" si="78">IF(G29=1,1,IF(G29=2,0,"."))</f>
        <v>0</v>
      </c>
      <c r="GI29" s="5">
        <f t="shared" ref="GI29:GI35" si="79">IF(H29=1,1,IF(H29=2,0,"."))</f>
        <v>1</v>
      </c>
      <c r="GJ29" s="5">
        <f t="shared" ref="GJ29:GJ35" si="80">IF(I29=1,1,IF(I29=2,0,"."))</f>
        <v>0</v>
      </c>
      <c r="GK29" s="5">
        <f t="shared" ref="GK29:GK35" si="81">IF(J29=1,1,IF(J29=2,0,"."))</f>
        <v>1</v>
      </c>
      <c r="GL29" s="5">
        <f t="shared" ref="GL29:GL35" si="82">IF(ISBLANK(K29),".",K29)</f>
        <v>2</v>
      </c>
      <c r="GM29" s="5">
        <f t="shared" ref="GM29:GM35" si="83">IF(ISBLANK(L29),".",L29)</f>
        <v>3</v>
      </c>
      <c r="GN29" s="5">
        <f t="shared" ref="GN29:GN35" si="84">IF(ISBLANK(M29),".",M29)</f>
        <v>3</v>
      </c>
      <c r="GO29" s="5">
        <f t="shared" ref="GO29:GO35" si="85">IF(ISBLANK(N29),".",N29)</f>
        <v>2</v>
      </c>
      <c r="GP29" s="8"/>
      <c r="GQ29" s="14" t="s">
        <v>10</v>
      </c>
      <c r="GR29" s="14" t="s">
        <v>10</v>
      </c>
      <c r="GS29" s="14" t="s">
        <v>10</v>
      </c>
      <c r="GT29" s="14" t="s">
        <v>10</v>
      </c>
      <c r="GU29" s="27" t="s">
        <v>10</v>
      </c>
      <c r="GV29" s="27" t="s">
        <v>10</v>
      </c>
      <c r="GW29" s="27" t="s">
        <v>10</v>
      </c>
      <c r="GX29" s="27" t="s">
        <v>10</v>
      </c>
      <c r="GY29" s="27" t="s">
        <v>10</v>
      </c>
      <c r="GZ29" s="27" t="s">
        <v>10</v>
      </c>
      <c r="HA29" s="27" t="s">
        <v>10</v>
      </c>
      <c r="HB29" s="5">
        <f t="shared" si="36"/>
        <v>13</v>
      </c>
      <c r="HC29" s="5" t="str">
        <f t="shared" si="65"/>
        <v>ok</v>
      </c>
      <c r="HD29" s="23">
        <v>9.9007966862236525E-3</v>
      </c>
      <c r="HE29" s="23">
        <f t="shared" si="66"/>
        <v>4.6151400517234755</v>
      </c>
      <c r="HF29" s="23">
        <v>0.96296296296296291</v>
      </c>
      <c r="HG29" s="23">
        <v>0.55555555555555558</v>
      </c>
      <c r="HH29" s="14" t="s">
        <v>10</v>
      </c>
      <c r="HI29" s="14" t="s">
        <v>10</v>
      </c>
      <c r="HJ29" s="14" t="s">
        <v>10</v>
      </c>
      <c r="HK29" s="14" t="s">
        <v>10</v>
      </c>
      <c r="HL29" s="14" t="s">
        <v>10</v>
      </c>
      <c r="HM29" s="5">
        <f t="shared" si="67"/>
        <v>10</v>
      </c>
      <c r="HN29" s="5">
        <f t="shared" si="68"/>
        <v>6</v>
      </c>
      <c r="HO29" s="5">
        <f t="shared" si="69"/>
        <v>11</v>
      </c>
      <c r="HP29" s="5">
        <f t="shared" si="70"/>
        <v>15</v>
      </c>
      <c r="HQ29" s="5">
        <f t="shared" si="71"/>
        <v>14</v>
      </c>
    </row>
    <row r="30" spans="1:225" x14ac:dyDescent="0.25">
      <c r="A30" s="11">
        <v>21447</v>
      </c>
      <c r="B30" s="13" t="s">
        <v>771</v>
      </c>
      <c r="C30" s="13" t="s">
        <v>775</v>
      </c>
      <c r="D30" s="13" t="s">
        <v>766</v>
      </c>
      <c r="E30" s="12">
        <v>2</v>
      </c>
      <c r="F30" s="12">
        <v>2</v>
      </c>
      <c r="G30" s="12">
        <v>2</v>
      </c>
      <c r="H30" s="12">
        <v>2</v>
      </c>
      <c r="I30" s="12">
        <v>2</v>
      </c>
      <c r="J30" s="12">
        <v>1</v>
      </c>
      <c r="K30" s="12">
        <v>2</v>
      </c>
      <c r="L30" s="12">
        <v>3</v>
      </c>
      <c r="M30" s="12">
        <v>4</v>
      </c>
      <c r="N30" s="12">
        <v>1</v>
      </c>
      <c r="O30" s="14" t="s">
        <v>10</v>
      </c>
      <c r="P30" s="14" t="s">
        <v>10</v>
      </c>
      <c r="Q30" s="14" t="s">
        <v>10</v>
      </c>
      <c r="R30" s="14" t="s">
        <v>10</v>
      </c>
      <c r="S30" s="14" t="s">
        <v>10</v>
      </c>
      <c r="T30" s="14" t="s">
        <v>10</v>
      </c>
      <c r="U30" s="14" t="s">
        <v>10</v>
      </c>
      <c r="V30" s="14" t="s">
        <v>10</v>
      </c>
      <c r="W30" s="14" t="s">
        <v>10</v>
      </c>
      <c r="X30" s="14" t="s">
        <v>10</v>
      </c>
      <c r="Y30" s="14" t="s">
        <v>10</v>
      </c>
      <c r="Z30" s="14" t="s">
        <v>10</v>
      </c>
      <c r="AA30" s="14" t="s">
        <v>10</v>
      </c>
      <c r="AB30" s="14" t="s">
        <v>10</v>
      </c>
      <c r="AC30" s="14" t="s">
        <v>10</v>
      </c>
      <c r="AD30" s="14" t="s">
        <v>10</v>
      </c>
      <c r="AE30" s="14" t="s">
        <v>10</v>
      </c>
      <c r="AF30" s="14" t="s">
        <v>10</v>
      </c>
      <c r="AG30" s="14" t="s">
        <v>10</v>
      </c>
      <c r="AH30" s="14" t="s">
        <v>10</v>
      </c>
      <c r="AI30" s="14" t="s">
        <v>10</v>
      </c>
      <c r="AJ30" s="14" t="s">
        <v>10</v>
      </c>
      <c r="AK30" s="14" t="s">
        <v>10</v>
      </c>
      <c r="AL30" s="14" t="s">
        <v>10</v>
      </c>
      <c r="AM30" s="14" t="s">
        <v>10</v>
      </c>
      <c r="AN30" s="14" t="s">
        <v>10</v>
      </c>
      <c r="AO30" s="14" t="s">
        <v>10</v>
      </c>
      <c r="AP30" s="14" t="s">
        <v>10</v>
      </c>
      <c r="AQ30" s="14" t="s">
        <v>10</v>
      </c>
      <c r="AR30" s="14" t="s">
        <v>10</v>
      </c>
      <c r="AS30" s="14" t="s">
        <v>10</v>
      </c>
      <c r="AT30" s="14" t="s">
        <v>10</v>
      </c>
      <c r="AU30" s="14" t="s">
        <v>10</v>
      </c>
      <c r="AV30" s="14" t="s">
        <v>10</v>
      </c>
      <c r="AW30" s="14" t="s">
        <v>10</v>
      </c>
      <c r="AX30" s="14" t="s">
        <v>10</v>
      </c>
      <c r="AY30" s="14" t="s">
        <v>10</v>
      </c>
      <c r="AZ30" s="14" t="s">
        <v>10</v>
      </c>
      <c r="BA30" s="14" t="s">
        <v>10</v>
      </c>
      <c r="BB30" s="14" t="s">
        <v>10</v>
      </c>
      <c r="BC30" s="14" t="s">
        <v>10</v>
      </c>
      <c r="BD30" s="14" t="s">
        <v>10</v>
      </c>
      <c r="BE30" s="14" t="s">
        <v>10</v>
      </c>
      <c r="BF30" s="14" t="s">
        <v>10</v>
      </c>
      <c r="BG30" s="14" t="s">
        <v>10</v>
      </c>
      <c r="BH30" s="14" t="s">
        <v>10</v>
      </c>
      <c r="BI30" s="14" t="s">
        <v>10</v>
      </c>
      <c r="BJ30" s="14" t="s">
        <v>10</v>
      </c>
      <c r="BK30" s="14" t="s">
        <v>10</v>
      </c>
      <c r="BL30" s="14" t="s">
        <v>10</v>
      </c>
      <c r="BM30" s="14" t="s">
        <v>10</v>
      </c>
      <c r="BN30" s="14" t="s">
        <v>10</v>
      </c>
      <c r="BO30" s="14" t="s">
        <v>10</v>
      </c>
      <c r="BP30" s="14" t="s">
        <v>10</v>
      </c>
      <c r="BQ30" s="14" t="s">
        <v>10</v>
      </c>
      <c r="BR30" s="14" t="s">
        <v>10</v>
      </c>
      <c r="BS30" s="14" t="s">
        <v>10</v>
      </c>
      <c r="BT30" s="14" t="s">
        <v>10</v>
      </c>
      <c r="BU30" s="14" t="s">
        <v>10</v>
      </c>
      <c r="BV30" s="14" t="s">
        <v>10</v>
      </c>
      <c r="BW30" s="14" t="s">
        <v>10</v>
      </c>
      <c r="BX30" s="14" t="s">
        <v>10</v>
      </c>
      <c r="BY30" s="14" t="s">
        <v>10</v>
      </c>
      <c r="BZ30" s="14" t="s">
        <v>10</v>
      </c>
      <c r="CA30" s="14" t="s">
        <v>10</v>
      </c>
      <c r="CB30" s="14" t="s">
        <v>10</v>
      </c>
      <c r="CC30" s="14" t="s">
        <v>10</v>
      </c>
      <c r="CD30" s="14" t="s">
        <v>10</v>
      </c>
      <c r="CE30" s="14" t="s">
        <v>10</v>
      </c>
      <c r="CF30" s="14" t="s">
        <v>10</v>
      </c>
      <c r="CG30" s="14" t="s">
        <v>10</v>
      </c>
      <c r="CH30" s="14" t="s">
        <v>10</v>
      </c>
      <c r="CI30" s="14" t="s">
        <v>10</v>
      </c>
      <c r="CJ30" s="14" t="s">
        <v>10</v>
      </c>
      <c r="CK30" s="14" t="s">
        <v>10</v>
      </c>
      <c r="CL30">
        <v>2</v>
      </c>
      <c r="CM30">
        <v>0</v>
      </c>
      <c r="CN30">
        <v>0</v>
      </c>
      <c r="CO30">
        <v>1</v>
      </c>
      <c r="CP30">
        <v>0</v>
      </c>
      <c r="CQ30">
        <v>2</v>
      </c>
      <c r="CR30">
        <v>2</v>
      </c>
      <c r="CS30">
        <v>0</v>
      </c>
      <c r="CT30">
        <v>2</v>
      </c>
      <c r="CU30">
        <v>0</v>
      </c>
      <c r="CV30">
        <v>0</v>
      </c>
      <c r="CW30">
        <v>1</v>
      </c>
      <c r="CX30">
        <v>2</v>
      </c>
      <c r="CY30">
        <v>1</v>
      </c>
      <c r="CZ30">
        <v>2</v>
      </c>
      <c r="DA30">
        <v>2</v>
      </c>
      <c r="DB30">
        <v>1</v>
      </c>
      <c r="DC30">
        <v>2</v>
      </c>
      <c r="DD30">
        <v>1</v>
      </c>
      <c r="DE30">
        <v>2</v>
      </c>
      <c r="DF30">
        <v>2</v>
      </c>
      <c r="DG30">
        <v>1</v>
      </c>
      <c r="DH30">
        <v>2</v>
      </c>
      <c r="DI30">
        <v>2</v>
      </c>
      <c r="DJ30">
        <v>1</v>
      </c>
      <c r="DK30">
        <v>2</v>
      </c>
      <c r="DL30">
        <v>2</v>
      </c>
      <c r="DM30">
        <v>1</v>
      </c>
      <c r="DN30">
        <v>1</v>
      </c>
      <c r="DO30">
        <v>2</v>
      </c>
      <c r="DP30">
        <v>2</v>
      </c>
      <c r="DQ30">
        <v>1</v>
      </c>
      <c r="DR30">
        <v>1</v>
      </c>
      <c r="DS30">
        <v>2</v>
      </c>
      <c r="DT30">
        <v>2</v>
      </c>
      <c r="DU30">
        <v>1</v>
      </c>
      <c r="DV30">
        <v>2</v>
      </c>
      <c r="DW30">
        <v>1</v>
      </c>
      <c r="DX30">
        <v>2</v>
      </c>
      <c r="DY30">
        <v>1</v>
      </c>
      <c r="DZ30">
        <v>2</v>
      </c>
      <c r="EA30">
        <v>1</v>
      </c>
      <c r="EB30">
        <v>2</v>
      </c>
      <c r="EC30" s="14" t="s">
        <v>10</v>
      </c>
      <c r="ED30" s="14" t="s">
        <v>10</v>
      </c>
      <c r="EE30" s="14" t="s">
        <v>10</v>
      </c>
      <c r="EF30" s="14" t="s">
        <v>10</v>
      </c>
      <c r="EG30" s="14" t="s">
        <v>10</v>
      </c>
      <c r="EH30" s="14" t="s">
        <v>10</v>
      </c>
      <c r="EI30" s="14" t="s">
        <v>10</v>
      </c>
      <c r="EJ30" s="14" t="s">
        <v>10</v>
      </c>
      <c r="EK30" s="14" t="s">
        <v>10</v>
      </c>
      <c r="EL30" s="14" t="s">
        <v>10</v>
      </c>
      <c r="EM30" s="14" t="s">
        <v>10</v>
      </c>
      <c r="EN30" s="14" t="s">
        <v>10</v>
      </c>
      <c r="EO30" s="14" t="s">
        <v>10</v>
      </c>
      <c r="EP30" s="14" t="s">
        <v>10</v>
      </c>
      <c r="EQ30" s="14" t="s">
        <v>10</v>
      </c>
      <c r="ER30" s="14" t="s">
        <v>10</v>
      </c>
      <c r="ES30" s="14" t="s">
        <v>10</v>
      </c>
      <c r="ET30" s="14" t="s">
        <v>10</v>
      </c>
      <c r="EU30" s="14" t="s">
        <v>10</v>
      </c>
      <c r="EV30" s="14" t="s">
        <v>10</v>
      </c>
      <c r="EW30" s="14" t="s">
        <v>10</v>
      </c>
      <c r="EX30" s="14" t="s">
        <v>10</v>
      </c>
      <c r="EY30" s="14" t="s">
        <v>10</v>
      </c>
      <c r="EZ30" s="14" t="s">
        <v>10</v>
      </c>
      <c r="FA30" s="14" t="s">
        <v>10</v>
      </c>
      <c r="FB30" s="14" t="s">
        <v>10</v>
      </c>
      <c r="FC30" s="14" t="s">
        <v>10</v>
      </c>
      <c r="FD30" s="14" t="s">
        <v>10</v>
      </c>
      <c r="FE30" s="14" t="s">
        <v>10</v>
      </c>
      <c r="FF30" s="14" t="s">
        <v>10</v>
      </c>
      <c r="FG30">
        <v>2</v>
      </c>
      <c r="FH30">
        <v>1</v>
      </c>
      <c r="FI30">
        <v>4</v>
      </c>
      <c r="FJ30">
        <v>2</v>
      </c>
      <c r="FK30">
        <v>3</v>
      </c>
      <c r="FL30">
        <v>4</v>
      </c>
      <c r="FM30">
        <v>1</v>
      </c>
      <c r="FN30">
        <v>4</v>
      </c>
      <c r="FO30">
        <v>2</v>
      </c>
      <c r="FP30">
        <v>4</v>
      </c>
      <c r="FQ30">
        <v>1</v>
      </c>
      <c r="FR30">
        <v>1</v>
      </c>
      <c r="FS30">
        <v>4</v>
      </c>
      <c r="FT30">
        <v>1</v>
      </c>
      <c r="FU30">
        <v>4</v>
      </c>
      <c r="FV30">
        <v>2</v>
      </c>
      <c r="FW30">
        <v>4</v>
      </c>
      <c r="FX30">
        <v>1</v>
      </c>
      <c r="FY30">
        <v>4</v>
      </c>
      <c r="FZ30">
        <v>3</v>
      </c>
      <c r="GA30" s="7">
        <f t="shared" si="0"/>
        <v>21447</v>
      </c>
      <c r="GB30" s="25" t="str">
        <f t="shared" si="3"/>
        <v>Male</v>
      </c>
      <c r="GC30" s="5" t="str">
        <f t="shared" si="23"/>
        <v>male</v>
      </c>
      <c r="GD30" s="5" t="str">
        <f t="shared" si="74"/>
        <v>19</v>
      </c>
      <c r="GE30" s="5" t="str">
        <f t="shared" si="75"/>
        <v>White</v>
      </c>
      <c r="GF30" s="5" t="str">
        <f t="shared" si="76"/>
        <v>notHisp/Lat</v>
      </c>
      <c r="GG30" s="5">
        <f t="shared" si="77"/>
        <v>0</v>
      </c>
      <c r="GH30" s="5">
        <f t="shared" si="78"/>
        <v>0</v>
      </c>
      <c r="GI30" s="5">
        <f t="shared" si="79"/>
        <v>0</v>
      </c>
      <c r="GJ30" s="5">
        <f t="shared" si="80"/>
        <v>0</v>
      </c>
      <c r="GK30" s="5">
        <f t="shared" si="81"/>
        <v>1</v>
      </c>
      <c r="GL30" s="5">
        <f t="shared" si="82"/>
        <v>2</v>
      </c>
      <c r="GM30" s="5">
        <f t="shared" si="83"/>
        <v>3</v>
      </c>
      <c r="GN30" s="5">
        <f t="shared" si="84"/>
        <v>4</v>
      </c>
      <c r="GO30" s="5">
        <f t="shared" si="85"/>
        <v>1</v>
      </c>
      <c r="GP30" s="8"/>
      <c r="GQ30" s="14" t="s">
        <v>10</v>
      </c>
      <c r="GR30" s="14" t="s">
        <v>10</v>
      </c>
      <c r="GS30" s="14" t="s">
        <v>10</v>
      </c>
      <c r="GT30" s="14" t="s">
        <v>10</v>
      </c>
      <c r="GU30" s="27" t="s">
        <v>10</v>
      </c>
      <c r="GV30" s="27" t="s">
        <v>10</v>
      </c>
      <c r="GW30" s="27" t="s">
        <v>10</v>
      </c>
      <c r="GX30" s="27" t="s">
        <v>10</v>
      </c>
      <c r="GY30" s="27" t="s">
        <v>10</v>
      </c>
      <c r="GZ30" s="27" t="s">
        <v>10</v>
      </c>
      <c r="HA30" s="27" t="s">
        <v>10</v>
      </c>
      <c r="HB30" s="5">
        <f t="shared" si="36"/>
        <v>7</v>
      </c>
      <c r="HC30" s="5" t="str">
        <f t="shared" si="65"/>
        <v>ok</v>
      </c>
      <c r="HD30" s="23">
        <v>3.9280305253363967E-3</v>
      </c>
      <c r="HE30" s="23">
        <f t="shared" si="66"/>
        <v>5.5396171173041262</v>
      </c>
      <c r="HF30" s="23">
        <v>0.96296296296296291</v>
      </c>
      <c r="HG30" s="23">
        <v>0.66666666666666663</v>
      </c>
      <c r="HH30" s="14" t="s">
        <v>10</v>
      </c>
      <c r="HI30" s="14" t="s">
        <v>10</v>
      </c>
      <c r="HJ30" s="14" t="s">
        <v>10</v>
      </c>
      <c r="HK30" s="14" t="s">
        <v>10</v>
      </c>
      <c r="HL30" s="14" t="s">
        <v>10</v>
      </c>
      <c r="HM30" s="5">
        <f t="shared" si="67"/>
        <v>4</v>
      </c>
      <c r="HN30" s="5">
        <f t="shared" si="68"/>
        <v>6</v>
      </c>
      <c r="HO30" s="5">
        <f t="shared" si="69"/>
        <v>9</v>
      </c>
      <c r="HP30" s="5">
        <f t="shared" si="70"/>
        <v>14</v>
      </c>
      <c r="HQ30" s="5">
        <f t="shared" si="71"/>
        <v>5</v>
      </c>
    </row>
    <row r="31" spans="1:225" x14ac:dyDescent="0.25">
      <c r="A31" s="11">
        <v>21448</v>
      </c>
      <c r="B31" s="13" t="s">
        <v>777</v>
      </c>
      <c r="C31" s="13" t="s">
        <v>768</v>
      </c>
      <c r="D31" s="13" t="s">
        <v>766</v>
      </c>
      <c r="E31" s="12">
        <v>2</v>
      </c>
      <c r="F31" s="12">
        <v>2</v>
      </c>
      <c r="G31" s="12">
        <v>2</v>
      </c>
      <c r="H31" s="12">
        <v>2</v>
      </c>
      <c r="I31" s="12">
        <v>2</v>
      </c>
      <c r="J31" s="12">
        <v>2</v>
      </c>
      <c r="K31" s="12">
        <v>4</v>
      </c>
      <c r="L31" s="12">
        <v>4</v>
      </c>
      <c r="M31" s="12">
        <v>4</v>
      </c>
      <c r="N31" s="12">
        <v>1</v>
      </c>
      <c r="O31" s="14" t="s">
        <v>10</v>
      </c>
      <c r="P31" s="14" t="s">
        <v>10</v>
      </c>
      <c r="Q31" s="14" t="s">
        <v>10</v>
      </c>
      <c r="R31" s="14" t="s">
        <v>10</v>
      </c>
      <c r="S31" s="14" t="s">
        <v>10</v>
      </c>
      <c r="T31" s="14" t="s">
        <v>10</v>
      </c>
      <c r="U31" s="14" t="s">
        <v>10</v>
      </c>
      <c r="V31" s="14" t="s">
        <v>10</v>
      </c>
      <c r="W31" s="14" t="s">
        <v>10</v>
      </c>
      <c r="X31" s="14" t="s">
        <v>10</v>
      </c>
      <c r="Y31" s="14" t="s">
        <v>10</v>
      </c>
      <c r="Z31" s="14" t="s">
        <v>10</v>
      </c>
      <c r="AA31" s="14" t="s">
        <v>10</v>
      </c>
      <c r="AB31" s="14" t="s">
        <v>10</v>
      </c>
      <c r="AC31" s="14" t="s">
        <v>10</v>
      </c>
      <c r="AD31" s="14" t="s">
        <v>10</v>
      </c>
      <c r="AE31" s="14" t="s">
        <v>10</v>
      </c>
      <c r="AF31" s="14" t="s">
        <v>10</v>
      </c>
      <c r="AG31" s="14" t="s">
        <v>10</v>
      </c>
      <c r="AH31" s="14" t="s">
        <v>10</v>
      </c>
      <c r="AI31" s="14" t="s">
        <v>10</v>
      </c>
      <c r="AJ31" s="14" t="s">
        <v>10</v>
      </c>
      <c r="AK31" s="14" t="s">
        <v>10</v>
      </c>
      <c r="AL31" s="14" t="s">
        <v>10</v>
      </c>
      <c r="AM31" s="14" t="s">
        <v>10</v>
      </c>
      <c r="AN31" s="14" t="s">
        <v>10</v>
      </c>
      <c r="AO31" s="14" t="s">
        <v>10</v>
      </c>
      <c r="AP31" s="14" t="s">
        <v>10</v>
      </c>
      <c r="AQ31" s="14" t="s">
        <v>10</v>
      </c>
      <c r="AR31" s="14" t="s">
        <v>10</v>
      </c>
      <c r="AS31" s="14" t="s">
        <v>10</v>
      </c>
      <c r="AT31" s="14" t="s">
        <v>10</v>
      </c>
      <c r="AU31" s="14" t="s">
        <v>10</v>
      </c>
      <c r="AV31" s="14" t="s">
        <v>10</v>
      </c>
      <c r="AW31" s="14" t="s">
        <v>10</v>
      </c>
      <c r="AX31" s="14" t="s">
        <v>10</v>
      </c>
      <c r="AY31" s="14" t="s">
        <v>10</v>
      </c>
      <c r="AZ31" s="14" t="s">
        <v>10</v>
      </c>
      <c r="BA31" s="14" t="s">
        <v>10</v>
      </c>
      <c r="BB31" s="14" t="s">
        <v>10</v>
      </c>
      <c r="BC31" s="14" t="s">
        <v>10</v>
      </c>
      <c r="BD31" s="14" t="s">
        <v>10</v>
      </c>
      <c r="BE31" s="14" t="s">
        <v>10</v>
      </c>
      <c r="BF31" s="14" t="s">
        <v>10</v>
      </c>
      <c r="BG31" s="14" t="s">
        <v>10</v>
      </c>
      <c r="BH31" s="14" t="s">
        <v>10</v>
      </c>
      <c r="BI31" s="14" t="s">
        <v>10</v>
      </c>
      <c r="BJ31" s="14" t="s">
        <v>10</v>
      </c>
      <c r="BK31" s="14" t="s">
        <v>10</v>
      </c>
      <c r="BL31" s="14" t="s">
        <v>10</v>
      </c>
      <c r="BM31" s="14" t="s">
        <v>10</v>
      </c>
      <c r="BN31" s="14" t="s">
        <v>10</v>
      </c>
      <c r="BO31" s="14" t="s">
        <v>10</v>
      </c>
      <c r="BP31" s="14" t="s">
        <v>10</v>
      </c>
      <c r="BQ31" s="14" t="s">
        <v>10</v>
      </c>
      <c r="BR31" s="14" t="s">
        <v>10</v>
      </c>
      <c r="BS31" s="14" t="s">
        <v>10</v>
      </c>
      <c r="BT31" s="14" t="s">
        <v>10</v>
      </c>
      <c r="BU31" s="14" t="s">
        <v>10</v>
      </c>
      <c r="BV31" s="14" t="s">
        <v>10</v>
      </c>
      <c r="BW31" s="14" t="s">
        <v>10</v>
      </c>
      <c r="BX31" s="14" t="s">
        <v>10</v>
      </c>
      <c r="BY31" s="14" t="s">
        <v>10</v>
      </c>
      <c r="BZ31" s="14" t="s">
        <v>10</v>
      </c>
      <c r="CA31" s="14" t="s">
        <v>10</v>
      </c>
      <c r="CB31" s="14" t="s">
        <v>10</v>
      </c>
      <c r="CC31" s="14" t="s">
        <v>10</v>
      </c>
      <c r="CD31" s="14" t="s">
        <v>10</v>
      </c>
      <c r="CE31" s="14" t="s">
        <v>10</v>
      </c>
      <c r="CF31" s="14" t="s">
        <v>10</v>
      </c>
      <c r="CG31" s="14" t="s">
        <v>10</v>
      </c>
      <c r="CH31" s="14" t="s">
        <v>10</v>
      </c>
      <c r="CI31" s="14" t="s">
        <v>10</v>
      </c>
      <c r="CJ31" s="14" t="s">
        <v>10</v>
      </c>
      <c r="CK31" s="14" t="s">
        <v>10</v>
      </c>
      <c r="CL31">
        <v>2</v>
      </c>
      <c r="CM31">
        <v>1</v>
      </c>
      <c r="CN31">
        <v>0</v>
      </c>
      <c r="CO31">
        <v>2</v>
      </c>
      <c r="CP31">
        <v>2</v>
      </c>
      <c r="CQ31">
        <v>2</v>
      </c>
      <c r="CR31">
        <v>2</v>
      </c>
      <c r="CS31">
        <v>2</v>
      </c>
      <c r="CT31">
        <v>2</v>
      </c>
      <c r="CU31">
        <v>1</v>
      </c>
      <c r="CV31">
        <v>1</v>
      </c>
      <c r="CW31">
        <v>1</v>
      </c>
      <c r="CX31">
        <v>2</v>
      </c>
      <c r="CY31">
        <v>0</v>
      </c>
      <c r="CZ31">
        <v>2</v>
      </c>
      <c r="DA31">
        <v>1</v>
      </c>
      <c r="DB31">
        <v>1</v>
      </c>
      <c r="DC31">
        <v>2</v>
      </c>
      <c r="DD31">
        <v>2</v>
      </c>
      <c r="DE31">
        <v>2</v>
      </c>
      <c r="DF31">
        <v>2</v>
      </c>
      <c r="DG31">
        <v>2</v>
      </c>
      <c r="DH31">
        <v>2</v>
      </c>
      <c r="DI31">
        <v>2</v>
      </c>
      <c r="DJ31">
        <v>1</v>
      </c>
      <c r="DK31">
        <v>2</v>
      </c>
      <c r="DL31">
        <v>2</v>
      </c>
      <c r="DM31">
        <v>2</v>
      </c>
      <c r="DN31">
        <v>1</v>
      </c>
      <c r="DO31">
        <v>2</v>
      </c>
      <c r="DP31">
        <v>2</v>
      </c>
      <c r="DQ31">
        <v>2</v>
      </c>
      <c r="DR31">
        <v>1</v>
      </c>
      <c r="DS31">
        <v>2</v>
      </c>
      <c r="DT31">
        <v>2</v>
      </c>
      <c r="DU31">
        <v>1</v>
      </c>
      <c r="DV31">
        <v>2</v>
      </c>
      <c r="DW31">
        <v>2</v>
      </c>
      <c r="DX31">
        <v>2</v>
      </c>
      <c r="DY31">
        <v>1</v>
      </c>
      <c r="DZ31">
        <v>2</v>
      </c>
      <c r="EA31">
        <v>1</v>
      </c>
      <c r="EB31">
        <v>2</v>
      </c>
      <c r="EC31" s="14" t="s">
        <v>10</v>
      </c>
      <c r="ED31" s="14" t="s">
        <v>10</v>
      </c>
      <c r="EE31" s="14" t="s">
        <v>10</v>
      </c>
      <c r="EF31" s="14" t="s">
        <v>10</v>
      </c>
      <c r="EG31" s="14" t="s">
        <v>10</v>
      </c>
      <c r="EH31" s="14" t="s">
        <v>10</v>
      </c>
      <c r="EI31" s="14" t="s">
        <v>10</v>
      </c>
      <c r="EJ31" s="14" t="s">
        <v>10</v>
      </c>
      <c r="EK31" s="14" t="s">
        <v>10</v>
      </c>
      <c r="EL31" s="14" t="s">
        <v>10</v>
      </c>
      <c r="EM31" s="14" t="s">
        <v>10</v>
      </c>
      <c r="EN31" s="14" t="s">
        <v>10</v>
      </c>
      <c r="EO31" s="14" t="s">
        <v>10</v>
      </c>
      <c r="EP31" s="14" t="s">
        <v>10</v>
      </c>
      <c r="EQ31" s="14" t="s">
        <v>10</v>
      </c>
      <c r="ER31" s="14" t="s">
        <v>10</v>
      </c>
      <c r="ES31" s="14" t="s">
        <v>10</v>
      </c>
      <c r="ET31" s="14" t="s">
        <v>10</v>
      </c>
      <c r="EU31" s="14" t="s">
        <v>10</v>
      </c>
      <c r="EV31" s="14" t="s">
        <v>10</v>
      </c>
      <c r="EW31" s="14" t="s">
        <v>10</v>
      </c>
      <c r="EX31" s="14" t="s">
        <v>10</v>
      </c>
      <c r="EY31" s="14" t="s">
        <v>10</v>
      </c>
      <c r="EZ31" s="14" t="s">
        <v>10</v>
      </c>
      <c r="FA31" s="14" t="s">
        <v>10</v>
      </c>
      <c r="FB31" s="14" t="s">
        <v>10</v>
      </c>
      <c r="FC31" s="14" t="s">
        <v>10</v>
      </c>
      <c r="FD31" s="14" t="s">
        <v>10</v>
      </c>
      <c r="FE31" s="14" t="s">
        <v>10</v>
      </c>
      <c r="FF31" s="14" t="s">
        <v>10</v>
      </c>
      <c r="FG31">
        <v>3</v>
      </c>
      <c r="FH31">
        <v>1</v>
      </c>
      <c r="FI31">
        <v>2</v>
      </c>
      <c r="FJ31">
        <v>3</v>
      </c>
      <c r="FK31">
        <v>1</v>
      </c>
      <c r="FL31">
        <v>2</v>
      </c>
      <c r="FM31">
        <v>1</v>
      </c>
      <c r="FN31">
        <v>1</v>
      </c>
      <c r="FO31">
        <v>1</v>
      </c>
      <c r="FP31">
        <v>1</v>
      </c>
      <c r="FQ31">
        <v>3</v>
      </c>
      <c r="FR31">
        <v>2</v>
      </c>
      <c r="FS31">
        <v>1</v>
      </c>
      <c r="FT31">
        <v>2</v>
      </c>
      <c r="FU31">
        <v>4</v>
      </c>
      <c r="FV31">
        <v>3</v>
      </c>
      <c r="FW31">
        <v>4</v>
      </c>
      <c r="FX31">
        <v>3</v>
      </c>
      <c r="FY31">
        <v>1</v>
      </c>
      <c r="FZ31">
        <v>2</v>
      </c>
      <c r="GA31" s="7">
        <f t="shared" si="0"/>
        <v>21448</v>
      </c>
      <c r="GB31" s="25" t="str">
        <f t="shared" si="3"/>
        <v>Female</v>
      </c>
      <c r="GC31" s="5" t="str">
        <f t="shared" si="23"/>
        <v>female</v>
      </c>
      <c r="GD31" s="5" t="str">
        <f t="shared" si="74"/>
        <v>18</v>
      </c>
      <c r="GE31" s="5" t="str">
        <f t="shared" si="75"/>
        <v>White</v>
      </c>
      <c r="GF31" s="5" t="str">
        <f t="shared" si="76"/>
        <v>notHisp/Lat</v>
      </c>
      <c r="GG31" s="5">
        <f t="shared" si="77"/>
        <v>0</v>
      </c>
      <c r="GH31" s="5">
        <f t="shared" si="78"/>
        <v>0</v>
      </c>
      <c r="GI31" s="5">
        <f t="shared" si="79"/>
        <v>0</v>
      </c>
      <c r="GJ31" s="5">
        <f t="shared" si="80"/>
        <v>0</v>
      </c>
      <c r="GK31" s="5">
        <f t="shared" si="81"/>
        <v>0</v>
      </c>
      <c r="GL31" s="5">
        <f t="shared" si="82"/>
        <v>4</v>
      </c>
      <c r="GM31" s="5">
        <f t="shared" si="83"/>
        <v>4</v>
      </c>
      <c r="GN31" s="5">
        <f t="shared" si="84"/>
        <v>4</v>
      </c>
      <c r="GO31" s="5">
        <f t="shared" si="85"/>
        <v>1</v>
      </c>
      <c r="GP31" s="8"/>
      <c r="GQ31" s="14" t="s">
        <v>10</v>
      </c>
      <c r="GR31" s="14" t="s">
        <v>10</v>
      </c>
      <c r="GS31" s="14" t="s">
        <v>10</v>
      </c>
      <c r="GT31" s="14" t="s">
        <v>10</v>
      </c>
      <c r="GU31" s="27" t="s">
        <v>10</v>
      </c>
      <c r="GV31" s="27" t="s">
        <v>10</v>
      </c>
      <c r="GW31" s="27" t="s">
        <v>10</v>
      </c>
      <c r="GX31" s="27" t="s">
        <v>10</v>
      </c>
      <c r="GY31" s="27" t="s">
        <v>10</v>
      </c>
      <c r="GZ31" s="27" t="s">
        <v>10</v>
      </c>
      <c r="HA31" s="27" t="s">
        <v>10</v>
      </c>
      <c r="HB31" s="5">
        <f t="shared" si="36"/>
        <v>13</v>
      </c>
      <c r="HC31" s="5" t="str">
        <f t="shared" si="65"/>
        <v>ok</v>
      </c>
      <c r="HD31" s="23">
        <v>8.5829869507460699E-4</v>
      </c>
      <c r="HE31" s="23">
        <f t="shared" si="66"/>
        <v>7.0605583896017272</v>
      </c>
      <c r="HF31" s="23">
        <v>0.96296296296296291</v>
      </c>
      <c r="HG31" s="23">
        <v>0.77777777777777779</v>
      </c>
      <c r="HH31" s="14" t="s">
        <v>10</v>
      </c>
      <c r="HI31" s="14" t="s">
        <v>10</v>
      </c>
      <c r="HJ31" s="14" t="s">
        <v>10</v>
      </c>
      <c r="HK31" s="14" t="s">
        <v>10</v>
      </c>
      <c r="HL31" s="14" t="s">
        <v>10</v>
      </c>
      <c r="HM31" s="5">
        <f t="shared" si="67"/>
        <v>12</v>
      </c>
      <c r="HN31" s="5">
        <f t="shared" si="68"/>
        <v>10</v>
      </c>
      <c r="HO31" s="5">
        <f t="shared" si="69"/>
        <v>5</v>
      </c>
      <c r="HP31" s="5">
        <f t="shared" si="70"/>
        <v>11</v>
      </c>
      <c r="HQ31" s="5">
        <f t="shared" si="71"/>
        <v>11</v>
      </c>
    </row>
    <row r="32" spans="1:225" x14ac:dyDescent="0.25">
      <c r="A32" s="15" t="s">
        <v>855</v>
      </c>
      <c r="B32" s="13" t="s">
        <v>764</v>
      </c>
      <c r="C32" s="13" t="s">
        <v>780</v>
      </c>
      <c r="D32" s="13" t="s">
        <v>766</v>
      </c>
      <c r="E32" s="12">
        <v>2</v>
      </c>
      <c r="F32" s="12">
        <v>2</v>
      </c>
      <c r="G32" s="12">
        <v>2</v>
      </c>
      <c r="H32" s="12">
        <v>2</v>
      </c>
      <c r="I32" s="12">
        <v>2</v>
      </c>
      <c r="J32" s="12">
        <v>2</v>
      </c>
      <c r="K32" s="12">
        <v>2</v>
      </c>
      <c r="L32" s="12">
        <v>2</v>
      </c>
      <c r="M32" s="12">
        <v>2</v>
      </c>
      <c r="N32" s="12">
        <v>1</v>
      </c>
      <c r="O32" s="14" t="s">
        <v>10</v>
      </c>
      <c r="P32" s="14" t="s">
        <v>10</v>
      </c>
      <c r="Q32" s="14" t="s">
        <v>10</v>
      </c>
      <c r="R32" s="14" t="s">
        <v>10</v>
      </c>
      <c r="S32" s="14" t="s">
        <v>10</v>
      </c>
      <c r="T32" s="14" t="s">
        <v>10</v>
      </c>
      <c r="U32" s="14" t="s">
        <v>10</v>
      </c>
      <c r="V32" s="14" t="s">
        <v>10</v>
      </c>
      <c r="W32" s="14" t="s">
        <v>10</v>
      </c>
      <c r="X32" s="14" t="s">
        <v>10</v>
      </c>
      <c r="Y32" s="14" t="s">
        <v>10</v>
      </c>
      <c r="Z32" s="14" t="s">
        <v>10</v>
      </c>
      <c r="AA32" s="14" t="s">
        <v>10</v>
      </c>
      <c r="AB32" s="14" t="s">
        <v>10</v>
      </c>
      <c r="AC32" s="14" t="s">
        <v>10</v>
      </c>
      <c r="AD32" s="14" t="s">
        <v>10</v>
      </c>
      <c r="AE32" s="14" t="s">
        <v>10</v>
      </c>
      <c r="AF32" s="14" t="s">
        <v>10</v>
      </c>
      <c r="AG32" s="14" t="s">
        <v>10</v>
      </c>
      <c r="AH32" s="14" t="s">
        <v>10</v>
      </c>
      <c r="AI32" s="14" t="s">
        <v>10</v>
      </c>
      <c r="AJ32" s="14" t="s">
        <v>10</v>
      </c>
      <c r="AK32" s="14" t="s">
        <v>10</v>
      </c>
      <c r="AL32" s="14" t="s">
        <v>10</v>
      </c>
      <c r="AM32" s="14" t="s">
        <v>10</v>
      </c>
      <c r="AN32" s="14" t="s">
        <v>10</v>
      </c>
      <c r="AO32" s="14" t="s">
        <v>10</v>
      </c>
      <c r="AP32" s="14" t="s">
        <v>10</v>
      </c>
      <c r="AQ32" s="14" t="s">
        <v>10</v>
      </c>
      <c r="AR32" s="14" t="s">
        <v>10</v>
      </c>
      <c r="AS32" s="14" t="s">
        <v>10</v>
      </c>
      <c r="AT32" s="14" t="s">
        <v>10</v>
      </c>
      <c r="AU32" s="14" t="s">
        <v>10</v>
      </c>
      <c r="AV32" s="14" t="s">
        <v>10</v>
      </c>
      <c r="AW32" s="14" t="s">
        <v>10</v>
      </c>
      <c r="AX32" s="14" t="s">
        <v>10</v>
      </c>
      <c r="AY32" s="14" t="s">
        <v>10</v>
      </c>
      <c r="AZ32" s="14" t="s">
        <v>10</v>
      </c>
      <c r="BA32" s="14" t="s">
        <v>10</v>
      </c>
      <c r="BB32" s="14" t="s">
        <v>10</v>
      </c>
      <c r="BC32" s="14" t="s">
        <v>10</v>
      </c>
      <c r="BD32" s="14" t="s">
        <v>10</v>
      </c>
      <c r="BE32" s="14" t="s">
        <v>10</v>
      </c>
      <c r="BF32" s="14" t="s">
        <v>10</v>
      </c>
      <c r="BG32" s="14" t="s">
        <v>10</v>
      </c>
      <c r="BH32" s="14" t="s">
        <v>10</v>
      </c>
      <c r="BI32" s="14" t="s">
        <v>10</v>
      </c>
      <c r="BJ32" s="14" t="s">
        <v>10</v>
      </c>
      <c r="BK32" s="14" t="s">
        <v>10</v>
      </c>
      <c r="BL32" s="14" t="s">
        <v>10</v>
      </c>
      <c r="BM32" s="14" t="s">
        <v>10</v>
      </c>
      <c r="BN32" s="14" t="s">
        <v>10</v>
      </c>
      <c r="BO32" s="14" t="s">
        <v>10</v>
      </c>
      <c r="BP32" s="14" t="s">
        <v>10</v>
      </c>
      <c r="BQ32" s="14" t="s">
        <v>10</v>
      </c>
      <c r="BR32" s="14" t="s">
        <v>10</v>
      </c>
      <c r="BS32" s="14" t="s">
        <v>10</v>
      </c>
      <c r="BT32" s="14" t="s">
        <v>10</v>
      </c>
      <c r="BU32" s="14" t="s">
        <v>10</v>
      </c>
      <c r="BV32" s="14" t="s">
        <v>10</v>
      </c>
      <c r="BW32" s="14" t="s">
        <v>10</v>
      </c>
      <c r="BX32" s="14" t="s">
        <v>10</v>
      </c>
      <c r="BY32" s="14" t="s">
        <v>10</v>
      </c>
      <c r="BZ32" s="14" t="s">
        <v>10</v>
      </c>
      <c r="CA32" s="14" t="s">
        <v>10</v>
      </c>
      <c r="CB32" s="14" t="s">
        <v>10</v>
      </c>
      <c r="CC32" s="14" t="s">
        <v>10</v>
      </c>
      <c r="CD32" s="14" t="s">
        <v>10</v>
      </c>
      <c r="CE32" s="14" t="s">
        <v>10</v>
      </c>
      <c r="CF32" s="14" t="s">
        <v>10</v>
      </c>
      <c r="CG32" s="14" t="s">
        <v>10</v>
      </c>
      <c r="CH32" s="14" t="s">
        <v>10</v>
      </c>
      <c r="CI32" s="14" t="s">
        <v>10</v>
      </c>
      <c r="CJ32" s="14" t="s">
        <v>10</v>
      </c>
      <c r="CK32" s="14" t="s">
        <v>10</v>
      </c>
      <c r="CL32">
        <v>2</v>
      </c>
      <c r="CM32">
        <v>1</v>
      </c>
      <c r="CN32">
        <v>1</v>
      </c>
      <c r="CO32">
        <v>0</v>
      </c>
      <c r="CP32">
        <v>2</v>
      </c>
      <c r="CQ32">
        <v>2</v>
      </c>
      <c r="CR32">
        <v>2</v>
      </c>
      <c r="CS32">
        <v>1</v>
      </c>
      <c r="CT32">
        <v>1</v>
      </c>
      <c r="CU32">
        <v>1</v>
      </c>
      <c r="CV32">
        <v>0</v>
      </c>
      <c r="CW32">
        <v>1</v>
      </c>
      <c r="CX32">
        <v>1</v>
      </c>
      <c r="CY32">
        <v>0</v>
      </c>
      <c r="CZ32">
        <v>0</v>
      </c>
      <c r="DA32">
        <v>1</v>
      </c>
      <c r="DB32">
        <v>1</v>
      </c>
      <c r="DC32">
        <v>2</v>
      </c>
      <c r="DD32">
        <v>1</v>
      </c>
      <c r="DE32">
        <v>2</v>
      </c>
      <c r="DF32">
        <v>2</v>
      </c>
      <c r="DG32">
        <v>1</v>
      </c>
      <c r="DH32">
        <v>2</v>
      </c>
      <c r="DI32">
        <v>2</v>
      </c>
      <c r="DJ32">
        <v>1</v>
      </c>
      <c r="DK32">
        <v>1</v>
      </c>
      <c r="DL32">
        <v>2</v>
      </c>
      <c r="DM32">
        <v>1</v>
      </c>
      <c r="DN32">
        <v>1</v>
      </c>
      <c r="DO32">
        <v>2</v>
      </c>
      <c r="DP32">
        <v>2</v>
      </c>
      <c r="DQ32">
        <v>1</v>
      </c>
      <c r="DR32">
        <v>1</v>
      </c>
      <c r="DS32">
        <v>1</v>
      </c>
      <c r="DT32">
        <v>2</v>
      </c>
      <c r="DU32">
        <v>1</v>
      </c>
      <c r="DV32">
        <v>1</v>
      </c>
      <c r="DW32">
        <v>1</v>
      </c>
      <c r="DX32">
        <v>2</v>
      </c>
      <c r="DY32">
        <v>1</v>
      </c>
      <c r="DZ32">
        <v>2</v>
      </c>
      <c r="EA32">
        <v>1</v>
      </c>
      <c r="EB32">
        <v>2</v>
      </c>
      <c r="EC32" s="14" t="s">
        <v>10</v>
      </c>
      <c r="ED32" s="14" t="s">
        <v>10</v>
      </c>
      <c r="EE32" s="14" t="s">
        <v>10</v>
      </c>
      <c r="EF32" s="14" t="s">
        <v>10</v>
      </c>
      <c r="EG32" s="14" t="s">
        <v>10</v>
      </c>
      <c r="EH32" s="14" t="s">
        <v>10</v>
      </c>
      <c r="EI32" s="14" t="s">
        <v>10</v>
      </c>
      <c r="EJ32" s="14" t="s">
        <v>10</v>
      </c>
      <c r="EK32" s="14" t="s">
        <v>10</v>
      </c>
      <c r="EL32" s="14" t="s">
        <v>10</v>
      </c>
      <c r="EM32" s="14" t="s">
        <v>10</v>
      </c>
      <c r="EN32" s="14" t="s">
        <v>10</v>
      </c>
      <c r="EO32" s="14" t="s">
        <v>10</v>
      </c>
      <c r="EP32" s="14" t="s">
        <v>10</v>
      </c>
      <c r="EQ32" s="14" t="s">
        <v>10</v>
      </c>
      <c r="ER32" s="14" t="s">
        <v>10</v>
      </c>
      <c r="ES32" s="14" t="s">
        <v>10</v>
      </c>
      <c r="ET32" s="14" t="s">
        <v>10</v>
      </c>
      <c r="EU32" s="14" t="s">
        <v>10</v>
      </c>
      <c r="EV32" s="14" t="s">
        <v>10</v>
      </c>
      <c r="EW32" s="14" t="s">
        <v>10</v>
      </c>
      <c r="EX32" s="14" t="s">
        <v>10</v>
      </c>
      <c r="EY32" s="14" t="s">
        <v>10</v>
      </c>
      <c r="EZ32" s="14" t="s">
        <v>10</v>
      </c>
      <c r="FA32" s="14" t="s">
        <v>10</v>
      </c>
      <c r="FB32" s="14" t="s">
        <v>10</v>
      </c>
      <c r="FC32" s="14" t="s">
        <v>10</v>
      </c>
      <c r="FD32" s="14" t="s">
        <v>10</v>
      </c>
      <c r="FE32" s="14" t="s">
        <v>10</v>
      </c>
      <c r="FF32" s="14" t="s">
        <v>10</v>
      </c>
      <c r="FG32">
        <v>2</v>
      </c>
      <c r="FH32">
        <v>2</v>
      </c>
      <c r="FI32">
        <v>4</v>
      </c>
      <c r="FJ32">
        <v>1</v>
      </c>
      <c r="FK32">
        <v>2</v>
      </c>
      <c r="FL32">
        <v>2</v>
      </c>
      <c r="FM32">
        <v>2</v>
      </c>
      <c r="FN32">
        <v>1</v>
      </c>
      <c r="FO32">
        <v>4</v>
      </c>
      <c r="FP32">
        <v>4</v>
      </c>
      <c r="FQ32">
        <v>1</v>
      </c>
      <c r="FR32">
        <v>1</v>
      </c>
      <c r="FS32">
        <v>3</v>
      </c>
      <c r="FT32">
        <v>3</v>
      </c>
      <c r="FU32">
        <v>2</v>
      </c>
      <c r="FV32">
        <v>4</v>
      </c>
      <c r="FW32">
        <v>4</v>
      </c>
      <c r="FX32">
        <v>3</v>
      </c>
      <c r="FY32">
        <v>2</v>
      </c>
      <c r="FZ32">
        <v>4</v>
      </c>
      <c r="GA32" s="7" t="str">
        <f t="shared" si="0"/>
        <v>21449</v>
      </c>
      <c r="GB32" s="25" t="str">
        <f t="shared" si="3"/>
        <v>Female</v>
      </c>
      <c r="GC32" s="5" t="str">
        <f t="shared" si="23"/>
        <v>Female</v>
      </c>
      <c r="GD32" s="5" t="str">
        <f t="shared" si="74"/>
        <v>20</v>
      </c>
      <c r="GE32" s="5" t="str">
        <f t="shared" si="75"/>
        <v>White</v>
      </c>
      <c r="GF32" s="5" t="str">
        <f t="shared" si="76"/>
        <v>notHisp/Lat</v>
      </c>
      <c r="GG32" s="5">
        <f t="shared" si="77"/>
        <v>0</v>
      </c>
      <c r="GH32" s="5">
        <f t="shared" si="78"/>
        <v>0</v>
      </c>
      <c r="GI32" s="5">
        <f t="shared" si="79"/>
        <v>0</v>
      </c>
      <c r="GJ32" s="5">
        <f t="shared" si="80"/>
        <v>0</v>
      </c>
      <c r="GK32" s="5">
        <f t="shared" si="81"/>
        <v>0</v>
      </c>
      <c r="GL32" s="5">
        <f t="shared" si="82"/>
        <v>2</v>
      </c>
      <c r="GM32" s="5">
        <f t="shared" si="83"/>
        <v>2</v>
      </c>
      <c r="GN32" s="5">
        <f t="shared" si="84"/>
        <v>2</v>
      </c>
      <c r="GO32" s="5">
        <f t="shared" si="85"/>
        <v>1</v>
      </c>
      <c r="GP32" s="8"/>
      <c r="GQ32" s="14" t="s">
        <v>10</v>
      </c>
      <c r="GR32" s="14" t="s">
        <v>10</v>
      </c>
      <c r="GS32" s="14" t="s">
        <v>10</v>
      </c>
      <c r="GT32" s="14" t="s">
        <v>10</v>
      </c>
      <c r="GU32" s="27" t="s">
        <v>10</v>
      </c>
      <c r="GV32" s="27" t="s">
        <v>10</v>
      </c>
      <c r="GW32" s="27" t="s">
        <v>10</v>
      </c>
      <c r="GX32" s="27" t="s">
        <v>10</v>
      </c>
      <c r="GY32" s="27" t="s">
        <v>10</v>
      </c>
      <c r="GZ32" s="27" t="s">
        <v>10</v>
      </c>
      <c r="HA32" s="27" t="s">
        <v>10</v>
      </c>
      <c r="HB32" s="5">
        <f t="shared" si="36"/>
        <v>18</v>
      </c>
      <c r="HC32" s="5" t="str">
        <f t="shared" si="65"/>
        <v>ok</v>
      </c>
      <c r="HD32" s="23">
        <v>1.0102824314004321E-2</v>
      </c>
      <c r="HE32" s="23">
        <f t="shared" si="66"/>
        <v>4.5949402591755835</v>
      </c>
      <c r="HF32" s="23">
        <v>0.92592592592592593</v>
      </c>
      <c r="HG32" s="23">
        <v>0.66666666666666663</v>
      </c>
      <c r="HH32" s="14" t="s">
        <v>10</v>
      </c>
      <c r="HI32" s="14" t="s">
        <v>10</v>
      </c>
      <c r="HJ32" s="14" t="s">
        <v>10</v>
      </c>
      <c r="HK32" s="14" t="s">
        <v>10</v>
      </c>
      <c r="HL32" s="14" t="s">
        <v>10</v>
      </c>
      <c r="HM32" s="5">
        <f t="shared" si="67"/>
        <v>12</v>
      </c>
      <c r="HN32" s="5">
        <f t="shared" si="68"/>
        <v>6</v>
      </c>
      <c r="HO32" s="5">
        <f t="shared" si="69"/>
        <v>7</v>
      </c>
      <c r="HP32" s="5">
        <f t="shared" si="70"/>
        <v>6</v>
      </c>
      <c r="HQ32" s="5">
        <f t="shared" si="71"/>
        <v>4</v>
      </c>
    </row>
    <row r="33" spans="1:225" x14ac:dyDescent="0.25">
      <c r="A33" s="11">
        <v>21450</v>
      </c>
      <c r="B33" s="13" t="s">
        <v>777</v>
      </c>
      <c r="C33" s="13" t="s">
        <v>780</v>
      </c>
      <c r="D33" s="13" t="s">
        <v>766</v>
      </c>
      <c r="E33" s="12">
        <v>2</v>
      </c>
      <c r="F33" s="12">
        <v>1</v>
      </c>
      <c r="G33" s="12">
        <v>2</v>
      </c>
      <c r="H33" s="12">
        <v>1</v>
      </c>
      <c r="I33" s="12">
        <v>2</v>
      </c>
      <c r="J33" s="12">
        <v>2</v>
      </c>
      <c r="K33" s="12">
        <v>1</v>
      </c>
      <c r="L33" s="12">
        <v>1</v>
      </c>
      <c r="M33" s="12">
        <v>2</v>
      </c>
      <c r="N33" s="12">
        <v>1</v>
      </c>
      <c r="O33" s="14" t="s">
        <v>10</v>
      </c>
      <c r="P33" s="14" t="s">
        <v>10</v>
      </c>
      <c r="Q33" s="14" t="s">
        <v>10</v>
      </c>
      <c r="R33" s="14" t="s">
        <v>10</v>
      </c>
      <c r="S33" s="14" t="s">
        <v>10</v>
      </c>
      <c r="T33" s="14" t="s">
        <v>10</v>
      </c>
      <c r="U33" s="14" t="s">
        <v>10</v>
      </c>
      <c r="V33" s="14" t="s">
        <v>10</v>
      </c>
      <c r="W33" s="14" t="s">
        <v>10</v>
      </c>
      <c r="X33" s="14" t="s">
        <v>10</v>
      </c>
      <c r="Y33" s="14" t="s">
        <v>10</v>
      </c>
      <c r="Z33" s="14" t="s">
        <v>10</v>
      </c>
      <c r="AA33" s="14" t="s">
        <v>10</v>
      </c>
      <c r="AB33" s="14" t="s">
        <v>10</v>
      </c>
      <c r="AC33" s="14" t="s">
        <v>10</v>
      </c>
      <c r="AD33" s="14" t="s">
        <v>10</v>
      </c>
      <c r="AE33" s="14" t="s">
        <v>10</v>
      </c>
      <c r="AF33" s="14" t="s">
        <v>10</v>
      </c>
      <c r="AG33" s="14" t="s">
        <v>10</v>
      </c>
      <c r="AH33" s="14" t="s">
        <v>10</v>
      </c>
      <c r="AI33" s="14" t="s">
        <v>10</v>
      </c>
      <c r="AJ33" s="14" t="s">
        <v>10</v>
      </c>
      <c r="AK33" s="14" t="s">
        <v>10</v>
      </c>
      <c r="AL33" s="14" t="s">
        <v>10</v>
      </c>
      <c r="AM33" s="14" t="s">
        <v>10</v>
      </c>
      <c r="AN33" s="14" t="s">
        <v>10</v>
      </c>
      <c r="AO33" s="14" t="s">
        <v>10</v>
      </c>
      <c r="AP33" s="14" t="s">
        <v>10</v>
      </c>
      <c r="AQ33" s="14" t="s">
        <v>10</v>
      </c>
      <c r="AR33" s="14" t="s">
        <v>10</v>
      </c>
      <c r="AS33" s="14" t="s">
        <v>10</v>
      </c>
      <c r="AT33" s="14" t="s">
        <v>10</v>
      </c>
      <c r="AU33" s="14" t="s">
        <v>10</v>
      </c>
      <c r="AV33" s="14" t="s">
        <v>10</v>
      </c>
      <c r="AW33" s="14" t="s">
        <v>10</v>
      </c>
      <c r="AX33" s="14" t="s">
        <v>10</v>
      </c>
      <c r="AY33" s="14" t="s">
        <v>10</v>
      </c>
      <c r="AZ33" s="14" t="s">
        <v>10</v>
      </c>
      <c r="BA33" s="14" t="s">
        <v>10</v>
      </c>
      <c r="BB33" s="14" t="s">
        <v>10</v>
      </c>
      <c r="BC33" s="14" t="s">
        <v>10</v>
      </c>
      <c r="BD33" s="14" t="s">
        <v>10</v>
      </c>
      <c r="BE33" s="14" t="s">
        <v>10</v>
      </c>
      <c r="BF33" s="14" t="s">
        <v>10</v>
      </c>
      <c r="BG33" s="14" t="s">
        <v>10</v>
      </c>
      <c r="BH33" s="14" t="s">
        <v>10</v>
      </c>
      <c r="BI33" s="14" t="s">
        <v>10</v>
      </c>
      <c r="BJ33" s="14" t="s">
        <v>10</v>
      </c>
      <c r="BK33" s="14" t="s">
        <v>10</v>
      </c>
      <c r="BL33" s="14" t="s">
        <v>10</v>
      </c>
      <c r="BM33" s="14" t="s">
        <v>10</v>
      </c>
      <c r="BN33" s="14" t="s">
        <v>10</v>
      </c>
      <c r="BO33" s="14" t="s">
        <v>10</v>
      </c>
      <c r="BP33" s="14" t="s">
        <v>10</v>
      </c>
      <c r="BQ33" s="14" t="s">
        <v>10</v>
      </c>
      <c r="BR33" s="14" t="s">
        <v>10</v>
      </c>
      <c r="BS33" s="14" t="s">
        <v>10</v>
      </c>
      <c r="BT33" s="14" t="s">
        <v>10</v>
      </c>
      <c r="BU33" s="14" t="s">
        <v>10</v>
      </c>
      <c r="BV33" s="14" t="s">
        <v>10</v>
      </c>
      <c r="BW33" s="14" t="s">
        <v>10</v>
      </c>
      <c r="BX33" s="14" t="s">
        <v>10</v>
      </c>
      <c r="BY33" s="14" t="s">
        <v>10</v>
      </c>
      <c r="BZ33" s="14" t="s">
        <v>10</v>
      </c>
      <c r="CA33" s="14" t="s">
        <v>10</v>
      </c>
      <c r="CB33" s="14" t="s">
        <v>10</v>
      </c>
      <c r="CC33" s="14" t="s">
        <v>10</v>
      </c>
      <c r="CD33" s="14" t="s">
        <v>10</v>
      </c>
      <c r="CE33" s="14" t="s">
        <v>10</v>
      </c>
      <c r="CF33" s="14" t="s">
        <v>10</v>
      </c>
      <c r="CG33" s="14" t="s">
        <v>10</v>
      </c>
      <c r="CH33" s="14" t="s">
        <v>10</v>
      </c>
      <c r="CI33" s="14" t="s">
        <v>10</v>
      </c>
      <c r="CJ33" s="14" t="s">
        <v>10</v>
      </c>
      <c r="CK33" s="14" t="s">
        <v>10</v>
      </c>
      <c r="CL33">
        <v>2</v>
      </c>
      <c r="CM33">
        <v>2</v>
      </c>
      <c r="CN33">
        <v>2</v>
      </c>
      <c r="CO33">
        <v>0</v>
      </c>
      <c r="CP33">
        <v>2</v>
      </c>
      <c r="CQ33">
        <v>1</v>
      </c>
      <c r="CR33">
        <v>2</v>
      </c>
      <c r="CS33">
        <v>2</v>
      </c>
      <c r="CT33">
        <v>0</v>
      </c>
      <c r="CU33">
        <v>1</v>
      </c>
      <c r="CV33">
        <v>1</v>
      </c>
      <c r="CW33">
        <v>2</v>
      </c>
      <c r="CX33">
        <v>0</v>
      </c>
      <c r="CY33">
        <v>1</v>
      </c>
      <c r="CZ33">
        <v>2</v>
      </c>
      <c r="DA33">
        <v>1</v>
      </c>
      <c r="DB33">
        <v>1</v>
      </c>
      <c r="DC33">
        <v>2</v>
      </c>
      <c r="DD33">
        <v>1</v>
      </c>
      <c r="DE33">
        <v>2</v>
      </c>
      <c r="DF33">
        <v>2</v>
      </c>
      <c r="DG33">
        <v>1</v>
      </c>
      <c r="DH33">
        <v>2</v>
      </c>
      <c r="DI33">
        <v>2</v>
      </c>
      <c r="DJ33">
        <v>1</v>
      </c>
      <c r="DK33">
        <v>1</v>
      </c>
      <c r="DL33">
        <v>2</v>
      </c>
      <c r="DM33">
        <v>1</v>
      </c>
      <c r="DN33">
        <v>1</v>
      </c>
      <c r="DO33">
        <v>2</v>
      </c>
      <c r="DP33">
        <v>1</v>
      </c>
      <c r="DQ33">
        <v>1</v>
      </c>
      <c r="DR33">
        <v>1</v>
      </c>
      <c r="DS33">
        <v>1</v>
      </c>
      <c r="DT33">
        <v>2</v>
      </c>
      <c r="DU33">
        <v>1</v>
      </c>
      <c r="DV33">
        <v>2</v>
      </c>
      <c r="DW33">
        <v>1</v>
      </c>
      <c r="DX33">
        <v>2</v>
      </c>
      <c r="DY33">
        <v>1</v>
      </c>
      <c r="DZ33">
        <v>1</v>
      </c>
      <c r="EA33">
        <v>1</v>
      </c>
      <c r="EB33">
        <v>2</v>
      </c>
      <c r="EC33" s="14" t="s">
        <v>10</v>
      </c>
      <c r="ED33" s="14" t="s">
        <v>10</v>
      </c>
      <c r="EE33" s="14" t="s">
        <v>10</v>
      </c>
      <c r="EF33" s="14" t="s">
        <v>10</v>
      </c>
      <c r="EG33" s="14" t="s">
        <v>10</v>
      </c>
      <c r="EH33" s="14" t="s">
        <v>10</v>
      </c>
      <c r="EI33" s="14" t="s">
        <v>10</v>
      </c>
      <c r="EJ33" s="14" t="s">
        <v>10</v>
      </c>
      <c r="EK33" s="14" t="s">
        <v>10</v>
      </c>
      <c r="EL33" s="14" t="s">
        <v>10</v>
      </c>
      <c r="EM33" s="14" t="s">
        <v>10</v>
      </c>
      <c r="EN33" s="14" t="s">
        <v>10</v>
      </c>
      <c r="EO33" s="14" t="s">
        <v>10</v>
      </c>
      <c r="EP33" s="14" t="s">
        <v>10</v>
      </c>
      <c r="EQ33" s="14" t="s">
        <v>10</v>
      </c>
      <c r="ER33" s="14" t="s">
        <v>10</v>
      </c>
      <c r="ES33" s="14" t="s">
        <v>10</v>
      </c>
      <c r="ET33" s="14" t="s">
        <v>10</v>
      </c>
      <c r="EU33" s="14" t="s">
        <v>10</v>
      </c>
      <c r="EV33" s="14" t="s">
        <v>10</v>
      </c>
      <c r="EW33" s="14" t="s">
        <v>10</v>
      </c>
      <c r="EX33" s="14" t="s">
        <v>10</v>
      </c>
      <c r="EY33" s="14" t="s">
        <v>10</v>
      </c>
      <c r="EZ33" s="14" t="s">
        <v>10</v>
      </c>
      <c r="FA33" s="14" t="s">
        <v>10</v>
      </c>
      <c r="FB33" s="14" t="s">
        <v>10</v>
      </c>
      <c r="FC33" s="14" t="s">
        <v>10</v>
      </c>
      <c r="FD33" s="14" t="s">
        <v>10</v>
      </c>
      <c r="FE33" s="14" t="s">
        <v>10</v>
      </c>
      <c r="FF33" s="14" t="s">
        <v>10</v>
      </c>
      <c r="FG33">
        <v>1</v>
      </c>
      <c r="FH33">
        <v>2</v>
      </c>
      <c r="FI33">
        <v>1</v>
      </c>
      <c r="FJ33">
        <v>1</v>
      </c>
      <c r="FK33">
        <v>2</v>
      </c>
      <c r="FL33">
        <v>2</v>
      </c>
      <c r="FM33">
        <v>1</v>
      </c>
      <c r="FN33">
        <v>2</v>
      </c>
      <c r="FO33">
        <v>2</v>
      </c>
      <c r="FP33">
        <v>2</v>
      </c>
      <c r="FQ33">
        <v>1</v>
      </c>
      <c r="FR33">
        <v>3</v>
      </c>
      <c r="FS33">
        <v>1</v>
      </c>
      <c r="FT33">
        <v>1</v>
      </c>
      <c r="FU33">
        <v>4</v>
      </c>
      <c r="FV33">
        <v>4</v>
      </c>
      <c r="FW33">
        <v>2</v>
      </c>
      <c r="FX33">
        <v>1</v>
      </c>
      <c r="FY33">
        <v>2</v>
      </c>
      <c r="FZ33">
        <v>1</v>
      </c>
      <c r="GA33" s="7">
        <f t="shared" si="0"/>
        <v>21450</v>
      </c>
      <c r="GB33" s="25" t="str">
        <f t="shared" si="3"/>
        <v>Female</v>
      </c>
      <c r="GC33" s="5" t="str">
        <f t="shared" si="23"/>
        <v>female</v>
      </c>
      <c r="GD33" s="5" t="str">
        <f t="shared" si="74"/>
        <v>20</v>
      </c>
      <c r="GE33" s="5" t="str">
        <f t="shared" si="75"/>
        <v>White</v>
      </c>
      <c r="GF33" s="5" t="str">
        <f t="shared" si="76"/>
        <v>notHisp/Lat</v>
      </c>
      <c r="GG33" s="5">
        <f t="shared" si="77"/>
        <v>1</v>
      </c>
      <c r="GH33" s="5">
        <f t="shared" si="78"/>
        <v>0</v>
      </c>
      <c r="GI33" s="5">
        <f t="shared" si="79"/>
        <v>1</v>
      </c>
      <c r="GJ33" s="5">
        <f t="shared" si="80"/>
        <v>0</v>
      </c>
      <c r="GK33" s="5">
        <f t="shared" si="81"/>
        <v>0</v>
      </c>
      <c r="GL33" s="5">
        <f t="shared" si="82"/>
        <v>1</v>
      </c>
      <c r="GM33" s="5">
        <f t="shared" si="83"/>
        <v>1</v>
      </c>
      <c r="GN33" s="5">
        <f t="shared" si="84"/>
        <v>2</v>
      </c>
      <c r="GO33" s="5">
        <f t="shared" si="85"/>
        <v>1</v>
      </c>
      <c r="GP33" s="8"/>
      <c r="GQ33" s="14" t="s">
        <v>10</v>
      </c>
      <c r="GR33" s="14" t="s">
        <v>10</v>
      </c>
      <c r="GS33" s="14" t="s">
        <v>10</v>
      </c>
      <c r="GT33" s="14" t="s">
        <v>10</v>
      </c>
      <c r="GU33" s="27" t="s">
        <v>10</v>
      </c>
      <c r="GV33" s="27" t="s">
        <v>10</v>
      </c>
      <c r="GW33" s="27" t="s">
        <v>10</v>
      </c>
      <c r="GX33" s="27" t="s">
        <v>10</v>
      </c>
      <c r="GY33" s="27" t="s">
        <v>10</v>
      </c>
      <c r="GZ33" s="27" t="s">
        <v>10</v>
      </c>
      <c r="HA33" s="27" t="s">
        <v>10</v>
      </c>
      <c r="HB33" s="5">
        <f t="shared" si="36"/>
        <v>25</v>
      </c>
      <c r="HC33" s="5" t="str">
        <f t="shared" si="65"/>
        <v>ok</v>
      </c>
      <c r="HD33" s="23">
        <v>1.3566459144174437E-2</v>
      </c>
      <c r="HE33" s="23">
        <f t="shared" si="66"/>
        <v>4.3001547718168887</v>
      </c>
      <c r="HF33" s="23">
        <v>0.92592592592592593</v>
      </c>
      <c r="HG33" s="23">
        <v>0.44444444444444442</v>
      </c>
      <c r="HH33" s="14" t="s">
        <v>10</v>
      </c>
      <c r="HI33" s="14" t="s">
        <v>10</v>
      </c>
      <c r="HJ33" s="14" t="s">
        <v>10</v>
      </c>
      <c r="HK33" s="14" t="s">
        <v>10</v>
      </c>
      <c r="HL33" s="14" t="s">
        <v>10</v>
      </c>
      <c r="HM33" s="5">
        <f t="shared" si="67"/>
        <v>11</v>
      </c>
      <c r="HN33" s="5">
        <f t="shared" si="68"/>
        <v>4</v>
      </c>
      <c r="HO33" s="5">
        <f t="shared" si="69"/>
        <v>9</v>
      </c>
      <c r="HP33" s="5">
        <f t="shared" si="70"/>
        <v>12</v>
      </c>
      <c r="HQ33" s="5">
        <f t="shared" si="71"/>
        <v>14</v>
      </c>
    </row>
    <row r="34" spans="1:225" x14ac:dyDescent="0.25">
      <c r="A34" s="11">
        <v>21452</v>
      </c>
      <c r="B34" s="13" t="s">
        <v>774</v>
      </c>
      <c r="C34" s="13" t="s">
        <v>775</v>
      </c>
      <c r="D34" s="13" t="s">
        <v>766</v>
      </c>
      <c r="E34" s="12">
        <v>2</v>
      </c>
      <c r="F34" s="12">
        <v>2</v>
      </c>
      <c r="G34" s="12">
        <v>2</v>
      </c>
      <c r="H34" s="12">
        <v>1</v>
      </c>
      <c r="I34" s="12">
        <v>2</v>
      </c>
      <c r="J34" s="12">
        <v>1</v>
      </c>
      <c r="K34" s="12">
        <v>2</v>
      </c>
      <c r="L34" s="12">
        <v>3</v>
      </c>
      <c r="M34" s="12">
        <v>2</v>
      </c>
      <c r="N34" s="12">
        <v>3</v>
      </c>
      <c r="O34" s="14" t="s">
        <v>10</v>
      </c>
      <c r="P34" s="14" t="s">
        <v>10</v>
      </c>
      <c r="Q34" s="14" t="s">
        <v>10</v>
      </c>
      <c r="R34" s="14" t="s">
        <v>10</v>
      </c>
      <c r="S34" s="14" t="s">
        <v>10</v>
      </c>
      <c r="T34" s="14" t="s">
        <v>10</v>
      </c>
      <c r="U34" s="14" t="s">
        <v>10</v>
      </c>
      <c r="V34" s="14" t="s">
        <v>10</v>
      </c>
      <c r="W34" s="14" t="s">
        <v>10</v>
      </c>
      <c r="X34" s="14" t="s">
        <v>10</v>
      </c>
      <c r="Y34" s="14" t="s">
        <v>10</v>
      </c>
      <c r="Z34" s="14" t="s">
        <v>10</v>
      </c>
      <c r="AA34" s="14" t="s">
        <v>10</v>
      </c>
      <c r="AB34" s="14" t="s">
        <v>10</v>
      </c>
      <c r="AC34" s="14" t="s">
        <v>10</v>
      </c>
      <c r="AD34" s="14" t="s">
        <v>10</v>
      </c>
      <c r="AE34" s="14" t="s">
        <v>10</v>
      </c>
      <c r="AF34" s="14" t="s">
        <v>10</v>
      </c>
      <c r="AG34" s="14" t="s">
        <v>10</v>
      </c>
      <c r="AH34" s="14" t="s">
        <v>10</v>
      </c>
      <c r="AI34" s="14" t="s">
        <v>10</v>
      </c>
      <c r="AJ34" s="14" t="s">
        <v>10</v>
      </c>
      <c r="AK34" s="14" t="s">
        <v>10</v>
      </c>
      <c r="AL34" s="14" t="s">
        <v>10</v>
      </c>
      <c r="AM34" s="14" t="s">
        <v>10</v>
      </c>
      <c r="AN34" s="14" t="s">
        <v>10</v>
      </c>
      <c r="AO34" s="14" t="s">
        <v>10</v>
      </c>
      <c r="AP34" s="14" t="s">
        <v>10</v>
      </c>
      <c r="AQ34" s="14" t="s">
        <v>10</v>
      </c>
      <c r="AR34" s="14" t="s">
        <v>10</v>
      </c>
      <c r="AS34" s="14" t="s">
        <v>10</v>
      </c>
      <c r="AT34" s="14" t="s">
        <v>10</v>
      </c>
      <c r="AU34" s="14" t="s">
        <v>10</v>
      </c>
      <c r="AV34" s="14" t="s">
        <v>10</v>
      </c>
      <c r="AW34" s="14" t="s">
        <v>10</v>
      </c>
      <c r="AX34" s="14" t="s">
        <v>10</v>
      </c>
      <c r="AY34" s="14" t="s">
        <v>10</v>
      </c>
      <c r="AZ34" s="14" t="s">
        <v>10</v>
      </c>
      <c r="BA34" s="14" t="s">
        <v>10</v>
      </c>
      <c r="BB34" s="14" t="s">
        <v>10</v>
      </c>
      <c r="BC34" s="14" t="s">
        <v>10</v>
      </c>
      <c r="BD34" s="14" t="s">
        <v>10</v>
      </c>
      <c r="BE34" s="14" t="s">
        <v>10</v>
      </c>
      <c r="BF34" s="14" t="s">
        <v>10</v>
      </c>
      <c r="BG34" s="14" t="s">
        <v>10</v>
      </c>
      <c r="BH34" s="14" t="s">
        <v>10</v>
      </c>
      <c r="BI34" s="14" t="s">
        <v>10</v>
      </c>
      <c r="BJ34" s="14" t="s">
        <v>10</v>
      </c>
      <c r="BK34" s="14" t="s">
        <v>10</v>
      </c>
      <c r="BL34" s="14" t="s">
        <v>10</v>
      </c>
      <c r="BM34" s="14" t="s">
        <v>10</v>
      </c>
      <c r="BN34" s="14" t="s">
        <v>10</v>
      </c>
      <c r="BO34" s="14" t="s">
        <v>10</v>
      </c>
      <c r="BP34" s="14" t="s">
        <v>10</v>
      </c>
      <c r="BQ34" s="14" t="s">
        <v>10</v>
      </c>
      <c r="BR34" s="14" t="s">
        <v>10</v>
      </c>
      <c r="BS34" s="14" t="s">
        <v>10</v>
      </c>
      <c r="BT34" s="14" t="s">
        <v>10</v>
      </c>
      <c r="BU34" s="14" t="s">
        <v>10</v>
      </c>
      <c r="BV34" s="14" t="s">
        <v>10</v>
      </c>
      <c r="BW34" s="14" t="s">
        <v>10</v>
      </c>
      <c r="BX34" s="14" t="s">
        <v>10</v>
      </c>
      <c r="BY34" s="14" t="s">
        <v>10</v>
      </c>
      <c r="BZ34" s="14" t="s">
        <v>10</v>
      </c>
      <c r="CA34" s="14" t="s">
        <v>10</v>
      </c>
      <c r="CB34" s="14" t="s">
        <v>10</v>
      </c>
      <c r="CC34" s="14" t="s">
        <v>10</v>
      </c>
      <c r="CD34" s="14" t="s">
        <v>10</v>
      </c>
      <c r="CE34" s="14" t="s">
        <v>10</v>
      </c>
      <c r="CF34" s="14" t="s">
        <v>10</v>
      </c>
      <c r="CG34" s="14" t="s">
        <v>10</v>
      </c>
      <c r="CH34" s="14" t="s">
        <v>10</v>
      </c>
      <c r="CI34" s="14" t="s">
        <v>10</v>
      </c>
      <c r="CJ34" s="14" t="s">
        <v>10</v>
      </c>
      <c r="CK34" s="14" t="s">
        <v>10</v>
      </c>
      <c r="CL34">
        <v>2</v>
      </c>
      <c r="CM34">
        <v>1</v>
      </c>
      <c r="CN34">
        <v>2</v>
      </c>
      <c r="CO34">
        <v>1</v>
      </c>
      <c r="CP34">
        <v>1</v>
      </c>
      <c r="CQ34">
        <v>1</v>
      </c>
      <c r="CR34">
        <v>2</v>
      </c>
      <c r="CS34">
        <v>1</v>
      </c>
      <c r="CT34">
        <v>1</v>
      </c>
      <c r="CU34">
        <v>1</v>
      </c>
      <c r="CV34">
        <v>1</v>
      </c>
      <c r="CW34">
        <v>1</v>
      </c>
      <c r="CX34">
        <v>1</v>
      </c>
      <c r="CY34">
        <v>0</v>
      </c>
      <c r="CZ34">
        <v>1</v>
      </c>
      <c r="DA34">
        <v>2</v>
      </c>
      <c r="DB34">
        <v>1</v>
      </c>
      <c r="DC34">
        <v>2</v>
      </c>
      <c r="DD34">
        <v>1</v>
      </c>
      <c r="DE34">
        <v>2</v>
      </c>
      <c r="DF34">
        <v>2</v>
      </c>
      <c r="DG34">
        <v>1</v>
      </c>
      <c r="DH34">
        <v>2</v>
      </c>
      <c r="DI34">
        <v>2</v>
      </c>
      <c r="DJ34">
        <v>1</v>
      </c>
      <c r="DK34">
        <v>2</v>
      </c>
      <c r="DL34">
        <v>2</v>
      </c>
      <c r="DM34">
        <v>1</v>
      </c>
      <c r="DN34">
        <v>1</v>
      </c>
      <c r="DO34">
        <v>2</v>
      </c>
      <c r="DP34">
        <v>2</v>
      </c>
      <c r="DQ34">
        <v>2</v>
      </c>
      <c r="DR34">
        <v>1</v>
      </c>
      <c r="DS34">
        <v>2</v>
      </c>
      <c r="DT34">
        <v>2</v>
      </c>
      <c r="DU34">
        <v>1</v>
      </c>
      <c r="DV34">
        <v>2</v>
      </c>
      <c r="DW34">
        <v>1</v>
      </c>
      <c r="DX34">
        <v>2</v>
      </c>
      <c r="DY34">
        <v>1</v>
      </c>
      <c r="DZ34">
        <v>2</v>
      </c>
      <c r="EA34">
        <v>1</v>
      </c>
      <c r="EB34">
        <v>2</v>
      </c>
      <c r="EC34" s="14" t="s">
        <v>10</v>
      </c>
      <c r="ED34" s="14" t="s">
        <v>10</v>
      </c>
      <c r="EE34" s="14" t="s">
        <v>10</v>
      </c>
      <c r="EF34" s="14" t="s">
        <v>10</v>
      </c>
      <c r="EG34" s="14" t="s">
        <v>10</v>
      </c>
      <c r="EH34" s="14" t="s">
        <v>10</v>
      </c>
      <c r="EI34" s="14" t="s">
        <v>10</v>
      </c>
      <c r="EJ34" s="14" t="s">
        <v>10</v>
      </c>
      <c r="EK34" s="14" t="s">
        <v>10</v>
      </c>
      <c r="EL34" s="14" t="s">
        <v>10</v>
      </c>
      <c r="EM34" s="14" t="s">
        <v>10</v>
      </c>
      <c r="EN34" s="14" t="s">
        <v>10</v>
      </c>
      <c r="EO34" s="14" t="s">
        <v>10</v>
      </c>
      <c r="EP34" s="14" t="s">
        <v>10</v>
      </c>
      <c r="EQ34" s="14" t="s">
        <v>10</v>
      </c>
      <c r="ER34" s="14" t="s">
        <v>10</v>
      </c>
      <c r="ES34" s="14" t="s">
        <v>10</v>
      </c>
      <c r="ET34" s="14" t="s">
        <v>10</v>
      </c>
      <c r="EU34" s="14" t="s">
        <v>10</v>
      </c>
      <c r="EV34" s="14" t="s">
        <v>10</v>
      </c>
      <c r="EW34" s="14" t="s">
        <v>10</v>
      </c>
      <c r="EX34" s="14" t="s">
        <v>10</v>
      </c>
      <c r="EY34" s="14" t="s">
        <v>10</v>
      </c>
      <c r="EZ34" s="14" t="s">
        <v>10</v>
      </c>
      <c r="FA34" s="14" t="s">
        <v>10</v>
      </c>
      <c r="FB34" s="14" t="s">
        <v>10</v>
      </c>
      <c r="FC34" s="14" t="s">
        <v>10</v>
      </c>
      <c r="FD34" s="14" t="s">
        <v>10</v>
      </c>
      <c r="FE34" s="14" t="s">
        <v>10</v>
      </c>
      <c r="FF34" s="14" t="s">
        <v>10</v>
      </c>
      <c r="FG34">
        <v>1</v>
      </c>
      <c r="FH34">
        <v>1</v>
      </c>
      <c r="FI34">
        <v>1</v>
      </c>
      <c r="FJ34">
        <v>2</v>
      </c>
      <c r="FK34">
        <v>2</v>
      </c>
      <c r="FL34">
        <v>2</v>
      </c>
      <c r="FM34">
        <v>3</v>
      </c>
      <c r="FN34">
        <v>1</v>
      </c>
      <c r="FO34">
        <v>1</v>
      </c>
      <c r="FP34">
        <v>2</v>
      </c>
      <c r="FQ34">
        <v>1</v>
      </c>
      <c r="FR34">
        <v>1</v>
      </c>
      <c r="FS34">
        <v>2</v>
      </c>
      <c r="FT34">
        <v>2</v>
      </c>
      <c r="FU34">
        <v>2</v>
      </c>
      <c r="FV34">
        <v>2</v>
      </c>
      <c r="FW34">
        <v>2</v>
      </c>
      <c r="FX34">
        <v>1</v>
      </c>
      <c r="FY34">
        <v>2</v>
      </c>
      <c r="FZ34">
        <v>2</v>
      </c>
      <c r="GA34" s="7">
        <f t="shared" si="0"/>
        <v>21452</v>
      </c>
      <c r="GB34" s="25" t="str">
        <f t="shared" si="3"/>
        <v>Male</v>
      </c>
      <c r="GC34" s="5" t="str">
        <f t="shared" si="23"/>
        <v>Male</v>
      </c>
      <c r="GD34" s="5" t="str">
        <f t="shared" si="74"/>
        <v>19</v>
      </c>
      <c r="GE34" s="5" t="str">
        <f t="shared" si="75"/>
        <v>White</v>
      </c>
      <c r="GF34" s="5" t="str">
        <f t="shared" si="76"/>
        <v>notHisp/Lat</v>
      </c>
      <c r="GG34" s="5">
        <f t="shared" si="77"/>
        <v>0</v>
      </c>
      <c r="GH34" s="5">
        <f t="shared" si="78"/>
        <v>0</v>
      </c>
      <c r="GI34" s="5">
        <f t="shared" si="79"/>
        <v>1</v>
      </c>
      <c r="GJ34" s="5">
        <f t="shared" si="80"/>
        <v>0</v>
      </c>
      <c r="GK34" s="5">
        <f t="shared" si="81"/>
        <v>1</v>
      </c>
      <c r="GL34" s="5">
        <f t="shared" si="82"/>
        <v>2</v>
      </c>
      <c r="GM34" s="5">
        <f t="shared" si="83"/>
        <v>3</v>
      </c>
      <c r="GN34" s="5">
        <f t="shared" si="84"/>
        <v>2</v>
      </c>
      <c r="GO34" s="5">
        <f t="shared" si="85"/>
        <v>3</v>
      </c>
      <c r="GP34" s="8"/>
      <c r="GQ34" s="14" t="s">
        <v>10</v>
      </c>
      <c r="GR34" s="14" t="s">
        <v>10</v>
      </c>
      <c r="GS34" s="14" t="s">
        <v>10</v>
      </c>
      <c r="GT34" s="14" t="s">
        <v>10</v>
      </c>
      <c r="GU34" s="27" t="s">
        <v>10</v>
      </c>
      <c r="GV34" s="27" t="s">
        <v>10</v>
      </c>
      <c r="GW34" s="27" t="s">
        <v>10</v>
      </c>
      <c r="GX34" s="27" t="s">
        <v>10</v>
      </c>
      <c r="GY34" s="27" t="s">
        <v>10</v>
      </c>
      <c r="GZ34" s="27" t="s">
        <v>10</v>
      </c>
      <c r="HA34" s="27" t="s">
        <v>10</v>
      </c>
      <c r="HB34" s="5">
        <f t="shared" si="36"/>
        <v>17</v>
      </c>
      <c r="HC34" s="5" t="str">
        <f t="shared" si="65"/>
        <v>ok</v>
      </c>
      <c r="HD34" s="23">
        <v>2.9105429316946185E-3</v>
      </c>
      <c r="HE34" s="23">
        <f t="shared" si="66"/>
        <v>5.8394156407360827</v>
      </c>
      <c r="HF34" s="23">
        <v>0.96296296296296291</v>
      </c>
      <c r="HG34" s="23">
        <v>0.66666666666666663</v>
      </c>
      <c r="HH34" s="14" t="s">
        <v>10</v>
      </c>
      <c r="HI34" s="14" t="s">
        <v>10</v>
      </c>
      <c r="HJ34" s="14" t="s">
        <v>10</v>
      </c>
      <c r="HK34" s="14" t="s">
        <v>10</v>
      </c>
      <c r="HL34" s="14" t="s">
        <v>10</v>
      </c>
      <c r="HM34" s="5">
        <f t="shared" si="67"/>
        <v>13</v>
      </c>
      <c r="HN34" s="5">
        <f t="shared" si="68"/>
        <v>7</v>
      </c>
      <c r="HO34" s="5">
        <f t="shared" si="69"/>
        <v>6</v>
      </c>
      <c r="HP34" s="5">
        <f t="shared" si="70"/>
        <v>14</v>
      </c>
      <c r="HQ34" s="5">
        <f t="shared" si="71"/>
        <v>13</v>
      </c>
    </row>
    <row r="35" spans="1:225" x14ac:dyDescent="0.25">
      <c r="A35" s="11">
        <v>21459</v>
      </c>
      <c r="B35" s="13" t="s">
        <v>774</v>
      </c>
      <c r="C35" s="13" t="s">
        <v>768</v>
      </c>
      <c r="D35" s="13" t="s">
        <v>766</v>
      </c>
      <c r="E35" s="12">
        <v>2</v>
      </c>
      <c r="F35" s="12">
        <v>2</v>
      </c>
      <c r="G35" s="12">
        <v>2</v>
      </c>
      <c r="H35" s="12">
        <v>1</v>
      </c>
      <c r="I35" s="12">
        <v>1</v>
      </c>
      <c r="J35" s="12">
        <v>2</v>
      </c>
      <c r="K35" s="12">
        <v>4</v>
      </c>
      <c r="L35" s="12">
        <v>4</v>
      </c>
      <c r="M35" s="12">
        <v>4</v>
      </c>
      <c r="N35" s="12">
        <v>1</v>
      </c>
      <c r="O35" s="14" t="s">
        <v>10</v>
      </c>
      <c r="P35" s="14" t="s">
        <v>10</v>
      </c>
      <c r="Q35" s="14" t="s">
        <v>10</v>
      </c>
      <c r="R35" s="14" t="s">
        <v>10</v>
      </c>
      <c r="S35" s="14" t="s">
        <v>10</v>
      </c>
      <c r="T35" s="14" t="s">
        <v>10</v>
      </c>
      <c r="U35" s="14" t="s">
        <v>10</v>
      </c>
      <c r="V35" s="14" t="s">
        <v>10</v>
      </c>
      <c r="W35" s="14" t="s">
        <v>10</v>
      </c>
      <c r="X35" s="14" t="s">
        <v>10</v>
      </c>
      <c r="Y35" s="14" t="s">
        <v>10</v>
      </c>
      <c r="Z35" s="14" t="s">
        <v>10</v>
      </c>
      <c r="AA35" s="14" t="s">
        <v>10</v>
      </c>
      <c r="AB35" s="14" t="s">
        <v>10</v>
      </c>
      <c r="AC35" s="14" t="s">
        <v>10</v>
      </c>
      <c r="AD35" s="14" t="s">
        <v>10</v>
      </c>
      <c r="AE35" s="14" t="s">
        <v>10</v>
      </c>
      <c r="AF35" s="14" t="s">
        <v>10</v>
      </c>
      <c r="AG35" s="14" t="s">
        <v>10</v>
      </c>
      <c r="AH35" s="14" t="s">
        <v>10</v>
      </c>
      <c r="AI35" s="14" t="s">
        <v>10</v>
      </c>
      <c r="AJ35" s="14" t="s">
        <v>10</v>
      </c>
      <c r="AK35" s="14" t="s">
        <v>10</v>
      </c>
      <c r="AL35" s="14" t="s">
        <v>10</v>
      </c>
      <c r="AM35" s="14" t="s">
        <v>10</v>
      </c>
      <c r="AN35" s="14" t="s">
        <v>10</v>
      </c>
      <c r="AO35" s="14" t="s">
        <v>10</v>
      </c>
      <c r="AP35" s="14" t="s">
        <v>10</v>
      </c>
      <c r="AQ35" s="14" t="s">
        <v>10</v>
      </c>
      <c r="AR35" s="14" t="s">
        <v>10</v>
      </c>
      <c r="AS35" s="14" t="s">
        <v>10</v>
      </c>
      <c r="AT35" s="14" t="s">
        <v>10</v>
      </c>
      <c r="AU35" s="14" t="s">
        <v>10</v>
      </c>
      <c r="AV35" s="14" t="s">
        <v>10</v>
      </c>
      <c r="AW35" s="14" t="s">
        <v>10</v>
      </c>
      <c r="AX35" s="14" t="s">
        <v>10</v>
      </c>
      <c r="AY35" s="14" t="s">
        <v>10</v>
      </c>
      <c r="AZ35" s="14" t="s">
        <v>10</v>
      </c>
      <c r="BA35" s="14" t="s">
        <v>10</v>
      </c>
      <c r="BB35" s="14" t="s">
        <v>10</v>
      </c>
      <c r="BC35" s="14" t="s">
        <v>10</v>
      </c>
      <c r="BD35" s="14" t="s">
        <v>10</v>
      </c>
      <c r="BE35" s="14" t="s">
        <v>10</v>
      </c>
      <c r="BF35" s="14" t="s">
        <v>10</v>
      </c>
      <c r="BG35" s="14" t="s">
        <v>10</v>
      </c>
      <c r="BH35" s="14" t="s">
        <v>10</v>
      </c>
      <c r="BI35" s="14" t="s">
        <v>10</v>
      </c>
      <c r="BJ35" s="14" t="s">
        <v>10</v>
      </c>
      <c r="BK35" s="14" t="s">
        <v>10</v>
      </c>
      <c r="BL35" s="14" t="s">
        <v>10</v>
      </c>
      <c r="BM35" s="14" t="s">
        <v>10</v>
      </c>
      <c r="BN35" s="14" t="s">
        <v>10</v>
      </c>
      <c r="BO35" s="14" t="s">
        <v>10</v>
      </c>
      <c r="BP35" s="14" t="s">
        <v>10</v>
      </c>
      <c r="BQ35" s="14" t="s">
        <v>10</v>
      </c>
      <c r="BR35" s="14" t="s">
        <v>10</v>
      </c>
      <c r="BS35" s="14" t="s">
        <v>10</v>
      </c>
      <c r="BT35" s="14" t="s">
        <v>10</v>
      </c>
      <c r="BU35" s="14" t="s">
        <v>10</v>
      </c>
      <c r="BV35" s="14" t="s">
        <v>10</v>
      </c>
      <c r="BW35" s="14" t="s">
        <v>10</v>
      </c>
      <c r="BX35" s="14" t="s">
        <v>10</v>
      </c>
      <c r="BY35" s="14" t="s">
        <v>10</v>
      </c>
      <c r="BZ35" s="14" t="s">
        <v>10</v>
      </c>
      <c r="CA35" s="14" t="s">
        <v>10</v>
      </c>
      <c r="CB35" s="14" t="s">
        <v>10</v>
      </c>
      <c r="CC35" s="14" t="s">
        <v>10</v>
      </c>
      <c r="CD35" s="14" t="s">
        <v>10</v>
      </c>
      <c r="CE35" s="14" t="s">
        <v>10</v>
      </c>
      <c r="CF35" s="14" t="s">
        <v>10</v>
      </c>
      <c r="CG35" s="14" t="s">
        <v>10</v>
      </c>
      <c r="CH35" s="14" t="s">
        <v>10</v>
      </c>
      <c r="CI35" s="14" t="s">
        <v>10</v>
      </c>
      <c r="CJ35" s="14" t="s">
        <v>10</v>
      </c>
      <c r="CK35" s="14" t="s">
        <v>10</v>
      </c>
      <c r="CL35">
        <v>2</v>
      </c>
      <c r="CM35">
        <v>1</v>
      </c>
      <c r="CN35">
        <v>1</v>
      </c>
      <c r="CO35">
        <v>1</v>
      </c>
      <c r="CP35">
        <v>1</v>
      </c>
      <c r="CQ35">
        <v>1</v>
      </c>
      <c r="CR35">
        <v>1</v>
      </c>
      <c r="CS35">
        <v>2</v>
      </c>
      <c r="CT35">
        <v>1</v>
      </c>
      <c r="CU35">
        <v>0</v>
      </c>
      <c r="CV35">
        <v>0</v>
      </c>
      <c r="CW35">
        <v>2</v>
      </c>
      <c r="CX35">
        <v>2</v>
      </c>
      <c r="CY35">
        <v>0</v>
      </c>
      <c r="CZ35">
        <v>2</v>
      </c>
      <c r="DA35">
        <v>2</v>
      </c>
      <c r="DB35">
        <v>1</v>
      </c>
      <c r="DC35">
        <v>2</v>
      </c>
      <c r="DD35">
        <v>2</v>
      </c>
      <c r="DE35">
        <v>2</v>
      </c>
      <c r="DF35">
        <v>1</v>
      </c>
      <c r="DG35">
        <v>1</v>
      </c>
      <c r="DH35">
        <v>1</v>
      </c>
      <c r="DI35">
        <v>2</v>
      </c>
      <c r="DJ35">
        <v>2</v>
      </c>
      <c r="DK35">
        <v>2</v>
      </c>
      <c r="DL35">
        <v>2</v>
      </c>
      <c r="DM35">
        <v>2</v>
      </c>
      <c r="DN35">
        <v>1</v>
      </c>
      <c r="DO35">
        <v>2</v>
      </c>
      <c r="DP35">
        <v>1</v>
      </c>
      <c r="DQ35">
        <v>2</v>
      </c>
      <c r="DR35">
        <v>1</v>
      </c>
      <c r="DS35">
        <v>2</v>
      </c>
      <c r="DT35">
        <v>2</v>
      </c>
      <c r="DU35">
        <v>1</v>
      </c>
      <c r="DV35">
        <v>2</v>
      </c>
      <c r="DW35">
        <v>1</v>
      </c>
      <c r="DX35">
        <v>2</v>
      </c>
      <c r="DY35">
        <v>1</v>
      </c>
      <c r="DZ35">
        <v>2</v>
      </c>
      <c r="EA35">
        <v>1</v>
      </c>
      <c r="EB35">
        <v>2</v>
      </c>
      <c r="EC35" s="14" t="s">
        <v>10</v>
      </c>
      <c r="ED35" s="14" t="s">
        <v>10</v>
      </c>
      <c r="EE35" s="14" t="s">
        <v>10</v>
      </c>
      <c r="EF35" s="14" t="s">
        <v>10</v>
      </c>
      <c r="EG35" s="14" t="s">
        <v>10</v>
      </c>
      <c r="EH35" s="14" t="s">
        <v>10</v>
      </c>
      <c r="EI35" s="14" t="s">
        <v>10</v>
      </c>
      <c r="EJ35" s="14" t="s">
        <v>10</v>
      </c>
      <c r="EK35" s="14" t="s">
        <v>10</v>
      </c>
      <c r="EL35" s="14" t="s">
        <v>10</v>
      </c>
      <c r="EM35" s="14" t="s">
        <v>10</v>
      </c>
      <c r="EN35" s="14" t="s">
        <v>10</v>
      </c>
      <c r="EO35" s="14" t="s">
        <v>10</v>
      </c>
      <c r="EP35" s="14" t="s">
        <v>10</v>
      </c>
      <c r="EQ35" s="14" t="s">
        <v>10</v>
      </c>
      <c r="ER35" s="14" t="s">
        <v>10</v>
      </c>
      <c r="ES35" s="14" t="s">
        <v>10</v>
      </c>
      <c r="ET35" s="14" t="s">
        <v>10</v>
      </c>
      <c r="EU35" s="14" t="s">
        <v>10</v>
      </c>
      <c r="EV35" s="14" t="s">
        <v>10</v>
      </c>
      <c r="EW35" s="14" t="s">
        <v>10</v>
      </c>
      <c r="EX35" s="14" t="s">
        <v>10</v>
      </c>
      <c r="EY35" s="14" t="s">
        <v>10</v>
      </c>
      <c r="EZ35" s="14" t="s">
        <v>10</v>
      </c>
      <c r="FA35" s="14" t="s">
        <v>10</v>
      </c>
      <c r="FB35" s="14" t="s">
        <v>10</v>
      </c>
      <c r="FC35" s="14" t="s">
        <v>10</v>
      </c>
      <c r="FD35" s="14" t="s">
        <v>10</v>
      </c>
      <c r="FE35" s="14" t="s">
        <v>10</v>
      </c>
      <c r="FF35" s="14" t="s">
        <v>10</v>
      </c>
      <c r="FG35">
        <v>1</v>
      </c>
      <c r="FH35">
        <v>1</v>
      </c>
      <c r="FI35">
        <v>3</v>
      </c>
      <c r="FJ35">
        <v>1</v>
      </c>
      <c r="FK35">
        <v>1</v>
      </c>
      <c r="FL35">
        <v>2</v>
      </c>
      <c r="FM35">
        <v>1</v>
      </c>
      <c r="FN35">
        <v>2</v>
      </c>
      <c r="FO35">
        <v>1</v>
      </c>
      <c r="FP35">
        <v>1</v>
      </c>
      <c r="FQ35">
        <v>1</v>
      </c>
      <c r="FR35">
        <v>1</v>
      </c>
      <c r="FS35">
        <v>3</v>
      </c>
      <c r="FT35">
        <v>1</v>
      </c>
      <c r="FU35">
        <v>1</v>
      </c>
      <c r="FV35">
        <v>1</v>
      </c>
      <c r="FW35">
        <v>1</v>
      </c>
      <c r="FX35">
        <v>1</v>
      </c>
      <c r="FY35">
        <v>2</v>
      </c>
      <c r="FZ35">
        <v>1</v>
      </c>
      <c r="GA35" s="7">
        <f t="shared" si="0"/>
        <v>21459</v>
      </c>
      <c r="GB35" s="25" t="str">
        <f t="shared" si="3"/>
        <v>Male</v>
      </c>
      <c r="GC35" s="5" t="str">
        <f t="shared" si="23"/>
        <v>Male</v>
      </c>
      <c r="GD35" s="5" t="str">
        <f t="shared" si="74"/>
        <v>18</v>
      </c>
      <c r="GE35" s="5" t="str">
        <f t="shared" si="75"/>
        <v>White</v>
      </c>
      <c r="GF35" s="5" t="str">
        <f t="shared" si="76"/>
        <v>notHisp/Lat</v>
      </c>
      <c r="GG35" s="5">
        <f t="shared" si="77"/>
        <v>0</v>
      </c>
      <c r="GH35" s="5">
        <f t="shared" si="78"/>
        <v>0</v>
      </c>
      <c r="GI35" s="5">
        <f t="shared" si="79"/>
        <v>1</v>
      </c>
      <c r="GJ35" s="5">
        <f t="shared" si="80"/>
        <v>1</v>
      </c>
      <c r="GK35" s="5">
        <f t="shared" si="81"/>
        <v>0</v>
      </c>
      <c r="GL35" s="5">
        <f t="shared" si="82"/>
        <v>4</v>
      </c>
      <c r="GM35" s="5">
        <f t="shared" si="83"/>
        <v>4</v>
      </c>
      <c r="GN35" s="5">
        <f t="shared" si="84"/>
        <v>4</v>
      </c>
      <c r="GO35" s="5">
        <f t="shared" si="85"/>
        <v>1</v>
      </c>
      <c r="GP35" s="8"/>
      <c r="GQ35" s="14" t="s">
        <v>10</v>
      </c>
      <c r="GR35" s="14" t="s">
        <v>10</v>
      </c>
      <c r="GS35" s="14" t="s">
        <v>10</v>
      </c>
      <c r="GT35" s="14" t="s">
        <v>10</v>
      </c>
      <c r="GU35" s="27" t="s">
        <v>10</v>
      </c>
      <c r="GV35" s="27" t="s">
        <v>10</v>
      </c>
      <c r="GW35" s="27" t="s">
        <v>10</v>
      </c>
      <c r="GX35" s="27" t="s">
        <v>10</v>
      </c>
      <c r="GY35" s="27" t="s">
        <v>10</v>
      </c>
      <c r="GZ35" s="27" t="s">
        <v>10</v>
      </c>
      <c r="HA35" s="27" t="s">
        <v>10</v>
      </c>
      <c r="HB35" s="5">
        <f t="shared" si="36"/>
        <v>13</v>
      </c>
      <c r="HC35" s="5" t="str">
        <f t="shared" si="65"/>
        <v>ok</v>
      </c>
      <c r="HD35" s="23">
        <v>3.0639459197683129E-3</v>
      </c>
      <c r="HE35" s="23">
        <f t="shared" si="66"/>
        <v>5.7880516774657229</v>
      </c>
      <c r="HF35" s="23">
        <v>0.81481481481481477</v>
      </c>
      <c r="HG35" s="23">
        <v>0.77777777777777779</v>
      </c>
      <c r="HH35" s="14" t="s">
        <v>10</v>
      </c>
      <c r="HI35" s="14" t="s">
        <v>10</v>
      </c>
      <c r="HJ35" s="14" t="s">
        <v>10</v>
      </c>
      <c r="HK35" s="14" t="s">
        <v>10</v>
      </c>
      <c r="HL35" s="14" t="s">
        <v>10</v>
      </c>
      <c r="HM35" s="5">
        <f t="shared" si="67"/>
        <v>12</v>
      </c>
      <c r="HN35" s="5">
        <f t="shared" si="68"/>
        <v>4</v>
      </c>
      <c r="HO35" s="5">
        <f t="shared" si="69"/>
        <v>5</v>
      </c>
      <c r="HP35" s="5">
        <f t="shared" si="70"/>
        <v>16</v>
      </c>
      <c r="HQ35" s="5">
        <f t="shared" si="71"/>
        <v>14</v>
      </c>
    </row>
    <row r="36" spans="1:225" x14ac:dyDescent="0.25">
      <c r="A36" s="11">
        <v>21461</v>
      </c>
      <c r="B36" s="6" t="s">
        <v>772</v>
      </c>
      <c r="C36" s="6" t="s">
        <v>768</v>
      </c>
      <c r="D36" s="6" t="s">
        <v>766</v>
      </c>
      <c r="E36">
        <v>2</v>
      </c>
      <c r="F36">
        <v>1</v>
      </c>
      <c r="G36">
        <v>1</v>
      </c>
      <c r="H36">
        <v>1</v>
      </c>
      <c r="I36">
        <v>2</v>
      </c>
      <c r="J36">
        <v>2</v>
      </c>
      <c r="K36">
        <v>4</v>
      </c>
      <c r="L36">
        <v>4</v>
      </c>
      <c r="M36">
        <v>4</v>
      </c>
      <c r="N36">
        <v>1</v>
      </c>
      <c r="O36">
        <v>1</v>
      </c>
      <c r="P36">
        <v>0</v>
      </c>
      <c r="Q36">
        <v>0</v>
      </c>
      <c r="R36">
        <v>0</v>
      </c>
      <c r="S36">
        <v>0</v>
      </c>
      <c r="T36">
        <v>0</v>
      </c>
      <c r="U36">
        <v>0</v>
      </c>
      <c r="V36">
        <v>0</v>
      </c>
      <c r="W36">
        <v>0</v>
      </c>
      <c r="X36">
        <v>0</v>
      </c>
      <c r="Y36">
        <v>0</v>
      </c>
      <c r="Z36">
        <v>0</v>
      </c>
      <c r="AA36">
        <v>1</v>
      </c>
      <c r="AB36">
        <v>0</v>
      </c>
      <c r="AC36">
        <v>1</v>
      </c>
      <c r="AD36">
        <v>1</v>
      </c>
      <c r="AE36">
        <v>0</v>
      </c>
      <c r="AF36">
        <v>1</v>
      </c>
      <c r="AG36">
        <v>1</v>
      </c>
      <c r="AH36">
        <v>1</v>
      </c>
      <c r="AI36">
        <v>0</v>
      </c>
      <c r="AJ36">
        <v>2</v>
      </c>
      <c r="AK36">
        <v>3</v>
      </c>
      <c r="AL36">
        <v>3</v>
      </c>
      <c r="AM36">
        <v>2</v>
      </c>
      <c r="AN36">
        <v>2</v>
      </c>
      <c r="AO36">
        <v>1</v>
      </c>
      <c r="AP36">
        <v>1</v>
      </c>
      <c r="AQ36">
        <v>2</v>
      </c>
      <c r="AR36">
        <v>3</v>
      </c>
      <c r="AS36">
        <v>2</v>
      </c>
      <c r="AT36">
        <v>3</v>
      </c>
      <c r="AU36">
        <v>1</v>
      </c>
      <c r="AV36">
        <v>1</v>
      </c>
      <c r="AW36">
        <v>1</v>
      </c>
      <c r="AX36">
        <v>1</v>
      </c>
      <c r="AY36">
        <v>3</v>
      </c>
      <c r="AZ36">
        <v>1</v>
      </c>
      <c r="BA36">
        <v>1</v>
      </c>
      <c r="BB36">
        <v>2</v>
      </c>
      <c r="BC36">
        <v>1</v>
      </c>
      <c r="BD36">
        <v>2</v>
      </c>
      <c r="BE36">
        <v>4</v>
      </c>
      <c r="BF36">
        <v>1</v>
      </c>
      <c r="BG36">
        <v>2</v>
      </c>
      <c r="BH36">
        <v>3</v>
      </c>
      <c r="BI36">
        <v>2</v>
      </c>
      <c r="BJ36">
        <v>2</v>
      </c>
      <c r="BK36">
        <v>2</v>
      </c>
      <c r="BL36">
        <v>1</v>
      </c>
      <c r="BM36">
        <v>4</v>
      </c>
      <c r="BN36">
        <v>4</v>
      </c>
      <c r="BO36">
        <v>3</v>
      </c>
      <c r="BP36">
        <v>3</v>
      </c>
      <c r="BQ36">
        <v>1</v>
      </c>
      <c r="BR36">
        <v>2</v>
      </c>
      <c r="BS36">
        <v>3</v>
      </c>
      <c r="BT36">
        <v>1</v>
      </c>
      <c r="BU36">
        <v>2</v>
      </c>
      <c r="BV36">
        <v>3</v>
      </c>
      <c r="BW36">
        <v>1</v>
      </c>
      <c r="BX36">
        <v>3</v>
      </c>
      <c r="BY36">
        <v>2</v>
      </c>
      <c r="BZ36">
        <v>3</v>
      </c>
      <c r="CA36">
        <v>2</v>
      </c>
      <c r="CB36">
        <v>1</v>
      </c>
      <c r="CC36">
        <v>3</v>
      </c>
      <c r="CD36">
        <v>1</v>
      </c>
      <c r="CE36">
        <v>2</v>
      </c>
      <c r="CF36">
        <v>3</v>
      </c>
      <c r="CG36">
        <v>3</v>
      </c>
      <c r="CH36">
        <v>3</v>
      </c>
      <c r="CI36">
        <v>2</v>
      </c>
      <c r="CJ36">
        <v>1</v>
      </c>
      <c r="CK36">
        <v>2</v>
      </c>
      <c r="CL36">
        <v>2</v>
      </c>
      <c r="CM36">
        <v>1</v>
      </c>
      <c r="CN36">
        <v>1</v>
      </c>
      <c r="CO36">
        <v>1</v>
      </c>
      <c r="CP36">
        <v>2</v>
      </c>
      <c r="CQ36">
        <v>1</v>
      </c>
      <c r="CR36">
        <v>2</v>
      </c>
      <c r="CS36">
        <v>2</v>
      </c>
      <c r="CT36">
        <v>1</v>
      </c>
      <c r="CU36">
        <v>2</v>
      </c>
      <c r="CV36">
        <v>2</v>
      </c>
      <c r="CW36">
        <v>1</v>
      </c>
      <c r="CX36">
        <v>2</v>
      </c>
      <c r="CY36">
        <v>1</v>
      </c>
      <c r="CZ36">
        <v>1</v>
      </c>
      <c r="DA36">
        <v>1</v>
      </c>
      <c r="DB36">
        <v>1</v>
      </c>
      <c r="DC36">
        <v>1</v>
      </c>
      <c r="DD36">
        <v>1</v>
      </c>
      <c r="DE36">
        <v>2</v>
      </c>
      <c r="DF36">
        <v>2</v>
      </c>
      <c r="DG36">
        <v>1</v>
      </c>
      <c r="DH36">
        <v>2</v>
      </c>
      <c r="DI36">
        <v>2</v>
      </c>
      <c r="DJ36">
        <v>1</v>
      </c>
      <c r="DK36">
        <v>1</v>
      </c>
      <c r="DL36">
        <v>2</v>
      </c>
      <c r="DM36">
        <v>1</v>
      </c>
      <c r="DN36">
        <v>1</v>
      </c>
      <c r="DO36">
        <v>1</v>
      </c>
      <c r="DP36">
        <v>1</v>
      </c>
      <c r="DQ36">
        <v>1</v>
      </c>
      <c r="DR36">
        <v>1</v>
      </c>
      <c r="DS36">
        <v>1</v>
      </c>
      <c r="DT36">
        <v>2</v>
      </c>
      <c r="DU36">
        <v>1</v>
      </c>
      <c r="DV36">
        <v>1</v>
      </c>
      <c r="DW36">
        <v>1</v>
      </c>
      <c r="DX36">
        <v>1</v>
      </c>
      <c r="DY36">
        <v>1</v>
      </c>
      <c r="DZ36">
        <v>1</v>
      </c>
      <c r="EA36">
        <v>1</v>
      </c>
      <c r="EB36">
        <v>2</v>
      </c>
      <c r="EC36">
        <v>2</v>
      </c>
      <c r="ED36">
        <v>1</v>
      </c>
      <c r="EE36">
        <v>2</v>
      </c>
      <c r="EF36">
        <v>2</v>
      </c>
      <c r="EG36">
        <v>3</v>
      </c>
      <c r="EH36">
        <v>2</v>
      </c>
      <c r="EI36">
        <v>4</v>
      </c>
      <c r="EJ36">
        <v>2</v>
      </c>
      <c r="EK36">
        <v>1</v>
      </c>
      <c r="EL36">
        <v>2</v>
      </c>
      <c r="EM36">
        <v>1</v>
      </c>
      <c r="EN36">
        <v>1</v>
      </c>
      <c r="EO36">
        <v>1</v>
      </c>
      <c r="EP36">
        <v>2</v>
      </c>
      <c r="EQ36">
        <v>1</v>
      </c>
      <c r="ER36">
        <v>1</v>
      </c>
      <c r="ES36">
        <v>2</v>
      </c>
      <c r="ET36">
        <v>2</v>
      </c>
      <c r="EU36">
        <v>2</v>
      </c>
      <c r="EV36">
        <v>1</v>
      </c>
      <c r="EW36">
        <v>2</v>
      </c>
      <c r="EX36">
        <v>1</v>
      </c>
      <c r="EY36">
        <v>1</v>
      </c>
      <c r="EZ36">
        <v>3</v>
      </c>
      <c r="FA36">
        <v>2</v>
      </c>
      <c r="FB36">
        <v>3</v>
      </c>
      <c r="FC36">
        <v>2</v>
      </c>
      <c r="FD36">
        <v>1</v>
      </c>
      <c r="FE36">
        <v>1</v>
      </c>
      <c r="FF36">
        <v>2</v>
      </c>
      <c r="FG36">
        <v>2</v>
      </c>
      <c r="FH36">
        <v>2</v>
      </c>
      <c r="FI36">
        <v>2</v>
      </c>
      <c r="FJ36">
        <v>3</v>
      </c>
      <c r="FK36">
        <v>2</v>
      </c>
      <c r="FL36">
        <v>2</v>
      </c>
      <c r="FM36">
        <v>2</v>
      </c>
      <c r="FN36">
        <v>2</v>
      </c>
      <c r="FO36">
        <v>3</v>
      </c>
      <c r="FP36">
        <v>3</v>
      </c>
      <c r="FQ36">
        <v>2</v>
      </c>
      <c r="FR36">
        <v>3</v>
      </c>
      <c r="FS36">
        <v>2</v>
      </c>
      <c r="FT36">
        <v>2</v>
      </c>
      <c r="FU36">
        <v>2</v>
      </c>
      <c r="FV36">
        <v>4</v>
      </c>
      <c r="FW36">
        <v>3</v>
      </c>
      <c r="FX36">
        <v>4</v>
      </c>
      <c r="FY36">
        <v>2</v>
      </c>
      <c r="FZ36">
        <v>3</v>
      </c>
      <c r="GA36" s="7">
        <f t="shared" si="0"/>
        <v>21461</v>
      </c>
      <c r="GB36" s="25" t="str">
        <f t="shared" si="3"/>
        <v>non-binary</v>
      </c>
      <c r="GC36" s="5" t="str">
        <f t="shared" si="23"/>
        <v>non-binary</v>
      </c>
      <c r="GD36" s="5" t="str">
        <f>IF(ISBLANK(C36),".",C36)</f>
        <v>18</v>
      </c>
      <c r="GE36" s="5" t="str">
        <f>IF(D36="1","AmerInd/AlaskNativ",IF(D36="2","Asian",IF(D36="3","Black/AfrAmer",IF(D36="4","NativHaw/PacIsl",IF(D36="5","White",IF(ISBLANK(D36),".","Other/Mixed"))))))</f>
        <v>White</v>
      </c>
      <c r="GF36" s="5" t="str">
        <f>IF(E36="1","Hisp/Lat",IF(E36=1,"Hisp/Lat",IF(E36="2","notHisp/Lat",IF(E36=2,"notHisp/Lat","."))))</f>
        <v>notHisp/Lat</v>
      </c>
      <c r="GG36" s="5">
        <f>IF(F36=1,1,IF(F36=2,0,"."))</f>
        <v>1</v>
      </c>
      <c r="GH36" s="5">
        <f>IF(G36=1,1,IF(G36=2,0,"."))</f>
        <v>1</v>
      </c>
      <c r="GI36" s="5">
        <f>IF(H36=1,1,IF(H36=2,0,"."))</f>
        <v>1</v>
      </c>
      <c r="GJ36" s="5">
        <f>IF(I36=1,1,IF(I36=2,0,"."))</f>
        <v>0</v>
      </c>
      <c r="GK36" s="5">
        <f>IF(J36=1,1,IF(J36=2,0,"."))</f>
        <v>0</v>
      </c>
      <c r="GL36" s="5">
        <f>IF(ISBLANK(K36),".",K36)</f>
        <v>4</v>
      </c>
      <c r="GM36" s="5">
        <f>IF(ISBLANK(L36),".",L36)</f>
        <v>4</v>
      </c>
      <c r="GN36" s="5">
        <f>IF(ISBLANK(M36),".",M36)</f>
        <v>4</v>
      </c>
      <c r="GO36" s="5">
        <f>IF(ISBLANK(N36),".",N36)</f>
        <v>1</v>
      </c>
      <c r="GP36" s="8" t="s">
        <v>10</v>
      </c>
      <c r="GQ36" s="5">
        <f t="shared" si="37"/>
        <v>11</v>
      </c>
      <c r="GR36" s="5">
        <f t="shared" si="38"/>
        <v>14</v>
      </c>
      <c r="GS36" s="5">
        <f t="shared" si="39"/>
        <v>19</v>
      </c>
      <c r="GT36" s="5">
        <f t="shared" si="40"/>
        <v>22</v>
      </c>
      <c r="GU36" s="27">
        <f>IF(COUNTBLANK(BH36:CK36)&gt;0,".",SUM(BH36:CK36))</f>
        <v>68</v>
      </c>
      <c r="GV36" s="27">
        <f>SUM(BH36+(5-BI36)+BJ36+(5-BK36)+BL36)</f>
        <v>12</v>
      </c>
      <c r="GW36" s="27">
        <f>SUM(BM36:BO36)</f>
        <v>11</v>
      </c>
      <c r="GX36" s="27">
        <f>SUM(BP36:BV36)</f>
        <v>15</v>
      </c>
      <c r="GY36" s="27">
        <f>SUM(BW36+BX36+BY36+(5-BZ36))</f>
        <v>8</v>
      </c>
      <c r="GZ36" s="27">
        <f>SUM((5-CA36)+(5-CB36)+(5-CC36)+(5-CD36)+(5-CE36)+CF36)</f>
        <v>19</v>
      </c>
      <c r="HA36" s="27">
        <f>SUM((5-CG36)+(5-CH36)+CI36+CJ36+(5-CK36))</f>
        <v>10</v>
      </c>
      <c r="HB36" s="5">
        <f t="shared" si="36"/>
        <v>21</v>
      </c>
      <c r="HC36" s="5" t="str">
        <f t="shared" si="65"/>
        <v>ok</v>
      </c>
      <c r="HD36" s="23">
        <v>4.7288989775267229E-2</v>
      </c>
      <c r="HE36" s="23">
        <f t="shared" si="66"/>
        <v>3.0514777848876404</v>
      </c>
      <c r="HF36" s="23">
        <v>0.96296296296296291</v>
      </c>
      <c r="HG36" s="23">
        <v>0.22222222222222221</v>
      </c>
      <c r="HH36" s="5">
        <f>IF(COUNTBLANK(EC36:FF36)&gt;0,".",SUM(EC36:FF36))</f>
        <v>53</v>
      </c>
      <c r="HI36" s="5">
        <f>EI36+EL36+EP36+EV36+FB36</f>
        <v>12</v>
      </c>
      <c r="HJ36" s="5">
        <f>ED36+EE36+EK36+EW36+EY36+EZ36+FD36</f>
        <v>11</v>
      </c>
      <c r="HK36" s="5">
        <f>ES36+ET36</f>
        <v>4</v>
      </c>
      <c r="HL36" s="5">
        <f>FE36+FF36</f>
        <v>3</v>
      </c>
      <c r="HM36" s="5">
        <f t="shared" si="67"/>
        <v>12</v>
      </c>
      <c r="HN36" s="5">
        <f t="shared" si="68"/>
        <v>9</v>
      </c>
      <c r="HO36" s="5">
        <f t="shared" si="69"/>
        <v>9</v>
      </c>
      <c r="HP36" s="5">
        <f t="shared" si="70"/>
        <v>7</v>
      </c>
      <c r="HQ36" s="5">
        <f t="shared" si="71"/>
        <v>9</v>
      </c>
    </row>
    <row r="37" spans="1:225" x14ac:dyDescent="0.25">
      <c r="A37" s="15" t="s">
        <v>856</v>
      </c>
      <c r="B37" s="13" t="s">
        <v>777</v>
      </c>
      <c r="C37" s="13" t="s">
        <v>775</v>
      </c>
      <c r="D37" s="13" t="s">
        <v>934</v>
      </c>
      <c r="E37" s="12">
        <v>1</v>
      </c>
      <c r="F37" s="12">
        <v>2</v>
      </c>
      <c r="G37" s="12">
        <v>2</v>
      </c>
      <c r="H37" s="12">
        <v>1</v>
      </c>
      <c r="I37" s="12">
        <v>2</v>
      </c>
      <c r="J37" s="12">
        <v>2</v>
      </c>
      <c r="K37" s="12">
        <v>2</v>
      </c>
      <c r="L37" s="12">
        <v>3</v>
      </c>
      <c r="M37" s="12">
        <v>3</v>
      </c>
      <c r="N37" s="12">
        <v>1</v>
      </c>
      <c r="O37" s="14" t="s">
        <v>10</v>
      </c>
      <c r="P37" s="14" t="s">
        <v>10</v>
      </c>
      <c r="Q37" s="14" t="s">
        <v>10</v>
      </c>
      <c r="R37" s="14" t="s">
        <v>10</v>
      </c>
      <c r="S37" s="14" t="s">
        <v>10</v>
      </c>
      <c r="T37" s="14" t="s">
        <v>10</v>
      </c>
      <c r="U37" s="14" t="s">
        <v>10</v>
      </c>
      <c r="V37" s="14" t="s">
        <v>10</v>
      </c>
      <c r="W37" s="14" t="s">
        <v>10</v>
      </c>
      <c r="X37" s="14" t="s">
        <v>10</v>
      </c>
      <c r="Y37" s="14" t="s">
        <v>10</v>
      </c>
      <c r="Z37" s="14" t="s">
        <v>10</v>
      </c>
      <c r="AA37" s="14" t="s">
        <v>10</v>
      </c>
      <c r="AB37" s="14" t="s">
        <v>10</v>
      </c>
      <c r="AC37" s="14" t="s">
        <v>10</v>
      </c>
      <c r="AD37" s="14" t="s">
        <v>10</v>
      </c>
      <c r="AE37" s="14" t="s">
        <v>10</v>
      </c>
      <c r="AF37" s="14" t="s">
        <v>10</v>
      </c>
      <c r="AG37" s="14" t="s">
        <v>10</v>
      </c>
      <c r="AH37" s="14" t="s">
        <v>10</v>
      </c>
      <c r="AI37" s="14" t="s">
        <v>10</v>
      </c>
      <c r="AJ37" s="14" t="s">
        <v>10</v>
      </c>
      <c r="AK37" s="14" t="s">
        <v>10</v>
      </c>
      <c r="AL37" s="14" t="s">
        <v>10</v>
      </c>
      <c r="AM37" s="14" t="s">
        <v>10</v>
      </c>
      <c r="AN37" s="14" t="s">
        <v>10</v>
      </c>
      <c r="AO37" s="14" t="s">
        <v>10</v>
      </c>
      <c r="AP37" s="14" t="s">
        <v>10</v>
      </c>
      <c r="AQ37" s="14" t="s">
        <v>10</v>
      </c>
      <c r="AR37" s="14" t="s">
        <v>10</v>
      </c>
      <c r="AS37" s="14" t="s">
        <v>10</v>
      </c>
      <c r="AT37" s="14" t="s">
        <v>10</v>
      </c>
      <c r="AU37" s="14" t="s">
        <v>10</v>
      </c>
      <c r="AV37" s="14" t="s">
        <v>10</v>
      </c>
      <c r="AW37" s="14" t="s">
        <v>10</v>
      </c>
      <c r="AX37" s="14" t="s">
        <v>10</v>
      </c>
      <c r="AY37" s="14" t="s">
        <v>10</v>
      </c>
      <c r="AZ37" s="14" t="s">
        <v>10</v>
      </c>
      <c r="BA37" s="14" t="s">
        <v>10</v>
      </c>
      <c r="BB37" s="14" t="s">
        <v>10</v>
      </c>
      <c r="BC37" s="14" t="s">
        <v>10</v>
      </c>
      <c r="BD37" s="14" t="s">
        <v>10</v>
      </c>
      <c r="BE37" s="14" t="s">
        <v>10</v>
      </c>
      <c r="BF37" s="14" t="s">
        <v>10</v>
      </c>
      <c r="BG37" s="14" t="s">
        <v>10</v>
      </c>
      <c r="BH37" s="14" t="s">
        <v>10</v>
      </c>
      <c r="BI37" s="14" t="s">
        <v>10</v>
      </c>
      <c r="BJ37" s="14" t="s">
        <v>10</v>
      </c>
      <c r="BK37" s="14" t="s">
        <v>10</v>
      </c>
      <c r="BL37" s="14" t="s">
        <v>10</v>
      </c>
      <c r="BM37" s="14" t="s">
        <v>10</v>
      </c>
      <c r="BN37" s="14" t="s">
        <v>10</v>
      </c>
      <c r="BO37" s="14" t="s">
        <v>10</v>
      </c>
      <c r="BP37" s="14" t="s">
        <v>10</v>
      </c>
      <c r="BQ37" s="14" t="s">
        <v>10</v>
      </c>
      <c r="BR37" s="14" t="s">
        <v>10</v>
      </c>
      <c r="BS37" s="14" t="s">
        <v>10</v>
      </c>
      <c r="BT37" s="14" t="s">
        <v>10</v>
      </c>
      <c r="BU37" s="14" t="s">
        <v>10</v>
      </c>
      <c r="BV37" s="14" t="s">
        <v>10</v>
      </c>
      <c r="BW37" s="14" t="s">
        <v>10</v>
      </c>
      <c r="BX37" s="14" t="s">
        <v>10</v>
      </c>
      <c r="BY37" s="14" t="s">
        <v>10</v>
      </c>
      <c r="BZ37" s="14" t="s">
        <v>10</v>
      </c>
      <c r="CA37" s="14" t="s">
        <v>10</v>
      </c>
      <c r="CB37" s="14" t="s">
        <v>10</v>
      </c>
      <c r="CC37" s="14" t="s">
        <v>10</v>
      </c>
      <c r="CD37" s="14" t="s">
        <v>10</v>
      </c>
      <c r="CE37" s="14" t="s">
        <v>10</v>
      </c>
      <c r="CF37" s="14" t="s">
        <v>10</v>
      </c>
      <c r="CG37" s="14" t="s">
        <v>10</v>
      </c>
      <c r="CH37" s="14" t="s">
        <v>10</v>
      </c>
      <c r="CI37" s="14" t="s">
        <v>10</v>
      </c>
      <c r="CJ37" s="14" t="s">
        <v>10</v>
      </c>
      <c r="CK37" s="14" t="s">
        <v>10</v>
      </c>
      <c r="CL37">
        <v>2</v>
      </c>
      <c r="CM37">
        <v>1</v>
      </c>
      <c r="CN37">
        <v>1</v>
      </c>
      <c r="CO37">
        <v>1</v>
      </c>
      <c r="CP37">
        <v>2</v>
      </c>
      <c r="CQ37">
        <v>2</v>
      </c>
      <c r="CR37">
        <v>2</v>
      </c>
      <c r="CS37">
        <v>1</v>
      </c>
      <c r="CT37">
        <v>2</v>
      </c>
      <c r="CU37">
        <v>0</v>
      </c>
      <c r="CV37">
        <v>1</v>
      </c>
      <c r="CW37">
        <v>1</v>
      </c>
      <c r="CX37">
        <v>2</v>
      </c>
      <c r="CY37">
        <v>1</v>
      </c>
      <c r="CZ37">
        <v>1</v>
      </c>
      <c r="DA37">
        <v>2</v>
      </c>
      <c r="DB37">
        <v>1</v>
      </c>
      <c r="DC37">
        <v>2</v>
      </c>
      <c r="DD37">
        <v>2</v>
      </c>
      <c r="DE37">
        <v>2</v>
      </c>
      <c r="DF37">
        <v>2</v>
      </c>
      <c r="DG37">
        <v>1</v>
      </c>
      <c r="DH37">
        <v>2</v>
      </c>
      <c r="DI37">
        <v>2</v>
      </c>
      <c r="DJ37">
        <v>1</v>
      </c>
      <c r="DK37">
        <v>1</v>
      </c>
      <c r="DL37">
        <v>2</v>
      </c>
      <c r="DM37">
        <v>1</v>
      </c>
      <c r="DN37">
        <v>1</v>
      </c>
      <c r="DO37">
        <v>1</v>
      </c>
      <c r="DP37">
        <v>1</v>
      </c>
      <c r="DQ37">
        <v>2</v>
      </c>
      <c r="DR37">
        <v>1</v>
      </c>
      <c r="DS37">
        <v>1</v>
      </c>
      <c r="DT37">
        <v>2</v>
      </c>
      <c r="DU37">
        <v>1</v>
      </c>
      <c r="DV37">
        <v>1</v>
      </c>
      <c r="DW37">
        <v>1</v>
      </c>
      <c r="DX37">
        <v>2</v>
      </c>
      <c r="DY37">
        <v>1</v>
      </c>
      <c r="DZ37">
        <v>1</v>
      </c>
      <c r="EA37">
        <v>1</v>
      </c>
      <c r="EB37">
        <v>2</v>
      </c>
      <c r="EC37" s="14" t="s">
        <v>10</v>
      </c>
      <c r="ED37" s="14" t="s">
        <v>10</v>
      </c>
      <c r="EE37" s="14" t="s">
        <v>10</v>
      </c>
      <c r="EF37" s="14" t="s">
        <v>10</v>
      </c>
      <c r="EG37" s="14" t="s">
        <v>10</v>
      </c>
      <c r="EH37" s="14" t="s">
        <v>10</v>
      </c>
      <c r="EI37" s="14" t="s">
        <v>10</v>
      </c>
      <c r="EJ37" s="14" t="s">
        <v>10</v>
      </c>
      <c r="EK37" s="14" t="s">
        <v>10</v>
      </c>
      <c r="EL37" s="14" t="s">
        <v>10</v>
      </c>
      <c r="EM37" s="14" t="s">
        <v>10</v>
      </c>
      <c r="EN37" s="14" t="s">
        <v>10</v>
      </c>
      <c r="EO37" s="14" t="s">
        <v>10</v>
      </c>
      <c r="EP37" s="14" t="s">
        <v>10</v>
      </c>
      <c r="EQ37" s="14" t="s">
        <v>10</v>
      </c>
      <c r="ER37" s="14" t="s">
        <v>10</v>
      </c>
      <c r="ES37" s="14" t="s">
        <v>10</v>
      </c>
      <c r="ET37" s="14" t="s">
        <v>10</v>
      </c>
      <c r="EU37" s="14" t="s">
        <v>10</v>
      </c>
      <c r="EV37" s="14" t="s">
        <v>10</v>
      </c>
      <c r="EW37" s="14" t="s">
        <v>10</v>
      </c>
      <c r="EX37" s="14" t="s">
        <v>10</v>
      </c>
      <c r="EY37" s="14" t="s">
        <v>10</v>
      </c>
      <c r="EZ37" s="14" t="s">
        <v>10</v>
      </c>
      <c r="FA37" s="14" t="s">
        <v>10</v>
      </c>
      <c r="FB37" s="14" t="s">
        <v>10</v>
      </c>
      <c r="FC37" s="14" t="s">
        <v>10</v>
      </c>
      <c r="FD37" s="14" t="s">
        <v>10</v>
      </c>
      <c r="FE37" s="14" t="s">
        <v>10</v>
      </c>
      <c r="FF37" s="14" t="s">
        <v>10</v>
      </c>
      <c r="FG37">
        <v>2</v>
      </c>
      <c r="FH37">
        <v>2</v>
      </c>
      <c r="FI37">
        <v>4</v>
      </c>
      <c r="FJ37">
        <v>1</v>
      </c>
      <c r="FK37">
        <v>2</v>
      </c>
      <c r="FL37">
        <v>4</v>
      </c>
      <c r="FM37">
        <v>2</v>
      </c>
      <c r="FN37">
        <v>3</v>
      </c>
      <c r="FO37">
        <v>2</v>
      </c>
      <c r="FP37">
        <v>2</v>
      </c>
      <c r="FQ37">
        <v>1</v>
      </c>
      <c r="FR37">
        <v>2</v>
      </c>
      <c r="FS37">
        <v>3</v>
      </c>
      <c r="FT37">
        <v>1</v>
      </c>
      <c r="FU37">
        <v>3</v>
      </c>
      <c r="FV37">
        <v>1</v>
      </c>
      <c r="FW37">
        <v>2</v>
      </c>
      <c r="FX37">
        <v>1</v>
      </c>
      <c r="FY37">
        <v>2</v>
      </c>
      <c r="FZ37">
        <v>2</v>
      </c>
      <c r="GA37" s="7" t="str">
        <f t="shared" si="0"/>
        <v>21462</v>
      </c>
      <c r="GB37" s="25" t="str">
        <f t="shared" si="3"/>
        <v>Female</v>
      </c>
      <c r="GC37" s="5" t="str">
        <f t="shared" si="23"/>
        <v>female</v>
      </c>
      <c r="GD37" s="5" t="str">
        <f t="shared" ref="GD37:GD40" si="86">IF(ISBLANK(C37),".",C37)</f>
        <v>19</v>
      </c>
      <c r="GE37" s="5" t="str">
        <f t="shared" ref="GE37:GE40" si="87">IF(D37="1","AmerInd/AlaskNativ",IF(D37="2","Asian",IF(D37="3","Black/AfrAmer",IF(D37="4","NativHaw/PacIsl",IF(D37="5","White",IF(ISBLANK(D37),".","Other/Mixed"))))))</f>
        <v>Other/Mixed</v>
      </c>
      <c r="GF37" s="5" t="str">
        <f t="shared" ref="GF37:GF40" si="88">IF(E37="1","Hisp/Lat",IF(E37=1,"Hisp/Lat",IF(E37="2","notHisp/Lat",IF(E37=2,"notHisp/Lat","."))))</f>
        <v>Hisp/Lat</v>
      </c>
      <c r="GG37" s="5">
        <f t="shared" ref="GG37:GG40" si="89">IF(F37=1,1,IF(F37=2,0,"."))</f>
        <v>0</v>
      </c>
      <c r="GH37" s="5">
        <f t="shared" ref="GH37:GH40" si="90">IF(G37=1,1,IF(G37=2,0,"."))</f>
        <v>0</v>
      </c>
      <c r="GI37" s="5">
        <f t="shared" ref="GI37:GI40" si="91">IF(H37=1,1,IF(H37=2,0,"."))</f>
        <v>1</v>
      </c>
      <c r="GJ37" s="5">
        <f t="shared" ref="GJ37:GJ40" si="92">IF(I37=1,1,IF(I37=2,0,"."))</f>
        <v>0</v>
      </c>
      <c r="GK37" s="5">
        <f t="shared" ref="GK37:GK40" si="93">IF(J37=1,1,IF(J37=2,0,"."))</f>
        <v>0</v>
      </c>
      <c r="GL37" s="5">
        <f t="shared" ref="GL37:GL40" si="94">IF(ISBLANK(K37),".",K37)</f>
        <v>2</v>
      </c>
      <c r="GM37" s="5">
        <f t="shared" ref="GM37:GM40" si="95">IF(ISBLANK(L37),".",L37)</f>
        <v>3</v>
      </c>
      <c r="GN37" s="5">
        <f t="shared" ref="GN37:GN40" si="96">IF(ISBLANK(M37),".",M37)</f>
        <v>3</v>
      </c>
      <c r="GO37" s="5">
        <f t="shared" ref="GO37:GO40" si="97">IF(ISBLANK(N37),".",N37)</f>
        <v>1</v>
      </c>
      <c r="GP37" s="8"/>
      <c r="GQ37" s="14" t="s">
        <v>10</v>
      </c>
      <c r="GR37" s="14" t="s">
        <v>10</v>
      </c>
      <c r="GS37" s="14" t="s">
        <v>10</v>
      </c>
      <c r="GT37" s="14" t="s">
        <v>10</v>
      </c>
      <c r="GU37" s="27" t="s">
        <v>10</v>
      </c>
      <c r="GV37" s="27" t="s">
        <v>10</v>
      </c>
      <c r="GW37" s="27" t="s">
        <v>10</v>
      </c>
      <c r="GX37" s="27" t="s">
        <v>10</v>
      </c>
      <c r="GY37" s="27" t="s">
        <v>10</v>
      </c>
      <c r="GZ37" s="27" t="s">
        <v>10</v>
      </c>
      <c r="HA37" s="27" t="s">
        <v>10</v>
      </c>
      <c r="HB37" s="5">
        <f t="shared" si="36"/>
        <v>14</v>
      </c>
      <c r="HC37" s="5" t="str">
        <f t="shared" si="65"/>
        <v>ok</v>
      </c>
      <c r="HD37" s="23">
        <v>1.8511630960931929E-2</v>
      </c>
      <c r="HE37" s="23">
        <f t="shared" si="66"/>
        <v>3.9893560438563642</v>
      </c>
      <c r="HF37" s="23">
        <v>0.85185185185185186</v>
      </c>
      <c r="HG37" s="23">
        <v>0.44444444444444442</v>
      </c>
      <c r="HH37" s="14" t="s">
        <v>10</v>
      </c>
      <c r="HI37" s="14" t="s">
        <v>10</v>
      </c>
      <c r="HJ37" s="14" t="s">
        <v>10</v>
      </c>
      <c r="HK37" s="14" t="s">
        <v>10</v>
      </c>
      <c r="HL37" s="14" t="s">
        <v>10</v>
      </c>
      <c r="HM37" s="5">
        <f t="shared" si="67"/>
        <v>7</v>
      </c>
      <c r="HN37" s="5">
        <f t="shared" si="68"/>
        <v>6</v>
      </c>
      <c r="HO37" s="5">
        <f t="shared" si="69"/>
        <v>8</v>
      </c>
      <c r="HP37" s="5">
        <f t="shared" si="70"/>
        <v>15</v>
      </c>
      <c r="HQ37" s="5">
        <f t="shared" si="71"/>
        <v>10</v>
      </c>
    </row>
    <row r="38" spans="1:225" x14ac:dyDescent="0.25">
      <c r="A38" s="11">
        <v>21463</v>
      </c>
      <c r="B38" s="13" t="s">
        <v>777</v>
      </c>
      <c r="C38" s="13" t="s">
        <v>782</v>
      </c>
      <c r="D38" s="13" t="s">
        <v>766</v>
      </c>
      <c r="E38" s="12">
        <v>2</v>
      </c>
      <c r="F38" s="12">
        <v>1</v>
      </c>
      <c r="G38" s="12">
        <v>2</v>
      </c>
      <c r="H38" s="12">
        <v>1</v>
      </c>
      <c r="I38" s="12">
        <v>2</v>
      </c>
      <c r="J38" s="12">
        <v>1</v>
      </c>
      <c r="K38" s="12">
        <v>1</v>
      </c>
      <c r="L38" s="12">
        <v>1</v>
      </c>
      <c r="M38" s="12">
        <v>1</v>
      </c>
      <c r="N38" s="12">
        <v>4</v>
      </c>
      <c r="O38" s="14" t="s">
        <v>10</v>
      </c>
      <c r="P38" s="14" t="s">
        <v>10</v>
      </c>
      <c r="Q38" s="14" t="s">
        <v>10</v>
      </c>
      <c r="R38" s="14" t="s">
        <v>10</v>
      </c>
      <c r="S38" s="14" t="s">
        <v>10</v>
      </c>
      <c r="T38" s="14" t="s">
        <v>10</v>
      </c>
      <c r="U38" s="14" t="s">
        <v>10</v>
      </c>
      <c r="V38" s="14" t="s">
        <v>10</v>
      </c>
      <c r="W38" s="14" t="s">
        <v>10</v>
      </c>
      <c r="X38" s="14" t="s">
        <v>10</v>
      </c>
      <c r="Y38" s="14" t="s">
        <v>10</v>
      </c>
      <c r="Z38" s="14" t="s">
        <v>10</v>
      </c>
      <c r="AA38" s="14" t="s">
        <v>10</v>
      </c>
      <c r="AB38" s="14" t="s">
        <v>10</v>
      </c>
      <c r="AC38" s="14" t="s">
        <v>10</v>
      </c>
      <c r="AD38" s="14" t="s">
        <v>10</v>
      </c>
      <c r="AE38" s="14" t="s">
        <v>10</v>
      </c>
      <c r="AF38" s="14" t="s">
        <v>10</v>
      </c>
      <c r="AG38" s="14" t="s">
        <v>10</v>
      </c>
      <c r="AH38" s="14" t="s">
        <v>10</v>
      </c>
      <c r="AI38" s="14" t="s">
        <v>10</v>
      </c>
      <c r="AJ38" s="14" t="s">
        <v>10</v>
      </c>
      <c r="AK38" s="14" t="s">
        <v>10</v>
      </c>
      <c r="AL38" s="14" t="s">
        <v>10</v>
      </c>
      <c r="AM38" s="14" t="s">
        <v>10</v>
      </c>
      <c r="AN38" s="14" t="s">
        <v>10</v>
      </c>
      <c r="AO38" s="14" t="s">
        <v>10</v>
      </c>
      <c r="AP38" s="14" t="s">
        <v>10</v>
      </c>
      <c r="AQ38" s="14" t="s">
        <v>10</v>
      </c>
      <c r="AR38" s="14" t="s">
        <v>10</v>
      </c>
      <c r="AS38" s="14" t="s">
        <v>10</v>
      </c>
      <c r="AT38" s="14" t="s">
        <v>10</v>
      </c>
      <c r="AU38" s="14" t="s">
        <v>10</v>
      </c>
      <c r="AV38" s="14" t="s">
        <v>10</v>
      </c>
      <c r="AW38" s="14" t="s">
        <v>10</v>
      </c>
      <c r="AX38" s="14" t="s">
        <v>10</v>
      </c>
      <c r="AY38" s="14" t="s">
        <v>10</v>
      </c>
      <c r="AZ38" s="14" t="s">
        <v>10</v>
      </c>
      <c r="BA38" s="14" t="s">
        <v>10</v>
      </c>
      <c r="BB38" s="14" t="s">
        <v>10</v>
      </c>
      <c r="BC38" s="14" t="s">
        <v>10</v>
      </c>
      <c r="BD38" s="14" t="s">
        <v>10</v>
      </c>
      <c r="BE38" s="14" t="s">
        <v>10</v>
      </c>
      <c r="BF38" s="14" t="s">
        <v>10</v>
      </c>
      <c r="BG38" s="14" t="s">
        <v>10</v>
      </c>
      <c r="BH38" s="14" t="s">
        <v>10</v>
      </c>
      <c r="BI38" s="14" t="s">
        <v>10</v>
      </c>
      <c r="BJ38" s="14" t="s">
        <v>10</v>
      </c>
      <c r="BK38" s="14" t="s">
        <v>10</v>
      </c>
      <c r="BL38" s="14" t="s">
        <v>10</v>
      </c>
      <c r="BM38" s="14" t="s">
        <v>10</v>
      </c>
      <c r="BN38" s="14" t="s">
        <v>10</v>
      </c>
      <c r="BO38" s="14" t="s">
        <v>10</v>
      </c>
      <c r="BP38" s="14" t="s">
        <v>10</v>
      </c>
      <c r="BQ38" s="14" t="s">
        <v>10</v>
      </c>
      <c r="BR38" s="14" t="s">
        <v>10</v>
      </c>
      <c r="BS38" s="14" t="s">
        <v>10</v>
      </c>
      <c r="BT38" s="14" t="s">
        <v>10</v>
      </c>
      <c r="BU38" s="14" t="s">
        <v>10</v>
      </c>
      <c r="BV38" s="14" t="s">
        <v>10</v>
      </c>
      <c r="BW38" s="14" t="s">
        <v>10</v>
      </c>
      <c r="BX38" s="14" t="s">
        <v>10</v>
      </c>
      <c r="BY38" s="14" t="s">
        <v>10</v>
      </c>
      <c r="BZ38" s="14" t="s">
        <v>10</v>
      </c>
      <c r="CA38" s="14" t="s">
        <v>10</v>
      </c>
      <c r="CB38" s="14" t="s">
        <v>10</v>
      </c>
      <c r="CC38" s="14" t="s">
        <v>10</v>
      </c>
      <c r="CD38" s="14" t="s">
        <v>10</v>
      </c>
      <c r="CE38" s="14" t="s">
        <v>10</v>
      </c>
      <c r="CF38" s="14" t="s">
        <v>10</v>
      </c>
      <c r="CG38" s="14" t="s">
        <v>10</v>
      </c>
      <c r="CH38" s="14" t="s">
        <v>10</v>
      </c>
      <c r="CI38" s="14" t="s">
        <v>10</v>
      </c>
      <c r="CJ38" s="14" t="s">
        <v>10</v>
      </c>
      <c r="CK38" s="14" t="s">
        <v>10</v>
      </c>
      <c r="CL38">
        <v>2</v>
      </c>
      <c r="CM38">
        <v>2</v>
      </c>
      <c r="CN38">
        <v>2</v>
      </c>
      <c r="CO38">
        <v>0</v>
      </c>
      <c r="CP38">
        <v>2</v>
      </c>
      <c r="CQ38">
        <v>0</v>
      </c>
      <c r="CR38">
        <v>2</v>
      </c>
      <c r="CS38">
        <v>2</v>
      </c>
      <c r="CT38">
        <v>1</v>
      </c>
      <c r="CU38">
        <v>2</v>
      </c>
      <c r="CV38">
        <v>2</v>
      </c>
      <c r="CW38">
        <v>2</v>
      </c>
      <c r="CX38">
        <v>0</v>
      </c>
      <c r="CY38">
        <v>2</v>
      </c>
      <c r="CZ38">
        <v>0</v>
      </c>
      <c r="DA38">
        <v>2</v>
      </c>
      <c r="DB38">
        <v>1</v>
      </c>
      <c r="DC38">
        <v>2</v>
      </c>
      <c r="DD38">
        <v>1</v>
      </c>
      <c r="DE38">
        <v>2</v>
      </c>
      <c r="DF38">
        <v>2</v>
      </c>
      <c r="DG38">
        <v>1</v>
      </c>
      <c r="DH38">
        <v>2</v>
      </c>
      <c r="DI38">
        <v>2</v>
      </c>
      <c r="DJ38">
        <v>1</v>
      </c>
      <c r="DK38">
        <v>2</v>
      </c>
      <c r="DL38">
        <v>2</v>
      </c>
      <c r="DM38">
        <v>1</v>
      </c>
      <c r="DN38">
        <v>1</v>
      </c>
      <c r="DO38">
        <v>2</v>
      </c>
      <c r="DP38">
        <v>2</v>
      </c>
      <c r="DQ38">
        <v>1</v>
      </c>
      <c r="DR38">
        <v>1</v>
      </c>
      <c r="DS38">
        <v>1</v>
      </c>
      <c r="DT38">
        <v>2</v>
      </c>
      <c r="DU38">
        <v>1</v>
      </c>
      <c r="DV38">
        <v>2</v>
      </c>
      <c r="DW38">
        <v>1</v>
      </c>
      <c r="DX38">
        <v>2</v>
      </c>
      <c r="DY38">
        <v>1</v>
      </c>
      <c r="DZ38">
        <v>2</v>
      </c>
      <c r="EA38">
        <v>1</v>
      </c>
      <c r="EB38">
        <v>2</v>
      </c>
      <c r="EC38" s="14" t="s">
        <v>10</v>
      </c>
      <c r="ED38" s="14" t="s">
        <v>10</v>
      </c>
      <c r="EE38" s="14" t="s">
        <v>10</v>
      </c>
      <c r="EF38" s="14" t="s">
        <v>10</v>
      </c>
      <c r="EG38" s="14" t="s">
        <v>10</v>
      </c>
      <c r="EH38" s="14" t="s">
        <v>10</v>
      </c>
      <c r="EI38" s="14" t="s">
        <v>10</v>
      </c>
      <c r="EJ38" s="14" t="s">
        <v>10</v>
      </c>
      <c r="EK38" s="14" t="s">
        <v>10</v>
      </c>
      <c r="EL38" s="14" t="s">
        <v>10</v>
      </c>
      <c r="EM38" s="14" t="s">
        <v>10</v>
      </c>
      <c r="EN38" s="14" t="s">
        <v>10</v>
      </c>
      <c r="EO38" s="14" t="s">
        <v>10</v>
      </c>
      <c r="EP38" s="14" t="s">
        <v>10</v>
      </c>
      <c r="EQ38" s="14" t="s">
        <v>10</v>
      </c>
      <c r="ER38" s="14" t="s">
        <v>10</v>
      </c>
      <c r="ES38" s="14" t="s">
        <v>10</v>
      </c>
      <c r="ET38" s="14" t="s">
        <v>10</v>
      </c>
      <c r="EU38" s="14" t="s">
        <v>10</v>
      </c>
      <c r="EV38" s="14" t="s">
        <v>10</v>
      </c>
      <c r="EW38" s="14" t="s">
        <v>10</v>
      </c>
      <c r="EX38" s="14" t="s">
        <v>10</v>
      </c>
      <c r="EY38" s="14" t="s">
        <v>10</v>
      </c>
      <c r="EZ38" s="14" t="s">
        <v>10</v>
      </c>
      <c r="FA38" s="14" t="s">
        <v>10</v>
      </c>
      <c r="FB38" s="14" t="s">
        <v>10</v>
      </c>
      <c r="FC38" s="14" t="s">
        <v>10</v>
      </c>
      <c r="FD38" s="14" t="s">
        <v>10</v>
      </c>
      <c r="FE38" s="14" t="s">
        <v>10</v>
      </c>
      <c r="FF38" s="14" t="s">
        <v>10</v>
      </c>
      <c r="FG38">
        <v>2</v>
      </c>
      <c r="FH38">
        <v>1</v>
      </c>
      <c r="FI38">
        <v>3</v>
      </c>
      <c r="FJ38">
        <v>1</v>
      </c>
      <c r="FK38">
        <v>1</v>
      </c>
      <c r="FL38">
        <v>4</v>
      </c>
      <c r="FM38">
        <v>2</v>
      </c>
      <c r="FN38">
        <v>1</v>
      </c>
      <c r="FO38">
        <v>1</v>
      </c>
      <c r="FP38">
        <v>3</v>
      </c>
      <c r="FQ38">
        <v>2</v>
      </c>
      <c r="FR38">
        <v>2</v>
      </c>
      <c r="FS38">
        <v>3</v>
      </c>
      <c r="FT38">
        <v>1</v>
      </c>
      <c r="FU38">
        <v>3</v>
      </c>
      <c r="FV38">
        <v>3</v>
      </c>
      <c r="FW38">
        <v>4</v>
      </c>
      <c r="FX38">
        <v>1</v>
      </c>
      <c r="FY38">
        <v>1</v>
      </c>
      <c r="FZ38">
        <v>4</v>
      </c>
      <c r="GA38" s="7">
        <f t="shared" si="0"/>
        <v>21463</v>
      </c>
      <c r="GB38" s="25" t="str">
        <f t="shared" si="3"/>
        <v>Female</v>
      </c>
      <c r="GC38" s="5" t="str">
        <f t="shared" si="23"/>
        <v>female</v>
      </c>
      <c r="GD38" s="5" t="str">
        <f t="shared" si="86"/>
        <v>21</v>
      </c>
      <c r="GE38" s="5" t="str">
        <f t="shared" si="87"/>
        <v>White</v>
      </c>
      <c r="GF38" s="5" t="str">
        <f t="shared" si="88"/>
        <v>notHisp/Lat</v>
      </c>
      <c r="GG38" s="5">
        <f t="shared" si="89"/>
        <v>1</v>
      </c>
      <c r="GH38" s="5">
        <f t="shared" si="90"/>
        <v>0</v>
      </c>
      <c r="GI38" s="5">
        <f t="shared" si="91"/>
        <v>1</v>
      </c>
      <c r="GJ38" s="5">
        <f t="shared" si="92"/>
        <v>0</v>
      </c>
      <c r="GK38" s="5">
        <f t="shared" si="93"/>
        <v>1</v>
      </c>
      <c r="GL38" s="5">
        <f t="shared" si="94"/>
        <v>1</v>
      </c>
      <c r="GM38" s="5">
        <f t="shared" si="95"/>
        <v>1</v>
      </c>
      <c r="GN38" s="5">
        <f t="shared" si="96"/>
        <v>1</v>
      </c>
      <c r="GO38" s="5">
        <f t="shared" si="97"/>
        <v>4</v>
      </c>
      <c r="GP38" s="8"/>
      <c r="GQ38" s="14" t="s">
        <v>10</v>
      </c>
      <c r="GR38" s="14" t="s">
        <v>10</v>
      </c>
      <c r="GS38" s="14" t="s">
        <v>10</v>
      </c>
      <c r="GT38" s="14" t="s">
        <v>10</v>
      </c>
      <c r="GU38" s="27" t="s">
        <v>10</v>
      </c>
      <c r="GV38" s="27" t="s">
        <v>10</v>
      </c>
      <c r="GW38" s="27" t="s">
        <v>10</v>
      </c>
      <c r="GX38" s="27" t="s">
        <v>10</v>
      </c>
      <c r="GY38" s="27" t="s">
        <v>10</v>
      </c>
      <c r="GZ38" s="27" t="s">
        <v>10</v>
      </c>
      <c r="HA38" s="27" t="s">
        <v>10</v>
      </c>
      <c r="HB38" s="5">
        <f t="shared" si="36"/>
        <v>29</v>
      </c>
      <c r="HC38" s="5" t="str">
        <f t="shared" si="65"/>
        <v>ok</v>
      </c>
      <c r="HD38" s="23">
        <v>5.4250831487225948E-3</v>
      </c>
      <c r="HE38" s="23">
        <f t="shared" si="66"/>
        <v>5.2167220527195965</v>
      </c>
      <c r="HF38" s="23">
        <v>0.92592592592592593</v>
      </c>
      <c r="HG38" s="23">
        <v>0.66666666666666663</v>
      </c>
      <c r="HH38" s="14" t="s">
        <v>10</v>
      </c>
      <c r="HI38" s="14" t="s">
        <v>10</v>
      </c>
      <c r="HJ38" s="14" t="s">
        <v>10</v>
      </c>
      <c r="HK38" s="14" t="s">
        <v>10</v>
      </c>
      <c r="HL38" s="14" t="s">
        <v>10</v>
      </c>
      <c r="HM38" s="5">
        <f t="shared" si="67"/>
        <v>9</v>
      </c>
      <c r="HN38" s="5">
        <f t="shared" si="68"/>
        <v>7</v>
      </c>
      <c r="HO38" s="5">
        <f t="shared" si="69"/>
        <v>5</v>
      </c>
      <c r="HP38" s="5">
        <f t="shared" si="70"/>
        <v>14</v>
      </c>
      <c r="HQ38" s="5">
        <f t="shared" si="71"/>
        <v>6</v>
      </c>
    </row>
    <row r="39" spans="1:225" x14ac:dyDescent="0.25">
      <c r="A39" s="11">
        <v>21464</v>
      </c>
      <c r="B39" s="13" t="s">
        <v>777</v>
      </c>
      <c r="C39" s="13" t="s">
        <v>775</v>
      </c>
      <c r="D39" s="13" t="s">
        <v>766</v>
      </c>
      <c r="E39" s="12">
        <v>2</v>
      </c>
      <c r="F39" s="12">
        <v>1</v>
      </c>
      <c r="G39" s="12">
        <v>1</v>
      </c>
      <c r="H39" s="12">
        <v>2</v>
      </c>
      <c r="I39" s="12">
        <v>2</v>
      </c>
      <c r="J39" s="12">
        <v>2</v>
      </c>
      <c r="K39" s="12">
        <v>1</v>
      </c>
      <c r="L39" s="12">
        <v>3</v>
      </c>
      <c r="M39" s="12">
        <v>2</v>
      </c>
      <c r="N39" s="12">
        <v>3</v>
      </c>
      <c r="O39" s="14" t="s">
        <v>10</v>
      </c>
      <c r="P39" s="14" t="s">
        <v>10</v>
      </c>
      <c r="Q39" s="14" t="s">
        <v>10</v>
      </c>
      <c r="R39" s="14" t="s">
        <v>10</v>
      </c>
      <c r="S39" s="14" t="s">
        <v>10</v>
      </c>
      <c r="T39" s="14" t="s">
        <v>10</v>
      </c>
      <c r="U39" s="14" t="s">
        <v>10</v>
      </c>
      <c r="V39" s="14" t="s">
        <v>10</v>
      </c>
      <c r="W39" s="14" t="s">
        <v>10</v>
      </c>
      <c r="X39" s="14" t="s">
        <v>10</v>
      </c>
      <c r="Y39" s="14" t="s">
        <v>10</v>
      </c>
      <c r="Z39" s="14" t="s">
        <v>10</v>
      </c>
      <c r="AA39" s="14" t="s">
        <v>10</v>
      </c>
      <c r="AB39" s="14" t="s">
        <v>10</v>
      </c>
      <c r="AC39" s="14" t="s">
        <v>10</v>
      </c>
      <c r="AD39" s="14" t="s">
        <v>10</v>
      </c>
      <c r="AE39" s="14" t="s">
        <v>10</v>
      </c>
      <c r="AF39" s="14" t="s">
        <v>10</v>
      </c>
      <c r="AG39" s="14" t="s">
        <v>10</v>
      </c>
      <c r="AH39" s="14" t="s">
        <v>10</v>
      </c>
      <c r="AI39" s="14" t="s">
        <v>10</v>
      </c>
      <c r="AJ39" s="14" t="s">
        <v>10</v>
      </c>
      <c r="AK39" s="14" t="s">
        <v>10</v>
      </c>
      <c r="AL39" s="14" t="s">
        <v>10</v>
      </c>
      <c r="AM39" s="14" t="s">
        <v>10</v>
      </c>
      <c r="AN39" s="14" t="s">
        <v>10</v>
      </c>
      <c r="AO39" s="14" t="s">
        <v>10</v>
      </c>
      <c r="AP39" s="14" t="s">
        <v>10</v>
      </c>
      <c r="AQ39" s="14" t="s">
        <v>10</v>
      </c>
      <c r="AR39" s="14" t="s">
        <v>10</v>
      </c>
      <c r="AS39" s="14" t="s">
        <v>10</v>
      </c>
      <c r="AT39" s="14" t="s">
        <v>10</v>
      </c>
      <c r="AU39" s="14" t="s">
        <v>10</v>
      </c>
      <c r="AV39" s="14" t="s">
        <v>10</v>
      </c>
      <c r="AW39" s="14" t="s">
        <v>10</v>
      </c>
      <c r="AX39" s="14" t="s">
        <v>10</v>
      </c>
      <c r="AY39" s="14" t="s">
        <v>10</v>
      </c>
      <c r="AZ39" s="14" t="s">
        <v>10</v>
      </c>
      <c r="BA39" s="14" t="s">
        <v>10</v>
      </c>
      <c r="BB39" s="14" t="s">
        <v>10</v>
      </c>
      <c r="BC39" s="14" t="s">
        <v>10</v>
      </c>
      <c r="BD39" s="14" t="s">
        <v>10</v>
      </c>
      <c r="BE39" s="14" t="s">
        <v>10</v>
      </c>
      <c r="BF39" s="14" t="s">
        <v>10</v>
      </c>
      <c r="BG39" s="14" t="s">
        <v>10</v>
      </c>
      <c r="BH39" s="14" t="s">
        <v>10</v>
      </c>
      <c r="BI39" s="14" t="s">
        <v>10</v>
      </c>
      <c r="BJ39" s="14" t="s">
        <v>10</v>
      </c>
      <c r="BK39" s="14" t="s">
        <v>10</v>
      </c>
      <c r="BL39" s="14" t="s">
        <v>10</v>
      </c>
      <c r="BM39" s="14" t="s">
        <v>10</v>
      </c>
      <c r="BN39" s="14" t="s">
        <v>10</v>
      </c>
      <c r="BO39" s="14" t="s">
        <v>10</v>
      </c>
      <c r="BP39" s="14" t="s">
        <v>10</v>
      </c>
      <c r="BQ39" s="14" t="s">
        <v>10</v>
      </c>
      <c r="BR39" s="14" t="s">
        <v>10</v>
      </c>
      <c r="BS39" s="14" t="s">
        <v>10</v>
      </c>
      <c r="BT39" s="14" t="s">
        <v>10</v>
      </c>
      <c r="BU39" s="14" t="s">
        <v>10</v>
      </c>
      <c r="BV39" s="14" t="s">
        <v>10</v>
      </c>
      <c r="BW39" s="14" t="s">
        <v>10</v>
      </c>
      <c r="BX39" s="14" t="s">
        <v>10</v>
      </c>
      <c r="BY39" s="14" t="s">
        <v>10</v>
      </c>
      <c r="BZ39" s="14" t="s">
        <v>10</v>
      </c>
      <c r="CA39" s="14" t="s">
        <v>10</v>
      </c>
      <c r="CB39" s="14" t="s">
        <v>10</v>
      </c>
      <c r="CC39" s="14" t="s">
        <v>10</v>
      </c>
      <c r="CD39" s="14" t="s">
        <v>10</v>
      </c>
      <c r="CE39" s="14" t="s">
        <v>10</v>
      </c>
      <c r="CF39" s="14" t="s">
        <v>10</v>
      </c>
      <c r="CG39" s="14" t="s">
        <v>10</v>
      </c>
      <c r="CH39" s="14" t="s">
        <v>10</v>
      </c>
      <c r="CI39" s="14" t="s">
        <v>10</v>
      </c>
      <c r="CJ39" s="14" t="s">
        <v>10</v>
      </c>
      <c r="CK39" s="14" t="s">
        <v>10</v>
      </c>
      <c r="CL39">
        <v>1</v>
      </c>
      <c r="CM39">
        <v>2</v>
      </c>
      <c r="CN39">
        <v>2</v>
      </c>
      <c r="CO39">
        <v>1</v>
      </c>
      <c r="CP39">
        <v>2</v>
      </c>
      <c r="CQ39">
        <v>1</v>
      </c>
      <c r="CR39">
        <v>1</v>
      </c>
      <c r="CS39">
        <v>1</v>
      </c>
      <c r="CT39">
        <v>1</v>
      </c>
      <c r="CU39">
        <v>1</v>
      </c>
      <c r="CV39">
        <v>1</v>
      </c>
      <c r="CW39">
        <v>1</v>
      </c>
      <c r="CX39">
        <v>1</v>
      </c>
      <c r="CY39">
        <v>1</v>
      </c>
      <c r="CZ39">
        <v>1</v>
      </c>
      <c r="DA39">
        <v>1</v>
      </c>
      <c r="DB39">
        <v>1</v>
      </c>
      <c r="DC39">
        <v>1</v>
      </c>
      <c r="DD39">
        <v>2</v>
      </c>
      <c r="DE39">
        <v>1</v>
      </c>
      <c r="DF39">
        <v>2</v>
      </c>
      <c r="DG39">
        <v>1</v>
      </c>
      <c r="DH39">
        <v>2</v>
      </c>
      <c r="DI39">
        <v>2</v>
      </c>
      <c r="DJ39">
        <v>1</v>
      </c>
      <c r="DK39">
        <v>1</v>
      </c>
      <c r="DL39">
        <v>2</v>
      </c>
      <c r="DM39">
        <v>1</v>
      </c>
      <c r="DN39">
        <v>1</v>
      </c>
      <c r="DO39">
        <v>2</v>
      </c>
      <c r="DP39">
        <v>1</v>
      </c>
      <c r="DQ39">
        <v>1</v>
      </c>
      <c r="DR39">
        <v>1</v>
      </c>
      <c r="DS39">
        <v>2</v>
      </c>
      <c r="DT39">
        <v>2</v>
      </c>
      <c r="DU39">
        <v>1</v>
      </c>
      <c r="DV39">
        <v>2</v>
      </c>
      <c r="DW39">
        <v>1</v>
      </c>
      <c r="DX39">
        <v>2</v>
      </c>
      <c r="DY39">
        <v>1</v>
      </c>
      <c r="DZ39">
        <v>2</v>
      </c>
      <c r="EA39">
        <v>1</v>
      </c>
      <c r="EB39">
        <v>2</v>
      </c>
      <c r="EC39" s="14" t="s">
        <v>10</v>
      </c>
      <c r="ED39" s="14" t="s">
        <v>10</v>
      </c>
      <c r="EE39" s="14" t="s">
        <v>10</v>
      </c>
      <c r="EF39" s="14" t="s">
        <v>10</v>
      </c>
      <c r="EG39" s="14" t="s">
        <v>10</v>
      </c>
      <c r="EH39" s="14" t="s">
        <v>10</v>
      </c>
      <c r="EI39" s="14" t="s">
        <v>10</v>
      </c>
      <c r="EJ39" s="14" t="s">
        <v>10</v>
      </c>
      <c r="EK39" s="14" t="s">
        <v>10</v>
      </c>
      <c r="EL39" s="14" t="s">
        <v>10</v>
      </c>
      <c r="EM39" s="14" t="s">
        <v>10</v>
      </c>
      <c r="EN39" s="14" t="s">
        <v>10</v>
      </c>
      <c r="EO39" s="14" t="s">
        <v>10</v>
      </c>
      <c r="EP39" s="14" t="s">
        <v>10</v>
      </c>
      <c r="EQ39" s="14" t="s">
        <v>10</v>
      </c>
      <c r="ER39" s="14" t="s">
        <v>10</v>
      </c>
      <c r="ES39" s="14" t="s">
        <v>10</v>
      </c>
      <c r="ET39" s="14" t="s">
        <v>10</v>
      </c>
      <c r="EU39" s="14" t="s">
        <v>10</v>
      </c>
      <c r="EV39" s="14" t="s">
        <v>10</v>
      </c>
      <c r="EW39" s="14" t="s">
        <v>10</v>
      </c>
      <c r="EX39" s="14" t="s">
        <v>10</v>
      </c>
      <c r="EY39" s="14" t="s">
        <v>10</v>
      </c>
      <c r="EZ39" s="14" t="s">
        <v>10</v>
      </c>
      <c r="FA39" s="14" t="s">
        <v>10</v>
      </c>
      <c r="FB39" s="14" t="s">
        <v>10</v>
      </c>
      <c r="FC39" s="14" t="s">
        <v>10</v>
      </c>
      <c r="FD39" s="14" t="s">
        <v>10</v>
      </c>
      <c r="FE39" s="14" t="s">
        <v>10</v>
      </c>
      <c r="FF39" s="14" t="s">
        <v>10</v>
      </c>
      <c r="FG39">
        <v>2</v>
      </c>
      <c r="FH39">
        <v>2</v>
      </c>
      <c r="FI39">
        <v>2</v>
      </c>
      <c r="FJ39">
        <v>2</v>
      </c>
      <c r="FK39">
        <v>2</v>
      </c>
      <c r="FL39">
        <v>2</v>
      </c>
      <c r="FM39">
        <v>2</v>
      </c>
      <c r="FN39">
        <v>2</v>
      </c>
      <c r="FO39">
        <v>2</v>
      </c>
      <c r="FP39">
        <v>2</v>
      </c>
      <c r="FQ39">
        <v>2</v>
      </c>
      <c r="FR39">
        <v>2</v>
      </c>
      <c r="FS39">
        <v>2</v>
      </c>
      <c r="FT39">
        <v>2</v>
      </c>
      <c r="FU39">
        <v>2</v>
      </c>
      <c r="FV39">
        <v>2</v>
      </c>
      <c r="FW39">
        <v>2</v>
      </c>
      <c r="FX39">
        <v>2</v>
      </c>
      <c r="FY39">
        <v>2</v>
      </c>
      <c r="FZ39">
        <v>2</v>
      </c>
      <c r="GA39" s="7">
        <f t="shared" si="0"/>
        <v>21464</v>
      </c>
      <c r="GB39" s="25" t="str">
        <f t="shared" si="3"/>
        <v>Female</v>
      </c>
      <c r="GC39" s="5" t="str">
        <f t="shared" si="23"/>
        <v>female</v>
      </c>
      <c r="GD39" s="5" t="str">
        <f t="shared" si="86"/>
        <v>19</v>
      </c>
      <c r="GE39" s="5" t="str">
        <f t="shared" si="87"/>
        <v>White</v>
      </c>
      <c r="GF39" s="5" t="str">
        <f t="shared" si="88"/>
        <v>notHisp/Lat</v>
      </c>
      <c r="GG39" s="5">
        <f t="shared" si="89"/>
        <v>1</v>
      </c>
      <c r="GH39" s="5">
        <f t="shared" si="90"/>
        <v>1</v>
      </c>
      <c r="GI39" s="5">
        <f t="shared" si="91"/>
        <v>0</v>
      </c>
      <c r="GJ39" s="5">
        <f t="shared" si="92"/>
        <v>0</v>
      </c>
      <c r="GK39" s="5">
        <f t="shared" si="93"/>
        <v>0</v>
      </c>
      <c r="GL39" s="5">
        <f t="shared" si="94"/>
        <v>1</v>
      </c>
      <c r="GM39" s="5">
        <f t="shared" si="95"/>
        <v>3</v>
      </c>
      <c r="GN39" s="5">
        <f t="shared" si="96"/>
        <v>2</v>
      </c>
      <c r="GO39" s="5">
        <f t="shared" si="97"/>
        <v>3</v>
      </c>
      <c r="GP39" s="8"/>
      <c r="GQ39" s="14" t="s">
        <v>10</v>
      </c>
      <c r="GR39" s="14" t="s">
        <v>10</v>
      </c>
      <c r="GS39" s="14" t="s">
        <v>10</v>
      </c>
      <c r="GT39" s="14" t="s">
        <v>10</v>
      </c>
      <c r="GU39" s="27" t="s">
        <v>10</v>
      </c>
      <c r="GV39" s="27" t="s">
        <v>10</v>
      </c>
      <c r="GW39" s="27" t="s">
        <v>10</v>
      </c>
      <c r="GX39" s="27" t="s">
        <v>10</v>
      </c>
      <c r="GY39" s="27" t="s">
        <v>10</v>
      </c>
      <c r="GZ39" s="27" t="s">
        <v>10</v>
      </c>
      <c r="HA39" s="27" t="s">
        <v>10</v>
      </c>
      <c r="HB39" s="5">
        <f t="shared" si="36"/>
        <v>19</v>
      </c>
      <c r="HC39" s="5" t="str">
        <f t="shared" si="65"/>
        <v>ok</v>
      </c>
      <c r="HD39" s="23">
        <v>7.1642296217618896E-3</v>
      </c>
      <c r="HE39" s="23">
        <f t="shared" si="66"/>
        <v>4.9386547431250971</v>
      </c>
      <c r="HF39" s="23">
        <v>0.92592592592592593</v>
      </c>
      <c r="HG39" s="23">
        <v>0.33333333333333331</v>
      </c>
      <c r="HH39" s="14" t="s">
        <v>10</v>
      </c>
      <c r="HI39" s="14" t="s">
        <v>10</v>
      </c>
      <c r="HJ39" s="14" t="s">
        <v>10</v>
      </c>
      <c r="HK39" s="14" t="s">
        <v>10</v>
      </c>
      <c r="HL39" s="14" t="s">
        <v>10</v>
      </c>
      <c r="HM39" s="5">
        <f t="shared" si="67"/>
        <v>12</v>
      </c>
      <c r="HN39" s="5">
        <f t="shared" si="68"/>
        <v>8</v>
      </c>
      <c r="HO39" s="5">
        <f t="shared" si="69"/>
        <v>8</v>
      </c>
      <c r="HP39" s="5">
        <f t="shared" si="70"/>
        <v>12</v>
      </c>
      <c r="HQ39" s="5">
        <f t="shared" si="71"/>
        <v>12</v>
      </c>
    </row>
    <row r="40" spans="1:225" x14ac:dyDescent="0.25">
      <c r="A40" s="11">
        <v>21466</v>
      </c>
      <c r="B40" s="13" t="s">
        <v>774</v>
      </c>
      <c r="C40" s="13" t="s">
        <v>768</v>
      </c>
      <c r="D40" s="13" t="s">
        <v>766</v>
      </c>
      <c r="E40" s="12">
        <v>2</v>
      </c>
      <c r="F40" s="12">
        <v>2</v>
      </c>
      <c r="G40" s="12">
        <v>2</v>
      </c>
      <c r="H40" s="12">
        <v>1</v>
      </c>
      <c r="I40" s="12">
        <v>2</v>
      </c>
      <c r="J40" s="12">
        <v>2</v>
      </c>
      <c r="K40" s="12">
        <v>2</v>
      </c>
      <c r="L40" s="12">
        <v>1</v>
      </c>
      <c r="M40" s="12">
        <v>1</v>
      </c>
      <c r="N40" s="12">
        <v>3</v>
      </c>
      <c r="O40" s="14" t="s">
        <v>10</v>
      </c>
      <c r="P40" s="14" t="s">
        <v>10</v>
      </c>
      <c r="Q40" s="14" t="s">
        <v>10</v>
      </c>
      <c r="R40" s="14" t="s">
        <v>10</v>
      </c>
      <c r="S40" s="14" t="s">
        <v>10</v>
      </c>
      <c r="T40" s="14" t="s">
        <v>10</v>
      </c>
      <c r="U40" s="14" t="s">
        <v>10</v>
      </c>
      <c r="V40" s="14" t="s">
        <v>10</v>
      </c>
      <c r="W40" s="14" t="s">
        <v>10</v>
      </c>
      <c r="X40" s="14" t="s">
        <v>10</v>
      </c>
      <c r="Y40" s="14" t="s">
        <v>10</v>
      </c>
      <c r="Z40" s="14" t="s">
        <v>10</v>
      </c>
      <c r="AA40" s="14" t="s">
        <v>10</v>
      </c>
      <c r="AB40" s="14" t="s">
        <v>10</v>
      </c>
      <c r="AC40" s="14" t="s">
        <v>10</v>
      </c>
      <c r="AD40" s="14" t="s">
        <v>10</v>
      </c>
      <c r="AE40" s="14" t="s">
        <v>10</v>
      </c>
      <c r="AF40" s="14" t="s">
        <v>10</v>
      </c>
      <c r="AG40" s="14" t="s">
        <v>10</v>
      </c>
      <c r="AH40" s="14" t="s">
        <v>10</v>
      </c>
      <c r="AI40" s="14" t="s">
        <v>10</v>
      </c>
      <c r="AJ40" s="14" t="s">
        <v>10</v>
      </c>
      <c r="AK40" s="14" t="s">
        <v>10</v>
      </c>
      <c r="AL40" s="14" t="s">
        <v>10</v>
      </c>
      <c r="AM40" s="14" t="s">
        <v>10</v>
      </c>
      <c r="AN40" s="14" t="s">
        <v>10</v>
      </c>
      <c r="AO40" s="14" t="s">
        <v>10</v>
      </c>
      <c r="AP40" s="14" t="s">
        <v>10</v>
      </c>
      <c r="AQ40" s="14" t="s">
        <v>10</v>
      </c>
      <c r="AR40" s="14" t="s">
        <v>10</v>
      </c>
      <c r="AS40" s="14" t="s">
        <v>10</v>
      </c>
      <c r="AT40" s="14" t="s">
        <v>10</v>
      </c>
      <c r="AU40" s="14" t="s">
        <v>10</v>
      </c>
      <c r="AV40" s="14" t="s">
        <v>10</v>
      </c>
      <c r="AW40" s="14" t="s">
        <v>10</v>
      </c>
      <c r="AX40" s="14" t="s">
        <v>10</v>
      </c>
      <c r="AY40" s="14" t="s">
        <v>10</v>
      </c>
      <c r="AZ40" s="14" t="s">
        <v>10</v>
      </c>
      <c r="BA40" s="14" t="s">
        <v>10</v>
      </c>
      <c r="BB40" s="14" t="s">
        <v>10</v>
      </c>
      <c r="BC40" s="14" t="s">
        <v>10</v>
      </c>
      <c r="BD40" s="14" t="s">
        <v>10</v>
      </c>
      <c r="BE40" s="14" t="s">
        <v>10</v>
      </c>
      <c r="BF40" s="14" t="s">
        <v>10</v>
      </c>
      <c r="BG40" s="14" t="s">
        <v>10</v>
      </c>
      <c r="BH40" s="14" t="s">
        <v>10</v>
      </c>
      <c r="BI40" s="14" t="s">
        <v>10</v>
      </c>
      <c r="BJ40" s="14" t="s">
        <v>10</v>
      </c>
      <c r="BK40" s="14" t="s">
        <v>10</v>
      </c>
      <c r="BL40" s="14" t="s">
        <v>10</v>
      </c>
      <c r="BM40" s="14" t="s">
        <v>10</v>
      </c>
      <c r="BN40" s="14" t="s">
        <v>10</v>
      </c>
      <c r="BO40" s="14" t="s">
        <v>10</v>
      </c>
      <c r="BP40" s="14" t="s">
        <v>10</v>
      </c>
      <c r="BQ40" s="14" t="s">
        <v>10</v>
      </c>
      <c r="BR40" s="14" t="s">
        <v>10</v>
      </c>
      <c r="BS40" s="14" t="s">
        <v>10</v>
      </c>
      <c r="BT40" s="14" t="s">
        <v>10</v>
      </c>
      <c r="BU40" s="14" t="s">
        <v>10</v>
      </c>
      <c r="BV40" s="14" t="s">
        <v>10</v>
      </c>
      <c r="BW40" s="14" t="s">
        <v>10</v>
      </c>
      <c r="BX40" s="14" t="s">
        <v>10</v>
      </c>
      <c r="BY40" s="14" t="s">
        <v>10</v>
      </c>
      <c r="BZ40" s="14" t="s">
        <v>10</v>
      </c>
      <c r="CA40" s="14" t="s">
        <v>10</v>
      </c>
      <c r="CB40" s="14" t="s">
        <v>10</v>
      </c>
      <c r="CC40" s="14" t="s">
        <v>10</v>
      </c>
      <c r="CD40" s="14" t="s">
        <v>10</v>
      </c>
      <c r="CE40" s="14" t="s">
        <v>10</v>
      </c>
      <c r="CF40" s="14" t="s">
        <v>10</v>
      </c>
      <c r="CG40" s="14" t="s">
        <v>10</v>
      </c>
      <c r="CH40" s="14" t="s">
        <v>10</v>
      </c>
      <c r="CI40" s="14" t="s">
        <v>10</v>
      </c>
      <c r="CJ40" s="14" t="s">
        <v>10</v>
      </c>
      <c r="CK40" s="14" t="s">
        <v>10</v>
      </c>
      <c r="CL40">
        <v>2</v>
      </c>
      <c r="CM40">
        <v>1</v>
      </c>
      <c r="CN40">
        <v>2</v>
      </c>
      <c r="CO40">
        <v>1</v>
      </c>
      <c r="CP40">
        <v>1</v>
      </c>
      <c r="CQ40">
        <v>2</v>
      </c>
      <c r="CR40">
        <v>2</v>
      </c>
      <c r="CS40">
        <v>1</v>
      </c>
      <c r="CT40">
        <v>0</v>
      </c>
      <c r="CU40">
        <v>0</v>
      </c>
      <c r="CV40">
        <v>2</v>
      </c>
      <c r="CW40">
        <v>1</v>
      </c>
      <c r="CX40">
        <v>1</v>
      </c>
      <c r="CY40">
        <v>2</v>
      </c>
      <c r="CZ40">
        <v>2</v>
      </c>
      <c r="DA40">
        <v>2</v>
      </c>
      <c r="DB40">
        <v>1</v>
      </c>
      <c r="DC40">
        <v>1</v>
      </c>
      <c r="DD40">
        <v>2</v>
      </c>
      <c r="DE40">
        <v>2</v>
      </c>
      <c r="DF40">
        <v>2</v>
      </c>
      <c r="DG40">
        <v>1</v>
      </c>
      <c r="DH40">
        <v>2</v>
      </c>
      <c r="DI40">
        <v>2</v>
      </c>
      <c r="DJ40">
        <v>1</v>
      </c>
      <c r="DK40">
        <v>1</v>
      </c>
      <c r="DL40">
        <v>2</v>
      </c>
      <c r="DM40">
        <v>1</v>
      </c>
      <c r="DN40">
        <v>1</v>
      </c>
      <c r="DO40">
        <v>2</v>
      </c>
      <c r="DP40">
        <v>1</v>
      </c>
      <c r="DQ40">
        <v>1</v>
      </c>
      <c r="DR40">
        <v>1</v>
      </c>
      <c r="DS40">
        <v>1</v>
      </c>
      <c r="DT40">
        <v>2</v>
      </c>
      <c r="DU40">
        <v>1</v>
      </c>
      <c r="DV40">
        <v>1</v>
      </c>
      <c r="DW40">
        <v>1</v>
      </c>
      <c r="DX40">
        <v>1</v>
      </c>
      <c r="DY40">
        <v>1</v>
      </c>
      <c r="DZ40">
        <v>1</v>
      </c>
      <c r="EA40">
        <v>1</v>
      </c>
      <c r="EB40">
        <v>1</v>
      </c>
      <c r="EC40" s="14" t="s">
        <v>10</v>
      </c>
      <c r="ED40" s="14" t="s">
        <v>10</v>
      </c>
      <c r="EE40" s="14" t="s">
        <v>10</v>
      </c>
      <c r="EF40" s="14" t="s">
        <v>10</v>
      </c>
      <c r="EG40" s="14" t="s">
        <v>10</v>
      </c>
      <c r="EH40" s="14" t="s">
        <v>10</v>
      </c>
      <c r="EI40" s="14" t="s">
        <v>10</v>
      </c>
      <c r="EJ40" s="14" t="s">
        <v>10</v>
      </c>
      <c r="EK40" s="14" t="s">
        <v>10</v>
      </c>
      <c r="EL40" s="14" t="s">
        <v>10</v>
      </c>
      <c r="EM40" s="14" t="s">
        <v>10</v>
      </c>
      <c r="EN40" s="14" t="s">
        <v>10</v>
      </c>
      <c r="EO40" s="14" t="s">
        <v>10</v>
      </c>
      <c r="EP40" s="14" t="s">
        <v>10</v>
      </c>
      <c r="EQ40" s="14" t="s">
        <v>10</v>
      </c>
      <c r="ER40" s="14" t="s">
        <v>10</v>
      </c>
      <c r="ES40" s="14" t="s">
        <v>10</v>
      </c>
      <c r="ET40" s="14" t="s">
        <v>10</v>
      </c>
      <c r="EU40" s="14" t="s">
        <v>10</v>
      </c>
      <c r="EV40" s="14" t="s">
        <v>10</v>
      </c>
      <c r="EW40" s="14" t="s">
        <v>10</v>
      </c>
      <c r="EX40" s="14" t="s">
        <v>10</v>
      </c>
      <c r="EY40" s="14" t="s">
        <v>10</v>
      </c>
      <c r="EZ40" s="14" t="s">
        <v>10</v>
      </c>
      <c r="FA40" s="14" t="s">
        <v>10</v>
      </c>
      <c r="FB40" s="14" t="s">
        <v>10</v>
      </c>
      <c r="FC40" s="14" t="s">
        <v>10</v>
      </c>
      <c r="FD40" s="14" t="s">
        <v>10</v>
      </c>
      <c r="FE40" s="14" t="s">
        <v>10</v>
      </c>
      <c r="FF40" s="14" t="s">
        <v>10</v>
      </c>
      <c r="FG40">
        <v>1</v>
      </c>
      <c r="FH40">
        <v>2</v>
      </c>
      <c r="FI40">
        <v>1</v>
      </c>
      <c r="FJ40">
        <v>3</v>
      </c>
      <c r="FK40">
        <v>1</v>
      </c>
      <c r="FL40">
        <v>2</v>
      </c>
      <c r="FM40">
        <v>1</v>
      </c>
      <c r="FN40">
        <v>1</v>
      </c>
      <c r="FO40">
        <v>2</v>
      </c>
      <c r="FP40">
        <v>2</v>
      </c>
      <c r="FQ40">
        <v>1</v>
      </c>
      <c r="FR40">
        <v>1</v>
      </c>
      <c r="FS40">
        <v>2</v>
      </c>
      <c r="FT40">
        <v>2</v>
      </c>
      <c r="FU40">
        <v>3</v>
      </c>
      <c r="FV40">
        <v>3</v>
      </c>
      <c r="FW40">
        <v>2</v>
      </c>
      <c r="FX40">
        <v>2</v>
      </c>
      <c r="FY40">
        <v>1</v>
      </c>
      <c r="FZ40">
        <v>3</v>
      </c>
      <c r="GA40" s="7">
        <f t="shared" si="0"/>
        <v>21466</v>
      </c>
      <c r="GB40" s="25" t="str">
        <f t="shared" si="3"/>
        <v>Male</v>
      </c>
      <c r="GC40" s="5" t="str">
        <f t="shared" si="23"/>
        <v>Male</v>
      </c>
      <c r="GD40" s="5" t="str">
        <f t="shared" si="86"/>
        <v>18</v>
      </c>
      <c r="GE40" s="5" t="str">
        <f t="shared" si="87"/>
        <v>White</v>
      </c>
      <c r="GF40" s="5" t="str">
        <f t="shared" si="88"/>
        <v>notHisp/Lat</v>
      </c>
      <c r="GG40" s="5">
        <f t="shared" si="89"/>
        <v>0</v>
      </c>
      <c r="GH40" s="5">
        <f t="shared" si="90"/>
        <v>0</v>
      </c>
      <c r="GI40" s="5">
        <f t="shared" si="91"/>
        <v>1</v>
      </c>
      <c r="GJ40" s="5">
        <f t="shared" si="92"/>
        <v>0</v>
      </c>
      <c r="GK40" s="5">
        <f t="shared" si="93"/>
        <v>0</v>
      </c>
      <c r="GL40" s="5">
        <f t="shared" si="94"/>
        <v>2</v>
      </c>
      <c r="GM40" s="5">
        <f t="shared" si="95"/>
        <v>1</v>
      </c>
      <c r="GN40" s="5">
        <f t="shared" si="96"/>
        <v>1</v>
      </c>
      <c r="GO40" s="5">
        <f t="shared" si="97"/>
        <v>3</v>
      </c>
      <c r="GP40" s="8"/>
      <c r="GQ40" s="14" t="s">
        <v>10</v>
      </c>
      <c r="GR40" s="14" t="s">
        <v>10</v>
      </c>
      <c r="GS40" s="14" t="s">
        <v>10</v>
      </c>
      <c r="GT40" s="14" t="s">
        <v>10</v>
      </c>
      <c r="GU40" s="27" t="s">
        <v>10</v>
      </c>
      <c r="GV40" s="27" t="s">
        <v>10</v>
      </c>
      <c r="GW40" s="27" t="s">
        <v>10</v>
      </c>
      <c r="GX40" s="27" t="s">
        <v>10</v>
      </c>
      <c r="GY40" s="27" t="s">
        <v>10</v>
      </c>
      <c r="GZ40" s="27" t="s">
        <v>10</v>
      </c>
      <c r="HA40" s="27" t="s">
        <v>10</v>
      </c>
      <c r="HB40" s="5">
        <f t="shared" si="36"/>
        <v>18</v>
      </c>
      <c r="HC40" s="5" t="str">
        <f t="shared" si="65"/>
        <v>ok</v>
      </c>
      <c r="HD40" s="23">
        <v>2.5341206004170523E-2</v>
      </c>
      <c r="HE40" s="23">
        <f t="shared" si="66"/>
        <v>3.675323512318315</v>
      </c>
      <c r="HF40" s="23">
        <v>0.88888888888888884</v>
      </c>
      <c r="HG40" s="23">
        <v>0.22222222222222221</v>
      </c>
      <c r="HH40" s="14" t="s">
        <v>10</v>
      </c>
      <c r="HI40" s="14" t="s">
        <v>10</v>
      </c>
      <c r="HJ40" s="14" t="s">
        <v>10</v>
      </c>
      <c r="HK40" s="14" t="s">
        <v>10</v>
      </c>
      <c r="HL40" s="14" t="s">
        <v>10</v>
      </c>
      <c r="HM40" s="5">
        <f t="shared" si="67"/>
        <v>12</v>
      </c>
      <c r="HN40" s="5">
        <f t="shared" si="68"/>
        <v>6</v>
      </c>
      <c r="HO40" s="5">
        <f t="shared" si="69"/>
        <v>5</v>
      </c>
      <c r="HP40" s="5">
        <f t="shared" si="70"/>
        <v>11</v>
      </c>
      <c r="HQ40" s="5">
        <f t="shared" si="71"/>
        <v>12</v>
      </c>
    </row>
    <row r="41" spans="1:225" x14ac:dyDescent="0.25">
      <c r="A41" s="11">
        <v>21467</v>
      </c>
      <c r="B41" s="6" t="s">
        <v>764</v>
      </c>
      <c r="C41" s="6" t="s">
        <v>768</v>
      </c>
      <c r="D41" s="6" t="s">
        <v>773</v>
      </c>
      <c r="E41">
        <v>2</v>
      </c>
      <c r="F41">
        <v>2</v>
      </c>
      <c r="G41">
        <v>2</v>
      </c>
      <c r="H41">
        <v>2</v>
      </c>
      <c r="I41">
        <v>2</v>
      </c>
      <c r="J41">
        <v>2</v>
      </c>
      <c r="K41">
        <v>3</v>
      </c>
      <c r="L41">
        <v>3</v>
      </c>
      <c r="M41">
        <v>3</v>
      </c>
      <c r="N41">
        <v>2</v>
      </c>
      <c r="O41">
        <v>1</v>
      </c>
      <c r="P41">
        <v>1</v>
      </c>
      <c r="Q41">
        <v>0</v>
      </c>
      <c r="R41">
        <v>1</v>
      </c>
      <c r="S41">
        <v>1</v>
      </c>
      <c r="T41">
        <v>0</v>
      </c>
      <c r="U41">
        <v>1</v>
      </c>
      <c r="V41">
        <v>1</v>
      </c>
      <c r="W41">
        <v>0</v>
      </c>
      <c r="X41">
        <v>0</v>
      </c>
      <c r="Y41">
        <v>0</v>
      </c>
      <c r="Z41">
        <v>1</v>
      </c>
      <c r="AA41">
        <v>2</v>
      </c>
      <c r="AB41">
        <v>0</v>
      </c>
      <c r="AC41">
        <v>1</v>
      </c>
      <c r="AD41">
        <v>1</v>
      </c>
      <c r="AE41">
        <v>0</v>
      </c>
      <c r="AF41">
        <v>3</v>
      </c>
      <c r="AG41">
        <v>1</v>
      </c>
      <c r="AH41">
        <v>2</v>
      </c>
      <c r="AI41">
        <v>1</v>
      </c>
      <c r="AJ41">
        <v>3</v>
      </c>
      <c r="AK41">
        <v>3</v>
      </c>
      <c r="AL41">
        <v>2</v>
      </c>
      <c r="AM41">
        <v>1</v>
      </c>
      <c r="AN41">
        <v>2</v>
      </c>
      <c r="AO41">
        <v>2</v>
      </c>
      <c r="AP41">
        <v>2</v>
      </c>
      <c r="AQ41">
        <v>2</v>
      </c>
      <c r="AR41">
        <v>2</v>
      </c>
      <c r="AS41">
        <v>3</v>
      </c>
      <c r="AT41">
        <v>2</v>
      </c>
      <c r="AU41">
        <v>2</v>
      </c>
      <c r="AV41">
        <v>2</v>
      </c>
      <c r="AW41">
        <v>2</v>
      </c>
      <c r="AX41">
        <v>3</v>
      </c>
      <c r="AY41">
        <v>3</v>
      </c>
      <c r="AZ41">
        <v>2</v>
      </c>
      <c r="BA41">
        <v>3</v>
      </c>
      <c r="BB41">
        <v>2</v>
      </c>
      <c r="BC41">
        <v>2</v>
      </c>
      <c r="BD41">
        <v>3</v>
      </c>
      <c r="BE41">
        <v>3</v>
      </c>
      <c r="BF41">
        <v>2</v>
      </c>
      <c r="BG41">
        <v>2</v>
      </c>
      <c r="BH41">
        <v>3</v>
      </c>
      <c r="BI41">
        <v>2</v>
      </c>
      <c r="BJ41">
        <v>1</v>
      </c>
      <c r="BK41">
        <v>2</v>
      </c>
      <c r="BL41">
        <v>4</v>
      </c>
      <c r="BM41">
        <v>3</v>
      </c>
      <c r="BN41">
        <v>3</v>
      </c>
      <c r="BO41">
        <v>3</v>
      </c>
      <c r="BP41">
        <v>3</v>
      </c>
      <c r="BQ41">
        <v>2</v>
      </c>
      <c r="BR41">
        <v>4</v>
      </c>
      <c r="BS41">
        <v>3</v>
      </c>
      <c r="BT41">
        <v>1</v>
      </c>
      <c r="BU41">
        <v>1</v>
      </c>
      <c r="BV41">
        <v>3</v>
      </c>
      <c r="BW41">
        <v>2</v>
      </c>
      <c r="BX41">
        <v>1</v>
      </c>
      <c r="BY41">
        <v>1</v>
      </c>
      <c r="BZ41">
        <v>1</v>
      </c>
      <c r="CA41">
        <v>3</v>
      </c>
      <c r="CB41">
        <v>1</v>
      </c>
      <c r="CC41">
        <v>2</v>
      </c>
      <c r="CD41">
        <v>1</v>
      </c>
      <c r="CE41">
        <v>3</v>
      </c>
      <c r="CF41">
        <v>2</v>
      </c>
      <c r="CG41">
        <v>3</v>
      </c>
      <c r="CH41">
        <v>1</v>
      </c>
      <c r="CI41">
        <v>3</v>
      </c>
      <c r="CJ41">
        <v>3</v>
      </c>
      <c r="CK41">
        <v>3</v>
      </c>
      <c r="CL41">
        <v>2</v>
      </c>
      <c r="CM41">
        <v>1</v>
      </c>
      <c r="CN41">
        <v>1</v>
      </c>
      <c r="CO41">
        <v>0</v>
      </c>
      <c r="CP41">
        <v>2</v>
      </c>
      <c r="CQ41">
        <v>1</v>
      </c>
      <c r="CR41">
        <v>2</v>
      </c>
      <c r="CS41">
        <v>2</v>
      </c>
      <c r="CT41">
        <v>1</v>
      </c>
      <c r="CU41">
        <v>2</v>
      </c>
      <c r="CV41">
        <v>1</v>
      </c>
      <c r="CW41">
        <v>1</v>
      </c>
      <c r="CX41">
        <v>1</v>
      </c>
      <c r="CY41">
        <v>1</v>
      </c>
      <c r="CZ41">
        <v>1</v>
      </c>
      <c r="DA41">
        <v>1</v>
      </c>
      <c r="DB41">
        <v>1</v>
      </c>
      <c r="DC41">
        <v>1</v>
      </c>
      <c r="DD41">
        <v>2</v>
      </c>
      <c r="DE41">
        <v>2</v>
      </c>
      <c r="DF41">
        <v>2</v>
      </c>
      <c r="DG41">
        <v>1</v>
      </c>
      <c r="DH41">
        <v>1</v>
      </c>
      <c r="DI41">
        <v>2</v>
      </c>
      <c r="DJ41">
        <v>1</v>
      </c>
      <c r="DK41">
        <v>1</v>
      </c>
      <c r="DL41">
        <v>2</v>
      </c>
      <c r="DM41">
        <v>1</v>
      </c>
      <c r="DN41">
        <v>1</v>
      </c>
      <c r="DO41">
        <v>1</v>
      </c>
      <c r="DP41">
        <v>1</v>
      </c>
      <c r="DQ41">
        <v>1</v>
      </c>
      <c r="DR41">
        <v>1</v>
      </c>
      <c r="DS41">
        <v>1</v>
      </c>
      <c r="DT41">
        <v>2</v>
      </c>
      <c r="DU41">
        <v>1</v>
      </c>
      <c r="DV41">
        <v>1</v>
      </c>
      <c r="DW41">
        <v>1</v>
      </c>
      <c r="DX41">
        <v>2</v>
      </c>
      <c r="DY41">
        <v>1</v>
      </c>
      <c r="DZ41">
        <v>1</v>
      </c>
      <c r="EA41">
        <v>1</v>
      </c>
      <c r="EB41">
        <v>1</v>
      </c>
      <c r="EC41">
        <v>2</v>
      </c>
      <c r="ED41">
        <v>2</v>
      </c>
      <c r="EE41">
        <v>2</v>
      </c>
      <c r="EF41">
        <v>3</v>
      </c>
      <c r="EG41">
        <v>3</v>
      </c>
      <c r="EH41">
        <v>1</v>
      </c>
      <c r="EI41">
        <v>2</v>
      </c>
      <c r="EJ41">
        <v>1</v>
      </c>
      <c r="EK41">
        <v>2</v>
      </c>
      <c r="EL41">
        <v>2</v>
      </c>
      <c r="EM41">
        <v>2</v>
      </c>
      <c r="EN41">
        <v>1</v>
      </c>
      <c r="EO41">
        <v>2</v>
      </c>
      <c r="EP41">
        <v>3</v>
      </c>
      <c r="EQ41">
        <v>2</v>
      </c>
      <c r="ER41">
        <v>2</v>
      </c>
      <c r="ES41">
        <v>1</v>
      </c>
      <c r="ET41">
        <v>1</v>
      </c>
      <c r="EU41">
        <v>1</v>
      </c>
      <c r="EV41">
        <v>2</v>
      </c>
      <c r="EW41">
        <v>1</v>
      </c>
      <c r="EX41">
        <v>3</v>
      </c>
      <c r="EY41">
        <v>1</v>
      </c>
      <c r="EZ41">
        <v>1</v>
      </c>
      <c r="FA41">
        <v>1</v>
      </c>
      <c r="FB41">
        <v>3</v>
      </c>
      <c r="FC41">
        <v>1</v>
      </c>
      <c r="FD41">
        <v>1</v>
      </c>
      <c r="FE41">
        <v>2</v>
      </c>
      <c r="FF41">
        <v>1</v>
      </c>
      <c r="FG41">
        <v>2</v>
      </c>
      <c r="FH41">
        <v>2</v>
      </c>
      <c r="FI41">
        <v>3</v>
      </c>
      <c r="FJ41">
        <v>2</v>
      </c>
      <c r="FK41">
        <v>2</v>
      </c>
      <c r="FL41">
        <v>2</v>
      </c>
      <c r="FM41">
        <v>2</v>
      </c>
      <c r="FN41">
        <v>2</v>
      </c>
      <c r="FO41">
        <v>2</v>
      </c>
      <c r="FP41">
        <v>3</v>
      </c>
      <c r="FQ41">
        <v>2</v>
      </c>
      <c r="FR41">
        <v>2</v>
      </c>
      <c r="FS41">
        <v>3</v>
      </c>
      <c r="FT41">
        <v>2</v>
      </c>
      <c r="FU41">
        <v>2</v>
      </c>
      <c r="FV41">
        <v>3</v>
      </c>
      <c r="FW41">
        <v>3</v>
      </c>
      <c r="FX41">
        <v>3</v>
      </c>
      <c r="FY41">
        <v>2</v>
      </c>
      <c r="FZ41">
        <v>3</v>
      </c>
      <c r="GA41" s="7">
        <f t="shared" si="0"/>
        <v>21467</v>
      </c>
      <c r="GB41" s="25" t="str">
        <f t="shared" si="3"/>
        <v>Female</v>
      </c>
      <c r="GC41" s="5" t="str">
        <f t="shared" si="23"/>
        <v>Female</v>
      </c>
      <c r="GD41" s="5" t="str">
        <f>IF(ISBLANK(C41),".",C41)</f>
        <v>18</v>
      </c>
      <c r="GE41" s="5" t="str">
        <f>IF(D41="1","AmerInd/AlaskNativ",IF(D41="2","Asian",IF(D41="3","Black/AfrAmer",IF(D41="4","NativHaw/PacIsl",IF(D41="5","White",IF(ISBLANK(D41),".","Other/Mixed"))))))</f>
        <v>Other/Mixed</v>
      </c>
      <c r="GF41" s="5" t="str">
        <f>IF(E41="1","Hisp/Lat",IF(E41=1,"Hisp/Lat",IF(E41="2","notHisp/Lat",IF(E41=2,"notHisp/Lat","."))))</f>
        <v>notHisp/Lat</v>
      </c>
      <c r="GG41" s="5">
        <f t="shared" ref="GG41:GK42" si="98">IF(F41=1,1,IF(F41=2,0,"."))</f>
        <v>0</v>
      </c>
      <c r="GH41" s="5">
        <f t="shared" si="98"/>
        <v>0</v>
      </c>
      <c r="GI41" s="5">
        <f t="shared" si="98"/>
        <v>0</v>
      </c>
      <c r="GJ41" s="5">
        <f t="shared" si="98"/>
        <v>0</v>
      </c>
      <c r="GK41" s="5">
        <f t="shared" si="98"/>
        <v>0</v>
      </c>
      <c r="GL41" s="5">
        <f t="shared" ref="GL41:GO42" si="99">IF(ISBLANK(K41),".",K41)</f>
        <v>3</v>
      </c>
      <c r="GM41" s="5">
        <f t="shared" si="99"/>
        <v>3</v>
      </c>
      <c r="GN41" s="5">
        <f t="shared" si="99"/>
        <v>3</v>
      </c>
      <c r="GO41" s="5">
        <f t="shared" si="99"/>
        <v>2</v>
      </c>
      <c r="GP41" s="8" t="s">
        <v>10</v>
      </c>
      <c r="GQ41" s="5">
        <f t="shared" si="37"/>
        <v>11</v>
      </c>
      <c r="GR41" s="5">
        <f t="shared" si="38"/>
        <v>10</v>
      </c>
      <c r="GS41" s="5">
        <f t="shared" si="39"/>
        <v>15</v>
      </c>
      <c r="GT41" s="5">
        <f t="shared" si="40"/>
        <v>20</v>
      </c>
      <c r="GU41" s="27">
        <f>IF(COUNTBLANK(BH41:CK41)&gt;0,".",SUM(BH41:CK41))</f>
        <v>68</v>
      </c>
      <c r="GV41" s="27">
        <f>SUM(BH41+(5-BI41)+BJ41+(5-BK41)+BL41)</f>
        <v>14</v>
      </c>
      <c r="GW41" s="27">
        <f>SUM(BM41:BO41)</f>
        <v>9</v>
      </c>
      <c r="GX41" s="27">
        <f>SUM(BP41:BV41)</f>
        <v>17</v>
      </c>
      <c r="GY41" s="27">
        <f>SUM(BW41+BX41+BY41+(5-BZ41))</f>
        <v>8</v>
      </c>
      <c r="GZ41" s="27">
        <f>SUM((5-CA41)+(5-CB41)+(5-CC41)+(5-CD41)+(5-CE41)+CF41)</f>
        <v>17</v>
      </c>
      <c r="HA41" s="27">
        <f>SUM((5-CG41)+(5-CH41)+CI41+CJ41+(5-CK41))</f>
        <v>14</v>
      </c>
      <c r="HB41" s="5">
        <f t="shared" si="36"/>
        <v>22</v>
      </c>
      <c r="HC41" s="5" t="str">
        <f t="shared" si="65"/>
        <v>ok</v>
      </c>
      <c r="HD41" s="23">
        <v>4.3356755346647895E-2</v>
      </c>
      <c r="HE41" s="23">
        <f t="shared" si="66"/>
        <v>3.1382927552169315</v>
      </c>
      <c r="HF41" s="23">
        <v>0.85185185185185186</v>
      </c>
      <c r="HG41" s="23">
        <v>0.33333333333333331</v>
      </c>
      <c r="HH41" s="5">
        <f>IF(COUNTBLANK(EC41:FF41)&gt;0,".",SUM(EC41:FF41))</f>
        <v>52</v>
      </c>
      <c r="HI41" s="5">
        <f>EI41+EL41+EP41+EV41+FB41</f>
        <v>12</v>
      </c>
      <c r="HJ41" s="5">
        <f>ED41+EE41+EK41+EW41+EY41+EZ41+FD41</f>
        <v>10</v>
      </c>
      <c r="HK41" s="5">
        <f>ES41+ET41</f>
        <v>2</v>
      </c>
      <c r="HL41" s="5">
        <f>FE41+FF41</f>
        <v>3</v>
      </c>
      <c r="HM41" s="5">
        <f t="shared" si="67"/>
        <v>11</v>
      </c>
      <c r="HN41" s="5">
        <f t="shared" si="68"/>
        <v>8</v>
      </c>
      <c r="HO41" s="5">
        <f t="shared" si="69"/>
        <v>8</v>
      </c>
      <c r="HP41" s="5">
        <f t="shared" si="70"/>
        <v>10</v>
      </c>
      <c r="HQ41" s="5">
        <f t="shared" si="71"/>
        <v>8</v>
      </c>
    </row>
    <row r="42" spans="1:225" x14ac:dyDescent="0.25">
      <c r="A42" s="11">
        <v>21468</v>
      </c>
      <c r="B42" s="6" t="s">
        <v>774</v>
      </c>
      <c r="C42" s="6" t="s">
        <v>775</v>
      </c>
      <c r="D42" s="6" t="s">
        <v>766</v>
      </c>
      <c r="E42">
        <v>1</v>
      </c>
      <c r="F42">
        <v>2</v>
      </c>
      <c r="G42">
        <v>2</v>
      </c>
      <c r="H42">
        <v>2</v>
      </c>
      <c r="I42">
        <v>2</v>
      </c>
      <c r="J42">
        <v>2</v>
      </c>
      <c r="K42">
        <v>1</v>
      </c>
      <c r="L42">
        <v>2</v>
      </c>
      <c r="M42">
        <v>1</v>
      </c>
      <c r="N42">
        <v>4</v>
      </c>
      <c r="O42">
        <v>1</v>
      </c>
      <c r="P42">
        <v>1</v>
      </c>
      <c r="Q42">
        <v>1</v>
      </c>
      <c r="R42">
        <v>2</v>
      </c>
      <c r="S42">
        <v>0</v>
      </c>
      <c r="T42">
        <v>0</v>
      </c>
      <c r="U42">
        <v>3</v>
      </c>
      <c r="V42">
        <v>0</v>
      </c>
      <c r="W42">
        <v>0</v>
      </c>
      <c r="X42">
        <v>3</v>
      </c>
      <c r="Y42">
        <v>1</v>
      </c>
      <c r="Z42">
        <v>1</v>
      </c>
      <c r="AA42">
        <v>1</v>
      </c>
      <c r="AB42">
        <v>0</v>
      </c>
      <c r="AC42">
        <v>0</v>
      </c>
      <c r="AD42">
        <v>2</v>
      </c>
      <c r="AE42">
        <v>1</v>
      </c>
      <c r="AF42">
        <v>2</v>
      </c>
      <c r="AG42">
        <v>0</v>
      </c>
      <c r="AH42">
        <v>2</v>
      </c>
      <c r="AI42">
        <v>0</v>
      </c>
      <c r="AJ42">
        <v>2</v>
      </c>
      <c r="AK42">
        <v>2</v>
      </c>
      <c r="AL42">
        <v>3</v>
      </c>
      <c r="AM42">
        <v>1</v>
      </c>
      <c r="AN42">
        <v>1</v>
      </c>
      <c r="AO42">
        <v>4</v>
      </c>
      <c r="AP42">
        <v>2</v>
      </c>
      <c r="AQ42">
        <v>3</v>
      </c>
      <c r="AR42">
        <v>3</v>
      </c>
      <c r="AS42">
        <v>1</v>
      </c>
      <c r="AT42">
        <v>1</v>
      </c>
      <c r="AU42">
        <v>3</v>
      </c>
      <c r="AV42">
        <v>1</v>
      </c>
      <c r="AW42">
        <v>3</v>
      </c>
      <c r="AX42">
        <v>2</v>
      </c>
      <c r="AY42">
        <v>3</v>
      </c>
      <c r="AZ42">
        <v>1</v>
      </c>
      <c r="BA42">
        <v>2</v>
      </c>
      <c r="BB42">
        <v>2</v>
      </c>
      <c r="BC42">
        <v>1</v>
      </c>
      <c r="BD42">
        <v>3</v>
      </c>
      <c r="BE42">
        <v>1</v>
      </c>
      <c r="BF42">
        <v>2</v>
      </c>
      <c r="BG42">
        <v>2</v>
      </c>
      <c r="BH42">
        <v>3</v>
      </c>
      <c r="BI42">
        <v>2</v>
      </c>
      <c r="BJ42">
        <v>2</v>
      </c>
      <c r="BK42">
        <v>2</v>
      </c>
      <c r="BL42">
        <v>1</v>
      </c>
      <c r="BM42">
        <v>3</v>
      </c>
      <c r="BN42">
        <v>1</v>
      </c>
      <c r="BO42">
        <v>1</v>
      </c>
      <c r="BP42">
        <v>2</v>
      </c>
      <c r="BQ42">
        <v>2</v>
      </c>
      <c r="BR42">
        <v>1</v>
      </c>
      <c r="BS42">
        <v>3</v>
      </c>
      <c r="BT42">
        <v>1</v>
      </c>
      <c r="BU42">
        <v>3</v>
      </c>
      <c r="BV42">
        <v>3</v>
      </c>
      <c r="BW42">
        <v>1</v>
      </c>
      <c r="BX42">
        <v>2</v>
      </c>
      <c r="BY42">
        <v>2</v>
      </c>
      <c r="BZ42">
        <v>3</v>
      </c>
      <c r="CA42">
        <v>2</v>
      </c>
      <c r="CB42">
        <v>2</v>
      </c>
      <c r="CC42">
        <v>2</v>
      </c>
      <c r="CD42">
        <v>1</v>
      </c>
      <c r="CE42">
        <v>1</v>
      </c>
      <c r="CF42">
        <v>2</v>
      </c>
      <c r="CG42">
        <v>3</v>
      </c>
      <c r="CH42">
        <v>1</v>
      </c>
      <c r="CI42">
        <v>1</v>
      </c>
      <c r="CJ42">
        <v>3</v>
      </c>
      <c r="CK42">
        <v>3</v>
      </c>
      <c r="CL42">
        <v>2</v>
      </c>
      <c r="CM42">
        <v>2</v>
      </c>
      <c r="CN42">
        <v>1</v>
      </c>
      <c r="CO42">
        <v>0</v>
      </c>
      <c r="CP42">
        <v>1</v>
      </c>
      <c r="CQ42">
        <v>1</v>
      </c>
      <c r="CR42">
        <v>2</v>
      </c>
      <c r="CS42">
        <v>0</v>
      </c>
      <c r="CT42">
        <v>0</v>
      </c>
      <c r="CU42">
        <v>2</v>
      </c>
      <c r="CV42">
        <v>1</v>
      </c>
      <c r="CW42">
        <v>1</v>
      </c>
      <c r="CX42">
        <v>1</v>
      </c>
      <c r="CY42">
        <v>0</v>
      </c>
      <c r="CZ42">
        <v>2</v>
      </c>
      <c r="DA42">
        <v>2</v>
      </c>
      <c r="DB42">
        <v>1</v>
      </c>
      <c r="DC42">
        <v>1</v>
      </c>
      <c r="DD42">
        <v>1</v>
      </c>
      <c r="DE42">
        <v>2</v>
      </c>
      <c r="DF42">
        <v>2</v>
      </c>
      <c r="DG42">
        <v>1</v>
      </c>
      <c r="DH42">
        <v>2</v>
      </c>
      <c r="DI42">
        <v>2</v>
      </c>
      <c r="DJ42">
        <v>1</v>
      </c>
      <c r="DK42">
        <v>1</v>
      </c>
      <c r="DL42">
        <v>2</v>
      </c>
      <c r="DM42">
        <v>1</v>
      </c>
      <c r="DN42">
        <v>1</v>
      </c>
      <c r="DO42">
        <v>2</v>
      </c>
      <c r="DP42">
        <v>1</v>
      </c>
      <c r="DQ42">
        <v>1</v>
      </c>
      <c r="DR42">
        <v>1</v>
      </c>
      <c r="DS42">
        <v>2</v>
      </c>
      <c r="DT42">
        <v>2</v>
      </c>
      <c r="DU42">
        <v>1</v>
      </c>
      <c r="DV42">
        <v>2</v>
      </c>
      <c r="DW42">
        <v>1</v>
      </c>
      <c r="DX42">
        <v>2</v>
      </c>
      <c r="DY42">
        <v>1</v>
      </c>
      <c r="DZ42">
        <v>2</v>
      </c>
      <c r="EA42">
        <v>1</v>
      </c>
      <c r="EB42">
        <v>2</v>
      </c>
      <c r="EC42">
        <v>1</v>
      </c>
      <c r="ED42">
        <v>3</v>
      </c>
      <c r="EE42">
        <v>2</v>
      </c>
      <c r="EF42">
        <v>2</v>
      </c>
      <c r="EG42">
        <v>3</v>
      </c>
      <c r="EH42">
        <v>3</v>
      </c>
      <c r="EI42">
        <v>4</v>
      </c>
      <c r="EJ42">
        <v>5</v>
      </c>
      <c r="EK42">
        <v>3</v>
      </c>
      <c r="EL42">
        <v>3</v>
      </c>
      <c r="EM42">
        <v>4</v>
      </c>
      <c r="EN42">
        <v>4</v>
      </c>
      <c r="EO42">
        <v>3</v>
      </c>
      <c r="EP42">
        <v>4</v>
      </c>
      <c r="EQ42">
        <v>5</v>
      </c>
      <c r="ER42">
        <v>3</v>
      </c>
      <c r="ES42">
        <v>5</v>
      </c>
      <c r="ET42">
        <v>1</v>
      </c>
      <c r="EU42">
        <v>3</v>
      </c>
      <c r="EV42">
        <v>4</v>
      </c>
      <c r="EW42">
        <v>1</v>
      </c>
      <c r="EX42">
        <v>4</v>
      </c>
      <c r="EY42">
        <v>1</v>
      </c>
      <c r="EZ42">
        <v>1</v>
      </c>
      <c r="FA42">
        <v>1</v>
      </c>
      <c r="FB42">
        <v>4</v>
      </c>
      <c r="FC42">
        <v>3</v>
      </c>
      <c r="FD42">
        <v>2</v>
      </c>
      <c r="FE42">
        <v>2</v>
      </c>
      <c r="FF42">
        <v>1</v>
      </c>
      <c r="FG42">
        <v>1</v>
      </c>
      <c r="FH42">
        <v>2</v>
      </c>
      <c r="FI42">
        <v>2</v>
      </c>
      <c r="FJ42">
        <v>2</v>
      </c>
      <c r="FK42">
        <v>3</v>
      </c>
      <c r="FL42">
        <v>4</v>
      </c>
      <c r="FM42">
        <v>2</v>
      </c>
      <c r="FN42">
        <v>3</v>
      </c>
      <c r="FO42">
        <v>1</v>
      </c>
      <c r="FP42">
        <v>2</v>
      </c>
      <c r="FQ42">
        <v>2</v>
      </c>
      <c r="FR42">
        <v>2</v>
      </c>
      <c r="FS42">
        <v>2</v>
      </c>
      <c r="FT42">
        <v>2</v>
      </c>
      <c r="FU42">
        <v>4</v>
      </c>
      <c r="FV42">
        <v>1</v>
      </c>
      <c r="FW42">
        <v>3</v>
      </c>
      <c r="FX42">
        <v>1</v>
      </c>
      <c r="FY42">
        <v>2</v>
      </c>
      <c r="FZ42">
        <v>1</v>
      </c>
      <c r="GA42" s="7">
        <f t="shared" si="0"/>
        <v>21468</v>
      </c>
      <c r="GB42" s="25" t="str">
        <f t="shared" si="3"/>
        <v>Male</v>
      </c>
      <c r="GC42" s="5" t="str">
        <f t="shared" si="23"/>
        <v>Male</v>
      </c>
      <c r="GD42" s="5" t="str">
        <f>IF(ISBLANK(C42),".",C42)</f>
        <v>19</v>
      </c>
      <c r="GE42" s="5" t="str">
        <f>IF(D42="1","AmerInd/AlaskNativ",IF(D42="2","Asian",IF(D42="3","Black/AfrAmer",IF(D42="4","NativHaw/PacIsl",IF(D42="5","White",IF(ISBLANK(D42),".","Other/Mixed"))))))</f>
        <v>White</v>
      </c>
      <c r="GF42" s="5" t="str">
        <f>IF(E42="1","Hisp/Lat",IF(E42=1,"Hisp/Lat",IF(E42="2","notHisp/Lat",IF(E42=2,"notHisp/Lat","."))))</f>
        <v>Hisp/Lat</v>
      </c>
      <c r="GG42" s="5">
        <f t="shared" si="98"/>
        <v>0</v>
      </c>
      <c r="GH42" s="5">
        <f t="shared" si="98"/>
        <v>0</v>
      </c>
      <c r="GI42" s="5">
        <f t="shared" si="98"/>
        <v>0</v>
      </c>
      <c r="GJ42" s="5">
        <f t="shared" si="98"/>
        <v>0</v>
      </c>
      <c r="GK42" s="5">
        <f t="shared" si="98"/>
        <v>0</v>
      </c>
      <c r="GL42" s="5">
        <f t="shared" si="99"/>
        <v>1</v>
      </c>
      <c r="GM42" s="5">
        <f t="shared" si="99"/>
        <v>2</v>
      </c>
      <c r="GN42" s="5">
        <f t="shared" si="99"/>
        <v>1</v>
      </c>
      <c r="GO42" s="5">
        <f t="shared" si="99"/>
        <v>4</v>
      </c>
      <c r="GP42" s="8" t="s">
        <v>10</v>
      </c>
      <c r="GQ42" s="5">
        <f t="shared" si="37"/>
        <v>8</v>
      </c>
      <c r="GR42" s="5">
        <f t="shared" si="38"/>
        <v>15</v>
      </c>
      <c r="GS42" s="5">
        <f t="shared" si="39"/>
        <v>15</v>
      </c>
      <c r="GT42" s="5">
        <f t="shared" si="40"/>
        <v>17</v>
      </c>
      <c r="GU42" s="27">
        <f>IF(COUNTBLANK(BH42:CK42)&gt;0,".",SUM(BH42:CK42))</f>
        <v>59</v>
      </c>
      <c r="GV42" s="27">
        <f>SUM(BH42+(5-BI42)+BJ42+(5-BK42)+BL42)</f>
        <v>12</v>
      </c>
      <c r="GW42" s="27">
        <f>SUM(BM42:BO42)</f>
        <v>5</v>
      </c>
      <c r="GX42" s="27">
        <f>SUM(BP42:BV42)</f>
        <v>15</v>
      </c>
      <c r="GY42" s="27">
        <f>SUM(BW42+BX42+BY42+(5-BZ42))</f>
        <v>7</v>
      </c>
      <c r="GZ42" s="27">
        <f>SUM((5-CA42)+(5-CB42)+(5-CC42)+(5-CD42)+(5-CE42)+CF42)</f>
        <v>19</v>
      </c>
      <c r="HA42" s="27">
        <f>SUM((5-CG42)+(5-CH42)+CI42+CJ42+(5-CK42))</f>
        <v>12</v>
      </c>
      <c r="HB42" s="5">
        <f t="shared" si="36"/>
        <v>18</v>
      </c>
      <c r="HC42" s="5" t="str">
        <f t="shared" si="65"/>
        <v>ok</v>
      </c>
      <c r="HD42" s="23">
        <v>9.7418940764724179E-3</v>
      </c>
      <c r="HE42" s="23">
        <f t="shared" si="66"/>
        <v>4.6313197165297746</v>
      </c>
      <c r="HF42" s="23">
        <v>1</v>
      </c>
      <c r="HG42" s="23">
        <v>0.44444444444444442</v>
      </c>
      <c r="HH42" s="5">
        <f>IF(COUNTBLANK(EC42:FF42)&gt;0,".",SUM(EC42:FF42))</f>
        <v>85</v>
      </c>
      <c r="HI42" s="5">
        <f>EI42+EL42+EP42+EV42+FB42</f>
        <v>19</v>
      </c>
      <c r="HJ42" s="5">
        <f>ED42+EE42+EK42+EW42+EY42+EZ42+FD42</f>
        <v>13</v>
      </c>
      <c r="HK42" s="5">
        <f>ES42+ET42</f>
        <v>6</v>
      </c>
      <c r="HL42" s="5">
        <f>FE42+FF42</f>
        <v>3</v>
      </c>
      <c r="HM42" s="5">
        <f t="shared" si="67"/>
        <v>7</v>
      </c>
      <c r="HN42" s="5">
        <f t="shared" si="68"/>
        <v>7</v>
      </c>
      <c r="HO42" s="5">
        <f t="shared" si="69"/>
        <v>9</v>
      </c>
      <c r="HP42" s="5">
        <f t="shared" si="70"/>
        <v>15</v>
      </c>
      <c r="HQ42" s="5">
        <f t="shared" si="71"/>
        <v>12</v>
      </c>
    </row>
    <row r="43" spans="1:225" x14ac:dyDescent="0.25">
      <c r="A43" s="15" t="s">
        <v>857</v>
      </c>
      <c r="B43" s="13" t="s">
        <v>764</v>
      </c>
      <c r="C43" s="13" t="s">
        <v>768</v>
      </c>
      <c r="D43" s="13" t="s">
        <v>766</v>
      </c>
      <c r="E43" s="12">
        <v>2</v>
      </c>
      <c r="F43" s="12">
        <v>1</v>
      </c>
      <c r="G43" s="12">
        <v>1</v>
      </c>
      <c r="H43" s="12">
        <v>1</v>
      </c>
      <c r="I43" s="12">
        <v>1</v>
      </c>
      <c r="J43" s="12">
        <v>2</v>
      </c>
      <c r="K43" s="12">
        <v>1</v>
      </c>
      <c r="L43" s="12">
        <v>2</v>
      </c>
      <c r="M43" s="12">
        <v>1</v>
      </c>
      <c r="N43" s="12">
        <v>4</v>
      </c>
      <c r="O43" s="14" t="s">
        <v>10</v>
      </c>
      <c r="P43" s="14" t="s">
        <v>10</v>
      </c>
      <c r="Q43" s="14" t="s">
        <v>10</v>
      </c>
      <c r="R43" s="14" t="s">
        <v>10</v>
      </c>
      <c r="S43" s="14" t="s">
        <v>10</v>
      </c>
      <c r="T43" s="14" t="s">
        <v>10</v>
      </c>
      <c r="U43" s="14" t="s">
        <v>10</v>
      </c>
      <c r="V43" s="14" t="s">
        <v>10</v>
      </c>
      <c r="W43" s="14" t="s">
        <v>10</v>
      </c>
      <c r="X43" s="14" t="s">
        <v>10</v>
      </c>
      <c r="Y43" s="14" t="s">
        <v>10</v>
      </c>
      <c r="Z43" s="14" t="s">
        <v>10</v>
      </c>
      <c r="AA43" s="14" t="s">
        <v>10</v>
      </c>
      <c r="AB43" s="14" t="s">
        <v>10</v>
      </c>
      <c r="AC43" s="14" t="s">
        <v>10</v>
      </c>
      <c r="AD43" s="14" t="s">
        <v>10</v>
      </c>
      <c r="AE43" s="14" t="s">
        <v>10</v>
      </c>
      <c r="AF43" s="14" t="s">
        <v>10</v>
      </c>
      <c r="AG43" s="14" t="s">
        <v>10</v>
      </c>
      <c r="AH43" s="14" t="s">
        <v>10</v>
      </c>
      <c r="AI43" s="14" t="s">
        <v>10</v>
      </c>
      <c r="AJ43" s="14" t="s">
        <v>10</v>
      </c>
      <c r="AK43" s="14" t="s">
        <v>10</v>
      </c>
      <c r="AL43" s="14" t="s">
        <v>10</v>
      </c>
      <c r="AM43" s="14" t="s">
        <v>10</v>
      </c>
      <c r="AN43" s="14" t="s">
        <v>10</v>
      </c>
      <c r="AO43" s="14" t="s">
        <v>10</v>
      </c>
      <c r="AP43" s="14" t="s">
        <v>10</v>
      </c>
      <c r="AQ43" s="14" t="s">
        <v>10</v>
      </c>
      <c r="AR43" s="14" t="s">
        <v>10</v>
      </c>
      <c r="AS43" s="14" t="s">
        <v>10</v>
      </c>
      <c r="AT43" s="14" t="s">
        <v>10</v>
      </c>
      <c r="AU43" s="14" t="s">
        <v>10</v>
      </c>
      <c r="AV43" s="14" t="s">
        <v>10</v>
      </c>
      <c r="AW43" s="14" t="s">
        <v>10</v>
      </c>
      <c r="AX43" s="14" t="s">
        <v>10</v>
      </c>
      <c r="AY43" s="14" t="s">
        <v>10</v>
      </c>
      <c r="AZ43" s="14" t="s">
        <v>10</v>
      </c>
      <c r="BA43" s="14" t="s">
        <v>10</v>
      </c>
      <c r="BB43" s="14" t="s">
        <v>10</v>
      </c>
      <c r="BC43" s="14" t="s">
        <v>10</v>
      </c>
      <c r="BD43" s="14" t="s">
        <v>10</v>
      </c>
      <c r="BE43" s="14" t="s">
        <v>10</v>
      </c>
      <c r="BF43" s="14" t="s">
        <v>10</v>
      </c>
      <c r="BG43" s="14" t="s">
        <v>10</v>
      </c>
      <c r="BH43" s="14" t="s">
        <v>10</v>
      </c>
      <c r="BI43" s="14" t="s">
        <v>10</v>
      </c>
      <c r="BJ43" s="14" t="s">
        <v>10</v>
      </c>
      <c r="BK43" s="14" t="s">
        <v>10</v>
      </c>
      <c r="BL43" s="14" t="s">
        <v>10</v>
      </c>
      <c r="BM43" s="14" t="s">
        <v>10</v>
      </c>
      <c r="BN43" s="14" t="s">
        <v>10</v>
      </c>
      <c r="BO43" s="14" t="s">
        <v>10</v>
      </c>
      <c r="BP43" s="14" t="s">
        <v>10</v>
      </c>
      <c r="BQ43" s="14" t="s">
        <v>10</v>
      </c>
      <c r="BR43" s="14" t="s">
        <v>10</v>
      </c>
      <c r="BS43" s="14" t="s">
        <v>10</v>
      </c>
      <c r="BT43" s="14" t="s">
        <v>10</v>
      </c>
      <c r="BU43" s="14" t="s">
        <v>10</v>
      </c>
      <c r="BV43" s="14" t="s">
        <v>10</v>
      </c>
      <c r="BW43" s="14" t="s">
        <v>10</v>
      </c>
      <c r="BX43" s="14" t="s">
        <v>10</v>
      </c>
      <c r="BY43" s="14" t="s">
        <v>10</v>
      </c>
      <c r="BZ43" s="14" t="s">
        <v>10</v>
      </c>
      <c r="CA43" s="14" t="s">
        <v>10</v>
      </c>
      <c r="CB43" s="14" t="s">
        <v>10</v>
      </c>
      <c r="CC43" s="14" t="s">
        <v>10</v>
      </c>
      <c r="CD43" s="14" t="s">
        <v>10</v>
      </c>
      <c r="CE43" s="14" t="s">
        <v>10</v>
      </c>
      <c r="CF43" s="14" t="s">
        <v>10</v>
      </c>
      <c r="CG43" s="14" t="s">
        <v>10</v>
      </c>
      <c r="CH43" s="14" t="s">
        <v>10</v>
      </c>
      <c r="CI43" s="14" t="s">
        <v>10</v>
      </c>
      <c r="CJ43" s="14" t="s">
        <v>10</v>
      </c>
      <c r="CK43" s="14" t="s">
        <v>10</v>
      </c>
      <c r="CL43">
        <v>1</v>
      </c>
      <c r="CM43">
        <v>1</v>
      </c>
      <c r="CN43">
        <v>2</v>
      </c>
      <c r="CO43">
        <v>1</v>
      </c>
      <c r="CP43">
        <v>2</v>
      </c>
      <c r="CQ43">
        <v>2</v>
      </c>
      <c r="CR43">
        <v>2</v>
      </c>
      <c r="CS43">
        <v>1</v>
      </c>
      <c r="CT43">
        <v>1</v>
      </c>
      <c r="CU43">
        <v>0</v>
      </c>
      <c r="CV43">
        <v>1</v>
      </c>
      <c r="CW43">
        <v>1</v>
      </c>
      <c r="CX43">
        <v>1</v>
      </c>
      <c r="CY43">
        <v>1</v>
      </c>
      <c r="CZ43">
        <v>1</v>
      </c>
      <c r="DA43">
        <v>1</v>
      </c>
      <c r="DB43">
        <v>1</v>
      </c>
      <c r="DC43">
        <v>2</v>
      </c>
      <c r="DD43">
        <v>2</v>
      </c>
      <c r="DE43">
        <v>2</v>
      </c>
      <c r="DF43">
        <v>2</v>
      </c>
      <c r="DG43">
        <v>1</v>
      </c>
      <c r="DH43">
        <v>2</v>
      </c>
      <c r="DI43">
        <v>2</v>
      </c>
      <c r="DJ43">
        <v>1</v>
      </c>
      <c r="DK43">
        <v>1</v>
      </c>
      <c r="DL43">
        <v>2</v>
      </c>
      <c r="DM43">
        <v>1</v>
      </c>
      <c r="DN43">
        <v>1</v>
      </c>
      <c r="DO43">
        <v>2</v>
      </c>
      <c r="DP43">
        <v>2</v>
      </c>
      <c r="DQ43">
        <v>1</v>
      </c>
      <c r="DR43">
        <v>1</v>
      </c>
      <c r="DS43">
        <v>1</v>
      </c>
      <c r="DT43">
        <v>2</v>
      </c>
      <c r="DU43">
        <v>1</v>
      </c>
      <c r="DV43">
        <v>1</v>
      </c>
      <c r="DW43">
        <v>1</v>
      </c>
      <c r="DX43">
        <v>2</v>
      </c>
      <c r="DY43">
        <v>1</v>
      </c>
      <c r="DZ43">
        <v>2</v>
      </c>
      <c r="EA43">
        <v>1</v>
      </c>
      <c r="EB43">
        <v>2</v>
      </c>
      <c r="EC43" s="14" t="s">
        <v>10</v>
      </c>
      <c r="ED43" s="14" t="s">
        <v>10</v>
      </c>
      <c r="EE43" s="14" t="s">
        <v>10</v>
      </c>
      <c r="EF43" s="14" t="s">
        <v>10</v>
      </c>
      <c r="EG43" s="14" t="s">
        <v>10</v>
      </c>
      <c r="EH43" s="14" t="s">
        <v>10</v>
      </c>
      <c r="EI43" s="14" t="s">
        <v>10</v>
      </c>
      <c r="EJ43" s="14" t="s">
        <v>10</v>
      </c>
      <c r="EK43" s="14" t="s">
        <v>10</v>
      </c>
      <c r="EL43" s="14" t="s">
        <v>10</v>
      </c>
      <c r="EM43" s="14" t="s">
        <v>10</v>
      </c>
      <c r="EN43" s="14" t="s">
        <v>10</v>
      </c>
      <c r="EO43" s="14" t="s">
        <v>10</v>
      </c>
      <c r="EP43" s="14" t="s">
        <v>10</v>
      </c>
      <c r="EQ43" s="14" t="s">
        <v>10</v>
      </c>
      <c r="ER43" s="14" t="s">
        <v>10</v>
      </c>
      <c r="ES43" s="14" t="s">
        <v>10</v>
      </c>
      <c r="ET43" s="14" t="s">
        <v>10</v>
      </c>
      <c r="EU43" s="14" t="s">
        <v>10</v>
      </c>
      <c r="EV43" s="14" t="s">
        <v>10</v>
      </c>
      <c r="EW43" s="14" t="s">
        <v>10</v>
      </c>
      <c r="EX43" s="14" t="s">
        <v>10</v>
      </c>
      <c r="EY43" s="14" t="s">
        <v>10</v>
      </c>
      <c r="EZ43" s="14" t="s">
        <v>10</v>
      </c>
      <c r="FA43" s="14" t="s">
        <v>10</v>
      </c>
      <c r="FB43" s="14" t="s">
        <v>10</v>
      </c>
      <c r="FC43" s="14" t="s">
        <v>10</v>
      </c>
      <c r="FD43" s="14" t="s">
        <v>10</v>
      </c>
      <c r="FE43" s="14" t="s">
        <v>10</v>
      </c>
      <c r="FF43" s="14" t="s">
        <v>10</v>
      </c>
      <c r="FG43">
        <v>2</v>
      </c>
      <c r="FH43">
        <v>2</v>
      </c>
      <c r="FI43">
        <v>3</v>
      </c>
      <c r="FJ43">
        <v>1</v>
      </c>
      <c r="FK43">
        <v>2</v>
      </c>
      <c r="FL43">
        <v>2</v>
      </c>
      <c r="FM43">
        <v>2</v>
      </c>
      <c r="FN43">
        <v>2</v>
      </c>
      <c r="FO43">
        <v>2</v>
      </c>
      <c r="FP43">
        <v>1</v>
      </c>
      <c r="FQ43">
        <v>2</v>
      </c>
      <c r="FR43">
        <v>2</v>
      </c>
      <c r="FS43">
        <v>1</v>
      </c>
      <c r="FT43">
        <v>2</v>
      </c>
      <c r="FU43">
        <v>1</v>
      </c>
      <c r="FV43">
        <v>2</v>
      </c>
      <c r="FW43">
        <v>4</v>
      </c>
      <c r="FX43">
        <v>2</v>
      </c>
      <c r="FY43">
        <v>2</v>
      </c>
      <c r="FZ43">
        <v>2</v>
      </c>
      <c r="GA43" s="7" t="str">
        <f t="shared" si="0"/>
        <v>21470</v>
      </c>
      <c r="GB43" s="25" t="str">
        <f t="shared" si="3"/>
        <v>Female</v>
      </c>
      <c r="GC43" s="5" t="str">
        <f t="shared" si="23"/>
        <v>Female</v>
      </c>
      <c r="GD43" s="5" t="str">
        <f t="shared" ref="GD43:GD45" si="100">IF(ISBLANK(C43),".",C43)</f>
        <v>18</v>
      </c>
      <c r="GE43" s="5" t="str">
        <f t="shared" ref="GE43:GE45" si="101">IF(D43="1","AmerInd/AlaskNativ",IF(D43="2","Asian",IF(D43="3","Black/AfrAmer",IF(D43="4","NativHaw/PacIsl",IF(D43="5","White",IF(ISBLANK(D43),".","Other/Mixed"))))))</f>
        <v>White</v>
      </c>
      <c r="GF43" s="5" t="str">
        <f t="shared" ref="GF43:GF45" si="102">IF(E43="1","Hisp/Lat",IF(E43=1,"Hisp/Lat",IF(E43="2","notHisp/Lat",IF(E43=2,"notHisp/Lat","."))))</f>
        <v>notHisp/Lat</v>
      </c>
      <c r="GG43" s="5">
        <f t="shared" ref="GG43:GG45" si="103">IF(F43=1,1,IF(F43=2,0,"."))</f>
        <v>1</v>
      </c>
      <c r="GH43" s="5">
        <f t="shared" ref="GH43:GH45" si="104">IF(G43=1,1,IF(G43=2,0,"."))</f>
        <v>1</v>
      </c>
      <c r="GI43" s="5">
        <f t="shared" ref="GI43:GI45" si="105">IF(H43=1,1,IF(H43=2,0,"."))</f>
        <v>1</v>
      </c>
      <c r="GJ43" s="5">
        <f t="shared" ref="GJ43:GJ45" si="106">IF(I43=1,1,IF(I43=2,0,"."))</f>
        <v>1</v>
      </c>
      <c r="GK43" s="5">
        <f t="shared" ref="GK43:GK45" si="107">IF(J43=1,1,IF(J43=2,0,"."))</f>
        <v>0</v>
      </c>
      <c r="GL43" s="5">
        <f t="shared" ref="GL43:GL45" si="108">IF(ISBLANK(K43),".",K43)</f>
        <v>1</v>
      </c>
      <c r="GM43" s="5">
        <f t="shared" ref="GM43:GM45" si="109">IF(ISBLANK(L43),".",L43)</f>
        <v>2</v>
      </c>
      <c r="GN43" s="5">
        <f t="shared" ref="GN43:GN45" si="110">IF(ISBLANK(M43),".",M43)</f>
        <v>1</v>
      </c>
      <c r="GO43" s="5">
        <f t="shared" ref="GO43:GO45" si="111">IF(ISBLANK(N43),".",N43)</f>
        <v>4</v>
      </c>
      <c r="GP43" s="8"/>
      <c r="GQ43" s="14" t="s">
        <v>10</v>
      </c>
      <c r="GR43" s="14" t="s">
        <v>10</v>
      </c>
      <c r="GS43" s="14" t="s">
        <v>10</v>
      </c>
      <c r="GT43" s="14" t="s">
        <v>10</v>
      </c>
      <c r="GU43" s="27" t="s">
        <v>10</v>
      </c>
      <c r="GV43" s="27" t="s">
        <v>10</v>
      </c>
      <c r="GW43" s="27" t="s">
        <v>10</v>
      </c>
      <c r="GX43" s="27" t="s">
        <v>10</v>
      </c>
      <c r="GY43" s="27" t="s">
        <v>10</v>
      </c>
      <c r="GZ43" s="27" t="s">
        <v>10</v>
      </c>
      <c r="HA43" s="27" t="s">
        <v>10</v>
      </c>
      <c r="HB43" s="5">
        <f t="shared" si="36"/>
        <v>17</v>
      </c>
      <c r="HC43" s="5" t="str">
        <f t="shared" si="65"/>
        <v>ok</v>
      </c>
      <c r="HD43" s="23">
        <v>7.3720806089042227E-3</v>
      </c>
      <c r="HE43" s="23">
        <f t="shared" si="66"/>
        <v>4.9100553047655104</v>
      </c>
      <c r="HF43" s="23">
        <v>0.88888888888888884</v>
      </c>
      <c r="HG43" s="23">
        <v>0.66666666666666663</v>
      </c>
      <c r="HH43" s="14" t="s">
        <v>10</v>
      </c>
      <c r="HI43" s="14" t="s">
        <v>10</v>
      </c>
      <c r="HJ43" s="14" t="s">
        <v>10</v>
      </c>
      <c r="HK43" s="14" t="s">
        <v>10</v>
      </c>
      <c r="HL43" s="14" t="s">
        <v>10</v>
      </c>
      <c r="HM43" s="5">
        <f t="shared" si="67"/>
        <v>14</v>
      </c>
      <c r="HN43" s="5">
        <f t="shared" si="68"/>
        <v>7</v>
      </c>
      <c r="HO43" s="5">
        <f t="shared" si="69"/>
        <v>8</v>
      </c>
      <c r="HP43" s="5">
        <f t="shared" si="70"/>
        <v>12</v>
      </c>
      <c r="HQ43" s="5">
        <f t="shared" si="71"/>
        <v>10</v>
      </c>
    </row>
    <row r="44" spans="1:225" x14ac:dyDescent="0.25">
      <c r="A44" s="11">
        <v>21471</v>
      </c>
      <c r="B44" s="13" t="s">
        <v>764</v>
      </c>
      <c r="C44" s="13" t="s">
        <v>768</v>
      </c>
      <c r="D44" s="13" t="s">
        <v>935</v>
      </c>
      <c r="E44" s="12">
        <v>2</v>
      </c>
      <c r="F44" s="12">
        <v>2</v>
      </c>
      <c r="G44" s="12">
        <v>2</v>
      </c>
      <c r="H44" s="12">
        <v>2</v>
      </c>
      <c r="I44" s="12">
        <v>2</v>
      </c>
      <c r="J44" s="12">
        <v>2</v>
      </c>
      <c r="K44" s="12">
        <v>3</v>
      </c>
      <c r="L44" s="12">
        <v>3</v>
      </c>
      <c r="M44" s="12">
        <v>3</v>
      </c>
      <c r="N44" s="12">
        <v>2</v>
      </c>
      <c r="O44" s="14" t="s">
        <v>10</v>
      </c>
      <c r="P44" s="14" t="s">
        <v>10</v>
      </c>
      <c r="Q44" s="14" t="s">
        <v>10</v>
      </c>
      <c r="R44" s="14" t="s">
        <v>10</v>
      </c>
      <c r="S44" s="14" t="s">
        <v>10</v>
      </c>
      <c r="T44" s="14" t="s">
        <v>10</v>
      </c>
      <c r="U44" s="14" t="s">
        <v>10</v>
      </c>
      <c r="V44" s="14" t="s">
        <v>10</v>
      </c>
      <c r="W44" s="14" t="s">
        <v>10</v>
      </c>
      <c r="X44" s="14" t="s">
        <v>10</v>
      </c>
      <c r="Y44" s="14" t="s">
        <v>10</v>
      </c>
      <c r="Z44" s="14" t="s">
        <v>10</v>
      </c>
      <c r="AA44" s="14" t="s">
        <v>10</v>
      </c>
      <c r="AB44" s="14" t="s">
        <v>10</v>
      </c>
      <c r="AC44" s="14" t="s">
        <v>10</v>
      </c>
      <c r="AD44" s="14" t="s">
        <v>10</v>
      </c>
      <c r="AE44" s="14" t="s">
        <v>10</v>
      </c>
      <c r="AF44" s="14" t="s">
        <v>10</v>
      </c>
      <c r="AG44" s="14" t="s">
        <v>10</v>
      </c>
      <c r="AH44" s="14" t="s">
        <v>10</v>
      </c>
      <c r="AI44" s="14" t="s">
        <v>10</v>
      </c>
      <c r="AJ44" s="14" t="s">
        <v>10</v>
      </c>
      <c r="AK44" s="14" t="s">
        <v>10</v>
      </c>
      <c r="AL44" s="14" t="s">
        <v>10</v>
      </c>
      <c r="AM44" s="14" t="s">
        <v>10</v>
      </c>
      <c r="AN44" s="14" t="s">
        <v>10</v>
      </c>
      <c r="AO44" s="14" t="s">
        <v>10</v>
      </c>
      <c r="AP44" s="14" t="s">
        <v>10</v>
      </c>
      <c r="AQ44" s="14" t="s">
        <v>10</v>
      </c>
      <c r="AR44" s="14" t="s">
        <v>10</v>
      </c>
      <c r="AS44" s="14" t="s">
        <v>10</v>
      </c>
      <c r="AT44" s="14" t="s">
        <v>10</v>
      </c>
      <c r="AU44" s="14" t="s">
        <v>10</v>
      </c>
      <c r="AV44" s="14" t="s">
        <v>10</v>
      </c>
      <c r="AW44" s="14" t="s">
        <v>10</v>
      </c>
      <c r="AX44" s="14" t="s">
        <v>10</v>
      </c>
      <c r="AY44" s="14" t="s">
        <v>10</v>
      </c>
      <c r="AZ44" s="14" t="s">
        <v>10</v>
      </c>
      <c r="BA44" s="14" t="s">
        <v>10</v>
      </c>
      <c r="BB44" s="14" t="s">
        <v>10</v>
      </c>
      <c r="BC44" s="14" t="s">
        <v>10</v>
      </c>
      <c r="BD44" s="14" t="s">
        <v>10</v>
      </c>
      <c r="BE44" s="14" t="s">
        <v>10</v>
      </c>
      <c r="BF44" s="14" t="s">
        <v>10</v>
      </c>
      <c r="BG44" s="14" t="s">
        <v>10</v>
      </c>
      <c r="BH44" s="14" t="s">
        <v>10</v>
      </c>
      <c r="BI44" s="14" t="s">
        <v>10</v>
      </c>
      <c r="BJ44" s="14" t="s">
        <v>10</v>
      </c>
      <c r="BK44" s="14" t="s">
        <v>10</v>
      </c>
      <c r="BL44" s="14" t="s">
        <v>10</v>
      </c>
      <c r="BM44" s="14" t="s">
        <v>10</v>
      </c>
      <c r="BN44" s="14" t="s">
        <v>10</v>
      </c>
      <c r="BO44" s="14" t="s">
        <v>10</v>
      </c>
      <c r="BP44" s="14" t="s">
        <v>10</v>
      </c>
      <c r="BQ44" s="14" t="s">
        <v>10</v>
      </c>
      <c r="BR44" s="14" t="s">
        <v>10</v>
      </c>
      <c r="BS44" s="14" t="s">
        <v>10</v>
      </c>
      <c r="BT44" s="14" t="s">
        <v>10</v>
      </c>
      <c r="BU44" s="14" t="s">
        <v>10</v>
      </c>
      <c r="BV44" s="14" t="s">
        <v>10</v>
      </c>
      <c r="BW44" s="14" t="s">
        <v>10</v>
      </c>
      <c r="BX44" s="14" t="s">
        <v>10</v>
      </c>
      <c r="BY44" s="14" t="s">
        <v>10</v>
      </c>
      <c r="BZ44" s="14" t="s">
        <v>10</v>
      </c>
      <c r="CA44" s="14" t="s">
        <v>10</v>
      </c>
      <c r="CB44" s="14" t="s">
        <v>10</v>
      </c>
      <c r="CC44" s="14" t="s">
        <v>10</v>
      </c>
      <c r="CD44" s="14" t="s">
        <v>10</v>
      </c>
      <c r="CE44" s="14" t="s">
        <v>10</v>
      </c>
      <c r="CF44" s="14" t="s">
        <v>10</v>
      </c>
      <c r="CG44" s="14" t="s">
        <v>10</v>
      </c>
      <c r="CH44" s="14" t="s">
        <v>10</v>
      </c>
      <c r="CI44" s="14" t="s">
        <v>10</v>
      </c>
      <c r="CJ44" s="14" t="s">
        <v>10</v>
      </c>
      <c r="CK44" s="14" t="s">
        <v>10</v>
      </c>
      <c r="CL44">
        <v>2</v>
      </c>
      <c r="CM44">
        <v>1</v>
      </c>
      <c r="CN44">
        <v>1</v>
      </c>
      <c r="CO44">
        <v>0</v>
      </c>
      <c r="CP44">
        <v>1</v>
      </c>
      <c r="CQ44">
        <v>0</v>
      </c>
      <c r="CR44">
        <v>2</v>
      </c>
      <c r="CS44">
        <v>1</v>
      </c>
      <c r="CT44">
        <v>0</v>
      </c>
      <c r="CU44">
        <v>2</v>
      </c>
      <c r="CV44">
        <v>1</v>
      </c>
      <c r="CW44">
        <v>2</v>
      </c>
      <c r="CX44">
        <v>1</v>
      </c>
      <c r="CY44">
        <v>0</v>
      </c>
      <c r="CZ44">
        <v>1</v>
      </c>
      <c r="DA44">
        <v>1</v>
      </c>
      <c r="DB44">
        <v>1</v>
      </c>
      <c r="DC44">
        <v>2</v>
      </c>
      <c r="DD44">
        <v>2</v>
      </c>
      <c r="DE44">
        <v>2</v>
      </c>
      <c r="DF44">
        <v>2</v>
      </c>
      <c r="DG44">
        <v>1</v>
      </c>
      <c r="DH44">
        <v>2</v>
      </c>
      <c r="DI44">
        <v>2</v>
      </c>
      <c r="DJ44">
        <v>1</v>
      </c>
      <c r="DK44">
        <v>1</v>
      </c>
      <c r="DL44">
        <v>2</v>
      </c>
      <c r="DM44">
        <v>1</v>
      </c>
      <c r="DN44">
        <v>1</v>
      </c>
      <c r="DO44">
        <v>2</v>
      </c>
      <c r="DP44">
        <v>2</v>
      </c>
      <c r="DQ44">
        <v>2</v>
      </c>
      <c r="DR44">
        <v>1</v>
      </c>
      <c r="DS44">
        <v>2</v>
      </c>
      <c r="DT44">
        <v>2</v>
      </c>
      <c r="DU44">
        <v>1</v>
      </c>
      <c r="DV44">
        <v>2</v>
      </c>
      <c r="DW44">
        <v>1</v>
      </c>
      <c r="DX44">
        <v>2</v>
      </c>
      <c r="DY44">
        <v>1</v>
      </c>
      <c r="DZ44">
        <v>2</v>
      </c>
      <c r="EA44">
        <v>1</v>
      </c>
      <c r="EB44">
        <v>2</v>
      </c>
      <c r="EC44" s="14" t="s">
        <v>10</v>
      </c>
      <c r="ED44" s="14" t="s">
        <v>10</v>
      </c>
      <c r="EE44" s="14" t="s">
        <v>10</v>
      </c>
      <c r="EF44" s="14" t="s">
        <v>10</v>
      </c>
      <c r="EG44" s="14" t="s">
        <v>10</v>
      </c>
      <c r="EH44" s="14" t="s">
        <v>10</v>
      </c>
      <c r="EI44" s="14" t="s">
        <v>10</v>
      </c>
      <c r="EJ44" s="14" t="s">
        <v>10</v>
      </c>
      <c r="EK44" s="14" t="s">
        <v>10</v>
      </c>
      <c r="EL44" s="14" t="s">
        <v>10</v>
      </c>
      <c r="EM44" s="14" t="s">
        <v>10</v>
      </c>
      <c r="EN44" s="14" t="s">
        <v>10</v>
      </c>
      <c r="EO44" s="14" t="s">
        <v>10</v>
      </c>
      <c r="EP44" s="14" t="s">
        <v>10</v>
      </c>
      <c r="EQ44" s="14" t="s">
        <v>10</v>
      </c>
      <c r="ER44" s="14" t="s">
        <v>10</v>
      </c>
      <c r="ES44" s="14" t="s">
        <v>10</v>
      </c>
      <c r="ET44" s="14" t="s">
        <v>10</v>
      </c>
      <c r="EU44" s="14" t="s">
        <v>10</v>
      </c>
      <c r="EV44" s="14" t="s">
        <v>10</v>
      </c>
      <c r="EW44" s="14" t="s">
        <v>10</v>
      </c>
      <c r="EX44" s="14" t="s">
        <v>10</v>
      </c>
      <c r="EY44" s="14" t="s">
        <v>10</v>
      </c>
      <c r="EZ44" s="14" t="s">
        <v>10</v>
      </c>
      <c r="FA44" s="14" t="s">
        <v>10</v>
      </c>
      <c r="FB44" s="14" t="s">
        <v>10</v>
      </c>
      <c r="FC44" s="14" t="s">
        <v>10</v>
      </c>
      <c r="FD44" s="14" t="s">
        <v>10</v>
      </c>
      <c r="FE44" s="14" t="s">
        <v>10</v>
      </c>
      <c r="FF44" s="14" t="s">
        <v>10</v>
      </c>
      <c r="FG44">
        <v>1</v>
      </c>
      <c r="FH44">
        <v>2</v>
      </c>
      <c r="FI44">
        <v>3</v>
      </c>
      <c r="FJ44">
        <v>2</v>
      </c>
      <c r="FK44">
        <v>2</v>
      </c>
      <c r="FL44">
        <v>2</v>
      </c>
      <c r="FM44">
        <v>3</v>
      </c>
      <c r="FN44">
        <v>2</v>
      </c>
      <c r="FO44">
        <v>2</v>
      </c>
      <c r="FP44">
        <v>3</v>
      </c>
      <c r="FQ44">
        <v>1</v>
      </c>
      <c r="FR44">
        <v>2</v>
      </c>
      <c r="FS44">
        <v>2</v>
      </c>
      <c r="FT44">
        <v>1</v>
      </c>
      <c r="FU44">
        <v>3</v>
      </c>
      <c r="FV44">
        <v>4</v>
      </c>
      <c r="FW44">
        <v>2</v>
      </c>
      <c r="FX44">
        <v>2</v>
      </c>
      <c r="FY44">
        <v>2</v>
      </c>
      <c r="FZ44">
        <v>2</v>
      </c>
      <c r="GA44" s="7">
        <f t="shared" si="0"/>
        <v>21471</v>
      </c>
      <c r="GB44" s="25" t="str">
        <f t="shared" si="3"/>
        <v>Female</v>
      </c>
      <c r="GC44" s="5" t="str">
        <f t="shared" si="23"/>
        <v>Female</v>
      </c>
      <c r="GD44" s="5" t="str">
        <f t="shared" si="100"/>
        <v>18</v>
      </c>
      <c r="GE44" s="5" t="str">
        <f t="shared" si="101"/>
        <v>Other/Mixed</v>
      </c>
      <c r="GF44" s="5" t="str">
        <f t="shared" si="102"/>
        <v>notHisp/Lat</v>
      </c>
      <c r="GG44" s="5">
        <f t="shared" si="103"/>
        <v>0</v>
      </c>
      <c r="GH44" s="5">
        <f t="shared" si="104"/>
        <v>0</v>
      </c>
      <c r="GI44" s="5">
        <f t="shared" si="105"/>
        <v>0</v>
      </c>
      <c r="GJ44" s="5">
        <f t="shared" si="106"/>
        <v>0</v>
      </c>
      <c r="GK44" s="5">
        <f t="shared" si="107"/>
        <v>0</v>
      </c>
      <c r="GL44" s="5">
        <f t="shared" si="108"/>
        <v>3</v>
      </c>
      <c r="GM44" s="5">
        <f t="shared" si="109"/>
        <v>3</v>
      </c>
      <c r="GN44" s="5">
        <f t="shared" si="110"/>
        <v>3</v>
      </c>
      <c r="GO44" s="5">
        <f t="shared" si="111"/>
        <v>2</v>
      </c>
      <c r="GP44" s="8"/>
      <c r="GQ44" s="14" t="s">
        <v>10</v>
      </c>
      <c r="GR44" s="14" t="s">
        <v>10</v>
      </c>
      <c r="GS44" s="14" t="s">
        <v>10</v>
      </c>
      <c r="GT44" s="14" t="s">
        <v>10</v>
      </c>
      <c r="GU44" s="27" t="s">
        <v>10</v>
      </c>
      <c r="GV44" s="27" t="s">
        <v>10</v>
      </c>
      <c r="GW44" s="27" t="s">
        <v>10</v>
      </c>
      <c r="GX44" s="27" t="s">
        <v>10</v>
      </c>
      <c r="GY44" s="27" t="s">
        <v>10</v>
      </c>
      <c r="GZ44" s="27" t="s">
        <v>10</v>
      </c>
      <c r="HA44" s="27" t="s">
        <v>10</v>
      </c>
      <c r="HB44" s="5">
        <f t="shared" si="36"/>
        <v>22</v>
      </c>
      <c r="HC44" s="5" t="str">
        <f t="shared" si="65"/>
        <v>ok</v>
      </c>
      <c r="HD44" s="23">
        <v>2.8956315067520302E-3</v>
      </c>
      <c r="HE44" s="23">
        <f t="shared" si="66"/>
        <v>5.8445520546982719</v>
      </c>
      <c r="HF44" s="23">
        <v>0.96296296296296291</v>
      </c>
      <c r="HG44" s="23">
        <v>0.66666666666666663</v>
      </c>
      <c r="HH44" s="14" t="s">
        <v>10</v>
      </c>
      <c r="HI44" s="14" t="s">
        <v>10</v>
      </c>
      <c r="HJ44" s="14" t="s">
        <v>10</v>
      </c>
      <c r="HK44" s="14" t="s">
        <v>10</v>
      </c>
      <c r="HL44" s="14" t="s">
        <v>10</v>
      </c>
      <c r="HM44" s="5">
        <f t="shared" si="67"/>
        <v>11</v>
      </c>
      <c r="HN44" s="5">
        <f t="shared" si="68"/>
        <v>7</v>
      </c>
      <c r="HO44" s="5">
        <f t="shared" si="69"/>
        <v>8</v>
      </c>
      <c r="HP44" s="5">
        <f t="shared" si="70"/>
        <v>11</v>
      </c>
      <c r="HQ44" s="5">
        <f t="shared" si="71"/>
        <v>10</v>
      </c>
    </row>
    <row r="45" spans="1:225" x14ac:dyDescent="0.25">
      <c r="A45" s="11">
        <v>21472</v>
      </c>
      <c r="B45" s="13" t="s">
        <v>777</v>
      </c>
      <c r="C45" s="13" t="s">
        <v>768</v>
      </c>
      <c r="D45" s="13" t="s">
        <v>766</v>
      </c>
      <c r="E45" s="12">
        <v>2</v>
      </c>
      <c r="F45" s="12">
        <v>2</v>
      </c>
      <c r="G45" s="12">
        <v>2</v>
      </c>
      <c r="H45" s="12">
        <v>2</v>
      </c>
      <c r="I45" s="12">
        <v>2</v>
      </c>
      <c r="J45" s="12">
        <v>2</v>
      </c>
      <c r="K45" s="12">
        <v>2</v>
      </c>
      <c r="L45" s="12">
        <v>2</v>
      </c>
      <c r="M45" s="12">
        <v>3</v>
      </c>
      <c r="N45" s="12">
        <v>3</v>
      </c>
      <c r="O45" s="14" t="s">
        <v>10</v>
      </c>
      <c r="P45" s="14" t="s">
        <v>10</v>
      </c>
      <c r="Q45" s="14" t="s">
        <v>10</v>
      </c>
      <c r="R45" s="14" t="s">
        <v>10</v>
      </c>
      <c r="S45" s="14" t="s">
        <v>10</v>
      </c>
      <c r="T45" s="14" t="s">
        <v>10</v>
      </c>
      <c r="U45" s="14" t="s">
        <v>10</v>
      </c>
      <c r="V45" s="14" t="s">
        <v>10</v>
      </c>
      <c r="W45" s="14" t="s">
        <v>10</v>
      </c>
      <c r="X45" s="14" t="s">
        <v>10</v>
      </c>
      <c r="Y45" s="14" t="s">
        <v>10</v>
      </c>
      <c r="Z45" s="14" t="s">
        <v>10</v>
      </c>
      <c r="AA45" s="14" t="s">
        <v>10</v>
      </c>
      <c r="AB45" s="14" t="s">
        <v>10</v>
      </c>
      <c r="AC45" s="14" t="s">
        <v>10</v>
      </c>
      <c r="AD45" s="14" t="s">
        <v>10</v>
      </c>
      <c r="AE45" s="14" t="s">
        <v>10</v>
      </c>
      <c r="AF45" s="14" t="s">
        <v>10</v>
      </c>
      <c r="AG45" s="14" t="s">
        <v>10</v>
      </c>
      <c r="AH45" s="14" t="s">
        <v>10</v>
      </c>
      <c r="AI45" s="14" t="s">
        <v>10</v>
      </c>
      <c r="AJ45" s="14" t="s">
        <v>10</v>
      </c>
      <c r="AK45" s="14" t="s">
        <v>10</v>
      </c>
      <c r="AL45" s="14" t="s">
        <v>10</v>
      </c>
      <c r="AM45" s="14" t="s">
        <v>10</v>
      </c>
      <c r="AN45" s="14" t="s">
        <v>10</v>
      </c>
      <c r="AO45" s="14" t="s">
        <v>10</v>
      </c>
      <c r="AP45" s="14" t="s">
        <v>10</v>
      </c>
      <c r="AQ45" s="14" t="s">
        <v>10</v>
      </c>
      <c r="AR45" s="14" t="s">
        <v>10</v>
      </c>
      <c r="AS45" s="14" t="s">
        <v>10</v>
      </c>
      <c r="AT45" s="14" t="s">
        <v>10</v>
      </c>
      <c r="AU45" s="14" t="s">
        <v>10</v>
      </c>
      <c r="AV45" s="14" t="s">
        <v>10</v>
      </c>
      <c r="AW45" s="14" t="s">
        <v>10</v>
      </c>
      <c r="AX45" s="14" t="s">
        <v>10</v>
      </c>
      <c r="AY45" s="14" t="s">
        <v>10</v>
      </c>
      <c r="AZ45" s="14" t="s">
        <v>10</v>
      </c>
      <c r="BA45" s="14" t="s">
        <v>10</v>
      </c>
      <c r="BB45" s="14" t="s">
        <v>10</v>
      </c>
      <c r="BC45" s="14" t="s">
        <v>10</v>
      </c>
      <c r="BD45" s="14" t="s">
        <v>10</v>
      </c>
      <c r="BE45" s="14" t="s">
        <v>10</v>
      </c>
      <c r="BF45" s="14" t="s">
        <v>10</v>
      </c>
      <c r="BG45" s="14" t="s">
        <v>10</v>
      </c>
      <c r="BH45" s="14" t="s">
        <v>10</v>
      </c>
      <c r="BI45" s="14" t="s">
        <v>10</v>
      </c>
      <c r="BJ45" s="14" t="s">
        <v>10</v>
      </c>
      <c r="BK45" s="14" t="s">
        <v>10</v>
      </c>
      <c r="BL45" s="14" t="s">
        <v>10</v>
      </c>
      <c r="BM45" s="14" t="s">
        <v>10</v>
      </c>
      <c r="BN45" s="14" t="s">
        <v>10</v>
      </c>
      <c r="BO45" s="14" t="s">
        <v>10</v>
      </c>
      <c r="BP45" s="14" t="s">
        <v>10</v>
      </c>
      <c r="BQ45" s="14" t="s">
        <v>10</v>
      </c>
      <c r="BR45" s="14" t="s">
        <v>10</v>
      </c>
      <c r="BS45" s="14" t="s">
        <v>10</v>
      </c>
      <c r="BT45" s="14" t="s">
        <v>10</v>
      </c>
      <c r="BU45" s="14" t="s">
        <v>10</v>
      </c>
      <c r="BV45" s="14" t="s">
        <v>10</v>
      </c>
      <c r="BW45" s="14" t="s">
        <v>10</v>
      </c>
      <c r="BX45" s="14" t="s">
        <v>10</v>
      </c>
      <c r="BY45" s="14" t="s">
        <v>10</v>
      </c>
      <c r="BZ45" s="14" t="s">
        <v>10</v>
      </c>
      <c r="CA45" s="14" t="s">
        <v>10</v>
      </c>
      <c r="CB45" s="14" t="s">
        <v>10</v>
      </c>
      <c r="CC45" s="14" t="s">
        <v>10</v>
      </c>
      <c r="CD45" s="14" t="s">
        <v>10</v>
      </c>
      <c r="CE45" s="14" t="s">
        <v>10</v>
      </c>
      <c r="CF45" s="14" t="s">
        <v>10</v>
      </c>
      <c r="CG45" s="14" t="s">
        <v>10</v>
      </c>
      <c r="CH45" s="14" t="s">
        <v>10</v>
      </c>
      <c r="CI45" s="14" t="s">
        <v>10</v>
      </c>
      <c r="CJ45" s="14" t="s">
        <v>10</v>
      </c>
      <c r="CK45" s="14" t="s">
        <v>10</v>
      </c>
      <c r="CL45">
        <v>1</v>
      </c>
      <c r="CM45">
        <v>2</v>
      </c>
      <c r="CN45">
        <v>2</v>
      </c>
      <c r="CO45">
        <v>1</v>
      </c>
      <c r="CP45">
        <v>2</v>
      </c>
      <c r="CQ45">
        <v>1</v>
      </c>
      <c r="CR45">
        <v>2</v>
      </c>
      <c r="CS45">
        <v>2</v>
      </c>
      <c r="CT45">
        <v>1</v>
      </c>
      <c r="CU45">
        <v>2</v>
      </c>
      <c r="CV45">
        <v>1</v>
      </c>
      <c r="CW45">
        <v>1</v>
      </c>
      <c r="CX45">
        <v>2</v>
      </c>
      <c r="CY45">
        <v>1</v>
      </c>
      <c r="CZ45">
        <v>1</v>
      </c>
      <c r="DA45">
        <v>1</v>
      </c>
      <c r="DB45">
        <v>1</v>
      </c>
      <c r="DC45">
        <v>2</v>
      </c>
      <c r="DD45">
        <v>2</v>
      </c>
      <c r="DE45">
        <v>2</v>
      </c>
      <c r="DF45">
        <v>2</v>
      </c>
      <c r="DG45">
        <v>2</v>
      </c>
      <c r="DH45">
        <v>2</v>
      </c>
      <c r="DI45">
        <v>2</v>
      </c>
      <c r="DJ45">
        <v>1</v>
      </c>
      <c r="DK45">
        <v>2</v>
      </c>
      <c r="DL45">
        <v>2</v>
      </c>
      <c r="DM45">
        <v>2</v>
      </c>
      <c r="DN45">
        <v>1</v>
      </c>
      <c r="DO45">
        <v>2</v>
      </c>
      <c r="DP45">
        <v>2</v>
      </c>
      <c r="DQ45">
        <v>2</v>
      </c>
      <c r="DR45">
        <v>1</v>
      </c>
      <c r="DS45">
        <v>2</v>
      </c>
      <c r="DT45">
        <v>2</v>
      </c>
      <c r="DU45">
        <v>1</v>
      </c>
      <c r="DV45">
        <v>2</v>
      </c>
      <c r="DW45">
        <v>2</v>
      </c>
      <c r="DX45">
        <v>2</v>
      </c>
      <c r="DY45">
        <v>1</v>
      </c>
      <c r="DZ45">
        <v>2</v>
      </c>
      <c r="EA45">
        <v>1</v>
      </c>
      <c r="EB45">
        <v>2</v>
      </c>
      <c r="EC45" s="14" t="s">
        <v>10</v>
      </c>
      <c r="ED45" s="14" t="s">
        <v>10</v>
      </c>
      <c r="EE45" s="14" t="s">
        <v>10</v>
      </c>
      <c r="EF45" s="14" t="s">
        <v>10</v>
      </c>
      <c r="EG45" s="14" t="s">
        <v>10</v>
      </c>
      <c r="EH45" s="14" t="s">
        <v>10</v>
      </c>
      <c r="EI45" s="14" t="s">
        <v>10</v>
      </c>
      <c r="EJ45" s="14" t="s">
        <v>10</v>
      </c>
      <c r="EK45" s="14" t="s">
        <v>10</v>
      </c>
      <c r="EL45" s="14" t="s">
        <v>10</v>
      </c>
      <c r="EM45" s="14" t="s">
        <v>10</v>
      </c>
      <c r="EN45" s="14" t="s">
        <v>10</v>
      </c>
      <c r="EO45" s="14" t="s">
        <v>10</v>
      </c>
      <c r="EP45" s="14" t="s">
        <v>10</v>
      </c>
      <c r="EQ45" s="14" t="s">
        <v>10</v>
      </c>
      <c r="ER45" s="14" t="s">
        <v>10</v>
      </c>
      <c r="ES45" s="14" t="s">
        <v>10</v>
      </c>
      <c r="ET45" s="14" t="s">
        <v>10</v>
      </c>
      <c r="EU45" s="14" t="s">
        <v>10</v>
      </c>
      <c r="EV45" s="14" t="s">
        <v>10</v>
      </c>
      <c r="EW45" s="14" t="s">
        <v>10</v>
      </c>
      <c r="EX45" s="14" t="s">
        <v>10</v>
      </c>
      <c r="EY45" s="14" t="s">
        <v>10</v>
      </c>
      <c r="EZ45" s="14" t="s">
        <v>10</v>
      </c>
      <c r="FA45" s="14" t="s">
        <v>10</v>
      </c>
      <c r="FB45" s="14" t="s">
        <v>10</v>
      </c>
      <c r="FC45" s="14" t="s">
        <v>10</v>
      </c>
      <c r="FD45" s="14" t="s">
        <v>10</v>
      </c>
      <c r="FE45" s="14" t="s">
        <v>10</v>
      </c>
      <c r="FF45" s="14" t="s">
        <v>10</v>
      </c>
      <c r="FG45">
        <v>2</v>
      </c>
      <c r="FH45">
        <v>2</v>
      </c>
      <c r="FI45">
        <v>3</v>
      </c>
      <c r="FJ45">
        <v>1</v>
      </c>
      <c r="FK45">
        <v>1</v>
      </c>
      <c r="FL45">
        <v>3</v>
      </c>
      <c r="FM45">
        <v>2</v>
      </c>
      <c r="FN45">
        <v>3</v>
      </c>
      <c r="FO45">
        <v>3</v>
      </c>
      <c r="FP45">
        <v>4</v>
      </c>
      <c r="FQ45">
        <v>2</v>
      </c>
      <c r="FR45">
        <v>2</v>
      </c>
      <c r="FS45">
        <v>2</v>
      </c>
      <c r="FT45">
        <v>2</v>
      </c>
      <c r="FU45">
        <v>3</v>
      </c>
      <c r="FV45">
        <v>3</v>
      </c>
      <c r="FW45">
        <v>4</v>
      </c>
      <c r="FX45">
        <v>3</v>
      </c>
      <c r="FY45">
        <v>1</v>
      </c>
      <c r="FZ45">
        <v>4</v>
      </c>
      <c r="GA45" s="7">
        <f t="shared" si="0"/>
        <v>21472</v>
      </c>
      <c r="GB45" s="25" t="str">
        <f t="shared" si="3"/>
        <v>Female</v>
      </c>
      <c r="GC45" s="5" t="str">
        <f t="shared" si="23"/>
        <v>female</v>
      </c>
      <c r="GD45" s="5" t="str">
        <f t="shared" si="100"/>
        <v>18</v>
      </c>
      <c r="GE45" s="5" t="str">
        <f t="shared" si="101"/>
        <v>White</v>
      </c>
      <c r="GF45" s="5" t="str">
        <f t="shared" si="102"/>
        <v>notHisp/Lat</v>
      </c>
      <c r="GG45" s="5">
        <f t="shared" si="103"/>
        <v>0</v>
      </c>
      <c r="GH45" s="5">
        <f t="shared" si="104"/>
        <v>0</v>
      </c>
      <c r="GI45" s="5">
        <f t="shared" si="105"/>
        <v>0</v>
      </c>
      <c r="GJ45" s="5">
        <f t="shared" si="106"/>
        <v>0</v>
      </c>
      <c r="GK45" s="5">
        <f t="shared" si="107"/>
        <v>0</v>
      </c>
      <c r="GL45" s="5">
        <f t="shared" si="108"/>
        <v>2</v>
      </c>
      <c r="GM45" s="5">
        <f t="shared" si="109"/>
        <v>2</v>
      </c>
      <c r="GN45" s="5">
        <f t="shared" si="110"/>
        <v>3</v>
      </c>
      <c r="GO45" s="5">
        <f t="shared" si="111"/>
        <v>3</v>
      </c>
      <c r="GP45" s="8"/>
      <c r="GQ45" s="14" t="s">
        <v>10</v>
      </c>
      <c r="GR45" s="14" t="s">
        <v>10</v>
      </c>
      <c r="GS45" s="14" t="s">
        <v>10</v>
      </c>
      <c r="GT45" s="14" t="s">
        <v>10</v>
      </c>
      <c r="GU45" s="27" t="s">
        <v>10</v>
      </c>
      <c r="GV45" s="27" t="s">
        <v>10</v>
      </c>
      <c r="GW45" s="27" t="s">
        <v>10</v>
      </c>
      <c r="GX45" s="27" t="s">
        <v>10</v>
      </c>
      <c r="GY45" s="27" t="s">
        <v>10</v>
      </c>
      <c r="GZ45" s="27" t="s">
        <v>10</v>
      </c>
      <c r="HA45" s="27" t="s">
        <v>10</v>
      </c>
      <c r="HB45" s="5">
        <f t="shared" si="36"/>
        <v>21</v>
      </c>
      <c r="HC45" s="5" t="str">
        <f t="shared" si="65"/>
        <v>ok</v>
      </c>
      <c r="HD45" s="23">
        <v>8.5829869507460699E-4</v>
      </c>
      <c r="HE45" s="23">
        <f t="shared" si="66"/>
        <v>7.0605583896017272</v>
      </c>
      <c r="HF45" s="23">
        <v>0.96296296296296291</v>
      </c>
      <c r="HG45" s="23">
        <v>0.77777777777777779</v>
      </c>
      <c r="HH45" s="14" t="s">
        <v>10</v>
      </c>
      <c r="HI45" s="14" t="s">
        <v>10</v>
      </c>
      <c r="HJ45" s="14" t="s">
        <v>10</v>
      </c>
      <c r="HK45" s="14" t="s">
        <v>10</v>
      </c>
      <c r="HL45" s="14" t="s">
        <v>10</v>
      </c>
      <c r="HM45" s="5">
        <f t="shared" si="67"/>
        <v>9</v>
      </c>
      <c r="HN45" s="5">
        <f t="shared" si="68"/>
        <v>7</v>
      </c>
      <c r="HO45" s="5">
        <f t="shared" si="69"/>
        <v>6</v>
      </c>
      <c r="HP45" s="5">
        <f t="shared" si="70"/>
        <v>9</v>
      </c>
      <c r="HQ45" s="5">
        <f t="shared" si="71"/>
        <v>5</v>
      </c>
    </row>
    <row r="46" spans="1:225" x14ac:dyDescent="0.25">
      <c r="A46" s="11">
        <v>21475</v>
      </c>
      <c r="B46" s="6" t="s">
        <v>776</v>
      </c>
      <c r="C46" s="6" t="s">
        <v>768</v>
      </c>
      <c r="D46" s="6" t="s">
        <v>766</v>
      </c>
      <c r="E46">
        <v>2</v>
      </c>
      <c r="F46">
        <v>1</v>
      </c>
      <c r="G46">
        <v>1</v>
      </c>
      <c r="H46">
        <v>1</v>
      </c>
      <c r="I46">
        <v>2</v>
      </c>
      <c r="J46">
        <v>2</v>
      </c>
      <c r="K46">
        <v>3</v>
      </c>
      <c r="L46">
        <v>2</v>
      </c>
      <c r="M46">
        <v>1</v>
      </c>
      <c r="N46">
        <v>3</v>
      </c>
      <c r="O46">
        <v>1</v>
      </c>
      <c r="P46">
        <v>0</v>
      </c>
      <c r="Q46">
        <v>1</v>
      </c>
      <c r="R46">
        <v>0</v>
      </c>
      <c r="S46">
        <v>1</v>
      </c>
      <c r="T46">
        <v>0</v>
      </c>
      <c r="U46">
        <v>0</v>
      </c>
      <c r="V46">
        <v>0</v>
      </c>
      <c r="W46">
        <v>0</v>
      </c>
      <c r="X46">
        <v>1</v>
      </c>
      <c r="Y46">
        <v>3</v>
      </c>
      <c r="Z46">
        <v>0</v>
      </c>
      <c r="AA46">
        <v>4</v>
      </c>
      <c r="AB46">
        <v>0</v>
      </c>
      <c r="AC46">
        <v>1</v>
      </c>
      <c r="AD46">
        <v>1</v>
      </c>
      <c r="AE46">
        <v>0</v>
      </c>
      <c r="AF46">
        <v>3</v>
      </c>
      <c r="AG46">
        <v>0</v>
      </c>
      <c r="AH46">
        <v>2</v>
      </c>
      <c r="AI46">
        <v>1</v>
      </c>
      <c r="AJ46">
        <v>1</v>
      </c>
      <c r="AK46">
        <v>4</v>
      </c>
      <c r="AL46">
        <v>2</v>
      </c>
      <c r="AM46">
        <v>1</v>
      </c>
      <c r="AN46">
        <v>2</v>
      </c>
      <c r="AO46">
        <v>1</v>
      </c>
      <c r="AP46">
        <v>1</v>
      </c>
      <c r="AQ46">
        <v>2</v>
      </c>
      <c r="AR46">
        <v>3</v>
      </c>
      <c r="AS46">
        <v>3</v>
      </c>
      <c r="AT46">
        <v>2</v>
      </c>
      <c r="AU46">
        <v>4</v>
      </c>
      <c r="AV46">
        <v>2</v>
      </c>
      <c r="AW46">
        <v>2</v>
      </c>
      <c r="AX46">
        <v>4</v>
      </c>
      <c r="AY46">
        <v>1</v>
      </c>
      <c r="AZ46">
        <v>1</v>
      </c>
      <c r="BA46">
        <v>2</v>
      </c>
      <c r="BB46">
        <v>1</v>
      </c>
      <c r="BC46">
        <v>4</v>
      </c>
      <c r="BD46">
        <v>4</v>
      </c>
      <c r="BE46">
        <v>4</v>
      </c>
      <c r="BF46">
        <v>2</v>
      </c>
      <c r="BG46">
        <v>1</v>
      </c>
      <c r="BH46">
        <v>4</v>
      </c>
      <c r="BI46">
        <v>2</v>
      </c>
      <c r="BJ46">
        <v>1</v>
      </c>
      <c r="BK46">
        <v>4</v>
      </c>
      <c r="BL46">
        <v>1</v>
      </c>
      <c r="BM46">
        <v>4</v>
      </c>
      <c r="BN46">
        <v>4</v>
      </c>
      <c r="BO46">
        <v>3</v>
      </c>
      <c r="BP46">
        <v>3</v>
      </c>
      <c r="BQ46">
        <v>3</v>
      </c>
      <c r="BR46">
        <v>2</v>
      </c>
      <c r="BS46">
        <v>3</v>
      </c>
      <c r="BT46">
        <v>4</v>
      </c>
      <c r="BU46">
        <v>2</v>
      </c>
      <c r="BV46">
        <v>4</v>
      </c>
      <c r="BW46">
        <v>2</v>
      </c>
      <c r="BX46">
        <v>1</v>
      </c>
      <c r="BY46">
        <v>2</v>
      </c>
      <c r="BZ46">
        <v>1</v>
      </c>
      <c r="CA46">
        <v>4</v>
      </c>
      <c r="CB46">
        <v>1</v>
      </c>
      <c r="CC46">
        <v>2</v>
      </c>
      <c r="CD46">
        <v>2</v>
      </c>
      <c r="CE46">
        <v>1</v>
      </c>
      <c r="CF46">
        <v>1</v>
      </c>
      <c r="CG46">
        <v>3</v>
      </c>
      <c r="CH46">
        <v>3</v>
      </c>
      <c r="CI46">
        <v>4</v>
      </c>
      <c r="CJ46">
        <v>4</v>
      </c>
      <c r="CK46">
        <v>4</v>
      </c>
      <c r="CL46">
        <v>2</v>
      </c>
      <c r="CM46">
        <v>2</v>
      </c>
      <c r="CN46">
        <v>1</v>
      </c>
      <c r="CO46">
        <v>0</v>
      </c>
      <c r="CP46">
        <v>2</v>
      </c>
      <c r="CQ46">
        <v>1</v>
      </c>
      <c r="CR46">
        <v>2</v>
      </c>
      <c r="CS46">
        <v>2</v>
      </c>
      <c r="CT46">
        <v>1</v>
      </c>
      <c r="CU46">
        <v>2</v>
      </c>
      <c r="CV46">
        <v>2</v>
      </c>
      <c r="CW46">
        <v>1</v>
      </c>
      <c r="CX46">
        <v>0</v>
      </c>
      <c r="CY46">
        <v>1</v>
      </c>
      <c r="CZ46">
        <v>0</v>
      </c>
      <c r="DA46">
        <v>1</v>
      </c>
      <c r="DB46">
        <v>1</v>
      </c>
      <c r="DC46">
        <v>1</v>
      </c>
      <c r="DD46">
        <v>1</v>
      </c>
      <c r="DE46">
        <v>2</v>
      </c>
      <c r="DF46">
        <v>2</v>
      </c>
      <c r="DG46">
        <v>1</v>
      </c>
      <c r="DH46">
        <v>2</v>
      </c>
      <c r="DI46">
        <v>2</v>
      </c>
      <c r="DJ46">
        <v>1</v>
      </c>
      <c r="DK46">
        <v>1</v>
      </c>
      <c r="DL46">
        <v>2</v>
      </c>
      <c r="DM46">
        <v>1</v>
      </c>
      <c r="DN46">
        <v>1</v>
      </c>
      <c r="DO46">
        <v>2</v>
      </c>
      <c r="DP46">
        <v>1</v>
      </c>
      <c r="DQ46">
        <v>1</v>
      </c>
      <c r="DR46">
        <v>1</v>
      </c>
      <c r="DS46">
        <v>2</v>
      </c>
      <c r="DT46">
        <v>2</v>
      </c>
      <c r="DU46">
        <v>1</v>
      </c>
      <c r="DV46">
        <v>2</v>
      </c>
      <c r="DW46">
        <v>1</v>
      </c>
      <c r="DX46">
        <v>2</v>
      </c>
      <c r="DY46">
        <v>1</v>
      </c>
      <c r="DZ46">
        <v>2</v>
      </c>
      <c r="EA46">
        <v>1</v>
      </c>
      <c r="EB46">
        <v>2</v>
      </c>
      <c r="EC46">
        <v>4</v>
      </c>
      <c r="ED46">
        <v>3</v>
      </c>
      <c r="EE46">
        <v>3</v>
      </c>
      <c r="EF46">
        <v>4</v>
      </c>
      <c r="EG46">
        <v>5</v>
      </c>
      <c r="EH46">
        <v>2</v>
      </c>
      <c r="EI46">
        <v>4</v>
      </c>
      <c r="EJ46">
        <v>3</v>
      </c>
      <c r="EK46">
        <v>1</v>
      </c>
      <c r="EL46">
        <v>2</v>
      </c>
      <c r="EM46">
        <v>1</v>
      </c>
      <c r="EN46">
        <v>1</v>
      </c>
      <c r="EO46">
        <v>2</v>
      </c>
      <c r="EP46">
        <v>3</v>
      </c>
      <c r="EQ46">
        <v>1</v>
      </c>
      <c r="ER46">
        <v>2</v>
      </c>
      <c r="ES46">
        <v>2</v>
      </c>
      <c r="ET46">
        <v>2</v>
      </c>
      <c r="EU46">
        <v>1</v>
      </c>
      <c r="EV46">
        <v>2</v>
      </c>
      <c r="EW46">
        <v>3</v>
      </c>
      <c r="EX46">
        <v>3</v>
      </c>
      <c r="EY46">
        <v>2</v>
      </c>
      <c r="EZ46">
        <v>2</v>
      </c>
      <c r="FA46">
        <v>2</v>
      </c>
      <c r="FB46">
        <v>3</v>
      </c>
      <c r="FC46">
        <v>2</v>
      </c>
      <c r="FD46">
        <v>1</v>
      </c>
      <c r="FE46">
        <v>1</v>
      </c>
      <c r="FF46">
        <v>2</v>
      </c>
      <c r="FG46">
        <v>1</v>
      </c>
      <c r="FH46">
        <v>2</v>
      </c>
      <c r="FI46">
        <v>4</v>
      </c>
      <c r="FJ46">
        <v>1</v>
      </c>
      <c r="FK46">
        <v>2</v>
      </c>
      <c r="FL46">
        <v>3</v>
      </c>
      <c r="FM46">
        <v>2</v>
      </c>
      <c r="FN46">
        <v>4</v>
      </c>
      <c r="FO46">
        <v>4</v>
      </c>
      <c r="FP46">
        <v>4</v>
      </c>
      <c r="FQ46">
        <v>2</v>
      </c>
      <c r="FR46">
        <v>2</v>
      </c>
      <c r="FS46">
        <v>2</v>
      </c>
      <c r="FT46">
        <v>3</v>
      </c>
      <c r="FU46">
        <v>2</v>
      </c>
      <c r="FV46">
        <v>4</v>
      </c>
      <c r="FW46">
        <v>4</v>
      </c>
      <c r="FX46">
        <v>4</v>
      </c>
      <c r="FY46">
        <v>2</v>
      </c>
      <c r="FZ46">
        <v>4</v>
      </c>
      <c r="GA46" s="7">
        <f t="shared" si="0"/>
        <v>21475</v>
      </c>
      <c r="GB46" s="25" t="str">
        <f t="shared" si="3"/>
        <v>Female</v>
      </c>
      <c r="GC46" s="5" t="str">
        <f t="shared" si="23"/>
        <v>Woman</v>
      </c>
      <c r="GD46" s="5" t="str">
        <f>IF(ISBLANK(C46),".",C46)</f>
        <v>18</v>
      </c>
      <c r="GE46" s="5" t="str">
        <f>IF(D46="1","AmerInd/AlaskNativ",IF(D46="2","Asian",IF(D46="3","Black/AfrAmer",IF(D46="4","NativHaw/PacIsl",IF(D46="5","White",IF(ISBLANK(D46),".","Other/Mixed"))))))</f>
        <v>White</v>
      </c>
      <c r="GF46" s="5" t="str">
        <f>IF(E46="1","Hisp/Lat",IF(E46=1,"Hisp/Lat",IF(E46="2","notHisp/Lat",IF(E46=2,"notHisp/Lat","."))))</f>
        <v>notHisp/Lat</v>
      </c>
      <c r="GG46" s="5">
        <f>IF(F46=1,1,IF(F46=2,0,"."))</f>
        <v>1</v>
      </c>
      <c r="GH46" s="5">
        <f>IF(G46=1,1,IF(G46=2,0,"."))</f>
        <v>1</v>
      </c>
      <c r="GI46" s="5">
        <f>IF(H46=1,1,IF(H46=2,0,"."))</f>
        <v>1</v>
      </c>
      <c r="GJ46" s="5">
        <f>IF(I46=1,1,IF(I46=2,0,"."))</f>
        <v>0</v>
      </c>
      <c r="GK46" s="5">
        <f>IF(J46=1,1,IF(J46=2,0,"."))</f>
        <v>0</v>
      </c>
      <c r="GL46" s="5">
        <f>IF(ISBLANK(K46),".",K46)</f>
        <v>3</v>
      </c>
      <c r="GM46" s="5">
        <f>IF(ISBLANK(L46),".",L46)</f>
        <v>2</v>
      </c>
      <c r="GN46" s="5">
        <f>IF(ISBLANK(M46),".",M46)</f>
        <v>1</v>
      </c>
      <c r="GO46" s="5">
        <f>IF(ISBLANK(N46),".",N46)</f>
        <v>3</v>
      </c>
      <c r="GP46" s="8" t="s">
        <v>10</v>
      </c>
      <c r="GQ46" s="5">
        <f t="shared" si="37"/>
        <v>7</v>
      </c>
      <c r="GR46" s="5">
        <f t="shared" si="38"/>
        <v>7</v>
      </c>
      <c r="GS46" s="5">
        <f t="shared" si="39"/>
        <v>17</v>
      </c>
      <c r="GT46" s="5">
        <f t="shared" si="40"/>
        <v>26</v>
      </c>
      <c r="GU46" s="27">
        <f>IF(COUNTBLANK(BH46:CK46)&gt;0,".",SUM(BH46:CK46))</f>
        <v>79</v>
      </c>
      <c r="GV46" s="27">
        <f>SUM(BH46+(5-BI46)+BJ46+(5-BK46)+BL46)</f>
        <v>10</v>
      </c>
      <c r="GW46" s="27">
        <f>SUM(BM46:BO46)</f>
        <v>11</v>
      </c>
      <c r="GX46" s="27">
        <f>SUM(BP46:BV46)</f>
        <v>21</v>
      </c>
      <c r="GY46" s="27">
        <f>SUM(BW46+BX46+BY46+(5-BZ46))</f>
        <v>9</v>
      </c>
      <c r="GZ46" s="27">
        <f>SUM((5-CA46)+(5-CB46)+(5-CC46)+(5-CD46)+(5-CE46)+CF46)</f>
        <v>16</v>
      </c>
      <c r="HA46" s="27">
        <f>SUM((5-CG46)+(5-CH46)+CI46+CJ46+(5-CK46))</f>
        <v>13</v>
      </c>
      <c r="HB46" s="5">
        <f t="shared" si="36"/>
        <v>26</v>
      </c>
      <c r="HC46" s="5" t="str">
        <f t="shared" si="65"/>
        <v>ok</v>
      </c>
      <c r="HD46" s="23">
        <v>9.7418940764724179E-3</v>
      </c>
      <c r="HE46" s="23">
        <f t="shared" si="66"/>
        <v>4.6313197165297746</v>
      </c>
      <c r="HF46" s="23">
        <v>1</v>
      </c>
      <c r="HG46" s="23">
        <v>0.44444444444444442</v>
      </c>
      <c r="HH46" s="5">
        <f>IF(COUNTBLANK(EC46:FF46)&gt;0,".",SUM(EC46:FF46))</f>
        <v>69</v>
      </c>
      <c r="HI46" s="5">
        <f>EI46+EL46+EP46+EV46+FB46</f>
        <v>14</v>
      </c>
      <c r="HJ46" s="5">
        <f>ED46+EE46+EK46+EW46+EY46+EZ46+FD46</f>
        <v>15</v>
      </c>
      <c r="HK46" s="5">
        <f>ES46+ET46</f>
        <v>4</v>
      </c>
      <c r="HL46" s="5">
        <f>FE46+FF46</f>
        <v>3</v>
      </c>
      <c r="HM46" s="5">
        <f t="shared" si="67"/>
        <v>9</v>
      </c>
      <c r="HN46" s="5">
        <f t="shared" si="68"/>
        <v>6</v>
      </c>
      <c r="HO46" s="5">
        <f t="shared" si="69"/>
        <v>8</v>
      </c>
      <c r="HP46" s="5">
        <f t="shared" si="70"/>
        <v>5</v>
      </c>
      <c r="HQ46" s="5">
        <f t="shared" si="71"/>
        <v>4</v>
      </c>
    </row>
    <row r="47" spans="1:225" x14ac:dyDescent="0.25">
      <c r="A47" s="11">
        <v>21476</v>
      </c>
      <c r="B47" s="13" t="s">
        <v>771</v>
      </c>
      <c r="C47" s="13" t="s">
        <v>768</v>
      </c>
      <c r="D47" s="13" t="s">
        <v>766</v>
      </c>
      <c r="E47" s="12">
        <v>2</v>
      </c>
      <c r="F47" s="12">
        <v>1</v>
      </c>
      <c r="G47" s="12">
        <v>1</v>
      </c>
      <c r="H47" s="12">
        <v>1</v>
      </c>
      <c r="I47" s="12">
        <v>2</v>
      </c>
      <c r="J47" s="12">
        <v>1</v>
      </c>
      <c r="K47" s="12">
        <v>2</v>
      </c>
      <c r="L47" s="12">
        <v>4</v>
      </c>
      <c r="M47" s="12">
        <v>2</v>
      </c>
      <c r="N47" s="12">
        <v>3</v>
      </c>
      <c r="O47" s="14" t="s">
        <v>10</v>
      </c>
      <c r="P47" s="14" t="s">
        <v>10</v>
      </c>
      <c r="Q47" s="14" t="s">
        <v>10</v>
      </c>
      <c r="R47" s="14" t="s">
        <v>10</v>
      </c>
      <c r="S47" s="14" t="s">
        <v>10</v>
      </c>
      <c r="T47" s="14" t="s">
        <v>10</v>
      </c>
      <c r="U47" s="14" t="s">
        <v>10</v>
      </c>
      <c r="V47" s="14" t="s">
        <v>10</v>
      </c>
      <c r="W47" s="14" t="s">
        <v>10</v>
      </c>
      <c r="X47" s="14" t="s">
        <v>10</v>
      </c>
      <c r="Y47" s="14" t="s">
        <v>10</v>
      </c>
      <c r="Z47" s="14" t="s">
        <v>10</v>
      </c>
      <c r="AA47" s="14" t="s">
        <v>10</v>
      </c>
      <c r="AB47" s="14" t="s">
        <v>10</v>
      </c>
      <c r="AC47" s="14" t="s">
        <v>10</v>
      </c>
      <c r="AD47" s="14" t="s">
        <v>10</v>
      </c>
      <c r="AE47" s="14" t="s">
        <v>10</v>
      </c>
      <c r="AF47" s="14" t="s">
        <v>10</v>
      </c>
      <c r="AG47" s="14" t="s">
        <v>10</v>
      </c>
      <c r="AH47" s="14" t="s">
        <v>10</v>
      </c>
      <c r="AI47" s="14" t="s">
        <v>10</v>
      </c>
      <c r="AJ47" s="14" t="s">
        <v>10</v>
      </c>
      <c r="AK47" s="14" t="s">
        <v>10</v>
      </c>
      <c r="AL47" s="14" t="s">
        <v>10</v>
      </c>
      <c r="AM47" s="14" t="s">
        <v>10</v>
      </c>
      <c r="AN47" s="14" t="s">
        <v>10</v>
      </c>
      <c r="AO47" s="14" t="s">
        <v>10</v>
      </c>
      <c r="AP47" s="14" t="s">
        <v>10</v>
      </c>
      <c r="AQ47" s="14" t="s">
        <v>10</v>
      </c>
      <c r="AR47" s="14" t="s">
        <v>10</v>
      </c>
      <c r="AS47" s="14" t="s">
        <v>10</v>
      </c>
      <c r="AT47" s="14" t="s">
        <v>10</v>
      </c>
      <c r="AU47" s="14" t="s">
        <v>10</v>
      </c>
      <c r="AV47" s="14" t="s">
        <v>10</v>
      </c>
      <c r="AW47" s="14" t="s">
        <v>10</v>
      </c>
      <c r="AX47" s="14" t="s">
        <v>10</v>
      </c>
      <c r="AY47" s="14" t="s">
        <v>10</v>
      </c>
      <c r="AZ47" s="14" t="s">
        <v>10</v>
      </c>
      <c r="BA47" s="14" t="s">
        <v>10</v>
      </c>
      <c r="BB47" s="14" t="s">
        <v>10</v>
      </c>
      <c r="BC47" s="14" t="s">
        <v>10</v>
      </c>
      <c r="BD47" s="14" t="s">
        <v>10</v>
      </c>
      <c r="BE47" s="14" t="s">
        <v>10</v>
      </c>
      <c r="BF47" s="14" t="s">
        <v>10</v>
      </c>
      <c r="BG47" s="14" t="s">
        <v>10</v>
      </c>
      <c r="BH47" s="14" t="s">
        <v>10</v>
      </c>
      <c r="BI47" s="14" t="s">
        <v>10</v>
      </c>
      <c r="BJ47" s="14" t="s">
        <v>10</v>
      </c>
      <c r="BK47" s="14" t="s">
        <v>10</v>
      </c>
      <c r="BL47" s="14" t="s">
        <v>10</v>
      </c>
      <c r="BM47" s="14" t="s">
        <v>10</v>
      </c>
      <c r="BN47" s="14" t="s">
        <v>10</v>
      </c>
      <c r="BO47" s="14" t="s">
        <v>10</v>
      </c>
      <c r="BP47" s="14" t="s">
        <v>10</v>
      </c>
      <c r="BQ47" s="14" t="s">
        <v>10</v>
      </c>
      <c r="BR47" s="14" t="s">
        <v>10</v>
      </c>
      <c r="BS47" s="14" t="s">
        <v>10</v>
      </c>
      <c r="BT47" s="14" t="s">
        <v>10</v>
      </c>
      <c r="BU47" s="14" t="s">
        <v>10</v>
      </c>
      <c r="BV47" s="14" t="s">
        <v>10</v>
      </c>
      <c r="BW47" s="14" t="s">
        <v>10</v>
      </c>
      <c r="BX47" s="14" t="s">
        <v>10</v>
      </c>
      <c r="BY47" s="14" t="s">
        <v>10</v>
      </c>
      <c r="BZ47" s="14" t="s">
        <v>10</v>
      </c>
      <c r="CA47" s="14" t="s">
        <v>10</v>
      </c>
      <c r="CB47" s="14" t="s">
        <v>10</v>
      </c>
      <c r="CC47" s="14" t="s">
        <v>10</v>
      </c>
      <c r="CD47" s="14" t="s">
        <v>10</v>
      </c>
      <c r="CE47" s="14" t="s">
        <v>10</v>
      </c>
      <c r="CF47" s="14" t="s">
        <v>10</v>
      </c>
      <c r="CG47" s="14" t="s">
        <v>10</v>
      </c>
      <c r="CH47" s="14" t="s">
        <v>10</v>
      </c>
      <c r="CI47" s="14" t="s">
        <v>10</v>
      </c>
      <c r="CJ47" s="14" t="s">
        <v>10</v>
      </c>
      <c r="CK47" s="14" t="s">
        <v>10</v>
      </c>
      <c r="CL47">
        <v>2</v>
      </c>
      <c r="CM47">
        <v>1</v>
      </c>
      <c r="CN47">
        <v>0</v>
      </c>
      <c r="CO47">
        <v>1</v>
      </c>
      <c r="CP47">
        <v>2</v>
      </c>
      <c r="CQ47">
        <v>2</v>
      </c>
      <c r="CR47">
        <v>1</v>
      </c>
      <c r="CS47">
        <v>2</v>
      </c>
      <c r="CT47">
        <v>2</v>
      </c>
      <c r="CU47">
        <v>0</v>
      </c>
      <c r="CV47">
        <v>1</v>
      </c>
      <c r="CW47">
        <v>2</v>
      </c>
      <c r="CX47">
        <v>0</v>
      </c>
      <c r="CY47">
        <v>2</v>
      </c>
      <c r="CZ47">
        <v>0</v>
      </c>
      <c r="DA47">
        <v>2</v>
      </c>
      <c r="DB47">
        <v>1</v>
      </c>
      <c r="DC47">
        <v>2</v>
      </c>
      <c r="DD47">
        <v>1</v>
      </c>
      <c r="DE47">
        <v>2</v>
      </c>
      <c r="DF47">
        <v>2</v>
      </c>
      <c r="DG47">
        <v>1</v>
      </c>
      <c r="DH47">
        <v>2</v>
      </c>
      <c r="DI47">
        <v>2</v>
      </c>
      <c r="DJ47">
        <v>1</v>
      </c>
      <c r="DK47">
        <v>1</v>
      </c>
      <c r="DL47">
        <v>2</v>
      </c>
      <c r="DM47">
        <v>1</v>
      </c>
      <c r="DN47">
        <v>1</v>
      </c>
      <c r="DO47">
        <v>2</v>
      </c>
      <c r="DP47">
        <v>1</v>
      </c>
      <c r="DQ47">
        <v>1</v>
      </c>
      <c r="DR47">
        <v>1</v>
      </c>
      <c r="DS47">
        <v>1</v>
      </c>
      <c r="DT47">
        <v>2</v>
      </c>
      <c r="DU47">
        <v>1</v>
      </c>
      <c r="DV47">
        <v>2</v>
      </c>
      <c r="DW47">
        <v>1</v>
      </c>
      <c r="DX47">
        <v>2</v>
      </c>
      <c r="DY47">
        <v>1</v>
      </c>
      <c r="DZ47">
        <v>2</v>
      </c>
      <c r="EA47">
        <v>1</v>
      </c>
      <c r="EB47">
        <v>2</v>
      </c>
      <c r="EC47" s="14" t="s">
        <v>10</v>
      </c>
      <c r="ED47" s="14" t="s">
        <v>10</v>
      </c>
      <c r="EE47" s="14" t="s">
        <v>10</v>
      </c>
      <c r="EF47" s="14" t="s">
        <v>10</v>
      </c>
      <c r="EG47" s="14" t="s">
        <v>10</v>
      </c>
      <c r="EH47" s="14" t="s">
        <v>10</v>
      </c>
      <c r="EI47" s="14" t="s">
        <v>10</v>
      </c>
      <c r="EJ47" s="14" t="s">
        <v>10</v>
      </c>
      <c r="EK47" s="14" t="s">
        <v>10</v>
      </c>
      <c r="EL47" s="14" t="s">
        <v>10</v>
      </c>
      <c r="EM47" s="14" t="s">
        <v>10</v>
      </c>
      <c r="EN47" s="14" t="s">
        <v>10</v>
      </c>
      <c r="EO47" s="14" t="s">
        <v>10</v>
      </c>
      <c r="EP47" s="14" t="s">
        <v>10</v>
      </c>
      <c r="EQ47" s="14" t="s">
        <v>10</v>
      </c>
      <c r="ER47" s="14" t="s">
        <v>10</v>
      </c>
      <c r="ES47" s="14" t="s">
        <v>10</v>
      </c>
      <c r="ET47" s="14" t="s">
        <v>10</v>
      </c>
      <c r="EU47" s="14" t="s">
        <v>10</v>
      </c>
      <c r="EV47" s="14" t="s">
        <v>10</v>
      </c>
      <c r="EW47" s="14" t="s">
        <v>10</v>
      </c>
      <c r="EX47" s="14" t="s">
        <v>10</v>
      </c>
      <c r="EY47" s="14" t="s">
        <v>10</v>
      </c>
      <c r="EZ47" s="14" t="s">
        <v>10</v>
      </c>
      <c r="FA47" s="14" t="s">
        <v>10</v>
      </c>
      <c r="FB47" s="14" t="s">
        <v>10</v>
      </c>
      <c r="FC47" s="14" t="s">
        <v>10</v>
      </c>
      <c r="FD47" s="14" t="s">
        <v>10</v>
      </c>
      <c r="FE47" s="14" t="s">
        <v>10</v>
      </c>
      <c r="FF47" s="14" t="s">
        <v>10</v>
      </c>
      <c r="FG47">
        <v>2</v>
      </c>
      <c r="FH47">
        <v>1</v>
      </c>
      <c r="FI47">
        <v>2</v>
      </c>
      <c r="FJ47">
        <v>3</v>
      </c>
      <c r="FK47">
        <v>3</v>
      </c>
      <c r="FL47">
        <v>1</v>
      </c>
      <c r="FM47">
        <v>3</v>
      </c>
      <c r="FN47">
        <v>2</v>
      </c>
      <c r="FO47">
        <v>1</v>
      </c>
      <c r="FP47">
        <v>1</v>
      </c>
      <c r="FQ47">
        <v>2</v>
      </c>
      <c r="FR47">
        <v>1</v>
      </c>
      <c r="FS47">
        <v>2</v>
      </c>
      <c r="FT47">
        <v>3</v>
      </c>
      <c r="FU47">
        <v>1</v>
      </c>
      <c r="FV47">
        <v>1</v>
      </c>
      <c r="FW47">
        <v>2</v>
      </c>
      <c r="FX47">
        <v>1</v>
      </c>
      <c r="FY47">
        <v>3</v>
      </c>
      <c r="FZ47">
        <v>1</v>
      </c>
      <c r="GA47" s="7">
        <f t="shared" si="0"/>
        <v>21476</v>
      </c>
      <c r="GB47" s="25" t="str">
        <f t="shared" si="3"/>
        <v>Male</v>
      </c>
      <c r="GC47" s="5" t="str">
        <f t="shared" ref="GC47:GC52" si="112">IF(ISBLANK(B47),".",B47)</f>
        <v>male</v>
      </c>
      <c r="GD47" s="5" t="str">
        <f t="shared" ref="GD47:GD52" si="113">IF(ISBLANK(C47),".",C47)</f>
        <v>18</v>
      </c>
      <c r="GE47" s="5" t="str">
        <f t="shared" ref="GE47:GE52" si="114">IF(D47="1","AmerInd/AlaskNativ",IF(D47="2","Asian",IF(D47="3","Black/AfrAmer",IF(D47="4","NativHaw/PacIsl",IF(D47="5","White",IF(ISBLANK(D47),".","Other/Mixed"))))))</f>
        <v>White</v>
      </c>
      <c r="GF47" s="5" t="str">
        <f t="shared" ref="GF47:GF52" si="115">IF(E47="1","Hisp/Lat",IF(E47=1,"Hisp/Lat",IF(E47="2","notHisp/Lat",IF(E47=2,"notHisp/Lat","."))))</f>
        <v>notHisp/Lat</v>
      </c>
      <c r="GG47" s="5">
        <f t="shared" ref="GG47:GG52" si="116">IF(F47=1,1,IF(F47=2,0,"."))</f>
        <v>1</v>
      </c>
      <c r="GH47" s="5">
        <f t="shared" ref="GH47:GH52" si="117">IF(G47=1,1,IF(G47=2,0,"."))</f>
        <v>1</v>
      </c>
      <c r="GI47" s="5">
        <f t="shared" ref="GI47:GI52" si="118">IF(H47=1,1,IF(H47=2,0,"."))</f>
        <v>1</v>
      </c>
      <c r="GJ47" s="5">
        <f t="shared" ref="GJ47:GJ52" si="119">IF(I47=1,1,IF(I47=2,0,"."))</f>
        <v>0</v>
      </c>
      <c r="GK47" s="5">
        <f t="shared" ref="GK47:GK52" si="120">IF(J47=1,1,IF(J47=2,0,"."))</f>
        <v>1</v>
      </c>
      <c r="GL47" s="5">
        <f t="shared" ref="GL47:GL52" si="121">IF(ISBLANK(K47),".",K47)</f>
        <v>2</v>
      </c>
      <c r="GM47" s="5">
        <f t="shared" ref="GM47:GM52" si="122">IF(ISBLANK(L47),".",L47)</f>
        <v>4</v>
      </c>
      <c r="GN47" s="5">
        <f t="shared" ref="GN47:GN52" si="123">IF(ISBLANK(M47),".",M47)</f>
        <v>2</v>
      </c>
      <c r="GO47" s="5">
        <f t="shared" ref="GO47:GO52" si="124">IF(ISBLANK(N47),".",N47)</f>
        <v>3</v>
      </c>
      <c r="GP47" s="8"/>
      <c r="GQ47" s="14" t="s">
        <v>10</v>
      </c>
      <c r="GR47" s="14" t="s">
        <v>10</v>
      </c>
      <c r="GS47" s="14" t="s">
        <v>10</v>
      </c>
      <c r="GT47" s="14" t="s">
        <v>10</v>
      </c>
      <c r="GU47" s="27" t="s">
        <v>10</v>
      </c>
      <c r="GV47" s="27" t="s">
        <v>10</v>
      </c>
      <c r="GW47" s="27" t="s">
        <v>10</v>
      </c>
      <c r="GX47" s="27" t="s">
        <v>10</v>
      </c>
      <c r="GY47" s="27" t="s">
        <v>10</v>
      </c>
      <c r="GZ47" s="27" t="s">
        <v>10</v>
      </c>
      <c r="HA47" s="27" t="s">
        <v>10</v>
      </c>
      <c r="HB47" s="5">
        <f t="shared" si="36"/>
        <v>18</v>
      </c>
      <c r="HC47" s="5" t="str">
        <f t="shared" si="65"/>
        <v>ok</v>
      </c>
      <c r="HD47" s="23">
        <v>9.9007966862236525E-3</v>
      </c>
      <c r="HE47" s="23">
        <f t="shared" si="66"/>
        <v>4.6151400517234755</v>
      </c>
      <c r="HF47" s="23">
        <v>0.96296296296296291</v>
      </c>
      <c r="HG47" s="23">
        <v>0.55555555555555558</v>
      </c>
      <c r="HH47" s="14" t="s">
        <v>10</v>
      </c>
      <c r="HI47" s="14" t="s">
        <v>10</v>
      </c>
      <c r="HJ47" s="14" t="s">
        <v>10</v>
      </c>
      <c r="HK47" s="14" t="s">
        <v>10</v>
      </c>
      <c r="HL47" s="14" t="s">
        <v>10</v>
      </c>
      <c r="HM47" s="5">
        <f t="shared" si="67"/>
        <v>14</v>
      </c>
      <c r="HN47" s="5">
        <f t="shared" si="68"/>
        <v>10</v>
      </c>
      <c r="HO47" s="5">
        <f t="shared" si="69"/>
        <v>8</v>
      </c>
      <c r="HP47" s="5">
        <f t="shared" si="70"/>
        <v>14</v>
      </c>
      <c r="HQ47" s="5">
        <f t="shared" si="71"/>
        <v>14</v>
      </c>
    </row>
    <row r="48" spans="1:225" x14ac:dyDescent="0.25">
      <c r="A48" s="11">
        <v>21477</v>
      </c>
      <c r="B48" s="6" t="s">
        <v>764</v>
      </c>
      <c r="C48" s="6" t="s">
        <v>775</v>
      </c>
      <c r="D48" s="6" t="s">
        <v>766</v>
      </c>
      <c r="E48">
        <v>2</v>
      </c>
      <c r="F48">
        <v>2</v>
      </c>
      <c r="G48">
        <v>2</v>
      </c>
      <c r="H48">
        <v>2</v>
      </c>
      <c r="I48">
        <v>2</v>
      </c>
      <c r="J48">
        <v>2</v>
      </c>
      <c r="K48">
        <v>2</v>
      </c>
      <c r="L48">
        <v>2</v>
      </c>
      <c r="M48">
        <v>4</v>
      </c>
      <c r="N48">
        <v>1</v>
      </c>
      <c r="O48">
        <v>1</v>
      </c>
      <c r="P48">
        <v>0</v>
      </c>
      <c r="Q48">
        <v>1</v>
      </c>
      <c r="R48">
        <v>1</v>
      </c>
      <c r="S48">
        <v>1</v>
      </c>
      <c r="T48">
        <v>0</v>
      </c>
      <c r="U48">
        <v>0</v>
      </c>
      <c r="V48">
        <v>0</v>
      </c>
      <c r="W48">
        <v>0</v>
      </c>
      <c r="X48">
        <v>3</v>
      </c>
      <c r="Y48">
        <v>1</v>
      </c>
      <c r="Z48">
        <v>1</v>
      </c>
      <c r="AA48">
        <v>1</v>
      </c>
      <c r="AB48">
        <v>1</v>
      </c>
      <c r="AC48">
        <v>1</v>
      </c>
      <c r="AD48">
        <v>1</v>
      </c>
      <c r="AE48">
        <v>1</v>
      </c>
      <c r="AF48">
        <v>1</v>
      </c>
      <c r="AG48">
        <v>1</v>
      </c>
      <c r="AH48">
        <v>2</v>
      </c>
      <c r="AI48">
        <v>0</v>
      </c>
      <c r="AJ48">
        <v>3</v>
      </c>
      <c r="AK48">
        <v>4</v>
      </c>
      <c r="AL48">
        <v>2</v>
      </c>
      <c r="AM48">
        <v>1</v>
      </c>
      <c r="AN48">
        <v>2</v>
      </c>
      <c r="AO48">
        <v>2</v>
      </c>
      <c r="AP48">
        <v>1</v>
      </c>
      <c r="AQ48">
        <v>1</v>
      </c>
      <c r="AR48">
        <v>2</v>
      </c>
      <c r="AS48">
        <v>2</v>
      </c>
      <c r="AT48">
        <v>2</v>
      </c>
      <c r="AU48">
        <v>3</v>
      </c>
      <c r="AV48">
        <v>1</v>
      </c>
      <c r="AW48">
        <v>2</v>
      </c>
      <c r="AX48">
        <v>4</v>
      </c>
      <c r="AY48">
        <v>1</v>
      </c>
      <c r="AZ48">
        <v>1</v>
      </c>
      <c r="BA48">
        <v>2</v>
      </c>
      <c r="BB48">
        <v>1</v>
      </c>
      <c r="BC48">
        <v>3</v>
      </c>
      <c r="BD48">
        <v>3</v>
      </c>
      <c r="BE48">
        <v>3</v>
      </c>
      <c r="BF48">
        <v>2</v>
      </c>
      <c r="BG48">
        <v>1</v>
      </c>
      <c r="BH48">
        <v>4</v>
      </c>
      <c r="BI48">
        <v>1</v>
      </c>
      <c r="BJ48">
        <v>1</v>
      </c>
      <c r="BK48">
        <v>2</v>
      </c>
      <c r="BL48">
        <v>1</v>
      </c>
      <c r="BM48">
        <v>3</v>
      </c>
      <c r="BN48">
        <v>3</v>
      </c>
      <c r="BO48">
        <v>3</v>
      </c>
      <c r="BP48">
        <v>3</v>
      </c>
      <c r="BQ48">
        <v>3</v>
      </c>
      <c r="BR48">
        <v>2</v>
      </c>
      <c r="BS48">
        <v>4</v>
      </c>
      <c r="BT48">
        <v>4</v>
      </c>
      <c r="BU48">
        <v>2</v>
      </c>
      <c r="BV48">
        <v>2</v>
      </c>
      <c r="BW48">
        <v>2</v>
      </c>
      <c r="BX48">
        <v>1</v>
      </c>
      <c r="BY48">
        <v>2</v>
      </c>
      <c r="BZ48">
        <v>1</v>
      </c>
      <c r="CA48">
        <v>2</v>
      </c>
      <c r="CB48">
        <v>1</v>
      </c>
      <c r="CC48">
        <v>3</v>
      </c>
      <c r="CD48">
        <v>1</v>
      </c>
      <c r="CE48">
        <v>2</v>
      </c>
      <c r="CF48">
        <v>2</v>
      </c>
      <c r="CG48">
        <v>3</v>
      </c>
      <c r="CH48">
        <v>2</v>
      </c>
      <c r="CI48">
        <v>2</v>
      </c>
      <c r="CJ48">
        <v>2</v>
      </c>
      <c r="CK48">
        <v>3</v>
      </c>
      <c r="CL48">
        <v>2</v>
      </c>
      <c r="CM48">
        <v>2</v>
      </c>
      <c r="CN48">
        <v>2</v>
      </c>
      <c r="CO48">
        <v>0</v>
      </c>
      <c r="CP48">
        <v>2</v>
      </c>
      <c r="CQ48">
        <v>0</v>
      </c>
      <c r="CR48">
        <v>2</v>
      </c>
      <c r="CS48">
        <v>2</v>
      </c>
      <c r="CT48">
        <v>0</v>
      </c>
      <c r="CU48">
        <v>2</v>
      </c>
      <c r="CV48">
        <v>2</v>
      </c>
      <c r="CW48">
        <v>2</v>
      </c>
      <c r="CX48">
        <v>0</v>
      </c>
      <c r="CY48">
        <v>2</v>
      </c>
      <c r="CZ48">
        <v>0</v>
      </c>
      <c r="DA48">
        <v>0</v>
      </c>
      <c r="DB48">
        <v>1</v>
      </c>
      <c r="DC48">
        <v>1</v>
      </c>
      <c r="DD48">
        <v>1</v>
      </c>
      <c r="DE48">
        <v>2</v>
      </c>
      <c r="DF48">
        <v>2</v>
      </c>
      <c r="DG48">
        <v>1</v>
      </c>
      <c r="DH48">
        <v>2</v>
      </c>
      <c r="DI48">
        <v>2</v>
      </c>
      <c r="DJ48">
        <v>1</v>
      </c>
      <c r="DK48">
        <v>1</v>
      </c>
      <c r="DL48">
        <v>2</v>
      </c>
      <c r="DM48">
        <v>1</v>
      </c>
      <c r="DN48">
        <v>1</v>
      </c>
      <c r="DO48">
        <v>2</v>
      </c>
      <c r="DP48">
        <v>1</v>
      </c>
      <c r="DQ48">
        <v>1</v>
      </c>
      <c r="DR48">
        <v>1</v>
      </c>
      <c r="DS48">
        <v>1</v>
      </c>
      <c r="DT48">
        <v>2</v>
      </c>
      <c r="DU48">
        <v>1</v>
      </c>
      <c r="DV48">
        <v>1</v>
      </c>
      <c r="DW48">
        <v>1</v>
      </c>
      <c r="DX48">
        <v>2</v>
      </c>
      <c r="DY48">
        <v>1</v>
      </c>
      <c r="DZ48">
        <v>2</v>
      </c>
      <c r="EA48">
        <v>1</v>
      </c>
      <c r="EB48">
        <v>2</v>
      </c>
      <c r="EC48">
        <v>1</v>
      </c>
      <c r="ED48">
        <v>1</v>
      </c>
      <c r="EE48">
        <v>3</v>
      </c>
      <c r="EF48">
        <v>3</v>
      </c>
      <c r="EG48">
        <v>3</v>
      </c>
      <c r="EH48">
        <v>1</v>
      </c>
      <c r="EI48">
        <v>3</v>
      </c>
      <c r="EJ48">
        <v>3</v>
      </c>
      <c r="EK48">
        <v>1</v>
      </c>
      <c r="EL48">
        <v>2</v>
      </c>
      <c r="EM48">
        <v>2</v>
      </c>
      <c r="EN48">
        <v>1</v>
      </c>
      <c r="EO48">
        <v>1</v>
      </c>
      <c r="EP48">
        <v>2</v>
      </c>
      <c r="EQ48">
        <v>3</v>
      </c>
      <c r="ER48">
        <v>1</v>
      </c>
      <c r="ES48">
        <v>2</v>
      </c>
      <c r="ET48">
        <v>2</v>
      </c>
      <c r="EU48">
        <v>3</v>
      </c>
      <c r="EV48">
        <v>2</v>
      </c>
      <c r="EW48">
        <v>3</v>
      </c>
      <c r="EX48">
        <v>3</v>
      </c>
      <c r="EY48">
        <v>2</v>
      </c>
      <c r="EZ48">
        <v>4</v>
      </c>
      <c r="FA48">
        <v>1</v>
      </c>
      <c r="FB48">
        <v>2</v>
      </c>
      <c r="FC48">
        <v>3</v>
      </c>
      <c r="FD48">
        <v>1</v>
      </c>
      <c r="FE48">
        <v>2</v>
      </c>
      <c r="FF48">
        <v>1</v>
      </c>
      <c r="FG48">
        <v>1</v>
      </c>
      <c r="FH48">
        <v>1</v>
      </c>
      <c r="FI48">
        <v>4</v>
      </c>
      <c r="FJ48">
        <v>2</v>
      </c>
      <c r="FK48">
        <v>1</v>
      </c>
      <c r="FL48">
        <v>4</v>
      </c>
      <c r="FM48">
        <v>1</v>
      </c>
      <c r="FN48">
        <v>3</v>
      </c>
      <c r="FO48">
        <v>4</v>
      </c>
      <c r="FP48">
        <v>4</v>
      </c>
      <c r="FQ48">
        <v>1</v>
      </c>
      <c r="FR48">
        <v>1</v>
      </c>
      <c r="FS48">
        <v>4</v>
      </c>
      <c r="FT48">
        <v>4</v>
      </c>
      <c r="FU48">
        <v>2</v>
      </c>
      <c r="FV48">
        <v>1</v>
      </c>
      <c r="FW48">
        <v>4</v>
      </c>
      <c r="FX48">
        <v>4</v>
      </c>
      <c r="FY48">
        <v>1</v>
      </c>
      <c r="FZ48">
        <v>4</v>
      </c>
      <c r="GA48" s="7">
        <f t="shared" si="0"/>
        <v>21477</v>
      </c>
      <c r="GB48" s="25" t="str">
        <f t="shared" si="3"/>
        <v>Female</v>
      </c>
      <c r="GC48" s="5" t="str">
        <f t="shared" si="112"/>
        <v>Female</v>
      </c>
      <c r="GD48" s="5" t="str">
        <f t="shared" si="113"/>
        <v>19</v>
      </c>
      <c r="GE48" s="5" t="str">
        <f t="shared" si="114"/>
        <v>White</v>
      </c>
      <c r="GF48" s="5" t="str">
        <f t="shared" si="115"/>
        <v>notHisp/Lat</v>
      </c>
      <c r="GG48" s="5">
        <f t="shared" si="116"/>
        <v>0</v>
      </c>
      <c r="GH48" s="5">
        <f t="shared" si="117"/>
        <v>0</v>
      </c>
      <c r="GI48" s="5">
        <f t="shared" si="118"/>
        <v>0</v>
      </c>
      <c r="GJ48" s="5">
        <f t="shared" si="119"/>
        <v>0</v>
      </c>
      <c r="GK48" s="5">
        <f t="shared" si="120"/>
        <v>0</v>
      </c>
      <c r="GL48" s="5">
        <f t="shared" si="121"/>
        <v>2</v>
      </c>
      <c r="GM48" s="5">
        <f t="shared" si="122"/>
        <v>2</v>
      </c>
      <c r="GN48" s="5">
        <f t="shared" si="123"/>
        <v>4</v>
      </c>
      <c r="GO48" s="5">
        <f t="shared" si="124"/>
        <v>1</v>
      </c>
      <c r="GP48" s="8" t="s">
        <v>10</v>
      </c>
      <c r="GQ48" s="5">
        <f t="shared" si="37"/>
        <v>10</v>
      </c>
      <c r="GR48" s="5">
        <f t="shared" si="38"/>
        <v>9</v>
      </c>
      <c r="GS48" s="5">
        <f t="shared" si="39"/>
        <v>17</v>
      </c>
      <c r="GT48" s="5">
        <f t="shared" si="40"/>
        <v>27</v>
      </c>
      <c r="GU48" s="27">
        <f>IF(COUNTBLANK(BH48:CK48)&gt;0,".",SUM(BH48:CK48))</f>
        <v>67</v>
      </c>
      <c r="GV48" s="27">
        <f>SUM(BH48+(5-BI48)+BJ48+(5-BK48)+BL48)</f>
        <v>13</v>
      </c>
      <c r="GW48" s="27">
        <f>SUM(BM48:BO48)</f>
        <v>9</v>
      </c>
      <c r="GX48" s="27">
        <f>SUM(BP48:BV48)</f>
        <v>20</v>
      </c>
      <c r="GY48" s="27">
        <f>SUM(BW48+BX48+BY48+(5-BZ48))</f>
        <v>9</v>
      </c>
      <c r="GZ48" s="27">
        <f>SUM((5-CA48)+(5-CB48)+(5-CC48)+(5-CD48)+(5-CE48)+CF48)</f>
        <v>18</v>
      </c>
      <c r="HA48" s="27">
        <f>SUM((5-CG48)+(5-CH48)+CI48+CJ48+(5-CK48))</f>
        <v>11</v>
      </c>
      <c r="HB48" s="5">
        <f t="shared" si="36"/>
        <v>32</v>
      </c>
      <c r="HC48" s="5" t="str">
        <f t="shared" si="65"/>
        <v>ok</v>
      </c>
      <c r="HD48" s="23">
        <v>1.8476759862894102E-2</v>
      </c>
      <c r="HE48" s="23">
        <f t="shared" si="66"/>
        <v>3.9912415602355424</v>
      </c>
      <c r="HF48" s="23">
        <v>1</v>
      </c>
      <c r="HG48" s="23">
        <v>0.44444444444444442</v>
      </c>
      <c r="HH48" s="5">
        <f>IF(COUNTBLANK(EC48:FF48)&gt;0,".",SUM(EC48:FF48))</f>
        <v>62</v>
      </c>
      <c r="HI48" s="5">
        <f>EI48+EL48+EP48+EV48+FB48</f>
        <v>11</v>
      </c>
      <c r="HJ48" s="5">
        <f>ED48+EE48+EK48+EW48+EY48+EZ48+FD48</f>
        <v>15</v>
      </c>
      <c r="HK48" s="5">
        <f>ES48+ET48</f>
        <v>4</v>
      </c>
      <c r="HL48" s="5">
        <f>FE48+FF48</f>
        <v>3</v>
      </c>
      <c r="HM48" s="5">
        <f t="shared" si="67"/>
        <v>7</v>
      </c>
      <c r="HN48" s="5">
        <f t="shared" si="68"/>
        <v>5</v>
      </c>
      <c r="HO48" s="5">
        <f t="shared" si="69"/>
        <v>4</v>
      </c>
      <c r="HP48" s="5">
        <f t="shared" si="70"/>
        <v>7</v>
      </c>
      <c r="HQ48" s="5">
        <f t="shared" si="71"/>
        <v>4</v>
      </c>
    </row>
    <row r="49" spans="1:225" x14ac:dyDescent="0.25">
      <c r="A49" s="11">
        <v>21478</v>
      </c>
      <c r="B49" s="6" t="s">
        <v>777</v>
      </c>
      <c r="C49" s="6" t="s">
        <v>778</v>
      </c>
      <c r="D49" s="6" t="s">
        <v>766</v>
      </c>
      <c r="E49">
        <v>2</v>
      </c>
      <c r="F49">
        <v>2</v>
      </c>
      <c r="G49">
        <v>1</v>
      </c>
      <c r="H49">
        <v>2</v>
      </c>
      <c r="I49">
        <v>2</v>
      </c>
      <c r="J49">
        <v>2</v>
      </c>
      <c r="K49">
        <v>2</v>
      </c>
      <c r="L49">
        <v>3</v>
      </c>
      <c r="M49">
        <v>2</v>
      </c>
      <c r="N49">
        <v>2</v>
      </c>
      <c r="O49">
        <v>0</v>
      </c>
      <c r="P49">
        <v>0</v>
      </c>
      <c r="Q49">
        <v>0</v>
      </c>
      <c r="R49">
        <v>0</v>
      </c>
      <c r="S49">
        <v>1</v>
      </c>
      <c r="T49">
        <v>1</v>
      </c>
      <c r="U49">
        <v>1</v>
      </c>
      <c r="V49">
        <v>1</v>
      </c>
      <c r="W49">
        <v>0</v>
      </c>
      <c r="X49">
        <v>0</v>
      </c>
      <c r="Y49">
        <v>1</v>
      </c>
      <c r="Z49">
        <v>0</v>
      </c>
      <c r="AA49">
        <v>2</v>
      </c>
      <c r="AB49">
        <v>0</v>
      </c>
      <c r="AC49">
        <v>1</v>
      </c>
      <c r="AD49">
        <v>1</v>
      </c>
      <c r="AE49">
        <v>1</v>
      </c>
      <c r="AF49">
        <v>2</v>
      </c>
      <c r="AG49">
        <v>0</v>
      </c>
      <c r="AH49">
        <v>2</v>
      </c>
      <c r="AI49">
        <v>2</v>
      </c>
      <c r="AJ49">
        <v>1</v>
      </c>
      <c r="AK49">
        <v>4</v>
      </c>
      <c r="AL49">
        <v>1</v>
      </c>
      <c r="AM49">
        <v>1</v>
      </c>
      <c r="AN49">
        <v>2</v>
      </c>
      <c r="AO49">
        <v>3</v>
      </c>
      <c r="AP49">
        <v>1</v>
      </c>
      <c r="AQ49">
        <v>2</v>
      </c>
      <c r="AR49">
        <v>1</v>
      </c>
      <c r="AS49">
        <v>3</v>
      </c>
      <c r="AT49">
        <v>2</v>
      </c>
      <c r="AU49">
        <v>1</v>
      </c>
      <c r="AV49">
        <v>1</v>
      </c>
      <c r="AW49">
        <v>1</v>
      </c>
      <c r="AX49">
        <v>2</v>
      </c>
      <c r="AY49">
        <v>3</v>
      </c>
      <c r="AZ49">
        <v>1</v>
      </c>
      <c r="BA49">
        <v>1</v>
      </c>
      <c r="BB49">
        <v>1</v>
      </c>
      <c r="BC49">
        <v>4</v>
      </c>
      <c r="BD49">
        <v>1</v>
      </c>
      <c r="BE49">
        <v>3</v>
      </c>
      <c r="BF49">
        <v>1</v>
      </c>
      <c r="BG49">
        <v>1</v>
      </c>
      <c r="BH49">
        <v>4</v>
      </c>
      <c r="BI49">
        <v>3</v>
      </c>
      <c r="BJ49">
        <v>2</v>
      </c>
      <c r="BK49">
        <v>3</v>
      </c>
      <c r="BL49">
        <v>1</v>
      </c>
      <c r="BM49">
        <v>3</v>
      </c>
      <c r="BN49">
        <v>4</v>
      </c>
      <c r="BO49">
        <v>4</v>
      </c>
      <c r="BP49">
        <v>3</v>
      </c>
      <c r="BQ49">
        <v>2</v>
      </c>
      <c r="BR49">
        <v>3</v>
      </c>
      <c r="BS49">
        <v>4</v>
      </c>
      <c r="BT49">
        <v>3</v>
      </c>
      <c r="BU49">
        <v>3</v>
      </c>
      <c r="BV49">
        <v>4</v>
      </c>
      <c r="BW49">
        <v>1</v>
      </c>
      <c r="BX49">
        <v>2</v>
      </c>
      <c r="BY49">
        <v>1</v>
      </c>
      <c r="BZ49">
        <v>1</v>
      </c>
      <c r="CA49">
        <v>3</v>
      </c>
      <c r="CB49">
        <v>1</v>
      </c>
      <c r="CC49">
        <v>2</v>
      </c>
      <c r="CD49">
        <v>1</v>
      </c>
      <c r="CE49">
        <v>1</v>
      </c>
      <c r="CF49">
        <v>2</v>
      </c>
      <c r="CG49">
        <v>1</v>
      </c>
      <c r="CH49">
        <v>1</v>
      </c>
      <c r="CI49">
        <v>2</v>
      </c>
      <c r="CJ49">
        <v>4</v>
      </c>
      <c r="CK49">
        <v>3</v>
      </c>
      <c r="CL49">
        <v>2</v>
      </c>
      <c r="CM49">
        <v>2</v>
      </c>
      <c r="CN49">
        <v>2</v>
      </c>
      <c r="CO49">
        <v>0</v>
      </c>
      <c r="CP49">
        <v>2</v>
      </c>
      <c r="CQ49">
        <v>0</v>
      </c>
      <c r="CR49">
        <v>2</v>
      </c>
      <c r="CS49">
        <v>1</v>
      </c>
      <c r="CT49">
        <v>1</v>
      </c>
      <c r="CU49">
        <v>2</v>
      </c>
      <c r="CV49">
        <v>2</v>
      </c>
      <c r="CW49">
        <v>1</v>
      </c>
      <c r="CX49">
        <v>0</v>
      </c>
      <c r="CY49">
        <v>2</v>
      </c>
      <c r="CZ49">
        <v>1</v>
      </c>
      <c r="DA49">
        <v>0</v>
      </c>
      <c r="DB49">
        <v>1</v>
      </c>
      <c r="DC49">
        <v>2</v>
      </c>
      <c r="DD49">
        <v>1</v>
      </c>
      <c r="DE49">
        <v>2</v>
      </c>
      <c r="DF49">
        <v>2</v>
      </c>
      <c r="DG49">
        <v>1</v>
      </c>
      <c r="DH49">
        <v>2</v>
      </c>
      <c r="DI49">
        <v>2</v>
      </c>
      <c r="DJ49">
        <v>1</v>
      </c>
      <c r="DK49">
        <v>1</v>
      </c>
      <c r="DL49">
        <v>2</v>
      </c>
      <c r="DM49">
        <v>2</v>
      </c>
      <c r="DN49">
        <v>1</v>
      </c>
      <c r="DO49">
        <v>2</v>
      </c>
      <c r="DP49">
        <v>1</v>
      </c>
      <c r="DQ49">
        <v>1</v>
      </c>
      <c r="DR49">
        <v>1</v>
      </c>
      <c r="DS49">
        <v>1</v>
      </c>
      <c r="DT49">
        <v>2</v>
      </c>
      <c r="DU49">
        <v>1</v>
      </c>
      <c r="DV49">
        <v>2</v>
      </c>
      <c r="DW49">
        <v>1</v>
      </c>
      <c r="DX49">
        <v>2</v>
      </c>
      <c r="DY49">
        <v>1</v>
      </c>
      <c r="DZ49">
        <v>2</v>
      </c>
      <c r="EA49">
        <v>1</v>
      </c>
      <c r="EB49">
        <v>2</v>
      </c>
      <c r="EC49">
        <v>4</v>
      </c>
      <c r="ED49">
        <v>1</v>
      </c>
      <c r="EE49">
        <v>1</v>
      </c>
      <c r="EF49">
        <v>3</v>
      </c>
      <c r="EG49">
        <v>3</v>
      </c>
      <c r="EH49">
        <v>1</v>
      </c>
      <c r="EI49">
        <v>1</v>
      </c>
      <c r="EJ49">
        <v>1</v>
      </c>
      <c r="EK49">
        <v>1</v>
      </c>
      <c r="EL49">
        <v>2</v>
      </c>
      <c r="EM49">
        <v>1</v>
      </c>
      <c r="EN49">
        <v>1</v>
      </c>
      <c r="EO49">
        <v>2</v>
      </c>
      <c r="EP49">
        <v>3</v>
      </c>
      <c r="EQ49">
        <v>2</v>
      </c>
      <c r="ER49">
        <v>2</v>
      </c>
      <c r="ES49">
        <v>1</v>
      </c>
      <c r="ET49">
        <v>1</v>
      </c>
      <c r="EU49">
        <v>2</v>
      </c>
      <c r="EV49">
        <v>2</v>
      </c>
      <c r="EW49">
        <v>1</v>
      </c>
      <c r="EX49">
        <v>3</v>
      </c>
      <c r="EY49">
        <v>2</v>
      </c>
      <c r="EZ49">
        <v>1</v>
      </c>
      <c r="FA49">
        <v>2</v>
      </c>
      <c r="FB49">
        <v>2</v>
      </c>
      <c r="FC49">
        <v>2</v>
      </c>
      <c r="FD49">
        <v>1</v>
      </c>
      <c r="FE49">
        <v>1</v>
      </c>
      <c r="FF49">
        <v>1</v>
      </c>
      <c r="FG49">
        <v>1</v>
      </c>
      <c r="FH49">
        <v>1</v>
      </c>
      <c r="FI49">
        <v>3</v>
      </c>
      <c r="FJ49">
        <v>1</v>
      </c>
      <c r="FK49">
        <v>2</v>
      </c>
      <c r="FL49">
        <v>2</v>
      </c>
      <c r="FM49">
        <v>1</v>
      </c>
      <c r="FN49">
        <v>1</v>
      </c>
      <c r="FO49">
        <v>4</v>
      </c>
      <c r="FP49">
        <v>4</v>
      </c>
      <c r="FQ49">
        <v>1</v>
      </c>
      <c r="FR49">
        <v>1</v>
      </c>
      <c r="FS49">
        <v>2</v>
      </c>
      <c r="FT49">
        <v>4</v>
      </c>
      <c r="FU49">
        <v>2</v>
      </c>
      <c r="FV49">
        <v>4</v>
      </c>
      <c r="FW49">
        <v>4</v>
      </c>
      <c r="FX49">
        <v>4</v>
      </c>
      <c r="FY49">
        <v>2</v>
      </c>
      <c r="FZ49">
        <v>1</v>
      </c>
      <c r="GA49" s="7">
        <f t="shared" si="0"/>
        <v>21478</v>
      </c>
      <c r="GB49" s="25" t="str">
        <f t="shared" si="3"/>
        <v>Female</v>
      </c>
      <c r="GC49" s="5" t="str">
        <f t="shared" si="112"/>
        <v>female</v>
      </c>
      <c r="GD49" s="5" t="str">
        <f t="shared" si="113"/>
        <v>34</v>
      </c>
      <c r="GE49" s="5" t="str">
        <f t="shared" si="114"/>
        <v>White</v>
      </c>
      <c r="GF49" s="5" t="str">
        <f t="shared" si="115"/>
        <v>notHisp/Lat</v>
      </c>
      <c r="GG49" s="5">
        <f t="shared" si="116"/>
        <v>0</v>
      </c>
      <c r="GH49" s="5">
        <f t="shared" si="117"/>
        <v>1</v>
      </c>
      <c r="GI49" s="5">
        <f t="shared" si="118"/>
        <v>0</v>
      </c>
      <c r="GJ49" s="5">
        <f t="shared" si="119"/>
        <v>0</v>
      </c>
      <c r="GK49" s="5">
        <f t="shared" si="120"/>
        <v>0</v>
      </c>
      <c r="GL49" s="5">
        <f t="shared" si="121"/>
        <v>2</v>
      </c>
      <c r="GM49" s="5">
        <f t="shared" si="122"/>
        <v>3</v>
      </c>
      <c r="GN49" s="5">
        <f t="shared" si="123"/>
        <v>2</v>
      </c>
      <c r="GO49" s="5">
        <f t="shared" si="124"/>
        <v>2</v>
      </c>
      <c r="GP49" s="8" t="s">
        <v>10</v>
      </c>
      <c r="GQ49" s="5">
        <f t="shared" si="37"/>
        <v>16</v>
      </c>
      <c r="GR49" s="5">
        <f t="shared" si="38"/>
        <v>9</v>
      </c>
      <c r="GS49" s="5">
        <f t="shared" si="39"/>
        <v>20</v>
      </c>
      <c r="GT49" s="5">
        <f t="shared" si="40"/>
        <v>24</v>
      </c>
      <c r="GU49" s="27">
        <f>IF(COUNTBLANK(BH49:CK49)&gt;0,".",SUM(BH49:CK49))</f>
        <v>72</v>
      </c>
      <c r="GV49" s="27">
        <f>SUM(BH49+(5-BI49)+BJ49+(5-BK49)+BL49)</f>
        <v>11</v>
      </c>
      <c r="GW49" s="27">
        <f>SUM(BM49:BO49)</f>
        <v>11</v>
      </c>
      <c r="GX49" s="27">
        <f>SUM(BP49:BV49)</f>
        <v>22</v>
      </c>
      <c r="GY49" s="27">
        <f>SUM(BW49+BX49+BY49+(5-BZ49))</f>
        <v>8</v>
      </c>
      <c r="GZ49" s="27">
        <f>SUM((5-CA49)+(5-CB49)+(5-CC49)+(5-CD49)+(5-CE49)+CF49)</f>
        <v>19</v>
      </c>
      <c r="HA49" s="27">
        <f>SUM((5-CG49)+(5-CH49)+CI49+CJ49+(5-CK49))</f>
        <v>16</v>
      </c>
      <c r="HB49" s="5">
        <f t="shared" si="36"/>
        <v>28</v>
      </c>
      <c r="HC49" s="5" t="str">
        <f t="shared" si="65"/>
        <v>ok</v>
      </c>
      <c r="HD49" s="23">
        <v>7.3112832663351553E-3</v>
      </c>
      <c r="HE49" s="23">
        <f t="shared" si="66"/>
        <v>4.9183364711971942</v>
      </c>
      <c r="HF49" s="23">
        <v>0.92592592592592593</v>
      </c>
      <c r="HG49" s="23">
        <v>0.66666666666666663</v>
      </c>
      <c r="HH49" s="5">
        <f>IF(COUNTBLANK(EC49:FF49)&gt;0,".",SUM(EC49:FF49))</f>
        <v>51</v>
      </c>
      <c r="HI49" s="5">
        <f>EI49+EL49+EP49+EV49+FB49</f>
        <v>10</v>
      </c>
      <c r="HJ49" s="5">
        <f>ED49+EE49+EK49+EW49+EY49+EZ49+FD49</f>
        <v>8</v>
      </c>
      <c r="HK49" s="5">
        <f>ES49+ET49</f>
        <v>2</v>
      </c>
      <c r="HL49" s="5">
        <f>FE49+FF49</f>
        <v>2</v>
      </c>
      <c r="HM49" s="5">
        <f t="shared" si="67"/>
        <v>13</v>
      </c>
      <c r="HN49" s="5">
        <f t="shared" si="68"/>
        <v>4</v>
      </c>
      <c r="HO49" s="5">
        <f t="shared" si="69"/>
        <v>6</v>
      </c>
      <c r="HP49" s="5">
        <f t="shared" si="70"/>
        <v>4</v>
      </c>
      <c r="HQ49" s="5">
        <f t="shared" si="71"/>
        <v>8</v>
      </c>
    </row>
    <row r="50" spans="1:225" x14ac:dyDescent="0.25">
      <c r="A50" s="11">
        <v>21479</v>
      </c>
      <c r="B50" s="6" t="s">
        <v>777</v>
      </c>
      <c r="C50" s="6" t="s">
        <v>775</v>
      </c>
      <c r="D50" s="6" t="s">
        <v>766</v>
      </c>
      <c r="E50">
        <v>2</v>
      </c>
      <c r="F50">
        <v>1</v>
      </c>
      <c r="G50">
        <v>1</v>
      </c>
      <c r="H50">
        <v>2</v>
      </c>
      <c r="I50">
        <v>2</v>
      </c>
      <c r="J50">
        <v>2</v>
      </c>
      <c r="K50">
        <v>3</v>
      </c>
      <c r="L50">
        <v>4</v>
      </c>
      <c r="M50">
        <v>2</v>
      </c>
      <c r="N50">
        <v>2</v>
      </c>
      <c r="O50">
        <v>1</v>
      </c>
      <c r="P50">
        <v>0</v>
      </c>
      <c r="Q50">
        <v>0</v>
      </c>
      <c r="R50">
        <v>0</v>
      </c>
      <c r="S50">
        <v>0</v>
      </c>
      <c r="T50">
        <v>0</v>
      </c>
      <c r="U50">
        <v>0</v>
      </c>
      <c r="V50">
        <v>0</v>
      </c>
      <c r="W50">
        <v>0</v>
      </c>
      <c r="X50">
        <v>1</v>
      </c>
      <c r="Y50">
        <v>1</v>
      </c>
      <c r="Z50">
        <v>0</v>
      </c>
      <c r="AA50">
        <v>1</v>
      </c>
      <c r="AB50">
        <v>0</v>
      </c>
      <c r="AC50">
        <v>1</v>
      </c>
      <c r="AD50">
        <v>0</v>
      </c>
      <c r="AE50">
        <v>0</v>
      </c>
      <c r="AF50">
        <v>1</v>
      </c>
      <c r="AG50">
        <v>0</v>
      </c>
      <c r="AH50">
        <v>2</v>
      </c>
      <c r="AI50">
        <v>0</v>
      </c>
      <c r="AJ50">
        <v>1</v>
      </c>
      <c r="AK50">
        <v>4</v>
      </c>
      <c r="AL50">
        <v>3</v>
      </c>
      <c r="AM50">
        <v>2</v>
      </c>
      <c r="AN50">
        <v>3</v>
      </c>
      <c r="AO50">
        <v>3</v>
      </c>
      <c r="AP50">
        <v>1</v>
      </c>
      <c r="AQ50">
        <v>2</v>
      </c>
      <c r="AR50">
        <v>3</v>
      </c>
      <c r="AS50">
        <v>3</v>
      </c>
      <c r="AT50">
        <v>4</v>
      </c>
      <c r="AU50">
        <v>2</v>
      </c>
      <c r="AV50">
        <v>1</v>
      </c>
      <c r="AW50">
        <v>2</v>
      </c>
      <c r="AX50">
        <v>4</v>
      </c>
      <c r="AY50">
        <v>1</v>
      </c>
      <c r="AZ50">
        <v>1</v>
      </c>
      <c r="BA50">
        <v>1</v>
      </c>
      <c r="BB50">
        <v>2</v>
      </c>
      <c r="BC50">
        <v>3</v>
      </c>
      <c r="BD50">
        <v>4</v>
      </c>
      <c r="BE50">
        <v>3</v>
      </c>
      <c r="BF50">
        <v>2</v>
      </c>
      <c r="BG50">
        <v>1</v>
      </c>
      <c r="BH50">
        <v>3</v>
      </c>
      <c r="BI50">
        <v>2</v>
      </c>
      <c r="BJ50">
        <v>1</v>
      </c>
      <c r="BK50">
        <v>2</v>
      </c>
      <c r="BL50">
        <v>1</v>
      </c>
      <c r="BM50">
        <v>3</v>
      </c>
      <c r="BN50">
        <v>3</v>
      </c>
      <c r="BO50">
        <v>3</v>
      </c>
      <c r="BP50">
        <v>3</v>
      </c>
      <c r="BQ50">
        <v>2</v>
      </c>
      <c r="BR50">
        <v>3</v>
      </c>
      <c r="BS50">
        <v>3</v>
      </c>
      <c r="BT50">
        <v>3</v>
      </c>
      <c r="BU50">
        <v>2</v>
      </c>
      <c r="BV50">
        <v>3</v>
      </c>
      <c r="BW50">
        <v>1</v>
      </c>
      <c r="BX50">
        <v>2</v>
      </c>
      <c r="BY50">
        <v>2</v>
      </c>
      <c r="BZ50">
        <v>1</v>
      </c>
      <c r="CA50">
        <v>2</v>
      </c>
      <c r="CB50">
        <v>1</v>
      </c>
      <c r="CC50">
        <v>4</v>
      </c>
      <c r="CD50">
        <v>1</v>
      </c>
      <c r="CE50">
        <v>1</v>
      </c>
      <c r="CF50">
        <v>1</v>
      </c>
      <c r="CG50">
        <v>4</v>
      </c>
      <c r="CH50">
        <v>2</v>
      </c>
      <c r="CI50">
        <v>2</v>
      </c>
      <c r="CJ50">
        <v>2</v>
      </c>
      <c r="CK50">
        <v>2</v>
      </c>
      <c r="CL50">
        <v>2</v>
      </c>
      <c r="CM50">
        <v>1</v>
      </c>
      <c r="CN50">
        <v>1</v>
      </c>
      <c r="CO50">
        <v>1</v>
      </c>
      <c r="CP50">
        <v>2</v>
      </c>
      <c r="CQ50">
        <v>2</v>
      </c>
      <c r="CR50">
        <v>2</v>
      </c>
      <c r="CS50">
        <v>2</v>
      </c>
      <c r="CT50">
        <v>1</v>
      </c>
      <c r="CU50">
        <v>0</v>
      </c>
      <c r="CV50">
        <v>0</v>
      </c>
      <c r="CW50">
        <v>1</v>
      </c>
      <c r="CX50">
        <v>0</v>
      </c>
      <c r="CY50">
        <v>0</v>
      </c>
      <c r="CZ50">
        <v>1</v>
      </c>
      <c r="DA50">
        <v>0</v>
      </c>
      <c r="DB50">
        <v>1</v>
      </c>
      <c r="DC50">
        <v>2</v>
      </c>
      <c r="DD50">
        <v>2</v>
      </c>
      <c r="DE50">
        <v>2</v>
      </c>
      <c r="DF50">
        <v>2</v>
      </c>
      <c r="DG50">
        <v>1</v>
      </c>
      <c r="DH50">
        <v>2</v>
      </c>
      <c r="DI50">
        <v>2</v>
      </c>
      <c r="DJ50">
        <v>1</v>
      </c>
      <c r="DK50">
        <v>2</v>
      </c>
      <c r="DL50">
        <v>2</v>
      </c>
      <c r="DM50">
        <v>1</v>
      </c>
      <c r="DN50">
        <v>1</v>
      </c>
      <c r="DO50">
        <v>2</v>
      </c>
      <c r="DP50">
        <v>1</v>
      </c>
      <c r="DQ50">
        <v>1</v>
      </c>
      <c r="DR50">
        <v>1</v>
      </c>
      <c r="DS50">
        <v>2</v>
      </c>
      <c r="DT50">
        <v>2</v>
      </c>
      <c r="DU50">
        <v>1</v>
      </c>
      <c r="DV50">
        <v>2</v>
      </c>
      <c r="DW50">
        <v>1</v>
      </c>
      <c r="DX50">
        <v>2</v>
      </c>
      <c r="DY50">
        <v>1</v>
      </c>
      <c r="DZ50">
        <v>2</v>
      </c>
      <c r="EA50">
        <v>1</v>
      </c>
      <c r="EB50">
        <v>2</v>
      </c>
      <c r="EC50">
        <v>2</v>
      </c>
      <c r="ED50">
        <v>2</v>
      </c>
      <c r="EE50">
        <v>1</v>
      </c>
      <c r="EF50">
        <v>1</v>
      </c>
      <c r="EG50">
        <v>2</v>
      </c>
      <c r="EH50">
        <v>2</v>
      </c>
      <c r="EI50">
        <v>2</v>
      </c>
      <c r="EJ50">
        <v>1</v>
      </c>
      <c r="EK50">
        <v>1</v>
      </c>
      <c r="EL50">
        <v>1</v>
      </c>
      <c r="EM50">
        <v>1</v>
      </c>
      <c r="EN50">
        <v>1</v>
      </c>
      <c r="EO50">
        <v>2</v>
      </c>
      <c r="EP50">
        <v>3</v>
      </c>
      <c r="EQ50">
        <v>3</v>
      </c>
      <c r="ER50">
        <v>1</v>
      </c>
      <c r="ES50">
        <v>1</v>
      </c>
      <c r="ET50">
        <v>1</v>
      </c>
      <c r="EU50">
        <v>2</v>
      </c>
      <c r="EV50">
        <v>2</v>
      </c>
      <c r="EW50">
        <v>1</v>
      </c>
      <c r="EX50">
        <v>2</v>
      </c>
      <c r="EY50">
        <v>1</v>
      </c>
      <c r="EZ50">
        <v>1</v>
      </c>
      <c r="FA50">
        <v>1</v>
      </c>
      <c r="FB50">
        <v>1</v>
      </c>
      <c r="FC50">
        <v>1</v>
      </c>
      <c r="FD50">
        <v>1</v>
      </c>
      <c r="FE50">
        <v>1</v>
      </c>
      <c r="FF50">
        <v>1</v>
      </c>
      <c r="FG50">
        <v>1</v>
      </c>
      <c r="FH50">
        <v>2</v>
      </c>
      <c r="FI50">
        <v>4</v>
      </c>
      <c r="FJ50">
        <v>3</v>
      </c>
      <c r="FK50">
        <v>2</v>
      </c>
      <c r="FL50">
        <v>3</v>
      </c>
      <c r="FM50">
        <v>2</v>
      </c>
      <c r="FN50">
        <v>3</v>
      </c>
      <c r="FO50">
        <v>4</v>
      </c>
      <c r="FP50">
        <v>4</v>
      </c>
      <c r="FQ50">
        <v>1</v>
      </c>
      <c r="FR50">
        <v>2</v>
      </c>
      <c r="FS50">
        <v>3</v>
      </c>
      <c r="FT50">
        <v>3</v>
      </c>
      <c r="FU50">
        <v>3</v>
      </c>
      <c r="FV50">
        <v>4</v>
      </c>
      <c r="FW50">
        <v>4</v>
      </c>
      <c r="FX50">
        <v>4</v>
      </c>
      <c r="FY50">
        <v>2</v>
      </c>
      <c r="FZ50">
        <v>4</v>
      </c>
      <c r="GA50" s="7">
        <f t="shared" si="0"/>
        <v>21479</v>
      </c>
      <c r="GB50" s="25" t="str">
        <f t="shared" si="3"/>
        <v>Female</v>
      </c>
      <c r="GC50" s="5" t="str">
        <f t="shared" si="112"/>
        <v>female</v>
      </c>
      <c r="GD50" s="5" t="str">
        <f t="shared" si="113"/>
        <v>19</v>
      </c>
      <c r="GE50" s="5" t="str">
        <f t="shared" si="114"/>
        <v>White</v>
      </c>
      <c r="GF50" s="5" t="str">
        <f t="shared" si="115"/>
        <v>notHisp/Lat</v>
      </c>
      <c r="GG50" s="5">
        <f t="shared" si="116"/>
        <v>1</v>
      </c>
      <c r="GH50" s="5">
        <f t="shared" si="117"/>
        <v>1</v>
      </c>
      <c r="GI50" s="5">
        <f t="shared" si="118"/>
        <v>0</v>
      </c>
      <c r="GJ50" s="5">
        <f t="shared" si="119"/>
        <v>0</v>
      </c>
      <c r="GK50" s="5">
        <f t="shared" si="120"/>
        <v>0</v>
      </c>
      <c r="GL50" s="5">
        <f t="shared" si="121"/>
        <v>3</v>
      </c>
      <c r="GM50" s="5">
        <f t="shared" si="122"/>
        <v>4</v>
      </c>
      <c r="GN50" s="5">
        <f t="shared" si="123"/>
        <v>2</v>
      </c>
      <c r="GO50" s="5">
        <f t="shared" si="124"/>
        <v>2</v>
      </c>
      <c r="GP50" s="8" t="s">
        <v>10</v>
      </c>
      <c r="GQ50" s="5">
        <f t="shared" si="37"/>
        <v>8</v>
      </c>
      <c r="GR50" s="5">
        <f t="shared" si="38"/>
        <v>7</v>
      </c>
      <c r="GS50" s="5">
        <f t="shared" si="39"/>
        <v>17</v>
      </c>
      <c r="GT50" s="5">
        <f t="shared" si="40"/>
        <v>25</v>
      </c>
      <c r="GU50" s="27">
        <f>IF(COUNTBLANK(BH50:CK50)&gt;0,".",SUM(BH50:CK50))</f>
        <v>65</v>
      </c>
      <c r="GV50" s="27">
        <f>SUM(BH50+(5-BI50)+BJ50+(5-BK50)+BL50)</f>
        <v>11</v>
      </c>
      <c r="GW50" s="27">
        <f>SUM(BM50:BO50)</f>
        <v>9</v>
      </c>
      <c r="GX50" s="27">
        <f>SUM(BP50:BV50)</f>
        <v>19</v>
      </c>
      <c r="GY50" s="27">
        <f>SUM(BW50+BX50+BY50+(5-BZ50))</f>
        <v>9</v>
      </c>
      <c r="GZ50" s="27">
        <f>SUM((5-CA50)+(5-CB50)+(5-CC50)+(5-CD50)+(5-CE50)+CF50)</f>
        <v>17</v>
      </c>
      <c r="HA50" s="27">
        <f>SUM((5-CG50)+(5-CH50)+CI50+CJ50+(5-CK50))</f>
        <v>11</v>
      </c>
      <c r="HB50" s="5">
        <f t="shared" si="36"/>
        <v>18</v>
      </c>
      <c r="HC50" s="5" t="str">
        <f t="shared" si="65"/>
        <v>ok</v>
      </c>
      <c r="HD50" s="23">
        <v>3.887578360113175E-3</v>
      </c>
      <c r="HE50" s="23">
        <f t="shared" si="66"/>
        <v>5.549968844737637</v>
      </c>
      <c r="HF50" s="23">
        <v>1</v>
      </c>
      <c r="HG50" s="23">
        <v>0.55555555555555558</v>
      </c>
      <c r="HH50" s="5">
        <f>IF(COUNTBLANK(EC50:FF50)&gt;0,".",SUM(EC50:FF50))</f>
        <v>43</v>
      </c>
      <c r="HI50" s="5">
        <f>EI50+EL50+EP50+EV50+FB50</f>
        <v>9</v>
      </c>
      <c r="HJ50" s="5">
        <f>ED50+EE50+EK50+EW50+EY50+EZ50+FD50</f>
        <v>8</v>
      </c>
      <c r="HK50" s="5">
        <f>ES50+ET50</f>
        <v>2</v>
      </c>
      <c r="HL50" s="5">
        <f>FE50+FF50</f>
        <v>2</v>
      </c>
      <c r="HM50" s="5">
        <f t="shared" si="67"/>
        <v>8</v>
      </c>
      <c r="HN50" s="5">
        <f t="shared" si="68"/>
        <v>7</v>
      </c>
      <c r="HO50" s="5">
        <f t="shared" si="69"/>
        <v>8</v>
      </c>
      <c r="HP50" s="5">
        <f t="shared" si="70"/>
        <v>5</v>
      </c>
      <c r="HQ50" s="5">
        <f t="shared" si="71"/>
        <v>4</v>
      </c>
    </row>
    <row r="51" spans="1:225" x14ac:dyDescent="0.25">
      <c r="A51" s="15" t="s">
        <v>858</v>
      </c>
      <c r="B51" s="13" t="s">
        <v>764</v>
      </c>
      <c r="C51" s="13" t="s">
        <v>780</v>
      </c>
      <c r="D51" s="13" t="s">
        <v>766</v>
      </c>
      <c r="E51" s="12">
        <v>1</v>
      </c>
      <c r="F51" s="12">
        <v>1</v>
      </c>
      <c r="G51" s="12">
        <v>2</v>
      </c>
      <c r="H51" s="12">
        <v>2</v>
      </c>
      <c r="I51" s="12">
        <v>2</v>
      </c>
      <c r="J51" s="12">
        <v>2</v>
      </c>
      <c r="K51" s="12">
        <v>2</v>
      </c>
      <c r="L51" s="12">
        <v>2</v>
      </c>
      <c r="M51" s="12">
        <v>2</v>
      </c>
      <c r="N51" s="12">
        <v>2</v>
      </c>
      <c r="O51" s="16">
        <v>1</v>
      </c>
      <c r="P51" s="16">
        <v>1</v>
      </c>
      <c r="Q51" s="16">
        <v>0</v>
      </c>
      <c r="R51" s="16">
        <v>0</v>
      </c>
      <c r="S51" s="16">
        <v>0</v>
      </c>
      <c r="T51" s="16">
        <v>0</v>
      </c>
      <c r="U51" s="16">
        <v>0</v>
      </c>
      <c r="V51" s="16">
        <v>1</v>
      </c>
      <c r="W51" s="16">
        <v>0</v>
      </c>
      <c r="X51" s="16">
        <v>1</v>
      </c>
      <c r="Y51" s="16">
        <v>0</v>
      </c>
      <c r="Z51" s="16">
        <v>1</v>
      </c>
      <c r="AA51" s="16">
        <v>4</v>
      </c>
      <c r="AB51" s="16">
        <v>0</v>
      </c>
      <c r="AC51" s="16">
        <v>1</v>
      </c>
      <c r="AD51" s="16">
        <v>0</v>
      </c>
      <c r="AE51" s="16">
        <v>0</v>
      </c>
      <c r="AF51" s="16">
        <v>1</v>
      </c>
      <c r="AG51" s="16">
        <v>4</v>
      </c>
      <c r="AH51" s="16">
        <v>2</v>
      </c>
      <c r="AI51" s="16">
        <v>0</v>
      </c>
      <c r="AJ51" s="14" t="s">
        <v>10</v>
      </c>
      <c r="AK51" s="14" t="s">
        <v>10</v>
      </c>
      <c r="AL51" s="14" t="s">
        <v>10</v>
      </c>
      <c r="AM51" s="14" t="s">
        <v>10</v>
      </c>
      <c r="AN51" s="14" t="s">
        <v>10</v>
      </c>
      <c r="AO51" s="14" t="s">
        <v>10</v>
      </c>
      <c r="AP51" s="14" t="s">
        <v>10</v>
      </c>
      <c r="AQ51" s="14" t="s">
        <v>10</v>
      </c>
      <c r="AR51" s="14" t="s">
        <v>10</v>
      </c>
      <c r="AS51" s="14" t="s">
        <v>10</v>
      </c>
      <c r="AT51" s="14" t="s">
        <v>10</v>
      </c>
      <c r="AU51" s="14" t="s">
        <v>10</v>
      </c>
      <c r="AV51" s="14" t="s">
        <v>10</v>
      </c>
      <c r="AW51" s="14" t="s">
        <v>10</v>
      </c>
      <c r="AX51" s="14" t="s">
        <v>10</v>
      </c>
      <c r="AY51" s="14" t="s">
        <v>10</v>
      </c>
      <c r="AZ51" s="14" t="s">
        <v>10</v>
      </c>
      <c r="BA51" s="14" t="s">
        <v>10</v>
      </c>
      <c r="BB51" s="14" t="s">
        <v>10</v>
      </c>
      <c r="BC51" s="14" t="s">
        <v>10</v>
      </c>
      <c r="BD51" s="14" t="s">
        <v>10</v>
      </c>
      <c r="BE51" s="14" t="s">
        <v>10</v>
      </c>
      <c r="BF51" s="14" t="s">
        <v>10</v>
      </c>
      <c r="BG51" s="14" t="s">
        <v>10</v>
      </c>
      <c r="BH51">
        <v>2</v>
      </c>
      <c r="BI51">
        <v>3</v>
      </c>
      <c r="BJ51">
        <v>2</v>
      </c>
      <c r="BK51">
        <v>3</v>
      </c>
      <c r="BL51">
        <v>2</v>
      </c>
      <c r="BM51">
        <v>3</v>
      </c>
      <c r="BN51">
        <v>3</v>
      </c>
      <c r="BO51">
        <v>2</v>
      </c>
      <c r="BP51">
        <v>1</v>
      </c>
      <c r="BQ51">
        <v>4</v>
      </c>
      <c r="BR51">
        <v>3</v>
      </c>
      <c r="BS51">
        <v>3</v>
      </c>
      <c r="BT51">
        <v>3</v>
      </c>
      <c r="BU51">
        <v>2</v>
      </c>
      <c r="BV51">
        <v>3</v>
      </c>
      <c r="BW51">
        <v>1</v>
      </c>
      <c r="BX51">
        <v>3</v>
      </c>
      <c r="BY51">
        <v>2</v>
      </c>
      <c r="BZ51">
        <v>2</v>
      </c>
      <c r="CA51">
        <v>2</v>
      </c>
      <c r="CB51">
        <v>1</v>
      </c>
      <c r="CC51">
        <v>2</v>
      </c>
      <c r="CD51">
        <v>2</v>
      </c>
      <c r="CE51">
        <v>2</v>
      </c>
      <c r="CF51">
        <v>1</v>
      </c>
      <c r="CG51">
        <v>1</v>
      </c>
      <c r="CH51">
        <v>3</v>
      </c>
      <c r="CI51">
        <v>3</v>
      </c>
      <c r="CJ51">
        <v>3</v>
      </c>
      <c r="CK51">
        <v>2</v>
      </c>
      <c r="CL51">
        <v>2</v>
      </c>
      <c r="CM51">
        <v>0</v>
      </c>
      <c r="CN51">
        <v>1</v>
      </c>
      <c r="CO51">
        <v>2</v>
      </c>
      <c r="CP51">
        <v>1</v>
      </c>
      <c r="CQ51">
        <v>2</v>
      </c>
      <c r="CR51">
        <v>1</v>
      </c>
      <c r="CS51">
        <v>1</v>
      </c>
      <c r="CT51">
        <v>2</v>
      </c>
      <c r="CU51">
        <v>0</v>
      </c>
      <c r="CV51">
        <v>0</v>
      </c>
      <c r="CW51">
        <v>0</v>
      </c>
      <c r="CX51">
        <v>2</v>
      </c>
      <c r="CY51">
        <v>0</v>
      </c>
      <c r="CZ51">
        <v>2</v>
      </c>
      <c r="DA51">
        <v>2</v>
      </c>
      <c r="DB51">
        <v>1</v>
      </c>
      <c r="DC51">
        <v>2</v>
      </c>
      <c r="DD51">
        <v>2</v>
      </c>
      <c r="DE51">
        <v>2</v>
      </c>
      <c r="DF51">
        <v>2</v>
      </c>
      <c r="DG51">
        <v>1</v>
      </c>
      <c r="DH51">
        <v>2</v>
      </c>
      <c r="DI51">
        <v>2</v>
      </c>
      <c r="DJ51">
        <v>1</v>
      </c>
      <c r="DK51">
        <v>2</v>
      </c>
      <c r="DL51">
        <v>2</v>
      </c>
      <c r="DM51">
        <v>2</v>
      </c>
      <c r="DN51">
        <v>1</v>
      </c>
      <c r="DO51">
        <v>2</v>
      </c>
      <c r="DP51">
        <v>2</v>
      </c>
      <c r="DQ51">
        <v>2</v>
      </c>
      <c r="DR51">
        <v>2</v>
      </c>
      <c r="DS51">
        <v>2</v>
      </c>
      <c r="DT51">
        <v>2</v>
      </c>
      <c r="DU51">
        <v>1</v>
      </c>
      <c r="DV51">
        <v>2</v>
      </c>
      <c r="DW51">
        <v>2</v>
      </c>
      <c r="DX51">
        <v>2</v>
      </c>
      <c r="DY51">
        <v>2</v>
      </c>
      <c r="DZ51">
        <v>2</v>
      </c>
      <c r="EA51">
        <v>1</v>
      </c>
      <c r="EB51">
        <v>2</v>
      </c>
      <c r="EC51">
        <v>2</v>
      </c>
      <c r="ED51">
        <v>2</v>
      </c>
      <c r="EE51">
        <v>3</v>
      </c>
      <c r="EF51">
        <v>3</v>
      </c>
      <c r="EG51">
        <v>3</v>
      </c>
      <c r="EH51">
        <v>1</v>
      </c>
      <c r="EI51">
        <v>4</v>
      </c>
      <c r="EJ51">
        <v>2</v>
      </c>
      <c r="EK51">
        <v>2</v>
      </c>
      <c r="EL51">
        <v>2</v>
      </c>
      <c r="EM51">
        <v>1</v>
      </c>
      <c r="EN51">
        <v>1</v>
      </c>
      <c r="EO51">
        <v>2</v>
      </c>
      <c r="EP51">
        <v>2</v>
      </c>
      <c r="EQ51">
        <v>1</v>
      </c>
      <c r="ER51">
        <v>2</v>
      </c>
      <c r="ES51">
        <v>1</v>
      </c>
      <c r="ET51">
        <v>1</v>
      </c>
      <c r="EU51">
        <v>1</v>
      </c>
      <c r="EV51">
        <v>2</v>
      </c>
      <c r="EW51">
        <v>1</v>
      </c>
      <c r="EX51">
        <v>2</v>
      </c>
      <c r="EY51">
        <v>2</v>
      </c>
      <c r="EZ51">
        <v>2</v>
      </c>
      <c r="FA51">
        <v>2</v>
      </c>
      <c r="FB51">
        <v>3</v>
      </c>
      <c r="FC51">
        <v>1</v>
      </c>
      <c r="FD51">
        <v>1</v>
      </c>
      <c r="FE51">
        <v>1</v>
      </c>
      <c r="FF51">
        <v>1</v>
      </c>
      <c r="FG51">
        <v>2</v>
      </c>
      <c r="FH51">
        <v>3</v>
      </c>
      <c r="FI51">
        <v>4</v>
      </c>
      <c r="FJ51">
        <v>3</v>
      </c>
      <c r="FK51">
        <v>2</v>
      </c>
      <c r="FL51">
        <v>1</v>
      </c>
      <c r="FM51">
        <v>2</v>
      </c>
      <c r="FN51">
        <v>2</v>
      </c>
      <c r="FO51">
        <v>2</v>
      </c>
      <c r="FP51">
        <v>3</v>
      </c>
      <c r="FQ51">
        <v>3</v>
      </c>
      <c r="FR51">
        <v>3</v>
      </c>
      <c r="FS51">
        <v>2</v>
      </c>
      <c r="FT51">
        <v>1</v>
      </c>
      <c r="FU51">
        <v>2</v>
      </c>
      <c r="FV51">
        <v>1</v>
      </c>
      <c r="FW51">
        <v>4</v>
      </c>
      <c r="FX51">
        <v>1</v>
      </c>
      <c r="FY51">
        <v>3</v>
      </c>
      <c r="FZ51">
        <v>3</v>
      </c>
      <c r="GA51" s="7" t="str">
        <f t="shared" si="0"/>
        <v>21480</v>
      </c>
      <c r="GB51" s="25" t="str">
        <f t="shared" si="3"/>
        <v>Female</v>
      </c>
      <c r="GC51" s="5" t="str">
        <f t="shared" si="112"/>
        <v>Female</v>
      </c>
      <c r="GD51" s="5" t="str">
        <f t="shared" si="113"/>
        <v>20</v>
      </c>
      <c r="GE51" s="5" t="str">
        <f t="shared" si="114"/>
        <v>White</v>
      </c>
      <c r="GF51" s="5" t="str">
        <f t="shared" si="115"/>
        <v>Hisp/Lat</v>
      </c>
      <c r="GG51" s="5">
        <f t="shared" si="116"/>
        <v>1</v>
      </c>
      <c r="GH51" s="5">
        <f t="shared" si="117"/>
        <v>0</v>
      </c>
      <c r="GI51" s="5">
        <f t="shared" si="118"/>
        <v>0</v>
      </c>
      <c r="GJ51" s="5">
        <f t="shared" si="119"/>
        <v>0</v>
      </c>
      <c r="GK51" s="5">
        <f t="shared" si="120"/>
        <v>0</v>
      </c>
      <c r="GL51" s="5">
        <f t="shared" si="121"/>
        <v>2</v>
      </c>
      <c r="GM51" s="5">
        <f t="shared" si="122"/>
        <v>2</v>
      </c>
      <c r="GN51" s="5">
        <f t="shared" si="123"/>
        <v>2</v>
      </c>
      <c r="GO51" s="5">
        <f t="shared" si="124"/>
        <v>2</v>
      </c>
      <c r="GP51" s="8"/>
      <c r="GQ51" s="14" t="s">
        <v>10</v>
      </c>
      <c r="GR51" s="14" t="s">
        <v>10</v>
      </c>
      <c r="GS51" s="14" t="s">
        <v>10</v>
      </c>
      <c r="GT51" s="14" t="s">
        <v>10</v>
      </c>
      <c r="GU51" s="27" t="s">
        <v>10</v>
      </c>
      <c r="GV51" s="27" t="s">
        <v>10</v>
      </c>
      <c r="GW51" s="27" t="s">
        <v>10</v>
      </c>
      <c r="GX51" s="27" t="s">
        <v>10</v>
      </c>
      <c r="GY51" s="27" t="s">
        <v>10</v>
      </c>
      <c r="GZ51" s="27" t="s">
        <v>10</v>
      </c>
      <c r="HA51" s="27" t="s">
        <v>10</v>
      </c>
      <c r="HB51" s="5">
        <f t="shared" si="36"/>
        <v>6</v>
      </c>
      <c r="HC51" s="5" t="str">
        <f t="shared" si="65"/>
        <v>ok</v>
      </c>
      <c r="HD51" s="23">
        <v>6.3091820237071345E-4</v>
      </c>
      <c r="HE51" s="23">
        <f t="shared" si="66"/>
        <v>7.3683343355681155</v>
      </c>
      <c r="HF51" s="23">
        <v>0.96296296296296291</v>
      </c>
      <c r="HG51" s="23">
        <v>0.88888888888888884</v>
      </c>
      <c r="HH51" s="5">
        <f>IF(COUNTBLANK(EC51:FF51)&gt;0,".",SUM(EC51:FF51))</f>
        <v>54</v>
      </c>
      <c r="HI51" s="5">
        <f>EI51+EL51+EP51+EV51+FB51</f>
        <v>13</v>
      </c>
      <c r="HJ51" s="5">
        <f>ED51+EE51+EK51+EW51+EY51+EZ51+FD51</f>
        <v>13</v>
      </c>
      <c r="HK51" s="5">
        <f>ES51+ET51</f>
        <v>2</v>
      </c>
      <c r="HL51" s="5">
        <f>FE51+FF51</f>
        <v>2</v>
      </c>
      <c r="HM51" s="5">
        <f t="shared" si="67"/>
        <v>13</v>
      </c>
      <c r="HN51" s="5">
        <f t="shared" si="68"/>
        <v>10</v>
      </c>
      <c r="HO51" s="5">
        <f t="shared" si="69"/>
        <v>11</v>
      </c>
      <c r="HP51" s="5">
        <f t="shared" si="70"/>
        <v>15</v>
      </c>
      <c r="HQ51" s="5">
        <f t="shared" si="71"/>
        <v>6</v>
      </c>
    </row>
    <row r="52" spans="1:225" x14ac:dyDescent="0.25">
      <c r="A52" s="15" t="s">
        <v>859</v>
      </c>
      <c r="B52" s="13" t="s">
        <v>764</v>
      </c>
      <c r="C52" s="13" t="s">
        <v>780</v>
      </c>
      <c r="D52" s="13" t="s">
        <v>932</v>
      </c>
      <c r="E52" s="12">
        <v>2</v>
      </c>
      <c r="F52" s="12">
        <v>2</v>
      </c>
      <c r="G52" s="12">
        <v>2</v>
      </c>
      <c r="H52" s="12">
        <v>2</v>
      </c>
      <c r="I52" s="12">
        <v>2</v>
      </c>
      <c r="J52" s="12">
        <v>2</v>
      </c>
      <c r="K52" s="12">
        <v>2</v>
      </c>
      <c r="L52" s="12">
        <v>2</v>
      </c>
      <c r="M52" s="12">
        <v>2</v>
      </c>
      <c r="N52" s="12">
        <v>1</v>
      </c>
      <c r="O52" s="14" t="s">
        <v>10</v>
      </c>
      <c r="P52" s="14" t="s">
        <v>10</v>
      </c>
      <c r="Q52" s="14" t="s">
        <v>10</v>
      </c>
      <c r="R52" s="14" t="s">
        <v>10</v>
      </c>
      <c r="S52" s="14" t="s">
        <v>10</v>
      </c>
      <c r="T52" s="14" t="s">
        <v>10</v>
      </c>
      <c r="U52" s="14" t="s">
        <v>10</v>
      </c>
      <c r="V52" s="14" t="s">
        <v>10</v>
      </c>
      <c r="W52" s="14" t="s">
        <v>10</v>
      </c>
      <c r="X52" s="14" t="s">
        <v>10</v>
      </c>
      <c r="Y52" s="14" t="s">
        <v>10</v>
      </c>
      <c r="Z52" s="14" t="s">
        <v>10</v>
      </c>
      <c r="AA52" s="14" t="s">
        <v>10</v>
      </c>
      <c r="AB52" s="14" t="s">
        <v>10</v>
      </c>
      <c r="AC52" s="14" t="s">
        <v>10</v>
      </c>
      <c r="AD52" s="14" t="s">
        <v>10</v>
      </c>
      <c r="AE52" s="14" t="s">
        <v>10</v>
      </c>
      <c r="AF52" s="14" t="s">
        <v>10</v>
      </c>
      <c r="AG52" s="14" t="s">
        <v>10</v>
      </c>
      <c r="AH52" s="14" t="s">
        <v>10</v>
      </c>
      <c r="AI52" s="14" t="s">
        <v>10</v>
      </c>
      <c r="AJ52" s="14" t="s">
        <v>10</v>
      </c>
      <c r="AK52" s="14" t="s">
        <v>10</v>
      </c>
      <c r="AL52" s="14" t="s">
        <v>10</v>
      </c>
      <c r="AM52" s="14" t="s">
        <v>10</v>
      </c>
      <c r="AN52" s="14" t="s">
        <v>10</v>
      </c>
      <c r="AO52" s="14" t="s">
        <v>10</v>
      </c>
      <c r="AP52" s="14" t="s">
        <v>10</v>
      </c>
      <c r="AQ52" s="14" t="s">
        <v>10</v>
      </c>
      <c r="AR52" s="14" t="s">
        <v>10</v>
      </c>
      <c r="AS52" s="14" t="s">
        <v>10</v>
      </c>
      <c r="AT52" s="14" t="s">
        <v>10</v>
      </c>
      <c r="AU52" s="14" t="s">
        <v>10</v>
      </c>
      <c r="AV52" s="14" t="s">
        <v>10</v>
      </c>
      <c r="AW52" s="14" t="s">
        <v>10</v>
      </c>
      <c r="AX52" s="14" t="s">
        <v>10</v>
      </c>
      <c r="AY52" s="14" t="s">
        <v>10</v>
      </c>
      <c r="AZ52" s="14" t="s">
        <v>10</v>
      </c>
      <c r="BA52" s="14" t="s">
        <v>10</v>
      </c>
      <c r="BB52" s="14" t="s">
        <v>10</v>
      </c>
      <c r="BC52" s="14" t="s">
        <v>10</v>
      </c>
      <c r="BD52" s="14" t="s">
        <v>10</v>
      </c>
      <c r="BE52" s="14" t="s">
        <v>10</v>
      </c>
      <c r="BF52" s="14" t="s">
        <v>10</v>
      </c>
      <c r="BG52" s="14" t="s">
        <v>10</v>
      </c>
      <c r="BH52" s="14" t="s">
        <v>10</v>
      </c>
      <c r="BI52" s="14" t="s">
        <v>10</v>
      </c>
      <c r="BJ52" s="14" t="s">
        <v>10</v>
      </c>
      <c r="BK52" s="14" t="s">
        <v>10</v>
      </c>
      <c r="BL52" s="14" t="s">
        <v>10</v>
      </c>
      <c r="BM52" s="14" t="s">
        <v>10</v>
      </c>
      <c r="BN52" s="14" t="s">
        <v>10</v>
      </c>
      <c r="BO52" s="14" t="s">
        <v>10</v>
      </c>
      <c r="BP52" s="14" t="s">
        <v>10</v>
      </c>
      <c r="BQ52" s="14" t="s">
        <v>10</v>
      </c>
      <c r="BR52" s="14" t="s">
        <v>10</v>
      </c>
      <c r="BS52" s="14" t="s">
        <v>10</v>
      </c>
      <c r="BT52" s="14" t="s">
        <v>10</v>
      </c>
      <c r="BU52" s="14" t="s">
        <v>10</v>
      </c>
      <c r="BV52" s="14" t="s">
        <v>10</v>
      </c>
      <c r="BW52" s="14" t="s">
        <v>10</v>
      </c>
      <c r="BX52" s="14" t="s">
        <v>10</v>
      </c>
      <c r="BY52" s="14" t="s">
        <v>10</v>
      </c>
      <c r="BZ52" s="14" t="s">
        <v>10</v>
      </c>
      <c r="CA52" s="14" t="s">
        <v>10</v>
      </c>
      <c r="CB52" s="14" t="s">
        <v>10</v>
      </c>
      <c r="CC52" s="14" t="s">
        <v>10</v>
      </c>
      <c r="CD52" s="14" t="s">
        <v>10</v>
      </c>
      <c r="CE52" s="14" t="s">
        <v>10</v>
      </c>
      <c r="CF52" s="14" t="s">
        <v>10</v>
      </c>
      <c r="CG52" s="14" t="s">
        <v>10</v>
      </c>
      <c r="CH52" s="14" t="s">
        <v>10</v>
      </c>
      <c r="CI52" s="14" t="s">
        <v>10</v>
      </c>
      <c r="CJ52" s="14" t="s">
        <v>10</v>
      </c>
      <c r="CK52" s="14" t="s">
        <v>10</v>
      </c>
      <c r="CL52">
        <v>1</v>
      </c>
      <c r="CM52">
        <v>2</v>
      </c>
      <c r="CN52">
        <v>2</v>
      </c>
      <c r="CO52">
        <v>0</v>
      </c>
      <c r="CP52">
        <v>2</v>
      </c>
      <c r="CQ52">
        <v>0</v>
      </c>
      <c r="CR52">
        <v>2</v>
      </c>
      <c r="CS52">
        <v>1</v>
      </c>
      <c r="CT52">
        <v>0</v>
      </c>
      <c r="CU52">
        <v>1</v>
      </c>
      <c r="CV52">
        <v>1</v>
      </c>
      <c r="CW52">
        <v>2</v>
      </c>
      <c r="CX52">
        <v>2</v>
      </c>
      <c r="CY52">
        <v>1</v>
      </c>
      <c r="CZ52">
        <v>2</v>
      </c>
      <c r="DA52">
        <v>1</v>
      </c>
      <c r="DB52">
        <v>1</v>
      </c>
      <c r="DC52">
        <v>1</v>
      </c>
      <c r="DD52">
        <v>1</v>
      </c>
      <c r="DE52">
        <v>2</v>
      </c>
      <c r="DF52">
        <v>1</v>
      </c>
      <c r="DG52">
        <v>1</v>
      </c>
      <c r="DH52">
        <v>2</v>
      </c>
      <c r="DI52">
        <v>2</v>
      </c>
      <c r="DJ52">
        <v>1</v>
      </c>
      <c r="DK52">
        <v>1</v>
      </c>
      <c r="DL52">
        <v>2</v>
      </c>
      <c r="DM52">
        <v>1</v>
      </c>
      <c r="DN52">
        <v>1</v>
      </c>
      <c r="DO52">
        <v>2</v>
      </c>
      <c r="DP52">
        <v>1</v>
      </c>
      <c r="DQ52">
        <v>1</v>
      </c>
      <c r="DR52">
        <v>1</v>
      </c>
      <c r="DS52">
        <v>1</v>
      </c>
      <c r="DT52">
        <v>2</v>
      </c>
      <c r="DU52">
        <v>1</v>
      </c>
      <c r="DV52">
        <v>1</v>
      </c>
      <c r="DW52">
        <v>1</v>
      </c>
      <c r="DX52">
        <v>2</v>
      </c>
      <c r="DY52">
        <v>1</v>
      </c>
      <c r="DZ52">
        <v>2</v>
      </c>
      <c r="EA52">
        <v>1</v>
      </c>
      <c r="EB52">
        <v>2</v>
      </c>
      <c r="EC52" s="14" t="s">
        <v>10</v>
      </c>
      <c r="ED52" s="14" t="s">
        <v>10</v>
      </c>
      <c r="EE52" s="14" t="s">
        <v>10</v>
      </c>
      <c r="EF52" s="14" t="s">
        <v>10</v>
      </c>
      <c r="EG52" s="14" t="s">
        <v>10</v>
      </c>
      <c r="EH52" s="14" t="s">
        <v>10</v>
      </c>
      <c r="EI52" s="14" t="s">
        <v>10</v>
      </c>
      <c r="EJ52" s="14" t="s">
        <v>10</v>
      </c>
      <c r="EK52" s="14" t="s">
        <v>10</v>
      </c>
      <c r="EL52" s="14" t="s">
        <v>10</v>
      </c>
      <c r="EM52" s="14" t="s">
        <v>10</v>
      </c>
      <c r="EN52" s="14" t="s">
        <v>10</v>
      </c>
      <c r="EO52" s="14" t="s">
        <v>10</v>
      </c>
      <c r="EP52" s="14" t="s">
        <v>10</v>
      </c>
      <c r="EQ52" s="14" t="s">
        <v>10</v>
      </c>
      <c r="ER52" s="14" t="s">
        <v>10</v>
      </c>
      <c r="ES52" s="14" t="s">
        <v>10</v>
      </c>
      <c r="ET52" s="14" t="s">
        <v>10</v>
      </c>
      <c r="EU52" s="14" t="s">
        <v>10</v>
      </c>
      <c r="EV52" s="14" t="s">
        <v>10</v>
      </c>
      <c r="EW52" s="14" t="s">
        <v>10</v>
      </c>
      <c r="EX52" s="14" t="s">
        <v>10</v>
      </c>
      <c r="EY52" s="14" t="s">
        <v>10</v>
      </c>
      <c r="EZ52" s="14" t="s">
        <v>10</v>
      </c>
      <c r="FA52" s="14" t="s">
        <v>10</v>
      </c>
      <c r="FB52" s="14" t="s">
        <v>10</v>
      </c>
      <c r="FC52" s="14" t="s">
        <v>10</v>
      </c>
      <c r="FD52" s="14" t="s">
        <v>10</v>
      </c>
      <c r="FE52" s="14" t="s">
        <v>10</v>
      </c>
      <c r="FF52" s="14" t="s">
        <v>10</v>
      </c>
      <c r="FG52">
        <v>2</v>
      </c>
      <c r="FH52">
        <v>2</v>
      </c>
      <c r="FI52">
        <v>1</v>
      </c>
      <c r="FJ52">
        <v>3</v>
      </c>
      <c r="FK52">
        <v>3</v>
      </c>
      <c r="FL52">
        <v>2</v>
      </c>
      <c r="FM52">
        <v>3</v>
      </c>
      <c r="FN52">
        <v>2</v>
      </c>
      <c r="FO52">
        <v>2</v>
      </c>
      <c r="FP52">
        <v>2</v>
      </c>
      <c r="FQ52">
        <v>3</v>
      </c>
      <c r="FR52">
        <v>3</v>
      </c>
      <c r="FS52">
        <v>2</v>
      </c>
      <c r="FT52">
        <v>2</v>
      </c>
      <c r="FU52">
        <v>1</v>
      </c>
      <c r="FV52">
        <v>4</v>
      </c>
      <c r="FW52">
        <v>2</v>
      </c>
      <c r="FX52">
        <v>3</v>
      </c>
      <c r="FY52">
        <v>3</v>
      </c>
      <c r="FZ52">
        <v>2</v>
      </c>
      <c r="GA52" s="7" t="str">
        <f t="shared" si="0"/>
        <v>21483</v>
      </c>
      <c r="GB52" s="25" t="str">
        <f t="shared" si="3"/>
        <v>Female</v>
      </c>
      <c r="GC52" s="5" t="str">
        <f t="shared" si="112"/>
        <v>Female</v>
      </c>
      <c r="GD52" s="5" t="str">
        <f t="shared" si="113"/>
        <v>20</v>
      </c>
      <c r="GE52" s="5" t="str">
        <f t="shared" si="114"/>
        <v>Other/Mixed</v>
      </c>
      <c r="GF52" s="5" t="str">
        <f t="shared" si="115"/>
        <v>notHisp/Lat</v>
      </c>
      <c r="GG52" s="5">
        <f t="shared" si="116"/>
        <v>0</v>
      </c>
      <c r="GH52" s="5">
        <f t="shared" si="117"/>
        <v>0</v>
      </c>
      <c r="GI52" s="5">
        <f t="shared" si="118"/>
        <v>0</v>
      </c>
      <c r="GJ52" s="5">
        <f t="shared" si="119"/>
        <v>0</v>
      </c>
      <c r="GK52" s="5">
        <f t="shared" si="120"/>
        <v>0</v>
      </c>
      <c r="GL52" s="5">
        <f t="shared" si="121"/>
        <v>2</v>
      </c>
      <c r="GM52" s="5">
        <f t="shared" si="122"/>
        <v>2</v>
      </c>
      <c r="GN52" s="5">
        <f t="shared" si="123"/>
        <v>2</v>
      </c>
      <c r="GO52" s="5">
        <f t="shared" si="124"/>
        <v>1</v>
      </c>
      <c r="GP52" s="8"/>
      <c r="GQ52" s="14" t="s">
        <v>10</v>
      </c>
      <c r="GR52" s="14" t="s">
        <v>10</v>
      </c>
      <c r="GS52" s="14" t="s">
        <v>10</v>
      </c>
      <c r="GT52" s="14" t="s">
        <v>10</v>
      </c>
      <c r="GU52" s="27" t="s">
        <v>10</v>
      </c>
      <c r="GV52" s="27" t="s">
        <v>10</v>
      </c>
      <c r="GW52" s="27" t="s">
        <v>10</v>
      </c>
      <c r="GX52" s="27" t="s">
        <v>10</v>
      </c>
      <c r="GY52" s="27" t="s">
        <v>10</v>
      </c>
      <c r="GZ52" s="27" t="s">
        <v>10</v>
      </c>
      <c r="HA52" s="27" t="s">
        <v>10</v>
      </c>
      <c r="HB52" s="5">
        <f t="shared" si="36"/>
        <v>22</v>
      </c>
      <c r="HC52" s="5" t="str">
        <f t="shared" si="65"/>
        <v>ok</v>
      </c>
      <c r="HD52" s="23">
        <v>2.5234486457214145E-2</v>
      </c>
      <c r="HE52" s="23">
        <f t="shared" si="66"/>
        <v>3.6795437098144936</v>
      </c>
      <c r="HF52" s="23">
        <v>0.96296296296296291</v>
      </c>
      <c r="HG52" s="23">
        <v>0.44444444444444442</v>
      </c>
      <c r="HH52" s="14" t="s">
        <v>10</v>
      </c>
      <c r="HI52" s="14" t="s">
        <v>10</v>
      </c>
      <c r="HJ52" s="14" t="s">
        <v>10</v>
      </c>
      <c r="HK52" s="14" t="s">
        <v>10</v>
      </c>
      <c r="HL52" s="14" t="s">
        <v>10</v>
      </c>
      <c r="HM52" s="5">
        <f t="shared" si="67"/>
        <v>13</v>
      </c>
      <c r="HN52" s="5">
        <f t="shared" si="68"/>
        <v>11</v>
      </c>
      <c r="HO52" s="5">
        <f t="shared" si="69"/>
        <v>11</v>
      </c>
      <c r="HP52" s="5">
        <f t="shared" si="70"/>
        <v>9</v>
      </c>
      <c r="HQ52" s="5">
        <f t="shared" si="71"/>
        <v>13</v>
      </c>
    </row>
    <row r="53" spans="1:225" x14ac:dyDescent="0.25">
      <c r="A53" s="15" t="s">
        <v>779</v>
      </c>
      <c r="B53" s="6" t="s">
        <v>771</v>
      </c>
      <c r="C53" s="6" t="s">
        <v>780</v>
      </c>
      <c r="D53" s="6" t="s">
        <v>766</v>
      </c>
      <c r="E53">
        <v>2</v>
      </c>
      <c r="F53">
        <v>1</v>
      </c>
      <c r="G53">
        <v>1</v>
      </c>
      <c r="H53">
        <v>1</v>
      </c>
      <c r="I53">
        <v>1</v>
      </c>
      <c r="J53">
        <v>1</v>
      </c>
      <c r="K53">
        <v>3</v>
      </c>
      <c r="L53">
        <v>2</v>
      </c>
      <c r="M53">
        <v>2</v>
      </c>
      <c r="N53">
        <v>4</v>
      </c>
      <c r="O53">
        <v>3</v>
      </c>
      <c r="P53">
        <v>3</v>
      </c>
      <c r="Q53">
        <v>4</v>
      </c>
      <c r="R53">
        <v>4</v>
      </c>
      <c r="S53">
        <v>1</v>
      </c>
      <c r="T53">
        <v>2</v>
      </c>
      <c r="U53">
        <v>3</v>
      </c>
      <c r="V53">
        <v>3</v>
      </c>
      <c r="W53">
        <v>4</v>
      </c>
      <c r="X53">
        <v>3</v>
      </c>
      <c r="Y53">
        <v>3</v>
      </c>
      <c r="Z53">
        <v>4</v>
      </c>
      <c r="AA53">
        <v>1</v>
      </c>
      <c r="AB53">
        <v>0</v>
      </c>
      <c r="AC53">
        <v>3</v>
      </c>
      <c r="AD53">
        <v>2</v>
      </c>
      <c r="AE53">
        <v>3</v>
      </c>
      <c r="AF53">
        <v>1</v>
      </c>
      <c r="AG53">
        <v>2</v>
      </c>
      <c r="AH53">
        <v>4</v>
      </c>
      <c r="AI53">
        <v>1</v>
      </c>
      <c r="AJ53">
        <v>2</v>
      </c>
      <c r="AK53">
        <v>1</v>
      </c>
      <c r="AL53">
        <v>3</v>
      </c>
      <c r="AM53">
        <v>3</v>
      </c>
      <c r="AN53">
        <v>4</v>
      </c>
      <c r="AO53">
        <v>3</v>
      </c>
      <c r="AP53">
        <v>4</v>
      </c>
      <c r="AQ53">
        <v>2</v>
      </c>
      <c r="AR53">
        <v>1</v>
      </c>
      <c r="AS53">
        <v>1</v>
      </c>
      <c r="AT53">
        <v>1</v>
      </c>
      <c r="AU53">
        <v>2</v>
      </c>
      <c r="AV53">
        <v>4</v>
      </c>
      <c r="AW53">
        <v>2</v>
      </c>
      <c r="AX53">
        <v>1</v>
      </c>
      <c r="AY53">
        <v>1</v>
      </c>
      <c r="AZ53">
        <v>3</v>
      </c>
      <c r="BA53">
        <v>2</v>
      </c>
      <c r="BB53">
        <v>3</v>
      </c>
      <c r="BC53">
        <v>2</v>
      </c>
      <c r="BD53">
        <v>3</v>
      </c>
      <c r="BE53">
        <v>2</v>
      </c>
      <c r="BF53">
        <v>3</v>
      </c>
      <c r="BG53">
        <v>2</v>
      </c>
      <c r="BH53">
        <v>2</v>
      </c>
      <c r="BI53">
        <v>2</v>
      </c>
      <c r="BJ53">
        <v>1</v>
      </c>
      <c r="BK53">
        <v>4</v>
      </c>
      <c r="BL53">
        <v>4</v>
      </c>
      <c r="BM53">
        <v>4</v>
      </c>
      <c r="BN53">
        <v>4</v>
      </c>
      <c r="BP53">
        <v>2</v>
      </c>
      <c r="BQ53">
        <v>1</v>
      </c>
      <c r="BR53">
        <v>4</v>
      </c>
      <c r="BS53">
        <v>3</v>
      </c>
      <c r="BT53">
        <v>4</v>
      </c>
      <c r="BU53">
        <v>2</v>
      </c>
      <c r="BV53">
        <v>2</v>
      </c>
      <c r="BW53">
        <v>3</v>
      </c>
      <c r="BX53">
        <v>2</v>
      </c>
      <c r="BY53">
        <v>3</v>
      </c>
      <c r="BZ53">
        <v>2</v>
      </c>
      <c r="CA53">
        <v>2</v>
      </c>
      <c r="CB53">
        <v>3</v>
      </c>
      <c r="CC53">
        <v>3</v>
      </c>
      <c r="CD53">
        <v>2</v>
      </c>
      <c r="CE53">
        <v>3</v>
      </c>
      <c r="CF53">
        <v>2</v>
      </c>
      <c r="CG53">
        <v>2</v>
      </c>
      <c r="CH53">
        <v>2</v>
      </c>
      <c r="CI53">
        <v>2</v>
      </c>
      <c r="CJ53">
        <v>3</v>
      </c>
      <c r="CK53">
        <v>2</v>
      </c>
      <c r="CL53">
        <v>1</v>
      </c>
      <c r="CM53">
        <v>1</v>
      </c>
      <c r="CN53">
        <v>1</v>
      </c>
      <c r="CO53">
        <v>2</v>
      </c>
      <c r="CP53">
        <v>0</v>
      </c>
      <c r="CQ53">
        <v>2</v>
      </c>
      <c r="CR53">
        <v>0</v>
      </c>
      <c r="CS53">
        <v>1</v>
      </c>
      <c r="CT53">
        <v>1</v>
      </c>
      <c r="CU53">
        <v>2</v>
      </c>
      <c r="CV53">
        <v>0</v>
      </c>
      <c r="CW53">
        <v>0</v>
      </c>
      <c r="CX53">
        <v>2</v>
      </c>
      <c r="CY53">
        <v>1</v>
      </c>
      <c r="CZ53">
        <v>1</v>
      </c>
      <c r="DA53">
        <v>1</v>
      </c>
      <c r="DB53">
        <v>1</v>
      </c>
      <c r="DC53">
        <v>2</v>
      </c>
      <c r="DD53">
        <v>1</v>
      </c>
      <c r="DE53">
        <v>2</v>
      </c>
      <c r="DF53">
        <v>2</v>
      </c>
      <c r="DG53">
        <v>1</v>
      </c>
      <c r="DH53">
        <v>2</v>
      </c>
      <c r="DI53">
        <v>2</v>
      </c>
      <c r="DJ53">
        <v>1</v>
      </c>
      <c r="DK53">
        <v>1</v>
      </c>
      <c r="DL53">
        <v>2</v>
      </c>
      <c r="DM53">
        <v>1</v>
      </c>
      <c r="DN53">
        <v>1</v>
      </c>
      <c r="DO53">
        <v>2</v>
      </c>
      <c r="DP53">
        <v>1</v>
      </c>
      <c r="DQ53">
        <v>1</v>
      </c>
      <c r="DR53">
        <v>1</v>
      </c>
      <c r="DS53">
        <v>2</v>
      </c>
      <c r="DT53">
        <v>2</v>
      </c>
      <c r="DU53">
        <v>1</v>
      </c>
      <c r="DV53">
        <v>2</v>
      </c>
      <c r="DW53">
        <v>1</v>
      </c>
      <c r="DX53">
        <v>2</v>
      </c>
      <c r="DY53">
        <v>1</v>
      </c>
      <c r="DZ53">
        <v>2</v>
      </c>
      <c r="EA53">
        <v>1</v>
      </c>
      <c r="EB53">
        <v>2</v>
      </c>
      <c r="EC53">
        <v>4</v>
      </c>
      <c r="ED53">
        <v>4</v>
      </c>
      <c r="EE53">
        <v>1</v>
      </c>
      <c r="EF53">
        <v>2</v>
      </c>
      <c r="EG53">
        <v>2</v>
      </c>
      <c r="EH53">
        <v>2</v>
      </c>
      <c r="EI53">
        <v>3</v>
      </c>
      <c r="EJ53">
        <v>3</v>
      </c>
      <c r="EK53">
        <v>5</v>
      </c>
      <c r="EL53">
        <v>5</v>
      </c>
      <c r="EM53">
        <v>5</v>
      </c>
      <c r="EN53">
        <v>5</v>
      </c>
      <c r="EO53">
        <v>5</v>
      </c>
      <c r="EP53">
        <v>5</v>
      </c>
      <c r="EQ53">
        <v>5</v>
      </c>
      <c r="ER53">
        <v>5</v>
      </c>
      <c r="ES53">
        <v>5</v>
      </c>
      <c r="ET53">
        <v>5</v>
      </c>
      <c r="EU53">
        <v>5</v>
      </c>
      <c r="EV53">
        <v>5</v>
      </c>
      <c r="EW53">
        <v>5</v>
      </c>
      <c r="EX53">
        <v>5</v>
      </c>
      <c r="EY53">
        <v>5</v>
      </c>
      <c r="EZ53">
        <v>5</v>
      </c>
      <c r="FA53">
        <v>5</v>
      </c>
      <c r="FB53">
        <v>5</v>
      </c>
      <c r="FC53">
        <v>5</v>
      </c>
      <c r="FD53">
        <v>5</v>
      </c>
      <c r="FE53">
        <v>5</v>
      </c>
      <c r="FF53">
        <v>2</v>
      </c>
      <c r="FG53">
        <v>2</v>
      </c>
      <c r="FH53">
        <v>3</v>
      </c>
      <c r="FI53">
        <v>2</v>
      </c>
      <c r="FJ53">
        <v>3</v>
      </c>
      <c r="FK53">
        <v>1</v>
      </c>
      <c r="FL53">
        <v>2</v>
      </c>
      <c r="FM53">
        <v>4</v>
      </c>
      <c r="FN53">
        <v>1</v>
      </c>
      <c r="FO53">
        <v>4</v>
      </c>
      <c r="FP53">
        <v>2</v>
      </c>
      <c r="FQ53">
        <v>3</v>
      </c>
      <c r="FR53">
        <v>3</v>
      </c>
      <c r="FS53">
        <v>2</v>
      </c>
      <c r="FT53">
        <v>2</v>
      </c>
      <c r="FU53">
        <v>3</v>
      </c>
      <c r="FV53">
        <v>2</v>
      </c>
      <c r="FW53">
        <v>3</v>
      </c>
      <c r="FX53">
        <v>2</v>
      </c>
      <c r="FY53">
        <v>3</v>
      </c>
      <c r="FZ53">
        <v>1</v>
      </c>
      <c r="GA53" s="7" t="str">
        <f t="shared" si="0"/>
        <v>21484</v>
      </c>
      <c r="GB53" s="25" t="str">
        <f t="shared" si="3"/>
        <v>Male</v>
      </c>
      <c r="GC53" s="5" t="str">
        <f t="shared" si="23"/>
        <v>male</v>
      </c>
      <c r="GD53" s="5" t="str">
        <f t="shared" ref="GD53:GD58" si="125">IF(ISBLANK(C53),".",C53)</f>
        <v>20</v>
      </c>
      <c r="GE53" s="5" t="str">
        <f t="shared" ref="GE53:GE58" si="126">IF(D53="1","AmerInd/AlaskNativ",IF(D53="2","Asian",IF(D53="3","Black/AfrAmer",IF(D53="4","NativHaw/PacIsl",IF(D53="5","White",IF(ISBLANK(D53),".","Other/Mixed"))))))</f>
        <v>White</v>
      </c>
      <c r="GF53" s="5" t="str">
        <f t="shared" ref="GF53:GF58" si="127">IF(E53="1","Hisp/Lat",IF(E53=1,"Hisp/Lat",IF(E53="2","notHisp/Lat",IF(E53=2,"notHisp/Lat","."))))</f>
        <v>notHisp/Lat</v>
      </c>
      <c r="GG53" s="5">
        <f t="shared" ref="GG53:GK58" si="128">IF(F53=1,1,IF(F53=2,0,"."))</f>
        <v>1</v>
      </c>
      <c r="GH53" s="5">
        <f t="shared" si="128"/>
        <v>1</v>
      </c>
      <c r="GI53" s="5">
        <f t="shared" si="128"/>
        <v>1</v>
      </c>
      <c r="GJ53" s="5">
        <f t="shared" si="128"/>
        <v>1</v>
      </c>
      <c r="GK53" s="5">
        <f t="shared" si="128"/>
        <v>1</v>
      </c>
      <c r="GL53" s="5">
        <f t="shared" ref="GL53:GO58" si="129">IF(ISBLANK(K53),".",K53)</f>
        <v>3</v>
      </c>
      <c r="GM53" s="5">
        <f t="shared" si="129"/>
        <v>2</v>
      </c>
      <c r="GN53" s="5">
        <f t="shared" si="129"/>
        <v>2</v>
      </c>
      <c r="GO53" s="5">
        <f t="shared" si="129"/>
        <v>4</v>
      </c>
      <c r="GP53" s="8" t="s">
        <v>10</v>
      </c>
      <c r="GQ53" s="5">
        <f t="shared" si="37"/>
        <v>11</v>
      </c>
      <c r="GR53" s="5">
        <f t="shared" si="38"/>
        <v>12</v>
      </c>
      <c r="GS53" s="5">
        <f t="shared" si="39"/>
        <v>11</v>
      </c>
      <c r="GT53" s="5">
        <f t="shared" si="40"/>
        <v>16</v>
      </c>
      <c r="GU53" s="27" t="str">
        <f t="shared" ref="GU53:GU58" si="130">IF(COUNTBLANK(BH53:CK53)&gt;0,".",SUM(BH53:CK53))</f>
        <v>.</v>
      </c>
      <c r="GV53" s="27">
        <f t="shared" ref="GV53:GV58" si="131">SUM(BH53+(5-BI53)+BJ53+(5-BK53)+BL53)</f>
        <v>11</v>
      </c>
      <c r="GW53" s="27">
        <f t="shared" ref="GW53:GW58" si="132">SUM(BM53:BO53)</f>
        <v>8</v>
      </c>
      <c r="GX53" s="27">
        <f t="shared" ref="GX53:GX58" si="133">SUM(BP53:BV53)</f>
        <v>18</v>
      </c>
      <c r="GY53" s="27">
        <f t="shared" ref="GY53:GY58" si="134">SUM(BW53+BX53+BY53+(5-BZ53))</f>
        <v>11</v>
      </c>
      <c r="GZ53" s="27">
        <f t="shared" ref="GZ53:GZ58" si="135">SUM((5-CA53)+(5-CB53)+(5-CC53)+(5-CD53)+(5-CE53)+CF53)</f>
        <v>14</v>
      </c>
      <c r="HA53" s="27">
        <f t="shared" ref="HA53:HA58" si="136">SUM((5-CG53)+(5-CH53)+CI53+CJ53+(5-CK53))</f>
        <v>14</v>
      </c>
      <c r="HB53" s="5">
        <f t="shared" si="36"/>
        <v>10</v>
      </c>
      <c r="HC53" s="5" t="str">
        <f t="shared" si="65"/>
        <v>ok</v>
      </c>
      <c r="HD53" s="23">
        <v>7.1686701461512615E-3</v>
      </c>
      <c r="HE53" s="23">
        <f t="shared" si="66"/>
        <v>4.9380351163080052</v>
      </c>
      <c r="HF53" s="23">
        <v>1</v>
      </c>
      <c r="HG53" s="23">
        <v>0.55555555555555558</v>
      </c>
      <c r="HH53" s="5">
        <f t="shared" ref="HH53:HH58" si="137">IF(COUNTBLANK(EC53:FF53)&gt;0,".",SUM(EC53:FF53))</f>
        <v>128</v>
      </c>
      <c r="HI53" s="5">
        <f t="shared" ref="HI53:HI58" si="138">EI53+EL53+EP53+EV53+FB53</f>
        <v>23</v>
      </c>
      <c r="HJ53" s="5">
        <f t="shared" ref="HJ53:HJ58" si="139">ED53+EE53+EK53+EW53+EY53+EZ53+FD53</f>
        <v>30</v>
      </c>
      <c r="HK53" s="5">
        <f t="shared" ref="HK53:HK58" si="140">ES53+ET53</f>
        <v>10</v>
      </c>
      <c r="HL53" s="5">
        <f t="shared" ref="HL53:HL58" si="141">FE53+FF53</f>
        <v>7</v>
      </c>
      <c r="HM53" s="5">
        <f t="shared" si="67"/>
        <v>12</v>
      </c>
      <c r="HN53" s="5">
        <f t="shared" si="68"/>
        <v>12</v>
      </c>
      <c r="HO53" s="5">
        <f t="shared" si="69"/>
        <v>10</v>
      </c>
      <c r="HP53" s="5">
        <f t="shared" si="70"/>
        <v>10</v>
      </c>
      <c r="HQ53" s="5">
        <f t="shared" si="71"/>
        <v>12</v>
      </c>
    </row>
    <row r="54" spans="1:225" x14ac:dyDescent="0.25">
      <c r="A54" s="11">
        <v>21485</v>
      </c>
      <c r="B54" s="6" t="s">
        <v>777</v>
      </c>
      <c r="C54" s="6" t="s">
        <v>780</v>
      </c>
      <c r="D54" s="6" t="s">
        <v>766</v>
      </c>
      <c r="E54">
        <v>2</v>
      </c>
      <c r="F54">
        <v>2</v>
      </c>
      <c r="G54">
        <v>2</v>
      </c>
      <c r="H54">
        <v>1</v>
      </c>
      <c r="I54">
        <v>2</v>
      </c>
      <c r="J54">
        <v>2</v>
      </c>
      <c r="K54">
        <v>2</v>
      </c>
      <c r="L54">
        <v>2</v>
      </c>
      <c r="M54">
        <v>2</v>
      </c>
      <c r="N54">
        <v>1</v>
      </c>
      <c r="O54">
        <v>0</v>
      </c>
      <c r="P54">
        <v>1</v>
      </c>
      <c r="Q54">
        <v>1</v>
      </c>
      <c r="R54">
        <v>0</v>
      </c>
      <c r="S54">
        <v>1</v>
      </c>
      <c r="T54">
        <v>0</v>
      </c>
      <c r="U54">
        <v>1</v>
      </c>
      <c r="V54">
        <v>1</v>
      </c>
      <c r="W54">
        <v>0</v>
      </c>
      <c r="X54">
        <v>1</v>
      </c>
      <c r="Y54">
        <v>0</v>
      </c>
      <c r="Z54">
        <v>0</v>
      </c>
      <c r="AA54">
        <v>4</v>
      </c>
      <c r="AB54">
        <v>0</v>
      </c>
      <c r="AC54">
        <v>0</v>
      </c>
      <c r="AD54">
        <v>1</v>
      </c>
      <c r="AE54">
        <v>0</v>
      </c>
      <c r="AF54">
        <v>0</v>
      </c>
      <c r="AG54">
        <v>1</v>
      </c>
      <c r="AH54">
        <v>1</v>
      </c>
      <c r="AI54">
        <v>0</v>
      </c>
      <c r="AJ54">
        <v>1</v>
      </c>
      <c r="AK54">
        <v>2</v>
      </c>
      <c r="AL54">
        <v>3</v>
      </c>
      <c r="AM54">
        <v>2</v>
      </c>
      <c r="AN54">
        <v>2</v>
      </c>
      <c r="AO54">
        <v>1</v>
      </c>
      <c r="AP54">
        <v>1</v>
      </c>
      <c r="AQ54">
        <v>2</v>
      </c>
      <c r="AR54">
        <v>3</v>
      </c>
      <c r="AS54">
        <v>2</v>
      </c>
      <c r="AT54">
        <v>3</v>
      </c>
      <c r="AU54">
        <v>3</v>
      </c>
      <c r="AV54">
        <v>2</v>
      </c>
      <c r="AW54">
        <v>3</v>
      </c>
      <c r="AX54">
        <v>3</v>
      </c>
      <c r="AY54">
        <v>3</v>
      </c>
      <c r="AZ54">
        <v>4</v>
      </c>
      <c r="BA54">
        <v>3</v>
      </c>
      <c r="BB54">
        <v>2</v>
      </c>
      <c r="BC54">
        <v>2</v>
      </c>
      <c r="BD54">
        <v>4</v>
      </c>
      <c r="BE54">
        <v>2</v>
      </c>
      <c r="BF54">
        <v>1</v>
      </c>
      <c r="BG54">
        <v>1</v>
      </c>
      <c r="BH54">
        <v>3</v>
      </c>
      <c r="BI54">
        <v>2</v>
      </c>
      <c r="BJ54">
        <v>1</v>
      </c>
      <c r="BK54">
        <v>2</v>
      </c>
      <c r="BL54">
        <v>1</v>
      </c>
      <c r="BM54">
        <v>2</v>
      </c>
      <c r="BN54">
        <v>2</v>
      </c>
      <c r="BO54">
        <v>2</v>
      </c>
      <c r="BP54">
        <v>2</v>
      </c>
      <c r="BQ54">
        <v>3</v>
      </c>
      <c r="BR54">
        <v>2</v>
      </c>
      <c r="BS54">
        <v>3</v>
      </c>
      <c r="BT54">
        <v>2</v>
      </c>
      <c r="BU54">
        <v>3</v>
      </c>
      <c r="BV54">
        <v>1</v>
      </c>
      <c r="BW54">
        <v>1</v>
      </c>
      <c r="BX54">
        <v>2</v>
      </c>
      <c r="BY54">
        <v>3</v>
      </c>
      <c r="BZ54">
        <v>2</v>
      </c>
      <c r="CA54">
        <v>2</v>
      </c>
      <c r="CB54">
        <v>3</v>
      </c>
      <c r="CC54">
        <v>2</v>
      </c>
      <c r="CD54">
        <v>1</v>
      </c>
      <c r="CE54">
        <v>2</v>
      </c>
      <c r="CF54">
        <v>1</v>
      </c>
      <c r="CG54">
        <v>2</v>
      </c>
      <c r="CH54">
        <v>2</v>
      </c>
      <c r="CI54">
        <v>2</v>
      </c>
      <c r="CJ54">
        <v>2</v>
      </c>
      <c r="CK54">
        <v>3</v>
      </c>
      <c r="CL54">
        <v>1</v>
      </c>
      <c r="CM54">
        <v>2</v>
      </c>
      <c r="CN54">
        <v>2</v>
      </c>
      <c r="CO54">
        <v>0</v>
      </c>
      <c r="CP54">
        <v>1</v>
      </c>
      <c r="CQ54">
        <v>0</v>
      </c>
      <c r="CR54">
        <v>2</v>
      </c>
      <c r="CS54">
        <v>1</v>
      </c>
      <c r="CT54">
        <v>0</v>
      </c>
      <c r="CU54">
        <v>1</v>
      </c>
      <c r="CV54">
        <v>1</v>
      </c>
      <c r="CW54">
        <v>1</v>
      </c>
      <c r="CX54">
        <v>1</v>
      </c>
      <c r="CY54">
        <v>0</v>
      </c>
      <c r="CZ54">
        <v>2</v>
      </c>
      <c r="DA54">
        <v>1</v>
      </c>
      <c r="DB54">
        <v>1</v>
      </c>
      <c r="DC54">
        <v>2</v>
      </c>
      <c r="DD54">
        <v>2</v>
      </c>
      <c r="DE54">
        <v>2</v>
      </c>
      <c r="DF54">
        <v>2</v>
      </c>
      <c r="DG54">
        <v>1</v>
      </c>
      <c r="DH54">
        <v>2</v>
      </c>
      <c r="DI54">
        <v>2</v>
      </c>
      <c r="DJ54">
        <v>1</v>
      </c>
      <c r="DK54">
        <v>1</v>
      </c>
      <c r="DL54">
        <v>2</v>
      </c>
      <c r="DM54">
        <v>1</v>
      </c>
      <c r="DN54">
        <v>1</v>
      </c>
      <c r="DO54">
        <v>2</v>
      </c>
      <c r="DP54">
        <v>1</v>
      </c>
      <c r="DQ54">
        <v>1</v>
      </c>
      <c r="DR54">
        <v>1</v>
      </c>
      <c r="DS54">
        <v>1</v>
      </c>
      <c r="DT54">
        <v>2</v>
      </c>
      <c r="DU54">
        <v>1</v>
      </c>
      <c r="DV54">
        <v>2</v>
      </c>
      <c r="DW54">
        <v>1</v>
      </c>
      <c r="DX54">
        <v>2</v>
      </c>
      <c r="DY54">
        <v>1</v>
      </c>
      <c r="DZ54">
        <v>2</v>
      </c>
      <c r="EA54">
        <v>1</v>
      </c>
      <c r="EB54">
        <v>2</v>
      </c>
      <c r="EC54">
        <v>1</v>
      </c>
      <c r="ED54">
        <v>3</v>
      </c>
      <c r="EE54">
        <v>4</v>
      </c>
      <c r="EF54">
        <v>3</v>
      </c>
      <c r="EG54">
        <v>3</v>
      </c>
      <c r="EH54">
        <v>1</v>
      </c>
      <c r="EI54">
        <v>2</v>
      </c>
      <c r="EJ54">
        <v>1</v>
      </c>
      <c r="EK54">
        <v>4</v>
      </c>
      <c r="EL54">
        <v>3</v>
      </c>
      <c r="EM54">
        <v>2</v>
      </c>
      <c r="EN54">
        <v>1</v>
      </c>
      <c r="EO54">
        <v>1</v>
      </c>
      <c r="EP54">
        <v>2</v>
      </c>
      <c r="EQ54">
        <v>2</v>
      </c>
      <c r="ER54">
        <v>1</v>
      </c>
      <c r="ES54">
        <v>2</v>
      </c>
      <c r="ET54">
        <v>2</v>
      </c>
      <c r="EU54">
        <v>2</v>
      </c>
      <c r="EV54">
        <v>1</v>
      </c>
      <c r="EW54">
        <v>2</v>
      </c>
      <c r="EX54">
        <v>3</v>
      </c>
      <c r="EY54">
        <v>3</v>
      </c>
      <c r="EZ54">
        <v>3</v>
      </c>
      <c r="FA54">
        <v>2</v>
      </c>
      <c r="FB54">
        <v>2</v>
      </c>
      <c r="FC54">
        <v>2</v>
      </c>
      <c r="FD54">
        <v>2</v>
      </c>
      <c r="FE54">
        <v>1</v>
      </c>
      <c r="FF54">
        <v>1</v>
      </c>
      <c r="FG54">
        <v>2</v>
      </c>
      <c r="FH54">
        <v>2</v>
      </c>
      <c r="FI54">
        <v>3</v>
      </c>
      <c r="FJ54">
        <v>2</v>
      </c>
      <c r="FK54">
        <v>2</v>
      </c>
      <c r="FL54">
        <v>4</v>
      </c>
      <c r="FM54">
        <v>2</v>
      </c>
      <c r="FN54">
        <v>3</v>
      </c>
      <c r="FO54">
        <v>2</v>
      </c>
      <c r="FP54">
        <v>3</v>
      </c>
      <c r="FQ54">
        <v>2</v>
      </c>
      <c r="FR54">
        <v>2</v>
      </c>
      <c r="FS54">
        <v>2</v>
      </c>
      <c r="FT54">
        <v>2</v>
      </c>
      <c r="FU54">
        <v>3</v>
      </c>
      <c r="FV54">
        <v>1</v>
      </c>
      <c r="FW54">
        <v>3</v>
      </c>
      <c r="FX54">
        <v>1</v>
      </c>
      <c r="FY54">
        <v>2</v>
      </c>
      <c r="FZ54">
        <v>3</v>
      </c>
      <c r="GA54" s="7">
        <f t="shared" si="0"/>
        <v>21485</v>
      </c>
      <c r="GB54" s="25" t="str">
        <f t="shared" si="3"/>
        <v>Female</v>
      </c>
      <c r="GC54" s="5" t="str">
        <f t="shared" si="23"/>
        <v>female</v>
      </c>
      <c r="GD54" s="5" t="str">
        <f t="shared" si="125"/>
        <v>20</v>
      </c>
      <c r="GE54" s="5" t="str">
        <f t="shared" si="126"/>
        <v>White</v>
      </c>
      <c r="GF54" s="5" t="str">
        <f t="shared" si="127"/>
        <v>notHisp/Lat</v>
      </c>
      <c r="GG54" s="5">
        <f t="shared" si="128"/>
        <v>0</v>
      </c>
      <c r="GH54" s="5">
        <f t="shared" si="128"/>
        <v>0</v>
      </c>
      <c r="GI54" s="5">
        <f t="shared" si="128"/>
        <v>1</v>
      </c>
      <c r="GJ54" s="5">
        <f t="shared" si="128"/>
        <v>0</v>
      </c>
      <c r="GK54" s="5">
        <f t="shared" si="128"/>
        <v>0</v>
      </c>
      <c r="GL54" s="5">
        <f t="shared" si="129"/>
        <v>2</v>
      </c>
      <c r="GM54" s="5">
        <f t="shared" si="129"/>
        <v>2</v>
      </c>
      <c r="GN54" s="5">
        <f t="shared" si="129"/>
        <v>2</v>
      </c>
      <c r="GO54" s="5">
        <f t="shared" si="129"/>
        <v>1</v>
      </c>
      <c r="GP54" s="8" t="s">
        <v>10</v>
      </c>
      <c r="GQ54" s="5">
        <f t="shared" si="37"/>
        <v>7</v>
      </c>
      <c r="GR54" s="5">
        <f t="shared" si="38"/>
        <v>11</v>
      </c>
      <c r="GS54" s="5">
        <f t="shared" si="39"/>
        <v>15</v>
      </c>
      <c r="GT54" s="5">
        <f t="shared" si="40"/>
        <v>19</v>
      </c>
      <c r="GU54" s="27">
        <f t="shared" si="130"/>
        <v>61</v>
      </c>
      <c r="GV54" s="27">
        <f t="shared" si="131"/>
        <v>11</v>
      </c>
      <c r="GW54" s="27">
        <f t="shared" si="132"/>
        <v>6</v>
      </c>
      <c r="GX54" s="27">
        <f t="shared" si="133"/>
        <v>16</v>
      </c>
      <c r="GY54" s="27">
        <f t="shared" si="134"/>
        <v>9</v>
      </c>
      <c r="GZ54" s="27">
        <f t="shared" si="135"/>
        <v>16</v>
      </c>
      <c r="HA54" s="27">
        <f t="shared" si="136"/>
        <v>12</v>
      </c>
      <c r="HB54" s="5">
        <f t="shared" si="36"/>
        <v>20</v>
      </c>
      <c r="HC54" s="5" t="str">
        <f t="shared" si="65"/>
        <v>ok</v>
      </c>
      <c r="HD54" s="23">
        <v>7.2246600549151522E-3</v>
      </c>
      <c r="HE54" s="23">
        <f t="shared" si="66"/>
        <v>4.9302550973134007</v>
      </c>
      <c r="HF54" s="23">
        <v>0.92592592592592593</v>
      </c>
      <c r="HG54" s="23">
        <v>0.55555555555555558</v>
      </c>
      <c r="HH54" s="5">
        <f t="shared" si="137"/>
        <v>62</v>
      </c>
      <c r="HI54" s="5">
        <f t="shared" si="138"/>
        <v>10</v>
      </c>
      <c r="HJ54" s="5">
        <f t="shared" si="139"/>
        <v>21</v>
      </c>
      <c r="HK54" s="5">
        <f t="shared" si="140"/>
        <v>4</v>
      </c>
      <c r="HL54" s="5">
        <f t="shared" si="141"/>
        <v>2</v>
      </c>
      <c r="HM54" s="5">
        <f t="shared" si="67"/>
        <v>8</v>
      </c>
      <c r="HN54" s="5">
        <f t="shared" si="68"/>
        <v>8</v>
      </c>
      <c r="HO54" s="5">
        <f t="shared" si="69"/>
        <v>8</v>
      </c>
      <c r="HP54" s="5">
        <f t="shared" si="70"/>
        <v>14</v>
      </c>
      <c r="HQ54" s="5">
        <f t="shared" si="71"/>
        <v>8</v>
      </c>
    </row>
    <row r="55" spans="1:225" x14ac:dyDescent="0.25">
      <c r="A55" s="11">
        <v>21488</v>
      </c>
      <c r="B55" s="6" t="s">
        <v>764</v>
      </c>
      <c r="C55" s="6" t="s">
        <v>781</v>
      </c>
      <c r="D55" s="6" t="s">
        <v>766</v>
      </c>
      <c r="E55">
        <v>2</v>
      </c>
      <c r="F55">
        <v>1</v>
      </c>
      <c r="G55">
        <v>2</v>
      </c>
      <c r="H55">
        <v>2</v>
      </c>
      <c r="I55">
        <v>2</v>
      </c>
      <c r="J55">
        <v>1</v>
      </c>
      <c r="K55">
        <v>1</v>
      </c>
      <c r="L55">
        <v>2</v>
      </c>
      <c r="M55">
        <v>2</v>
      </c>
      <c r="N55">
        <v>3</v>
      </c>
      <c r="O55">
        <v>1</v>
      </c>
      <c r="P55">
        <v>0</v>
      </c>
      <c r="Q55">
        <v>0</v>
      </c>
      <c r="R55">
        <v>2</v>
      </c>
      <c r="S55">
        <v>0</v>
      </c>
      <c r="T55">
        <v>0</v>
      </c>
      <c r="U55">
        <v>2</v>
      </c>
      <c r="V55">
        <v>0</v>
      </c>
      <c r="W55">
        <v>0</v>
      </c>
      <c r="X55">
        <v>0</v>
      </c>
      <c r="Y55">
        <v>0</v>
      </c>
      <c r="Z55">
        <v>1</v>
      </c>
      <c r="AA55">
        <v>1</v>
      </c>
      <c r="AB55">
        <v>0</v>
      </c>
      <c r="AC55">
        <v>1</v>
      </c>
      <c r="AD55">
        <v>1</v>
      </c>
      <c r="AE55">
        <v>0</v>
      </c>
      <c r="AF55">
        <v>1</v>
      </c>
      <c r="AG55">
        <v>0</v>
      </c>
      <c r="AH55">
        <v>3</v>
      </c>
      <c r="AI55">
        <v>0</v>
      </c>
      <c r="AJ55">
        <v>1</v>
      </c>
      <c r="AK55">
        <v>2</v>
      </c>
      <c r="AL55">
        <v>2</v>
      </c>
      <c r="AM55">
        <v>1</v>
      </c>
      <c r="AN55">
        <v>1</v>
      </c>
      <c r="AO55">
        <v>2</v>
      </c>
      <c r="AP55">
        <v>2</v>
      </c>
      <c r="AQ55">
        <v>2</v>
      </c>
      <c r="AR55">
        <v>3</v>
      </c>
      <c r="AS55">
        <v>3</v>
      </c>
      <c r="AT55">
        <v>1</v>
      </c>
      <c r="AU55">
        <v>3</v>
      </c>
      <c r="AV55">
        <v>2</v>
      </c>
      <c r="AW55">
        <v>2</v>
      </c>
      <c r="AX55">
        <v>3</v>
      </c>
      <c r="AY55">
        <v>3</v>
      </c>
      <c r="AZ55">
        <v>1</v>
      </c>
      <c r="BA55">
        <v>1</v>
      </c>
      <c r="BB55">
        <v>2</v>
      </c>
      <c r="BC55">
        <v>2</v>
      </c>
      <c r="BD55">
        <v>3</v>
      </c>
      <c r="BE55">
        <v>3</v>
      </c>
      <c r="BF55">
        <v>2</v>
      </c>
      <c r="BG55">
        <v>2</v>
      </c>
      <c r="BH55">
        <v>4</v>
      </c>
      <c r="BI55">
        <v>1</v>
      </c>
      <c r="BJ55">
        <v>3</v>
      </c>
      <c r="BK55">
        <v>4</v>
      </c>
      <c r="BL55">
        <v>1</v>
      </c>
      <c r="BM55">
        <v>3</v>
      </c>
      <c r="BN55">
        <v>4</v>
      </c>
      <c r="BO55">
        <v>3</v>
      </c>
      <c r="BP55">
        <v>3</v>
      </c>
      <c r="BQ55">
        <v>1</v>
      </c>
      <c r="BR55">
        <v>2</v>
      </c>
      <c r="BS55">
        <v>4</v>
      </c>
      <c r="BT55">
        <v>4</v>
      </c>
      <c r="BU55">
        <v>1</v>
      </c>
      <c r="BV55">
        <v>3</v>
      </c>
      <c r="BW55">
        <v>1</v>
      </c>
      <c r="BX55">
        <v>1</v>
      </c>
      <c r="BY55">
        <v>2</v>
      </c>
      <c r="BZ55">
        <v>1</v>
      </c>
      <c r="CA55">
        <v>3</v>
      </c>
      <c r="CB55">
        <v>2</v>
      </c>
      <c r="CC55">
        <v>1</v>
      </c>
      <c r="CD55">
        <v>2</v>
      </c>
      <c r="CE55">
        <v>1</v>
      </c>
      <c r="CF55">
        <v>1</v>
      </c>
      <c r="CG55">
        <v>1</v>
      </c>
      <c r="CH55">
        <v>2</v>
      </c>
      <c r="CI55">
        <v>1</v>
      </c>
      <c r="CJ55">
        <v>2</v>
      </c>
      <c r="CK55">
        <v>4</v>
      </c>
      <c r="CL55">
        <v>1</v>
      </c>
      <c r="CM55">
        <v>1</v>
      </c>
      <c r="CN55">
        <v>1</v>
      </c>
      <c r="CO55">
        <v>0</v>
      </c>
      <c r="CP55">
        <v>2</v>
      </c>
      <c r="CQ55">
        <v>0</v>
      </c>
      <c r="CR55">
        <v>2</v>
      </c>
      <c r="CS55">
        <v>1</v>
      </c>
      <c r="CT55">
        <v>1</v>
      </c>
      <c r="CU55">
        <v>2</v>
      </c>
      <c r="CV55">
        <v>1</v>
      </c>
      <c r="CW55">
        <v>2</v>
      </c>
      <c r="CX55">
        <v>1</v>
      </c>
      <c r="CY55">
        <v>2</v>
      </c>
      <c r="CZ55">
        <v>1</v>
      </c>
      <c r="DA55">
        <v>2</v>
      </c>
      <c r="DB55">
        <v>1</v>
      </c>
      <c r="DC55">
        <v>1</v>
      </c>
      <c r="DD55">
        <v>1</v>
      </c>
      <c r="DE55">
        <v>2</v>
      </c>
      <c r="DF55">
        <v>1</v>
      </c>
      <c r="DG55">
        <v>1</v>
      </c>
      <c r="DH55">
        <v>2</v>
      </c>
      <c r="DI55">
        <v>2</v>
      </c>
      <c r="DJ55">
        <v>1</v>
      </c>
      <c r="DK55">
        <v>1</v>
      </c>
      <c r="DL55">
        <v>2</v>
      </c>
      <c r="DM55">
        <v>1</v>
      </c>
      <c r="DN55">
        <v>1</v>
      </c>
      <c r="DO55">
        <v>2</v>
      </c>
      <c r="DP55">
        <v>1</v>
      </c>
      <c r="DQ55">
        <v>1</v>
      </c>
      <c r="DR55">
        <v>1</v>
      </c>
      <c r="DS55">
        <v>1</v>
      </c>
      <c r="DT55">
        <v>2</v>
      </c>
      <c r="DU55">
        <v>1</v>
      </c>
      <c r="DV55">
        <v>1</v>
      </c>
      <c r="DW55">
        <v>1</v>
      </c>
      <c r="DX55">
        <v>1</v>
      </c>
      <c r="DY55">
        <v>1</v>
      </c>
      <c r="DZ55">
        <v>1</v>
      </c>
      <c r="EA55">
        <v>1</v>
      </c>
      <c r="EB55">
        <v>2</v>
      </c>
      <c r="EC55">
        <v>2</v>
      </c>
      <c r="ED55">
        <v>1</v>
      </c>
      <c r="EE55">
        <v>1</v>
      </c>
      <c r="EF55">
        <v>1</v>
      </c>
      <c r="EG55">
        <v>1</v>
      </c>
      <c r="EH55">
        <v>1</v>
      </c>
      <c r="EI55">
        <v>1</v>
      </c>
      <c r="EJ55">
        <v>1</v>
      </c>
      <c r="EK55">
        <v>1</v>
      </c>
      <c r="EL55">
        <v>2</v>
      </c>
      <c r="EM55">
        <v>2</v>
      </c>
      <c r="EN55">
        <v>1</v>
      </c>
      <c r="EO55">
        <v>2</v>
      </c>
      <c r="EP55">
        <v>1</v>
      </c>
      <c r="EQ55">
        <v>1</v>
      </c>
      <c r="ER55">
        <v>2</v>
      </c>
      <c r="ES55">
        <v>1</v>
      </c>
      <c r="ET55">
        <v>1</v>
      </c>
      <c r="EU55">
        <v>1</v>
      </c>
      <c r="EV55">
        <v>1</v>
      </c>
      <c r="EW55">
        <v>1</v>
      </c>
      <c r="EX55">
        <v>1</v>
      </c>
      <c r="EY55">
        <v>1</v>
      </c>
      <c r="EZ55">
        <v>1</v>
      </c>
      <c r="FA55">
        <v>1</v>
      </c>
      <c r="FB55">
        <v>2</v>
      </c>
      <c r="FC55">
        <v>1</v>
      </c>
      <c r="FD55">
        <v>1</v>
      </c>
      <c r="FE55">
        <v>1</v>
      </c>
      <c r="FF55">
        <v>1</v>
      </c>
      <c r="FG55">
        <v>1</v>
      </c>
      <c r="FH55">
        <v>1</v>
      </c>
      <c r="FI55">
        <v>2</v>
      </c>
      <c r="FJ55">
        <v>1</v>
      </c>
      <c r="FK55">
        <v>1</v>
      </c>
      <c r="FL55">
        <v>4</v>
      </c>
      <c r="FM55">
        <v>2</v>
      </c>
      <c r="FN55">
        <v>2</v>
      </c>
      <c r="FO55">
        <v>1</v>
      </c>
      <c r="FP55">
        <v>3</v>
      </c>
      <c r="FQ55">
        <v>1</v>
      </c>
      <c r="FR55">
        <v>1</v>
      </c>
      <c r="FS55">
        <v>2</v>
      </c>
      <c r="FT55">
        <v>1</v>
      </c>
      <c r="FU55">
        <v>3</v>
      </c>
      <c r="FV55">
        <v>1</v>
      </c>
      <c r="FW55">
        <v>4</v>
      </c>
      <c r="FX55">
        <v>1</v>
      </c>
      <c r="FY55">
        <v>1</v>
      </c>
      <c r="FZ55">
        <v>3</v>
      </c>
      <c r="GA55" s="7">
        <f t="shared" si="0"/>
        <v>21488</v>
      </c>
      <c r="GB55" s="25" t="str">
        <f t="shared" si="3"/>
        <v>Female</v>
      </c>
      <c r="GC55" s="5" t="str">
        <f t="shared" si="23"/>
        <v>Female</v>
      </c>
      <c r="GD55" s="5" t="str">
        <f t="shared" si="125"/>
        <v>23</v>
      </c>
      <c r="GE55" s="5" t="str">
        <f t="shared" si="126"/>
        <v>White</v>
      </c>
      <c r="GF55" s="5" t="str">
        <f t="shared" si="127"/>
        <v>notHisp/Lat</v>
      </c>
      <c r="GG55" s="5">
        <f t="shared" si="128"/>
        <v>1</v>
      </c>
      <c r="GH55" s="5">
        <f t="shared" si="128"/>
        <v>0</v>
      </c>
      <c r="GI55" s="5">
        <f t="shared" si="128"/>
        <v>0</v>
      </c>
      <c r="GJ55" s="5">
        <f t="shared" si="128"/>
        <v>0</v>
      </c>
      <c r="GK55" s="5">
        <f t="shared" si="128"/>
        <v>1</v>
      </c>
      <c r="GL55" s="5">
        <f t="shared" si="129"/>
        <v>1</v>
      </c>
      <c r="GM55" s="5">
        <f t="shared" si="129"/>
        <v>2</v>
      </c>
      <c r="GN55" s="5">
        <f t="shared" si="129"/>
        <v>2</v>
      </c>
      <c r="GO55" s="5">
        <f t="shared" si="129"/>
        <v>3</v>
      </c>
      <c r="GP55" s="8" t="s">
        <v>10</v>
      </c>
      <c r="GQ55" s="5">
        <f t="shared" si="37"/>
        <v>9</v>
      </c>
      <c r="GR55" s="5">
        <f t="shared" si="38"/>
        <v>11</v>
      </c>
      <c r="GS55" s="5">
        <f t="shared" si="39"/>
        <v>17</v>
      </c>
      <c r="GT55" s="5">
        <f t="shared" si="40"/>
        <v>19</v>
      </c>
      <c r="GU55" s="27">
        <f t="shared" si="130"/>
        <v>66</v>
      </c>
      <c r="GV55" s="27">
        <f t="shared" si="131"/>
        <v>13</v>
      </c>
      <c r="GW55" s="27">
        <f t="shared" si="132"/>
        <v>10</v>
      </c>
      <c r="GX55" s="27">
        <f t="shared" si="133"/>
        <v>18</v>
      </c>
      <c r="GY55" s="27">
        <f t="shared" si="134"/>
        <v>8</v>
      </c>
      <c r="GZ55" s="27">
        <f t="shared" si="135"/>
        <v>17</v>
      </c>
      <c r="HA55" s="27">
        <f t="shared" si="136"/>
        <v>11</v>
      </c>
      <c r="HB55" s="5">
        <f t="shared" si="36"/>
        <v>22</v>
      </c>
      <c r="HC55" s="5" t="str">
        <f t="shared" ref="HC55:HC86" si="142">IF(DB55=".",".",IF(COUNTBLANK(DB55:EB55)&gt;0,"Incomplete","ok"))</f>
        <v>ok</v>
      </c>
      <c r="HD55" s="23">
        <v>4.7429512554211899E-2</v>
      </c>
      <c r="HE55" s="23">
        <f t="shared" ref="HE55:HE86" si="143" xml:space="preserve"> -LN(HD55)</f>
        <v>3.0485106163073401</v>
      </c>
      <c r="HF55" s="23">
        <v>0.96296296296296291</v>
      </c>
      <c r="HG55" s="23">
        <v>0.22222222222222221</v>
      </c>
      <c r="HH55" s="5">
        <f t="shared" si="137"/>
        <v>36</v>
      </c>
      <c r="HI55" s="5">
        <f t="shared" si="138"/>
        <v>7</v>
      </c>
      <c r="HJ55" s="5">
        <f t="shared" si="139"/>
        <v>7</v>
      </c>
      <c r="HK55" s="5">
        <f t="shared" si="140"/>
        <v>2</v>
      </c>
      <c r="HL55" s="5">
        <f t="shared" si="141"/>
        <v>2</v>
      </c>
      <c r="HM55" s="5">
        <f t="shared" ref="HM55:HM86" si="144">IF(ISBLANK(FL55)+ISBLANK(FN55)+ISBLANK(FS55)+ISBLANK(FU55)&gt;0,".",(5-FL55)+(5-FN55)+(5-FS55)+(5-FU55))</f>
        <v>9</v>
      </c>
      <c r="HN55" s="5">
        <f t="shared" ref="HN55:HN86" si="145">IF(ISBLANK(FG55)+ISBLANK(FJ55)+ISBLANK(FM55)+ISBLANK(FQ55)&gt;0,".",FG55+FJ55+FM55+FQ55)</f>
        <v>5</v>
      </c>
      <c r="HO55" s="5">
        <f t="shared" ref="HO55:HO86" si="146">IF(ISBLANK(FH55)+ISBLANK(FK55)+ISBLANK(FR55)+ISBLANK(FY55)&gt;0,".",FH55+FK55+FR55+FY55)</f>
        <v>4</v>
      </c>
      <c r="HP55" s="5">
        <f t="shared" ref="HP55:HP86" si="147">IF(ISBLANK(FO55)+ISBLANK(FT55)+ISBLANK(FV55)+ISBLANK(FX55)&gt;0,".",(5-FO55)+(5-FT55)+(5-FV55)+(5-FX55))</f>
        <v>16</v>
      </c>
      <c r="HQ55" s="5">
        <f t="shared" ref="HQ55:HQ86" si="148">IF(ISBLANK(FI55)+ISBLANK(FP55)+ISBLANK(FW55)+ISBLANK(FZ55)&gt;0,".",(5-FI55)+(5-FP55)+(5-FW55)+(5-FZ55))</f>
        <v>8</v>
      </c>
    </row>
    <row r="56" spans="1:225" ht="30" customHeight="1" x14ac:dyDescent="0.25">
      <c r="A56" s="11">
        <v>21492</v>
      </c>
      <c r="B56" s="6" t="s">
        <v>777</v>
      </c>
      <c r="C56" s="6" t="s">
        <v>782</v>
      </c>
      <c r="D56" s="6" t="s">
        <v>766</v>
      </c>
      <c r="E56">
        <v>2</v>
      </c>
      <c r="F56">
        <v>2</v>
      </c>
      <c r="G56">
        <v>2</v>
      </c>
      <c r="H56">
        <v>2</v>
      </c>
      <c r="I56">
        <v>2</v>
      </c>
      <c r="J56">
        <v>2</v>
      </c>
      <c r="K56">
        <v>2</v>
      </c>
      <c r="L56">
        <v>3</v>
      </c>
      <c r="M56">
        <v>2</v>
      </c>
      <c r="N56">
        <v>3</v>
      </c>
      <c r="O56">
        <v>1</v>
      </c>
      <c r="P56">
        <v>0</v>
      </c>
      <c r="Q56">
        <v>0</v>
      </c>
      <c r="R56">
        <v>1</v>
      </c>
      <c r="S56">
        <v>0</v>
      </c>
      <c r="T56">
        <v>0</v>
      </c>
      <c r="U56">
        <v>0</v>
      </c>
      <c r="V56">
        <v>0</v>
      </c>
      <c r="W56">
        <v>0</v>
      </c>
      <c r="X56">
        <v>0</v>
      </c>
      <c r="Y56">
        <v>0</v>
      </c>
      <c r="Z56">
        <v>0</v>
      </c>
      <c r="AA56">
        <v>2</v>
      </c>
      <c r="AB56">
        <v>0</v>
      </c>
      <c r="AC56">
        <v>1</v>
      </c>
      <c r="AD56">
        <v>2</v>
      </c>
      <c r="AE56">
        <v>0</v>
      </c>
      <c r="AF56">
        <v>1</v>
      </c>
      <c r="AG56">
        <v>1</v>
      </c>
      <c r="AH56">
        <v>2</v>
      </c>
      <c r="AI56">
        <v>1</v>
      </c>
      <c r="AJ56">
        <v>2</v>
      </c>
      <c r="AK56">
        <v>3</v>
      </c>
      <c r="AL56">
        <v>2</v>
      </c>
      <c r="AM56">
        <v>1</v>
      </c>
      <c r="AN56">
        <v>1</v>
      </c>
      <c r="AO56">
        <v>2</v>
      </c>
      <c r="AP56">
        <v>1</v>
      </c>
      <c r="AQ56">
        <v>1</v>
      </c>
      <c r="AR56">
        <v>1</v>
      </c>
      <c r="AS56">
        <v>2</v>
      </c>
      <c r="AT56">
        <v>3</v>
      </c>
      <c r="AU56">
        <v>2</v>
      </c>
      <c r="AV56">
        <v>2</v>
      </c>
      <c r="AW56">
        <v>2</v>
      </c>
      <c r="AX56">
        <v>2</v>
      </c>
      <c r="AY56">
        <v>2</v>
      </c>
      <c r="AZ56">
        <v>1</v>
      </c>
      <c r="BA56">
        <v>1</v>
      </c>
      <c r="BB56">
        <v>1</v>
      </c>
      <c r="BC56">
        <v>1</v>
      </c>
      <c r="BD56">
        <v>2</v>
      </c>
      <c r="BE56">
        <v>3</v>
      </c>
      <c r="BF56">
        <v>3</v>
      </c>
      <c r="BG56">
        <v>2</v>
      </c>
      <c r="BH56">
        <v>3</v>
      </c>
      <c r="BI56">
        <v>2</v>
      </c>
      <c r="BJ56">
        <v>1</v>
      </c>
      <c r="BK56">
        <v>2</v>
      </c>
      <c r="BL56">
        <v>1</v>
      </c>
      <c r="BM56">
        <v>2</v>
      </c>
      <c r="BN56">
        <v>3</v>
      </c>
      <c r="BO56">
        <v>2</v>
      </c>
      <c r="BP56">
        <v>2</v>
      </c>
      <c r="BQ56">
        <v>2</v>
      </c>
      <c r="BR56">
        <v>3</v>
      </c>
      <c r="BS56">
        <v>2</v>
      </c>
      <c r="BT56">
        <v>4</v>
      </c>
      <c r="BU56">
        <v>2</v>
      </c>
      <c r="BV56">
        <v>1</v>
      </c>
      <c r="BW56">
        <v>1</v>
      </c>
      <c r="BX56">
        <v>1</v>
      </c>
      <c r="BY56">
        <v>3</v>
      </c>
      <c r="BZ56">
        <v>2</v>
      </c>
      <c r="CA56">
        <v>2</v>
      </c>
      <c r="CB56">
        <v>2</v>
      </c>
      <c r="CC56">
        <v>3</v>
      </c>
      <c r="CD56">
        <v>2</v>
      </c>
      <c r="CE56">
        <v>2</v>
      </c>
      <c r="CF56">
        <v>1</v>
      </c>
      <c r="CG56">
        <v>2</v>
      </c>
      <c r="CH56">
        <v>2</v>
      </c>
      <c r="CI56">
        <v>3</v>
      </c>
      <c r="CJ56">
        <v>1</v>
      </c>
      <c r="CK56">
        <v>3</v>
      </c>
      <c r="CL56">
        <v>2</v>
      </c>
      <c r="CM56">
        <v>2</v>
      </c>
      <c r="CN56">
        <v>2</v>
      </c>
      <c r="CO56">
        <v>0</v>
      </c>
      <c r="CP56">
        <v>1</v>
      </c>
      <c r="CQ56">
        <v>1</v>
      </c>
      <c r="CR56">
        <v>2</v>
      </c>
      <c r="CS56">
        <v>1</v>
      </c>
      <c r="CT56">
        <v>0</v>
      </c>
      <c r="CU56">
        <v>2</v>
      </c>
      <c r="CV56">
        <v>0</v>
      </c>
      <c r="CW56">
        <v>1</v>
      </c>
      <c r="CX56">
        <v>2</v>
      </c>
      <c r="CY56">
        <v>1</v>
      </c>
      <c r="CZ56">
        <v>2</v>
      </c>
      <c r="DA56">
        <v>2</v>
      </c>
      <c r="DB56">
        <v>1</v>
      </c>
      <c r="DC56">
        <v>2</v>
      </c>
      <c r="DD56">
        <v>2</v>
      </c>
      <c r="DE56">
        <v>2</v>
      </c>
      <c r="DF56">
        <v>2</v>
      </c>
      <c r="DG56">
        <v>1</v>
      </c>
      <c r="DH56">
        <v>2</v>
      </c>
      <c r="DI56">
        <v>2</v>
      </c>
      <c r="DJ56">
        <v>1</v>
      </c>
      <c r="DK56">
        <v>2</v>
      </c>
      <c r="DL56">
        <v>2</v>
      </c>
      <c r="DM56">
        <v>1</v>
      </c>
      <c r="DN56">
        <v>1</v>
      </c>
      <c r="DO56">
        <v>2</v>
      </c>
      <c r="DP56">
        <v>2</v>
      </c>
      <c r="DQ56">
        <v>2</v>
      </c>
      <c r="DR56">
        <v>1</v>
      </c>
      <c r="DS56">
        <v>2</v>
      </c>
      <c r="DT56">
        <v>2</v>
      </c>
      <c r="DU56">
        <v>1</v>
      </c>
      <c r="DV56">
        <v>2</v>
      </c>
      <c r="DW56">
        <v>1</v>
      </c>
      <c r="DX56">
        <v>2</v>
      </c>
      <c r="DY56">
        <v>1</v>
      </c>
      <c r="DZ56">
        <v>2</v>
      </c>
      <c r="EA56">
        <v>1</v>
      </c>
      <c r="EB56">
        <v>2</v>
      </c>
      <c r="EC56">
        <v>1</v>
      </c>
      <c r="ED56">
        <v>1</v>
      </c>
      <c r="EE56">
        <v>1</v>
      </c>
      <c r="EF56">
        <v>1</v>
      </c>
      <c r="EG56">
        <v>1</v>
      </c>
      <c r="EH56">
        <v>1</v>
      </c>
      <c r="EI56">
        <v>1</v>
      </c>
      <c r="EJ56">
        <v>1</v>
      </c>
      <c r="EK56">
        <v>1</v>
      </c>
      <c r="EL56">
        <v>1</v>
      </c>
      <c r="EM56">
        <v>1</v>
      </c>
      <c r="EN56">
        <v>1</v>
      </c>
      <c r="EO56">
        <v>1</v>
      </c>
      <c r="EP56">
        <v>1</v>
      </c>
      <c r="EQ56">
        <v>1</v>
      </c>
      <c r="ER56">
        <v>1</v>
      </c>
      <c r="ES56">
        <v>1</v>
      </c>
      <c r="ET56">
        <v>1</v>
      </c>
      <c r="EU56">
        <v>1</v>
      </c>
      <c r="EV56">
        <v>1</v>
      </c>
      <c r="EW56">
        <v>1</v>
      </c>
      <c r="EX56">
        <v>1</v>
      </c>
      <c r="EY56">
        <v>1</v>
      </c>
      <c r="EZ56">
        <v>1</v>
      </c>
      <c r="FA56">
        <v>1</v>
      </c>
      <c r="FB56">
        <v>2</v>
      </c>
      <c r="FC56">
        <v>1</v>
      </c>
      <c r="FD56">
        <v>1</v>
      </c>
      <c r="FE56">
        <v>1</v>
      </c>
      <c r="FF56">
        <v>1</v>
      </c>
      <c r="FG56">
        <v>2</v>
      </c>
      <c r="FH56">
        <v>2</v>
      </c>
      <c r="FI56">
        <v>4</v>
      </c>
      <c r="FJ56">
        <v>2</v>
      </c>
      <c r="FK56">
        <v>2</v>
      </c>
      <c r="FL56">
        <v>4</v>
      </c>
      <c r="FM56">
        <v>3</v>
      </c>
      <c r="FN56">
        <v>3</v>
      </c>
      <c r="FO56">
        <v>2</v>
      </c>
      <c r="FP56">
        <v>3</v>
      </c>
      <c r="FQ56">
        <v>2</v>
      </c>
      <c r="FR56">
        <v>2</v>
      </c>
      <c r="FS56">
        <v>3</v>
      </c>
      <c r="FT56">
        <v>2</v>
      </c>
      <c r="FU56">
        <v>2</v>
      </c>
      <c r="FV56">
        <v>4</v>
      </c>
      <c r="FW56">
        <v>4</v>
      </c>
      <c r="FX56">
        <v>2</v>
      </c>
      <c r="FY56">
        <v>2</v>
      </c>
      <c r="FZ56">
        <v>3</v>
      </c>
      <c r="GA56" s="7">
        <f t="shared" si="0"/>
        <v>21492</v>
      </c>
      <c r="GB56" s="25" t="str">
        <f t="shared" si="3"/>
        <v>Female</v>
      </c>
      <c r="GC56" s="5" t="str">
        <f t="shared" si="23"/>
        <v>female</v>
      </c>
      <c r="GD56" s="5" t="str">
        <f t="shared" si="125"/>
        <v>21</v>
      </c>
      <c r="GE56" s="5" t="str">
        <f t="shared" si="126"/>
        <v>White</v>
      </c>
      <c r="GF56" s="5" t="str">
        <f t="shared" si="127"/>
        <v>notHisp/Lat</v>
      </c>
      <c r="GG56" s="5">
        <f t="shared" si="128"/>
        <v>0</v>
      </c>
      <c r="GH56" s="5">
        <f t="shared" si="128"/>
        <v>0</v>
      </c>
      <c r="GI56" s="5">
        <f t="shared" si="128"/>
        <v>0</v>
      </c>
      <c r="GJ56" s="5">
        <f t="shared" si="128"/>
        <v>0</v>
      </c>
      <c r="GK56" s="5">
        <f t="shared" si="128"/>
        <v>0</v>
      </c>
      <c r="GL56" s="5">
        <f t="shared" si="129"/>
        <v>2</v>
      </c>
      <c r="GM56" s="5">
        <f t="shared" si="129"/>
        <v>3</v>
      </c>
      <c r="GN56" s="5">
        <f t="shared" si="129"/>
        <v>2</v>
      </c>
      <c r="GO56" s="5">
        <f t="shared" si="129"/>
        <v>3</v>
      </c>
      <c r="GP56" s="8" t="s">
        <v>10</v>
      </c>
      <c r="GQ56" s="5">
        <f t="shared" si="37"/>
        <v>13</v>
      </c>
      <c r="GR56" s="5">
        <f t="shared" si="38"/>
        <v>14</v>
      </c>
      <c r="GS56" s="5">
        <f t="shared" si="39"/>
        <v>17</v>
      </c>
      <c r="GT56" s="5">
        <f t="shared" si="40"/>
        <v>23</v>
      </c>
      <c r="GU56" s="27">
        <f t="shared" si="130"/>
        <v>62</v>
      </c>
      <c r="GV56" s="27">
        <f t="shared" si="131"/>
        <v>11</v>
      </c>
      <c r="GW56" s="27">
        <f t="shared" si="132"/>
        <v>7</v>
      </c>
      <c r="GX56" s="27">
        <f t="shared" si="133"/>
        <v>16</v>
      </c>
      <c r="GY56" s="27">
        <f t="shared" si="134"/>
        <v>8</v>
      </c>
      <c r="GZ56" s="27">
        <f t="shared" si="135"/>
        <v>15</v>
      </c>
      <c r="HA56" s="27">
        <f t="shared" si="136"/>
        <v>12</v>
      </c>
      <c r="HB56" s="5">
        <f t="shared" si="36"/>
        <v>19</v>
      </c>
      <c r="HC56" s="5" t="str">
        <f t="shared" si="142"/>
        <v>ok</v>
      </c>
      <c r="HD56" s="23">
        <v>2.1404254370836688E-3</v>
      </c>
      <c r="HE56" s="23">
        <f t="shared" si="143"/>
        <v>6.1467506673314043</v>
      </c>
      <c r="HF56" s="23">
        <v>1</v>
      </c>
      <c r="HG56" s="23">
        <v>0.66666666666666663</v>
      </c>
      <c r="HH56" s="5">
        <f t="shared" si="137"/>
        <v>31</v>
      </c>
      <c r="HI56" s="5">
        <f t="shared" si="138"/>
        <v>6</v>
      </c>
      <c r="HJ56" s="5">
        <f t="shared" si="139"/>
        <v>7</v>
      </c>
      <c r="HK56" s="5">
        <f t="shared" si="140"/>
        <v>2</v>
      </c>
      <c r="HL56" s="5">
        <f t="shared" si="141"/>
        <v>2</v>
      </c>
      <c r="HM56" s="5">
        <f t="shared" si="144"/>
        <v>8</v>
      </c>
      <c r="HN56" s="5">
        <f t="shared" si="145"/>
        <v>9</v>
      </c>
      <c r="HO56" s="5">
        <f t="shared" si="146"/>
        <v>8</v>
      </c>
      <c r="HP56" s="5">
        <f t="shared" si="147"/>
        <v>10</v>
      </c>
      <c r="HQ56" s="5">
        <f t="shared" si="148"/>
        <v>6</v>
      </c>
    </row>
    <row r="57" spans="1:225" x14ac:dyDescent="0.25">
      <c r="A57" s="11">
        <v>21495</v>
      </c>
      <c r="B57" s="6" t="s">
        <v>777</v>
      </c>
      <c r="C57" s="6" t="s">
        <v>780</v>
      </c>
      <c r="D57" s="6" t="s">
        <v>766</v>
      </c>
      <c r="E57">
        <v>1</v>
      </c>
      <c r="F57">
        <v>2</v>
      </c>
      <c r="G57">
        <v>2</v>
      </c>
      <c r="H57">
        <v>2</v>
      </c>
      <c r="I57">
        <v>2</v>
      </c>
      <c r="J57">
        <v>2</v>
      </c>
      <c r="K57">
        <v>2</v>
      </c>
      <c r="L57">
        <v>3</v>
      </c>
      <c r="M57">
        <v>4</v>
      </c>
      <c r="N57">
        <v>2</v>
      </c>
      <c r="O57">
        <v>1</v>
      </c>
      <c r="P57">
        <v>1</v>
      </c>
      <c r="Q57">
        <v>0</v>
      </c>
      <c r="R57">
        <v>1</v>
      </c>
      <c r="S57">
        <v>1</v>
      </c>
      <c r="T57">
        <v>0</v>
      </c>
      <c r="U57">
        <v>0</v>
      </c>
      <c r="V57">
        <v>1</v>
      </c>
      <c r="W57">
        <v>0</v>
      </c>
      <c r="X57">
        <v>2</v>
      </c>
      <c r="Y57">
        <v>2</v>
      </c>
      <c r="Z57">
        <v>2</v>
      </c>
      <c r="AA57">
        <v>3</v>
      </c>
      <c r="AB57">
        <v>0</v>
      </c>
      <c r="AC57">
        <v>2</v>
      </c>
      <c r="AD57">
        <v>2</v>
      </c>
      <c r="AE57">
        <v>1</v>
      </c>
      <c r="AF57">
        <v>0</v>
      </c>
      <c r="AG57">
        <v>1</v>
      </c>
      <c r="AH57">
        <v>3</v>
      </c>
      <c r="AI57">
        <v>0</v>
      </c>
      <c r="AJ57">
        <v>1</v>
      </c>
      <c r="AK57">
        <v>4</v>
      </c>
      <c r="AL57">
        <v>2</v>
      </c>
      <c r="AM57">
        <v>1</v>
      </c>
      <c r="AN57">
        <v>3</v>
      </c>
      <c r="AO57">
        <v>1</v>
      </c>
      <c r="AP57">
        <v>1</v>
      </c>
      <c r="AQ57">
        <v>2</v>
      </c>
      <c r="AR57">
        <v>4</v>
      </c>
      <c r="AS57">
        <v>3</v>
      </c>
      <c r="AT57">
        <v>1</v>
      </c>
      <c r="AU57">
        <v>4</v>
      </c>
      <c r="AV57">
        <v>1</v>
      </c>
      <c r="AW57">
        <v>2</v>
      </c>
      <c r="AX57">
        <v>2</v>
      </c>
      <c r="AY57">
        <v>2</v>
      </c>
      <c r="AZ57">
        <v>2</v>
      </c>
      <c r="BA57">
        <v>2</v>
      </c>
      <c r="BB57">
        <v>1</v>
      </c>
      <c r="BC57">
        <v>2</v>
      </c>
      <c r="BD57">
        <v>4</v>
      </c>
      <c r="BE57">
        <v>4</v>
      </c>
      <c r="BF57">
        <v>2</v>
      </c>
      <c r="BG57">
        <v>1</v>
      </c>
      <c r="BH57">
        <v>2</v>
      </c>
      <c r="BI57">
        <v>2</v>
      </c>
      <c r="BJ57">
        <v>1</v>
      </c>
      <c r="BK57">
        <v>3</v>
      </c>
      <c r="BL57">
        <v>1</v>
      </c>
      <c r="BM57">
        <v>4</v>
      </c>
      <c r="BN57">
        <v>4</v>
      </c>
      <c r="BO57">
        <v>3</v>
      </c>
      <c r="BP57">
        <v>2</v>
      </c>
      <c r="BQ57">
        <v>1</v>
      </c>
      <c r="BR57">
        <v>2</v>
      </c>
      <c r="BS57">
        <v>4</v>
      </c>
      <c r="BT57">
        <v>4</v>
      </c>
      <c r="BU57">
        <v>3</v>
      </c>
      <c r="BV57">
        <v>3</v>
      </c>
      <c r="BW57">
        <v>1</v>
      </c>
      <c r="BX57">
        <v>2</v>
      </c>
      <c r="BY57">
        <v>2</v>
      </c>
      <c r="BZ57">
        <v>2</v>
      </c>
      <c r="CA57">
        <v>3</v>
      </c>
      <c r="CB57">
        <v>1</v>
      </c>
      <c r="CC57">
        <v>4</v>
      </c>
      <c r="CD57">
        <v>2</v>
      </c>
      <c r="CE57">
        <v>1</v>
      </c>
      <c r="CF57">
        <v>1</v>
      </c>
      <c r="CG57">
        <v>2</v>
      </c>
      <c r="CH57">
        <v>2</v>
      </c>
      <c r="CI57">
        <v>1</v>
      </c>
      <c r="CJ57">
        <v>4</v>
      </c>
      <c r="CK57">
        <v>2</v>
      </c>
      <c r="CL57">
        <v>2</v>
      </c>
      <c r="CM57">
        <v>2</v>
      </c>
      <c r="CN57">
        <v>2</v>
      </c>
      <c r="CO57">
        <v>1</v>
      </c>
      <c r="CP57">
        <v>2</v>
      </c>
      <c r="CQ57">
        <v>0</v>
      </c>
      <c r="CR57">
        <v>2</v>
      </c>
      <c r="CS57">
        <v>1</v>
      </c>
      <c r="CT57">
        <v>1</v>
      </c>
      <c r="CU57">
        <v>1</v>
      </c>
      <c r="CV57">
        <v>1</v>
      </c>
      <c r="CW57">
        <v>2</v>
      </c>
      <c r="CX57">
        <v>1</v>
      </c>
      <c r="CY57">
        <v>1</v>
      </c>
      <c r="CZ57">
        <v>1</v>
      </c>
      <c r="DA57">
        <v>0</v>
      </c>
      <c r="DB57">
        <v>1</v>
      </c>
      <c r="DC57">
        <v>2</v>
      </c>
      <c r="DD57">
        <v>2</v>
      </c>
      <c r="DE57">
        <v>2</v>
      </c>
      <c r="DF57">
        <v>2</v>
      </c>
      <c r="DG57">
        <v>1</v>
      </c>
      <c r="DH57">
        <v>2</v>
      </c>
      <c r="DI57">
        <v>2</v>
      </c>
      <c r="DJ57">
        <v>1</v>
      </c>
      <c r="DK57">
        <v>1</v>
      </c>
      <c r="DL57">
        <v>2</v>
      </c>
      <c r="DM57">
        <v>1</v>
      </c>
      <c r="DN57">
        <v>1</v>
      </c>
      <c r="DO57">
        <v>1</v>
      </c>
      <c r="DP57">
        <v>1</v>
      </c>
      <c r="DQ57">
        <v>1</v>
      </c>
      <c r="DR57">
        <v>1</v>
      </c>
      <c r="DS57">
        <v>1</v>
      </c>
      <c r="DT57">
        <v>2</v>
      </c>
      <c r="DU57">
        <v>1</v>
      </c>
      <c r="DV57">
        <v>1</v>
      </c>
      <c r="DW57">
        <v>1</v>
      </c>
      <c r="DX57">
        <v>1</v>
      </c>
      <c r="DY57">
        <v>1</v>
      </c>
      <c r="DZ57">
        <v>1</v>
      </c>
      <c r="EA57">
        <v>1</v>
      </c>
      <c r="EB57">
        <v>2</v>
      </c>
      <c r="EC57">
        <v>3</v>
      </c>
      <c r="ED57">
        <v>2</v>
      </c>
      <c r="EE57">
        <v>1</v>
      </c>
      <c r="EF57">
        <v>1</v>
      </c>
      <c r="EG57">
        <v>3</v>
      </c>
      <c r="EH57">
        <v>2</v>
      </c>
      <c r="EI57">
        <v>5</v>
      </c>
      <c r="EJ57">
        <v>1</v>
      </c>
      <c r="EK57">
        <v>1</v>
      </c>
      <c r="EL57">
        <v>3</v>
      </c>
      <c r="EM57">
        <v>2</v>
      </c>
      <c r="EN57">
        <v>3</v>
      </c>
      <c r="EO57">
        <v>1</v>
      </c>
      <c r="EP57">
        <v>3</v>
      </c>
      <c r="EQ57">
        <v>4</v>
      </c>
      <c r="ER57">
        <v>3</v>
      </c>
      <c r="ES57">
        <v>2</v>
      </c>
      <c r="ET57">
        <v>1</v>
      </c>
      <c r="EU57">
        <v>1</v>
      </c>
      <c r="EV57">
        <v>1</v>
      </c>
      <c r="EW57">
        <v>1</v>
      </c>
      <c r="EX57">
        <v>3</v>
      </c>
      <c r="EY57">
        <v>1</v>
      </c>
      <c r="EZ57">
        <v>1</v>
      </c>
      <c r="FA57">
        <v>2</v>
      </c>
      <c r="FB57">
        <v>5</v>
      </c>
      <c r="FC57">
        <v>1</v>
      </c>
      <c r="FD57">
        <v>1</v>
      </c>
      <c r="FE57">
        <v>1</v>
      </c>
      <c r="FF57">
        <v>1</v>
      </c>
      <c r="FG57">
        <v>2</v>
      </c>
      <c r="FH57">
        <v>2</v>
      </c>
      <c r="FI57">
        <v>4</v>
      </c>
      <c r="FJ57">
        <v>1</v>
      </c>
      <c r="FK57">
        <v>1</v>
      </c>
      <c r="FL57">
        <v>1</v>
      </c>
      <c r="FM57">
        <v>4</v>
      </c>
      <c r="FN57">
        <v>3</v>
      </c>
      <c r="FO57">
        <v>2</v>
      </c>
      <c r="FP57">
        <v>3</v>
      </c>
      <c r="FQ57">
        <v>2</v>
      </c>
      <c r="FR57">
        <v>2</v>
      </c>
      <c r="FS57">
        <v>4</v>
      </c>
      <c r="FT57">
        <v>2</v>
      </c>
      <c r="FU57">
        <v>4</v>
      </c>
      <c r="FV57">
        <v>2</v>
      </c>
      <c r="FW57">
        <v>4</v>
      </c>
      <c r="FX57">
        <v>4</v>
      </c>
      <c r="FY57">
        <v>1</v>
      </c>
      <c r="FZ57">
        <v>3</v>
      </c>
      <c r="GA57" s="7">
        <f t="shared" si="0"/>
        <v>21495</v>
      </c>
      <c r="GB57" s="25" t="str">
        <f t="shared" si="3"/>
        <v>Female</v>
      </c>
      <c r="GC57" s="5" t="str">
        <f t="shared" si="23"/>
        <v>female</v>
      </c>
      <c r="GD57" s="5" t="str">
        <f t="shared" si="125"/>
        <v>20</v>
      </c>
      <c r="GE57" s="5" t="str">
        <f t="shared" si="126"/>
        <v>White</v>
      </c>
      <c r="GF57" s="5" t="str">
        <f t="shared" si="127"/>
        <v>Hisp/Lat</v>
      </c>
      <c r="GG57" s="5">
        <f t="shared" si="128"/>
        <v>0</v>
      </c>
      <c r="GH57" s="5">
        <f t="shared" si="128"/>
        <v>0</v>
      </c>
      <c r="GI57" s="5">
        <f t="shared" si="128"/>
        <v>0</v>
      </c>
      <c r="GJ57" s="5">
        <f t="shared" si="128"/>
        <v>0</v>
      </c>
      <c r="GK57" s="5">
        <f t="shared" si="128"/>
        <v>0</v>
      </c>
      <c r="GL57" s="5">
        <f t="shared" si="129"/>
        <v>2</v>
      </c>
      <c r="GM57" s="5">
        <f t="shared" si="129"/>
        <v>3</v>
      </c>
      <c r="GN57" s="5">
        <f t="shared" si="129"/>
        <v>4</v>
      </c>
      <c r="GO57" s="5">
        <f t="shared" si="129"/>
        <v>2</v>
      </c>
      <c r="GP57" s="8" t="s">
        <v>10</v>
      </c>
      <c r="GQ57" s="5">
        <f t="shared" si="37"/>
        <v>6</v>
      </c>
      <c r="GR57" s="5">
        <f t="shared" si="38"/>
        <v>10</v>
      </c>
      <c r="GS57" s="5">
        <f t="shared" si="39"/>
        <v>17</v>
      </c>
      <c r="GT57" s="5">
        <f t="shared" si="40"/>
        <v>26</v>
      </c>
      <c r="GU57" s="27">
        <f t="shared" si="130"/>
        <v>69</v>
      </c>
      <c r="GV57" s="27">
        <f t="shared" si="131"/>
        <v>9</v>
      </c>
      <c r="GW57" s="27">
        <f t="shared" si="132"/>
        <v>11</v>
      </c>
      <c r="GX57" s="27">
        <f t="shared" si="133"/>
        <v>19</v>
      </c>
      <c r="GY57" s="27">
        <f t="shared" si="134"/>
        <v>8</v>
      </c>
      <c r="GZ57" s="27">
        <f t="shared" si="135"/>
        <v>15</v>
      </c>
      <c r="HA57" s="27">
        <f t="shared" si="136"/>
        <v>14</v>
      </c>
      <c r="HB57" s="5">
        <f t="shared" si="36"/>
        <v>24</v>
      </c>
      <c r="HC57" s="5" t="str">
        <f t="shared" si="142"/>
        <v>ok</v>
      </c>
      <c r="HD57" s="23">
        <v>3.4507008505895762E-2</v>
      </c>
      <c r="HE57" s="23">
        <f t="shared" si="143"/>
        <v>3.3665928304775665</v>
      </c>
      <c r="HF57" s="23">
        <v>0.88888888888888884</v>
      </c>
      <c r="HG57" s="23">
        <v>0.33333333333333331</v>
      </c>
      <c r="HH57" s="5">
        <f t="shared" si="137"/>
        <v>60</v>
      </c>
      <c r="HI57" s="5">
        <f t="shared" si="138"/>
        <v>17</v>
      </c>
      <c r="HJ57" s="5">
        <f t="shared" si="139"/>
        <v>8</v>
      </c>
      <c r="HK57" s="5">
        <f t="shared" si="140"/>
        <v>3</v>
      </c>
      <c r="HL57" s="5">
        <f t="shared" si="141"/>
        <v>2</v>
      </c>
      <c r="HM57" s="5">
        <f t="shared" si="144"/>
        <v>8</v>
      </c>
      <c r="HN57" s="5">
        <f t="shared" si="145"/>
        <v>9</v>
      </c>
      <c r="HO57" s="5">
        <f t="shared" si="146"/>
        <v>6</v>
      </c>
      <c r="HP57" s="5">
        <f t="shared" si="147"/>
        <v>10</v>
      </c>
      <c r="HQ57" s="5">
        <f t="shared" si="148"/>
        <v>6</v>
      </c>
    </row>
    <row r="58" spans="1:225" ht="30" customHeight="1" x14ac:dyDescent="0.25">
      <c r="A58" s="11">
        <v>21496</v>
      </c>
      <c r="B58" s="6" t="s">
        <v>764</v>
      </c>
      <c r="C58" s="6" t="s">
        <v>775</v>
      </c>
      <c r="D58" s="6" t="s">
        <v>766</v>
      </c>
      <c r="E58">
        <v>2</v>
      </c>
      <c r="F58">
        <v>1</v>
      </c>
      <c r="G58">
        <v>1</v>
      </c>
      <c r="H58">
        <v>2</v>
      </c>
      <c r="I58">
        <v>2</v>
      </c>
      <c r="J58">
        <v>2</v>
      </c>
      <c r="K58">
        <v>2</v>
      </c>
      <c r="L58">
        <v>2</v>
      </c>
      <c r="M58">
        <v>2</v>
      </c>
      <c r="N58">
        <v>2</v>
      </c>
      <c r="O58">
        <v>0</v>
      </c>
      <c r="P58">
        <v>0</v>
      </c>
      <c r="Q58">
        <v>0</v>
      </c>
      <c r="R58">
        <v>0</v>
      </c>
      <c r="S58">
        <v>1</v>
      </c>
      <c r="T58">
        <v>0</v>
      </c>
      <c r="U58">
        <v>1</v>
      </c>
      <c r="V58">
        <v>0</v>
      </c>
      <c r="W58">
        <v>0</v>
      </c>
      <c r="X58">
        <v>0</v>
      </c>
      <c r="Y58">
        <v>0</v>
      </c>
      <c r="Z58">
        <v>0</v>
      </c>
      <c r="AA58">
        <v>2</v>
      </c>
      <c r="AB58">
        <v>0</v>
      </c>
      <c r="AC58">
        <v>1</v>
      </c>
      <c r="AD58">
        <v>0</v>
      </c>
      <c r="AE58">
        <v>0</v>
      </c>
      <c r="AF58">
        <v>1</v>
      </c>
      <c r="AG58">
        <v>1</v>
      </c>
      <c r="AH58">
        <v>2</v>
      </c>
      <c r="AI58">
        <v>0</v>
      </c>
      <c r="AJ58">
        <v>1</v>
      </c>
      <c r="AK58">
        <v>3</v>
      </c>
      <c r="AL58">
        <v>2</v>
      </c>
      <c r="AM58">
        <v>1</v>
      </c>
      <c r="AN58">
        <v>1</v>
      </c>
      <c r="AO58">
        <v>1</v>
      </c>
      <c r="AP58">
        <v>1</v>
      </c>
      <c r="AQ58">
        <v>1</v>
      </c>
      <c r="AR58">
        <v>2</v>
      </c>
      <c r="AS58">
        <v>2</v>
      </c>
      <c r="AT58">
        <v>3</v>
      </c>
      <c r="AU58">
        <v>2</v>
      </c>
      <c r="AV58">
        <v>1</v>
      </c>
      <c r="AW58">
        <v>1</v>
      </c>
      <c r="AX58">
        <v>1</v>
      </c>
      <c r="AY58">
        <v>2</v>
      </c>
      <c r="AZ58">
        <v>1</v>
      </c>
      <c r="BA58">
        <v>2</v>
      </c>
      <c r="BB58">
        <v>1</v>
      </c>
      <c r="BC58">
        <v>1</v>
      </c>
      <c r="BD58">
        <v>2</v>
      </c>
      <c r="BE58">
        <v>3</v>
      </c>
      <c r="BF58">
        <v>1</v>
      </c>
      <c r="BG58">
        <v>1</v>
      </c>
      <c r="BH58">
        <v>2</v>
      </c>
      <c r="BI58">
        <v>3</v>
      </c>
      <c r="BJ58">
        <v>2</v>
      </c>
      <c r="BK58">
        <v>3</v>
      </c>
      <c r="BL58">
        <v>2</v>
      </c>
      <c r="BM58">
        <v>3</v>
      </c>
      <c r="BN58">
        <v>4</v>
      </c>
      <c r="BO58">
        <v>2</v>
      </c>
      <c r="BP58">
        <v>2</v>
      </c>
      <c r="BQ58">
        <v>2</v>
      </c>
      <c r="BR58">
        <v>4</v>
      </c>
      <c r="BS58">
        <v>2</v>
      </c>
      <c r="BT58">
        <v>2</v>
      </c>
      <c r="BU58">
        <v>2</v>
      </c>
      <c r="BV58">
        <v>3</v>
      </c>
      <c r="BW58">
        <v>2</v>
      </c>
      <c r="BX58">
        <v>4</v>
      </c>
      <c r="BY58">
        <v>2</v>
      </c>
      <c r="BZ58">
        <v>3</v>
      </c>
      <c r="CA58">
        <v>3</v>
      </c>
      <c r="CB58">
        <v>2</v>
      </c>
      <c r="CC58">
        <v>4</v>
      </c>
      <c r="CD58">
        <v>3</v>
      </c>
      <c r="CE58">
        <v>2</v>
      </c>
      <c r="CF58">
        <v>1</v>
      </c>
      <c r="CG58">
        <v>2</v>
      </c>
      <c r="CH58">
        <v>1</v>
      </c>
      <c r="CI58">
        <v>4</v>
      </c>
      <c r="CJ58">
        <v>3</v>
      </c>
      <c r="CK58">
        <v>3</v>
      </c>
      <c r="CL58">
        <v>2</v>
      </c>
      <c r="CM58">
        <v>2</v>
      </c>
      <c r="CN58">
        <v>1</v>
      </c>
      <c r="CO58">
        <v>0</v>
      </c>
      <c r="CP58">
        <v>1</v>
      </c>
      <c r="CQ58">
        <v>0</v>
      </c>
      <c r="CR58">
        <v>2</v>
      </c>
      <c r="CS58">
        <v>1</v>
      </c>
      <c r="CT58">
        <v>0</v>
      </c>
      <c r="CU58">
        <v>1</v>
      </c>
      <c r="CV58">
        <v>1</v>
      </c>
      <c r="CW58">
        <v>0</v>
      </c>
      <c r="CX58">
        <v>1</v>
      </c>
      <c r="CY58">
        <v>0</v>
      </c>
      <c r="CZ58">
        <v>2</v>
      </c>
      <c r="DA58">
        <v>2</v>
      </c>
      <c r="DB58">
        <v>1</v>
      </c>
      <c r="DC58">
        <v>1</v>
      </c>
      <c r="DD58">
        <v>1</v>
      </c>
      <c r="DE58">
        <v>2</v>
      </c>
      <c r="DF58">
        <v>1</v>
      </c>
      <c r="DG58">
        <v>1</v>
      </c>
      <c r="DH58">
        <v>2</v>
      </c>
      <c r="DI58">
        <v>2</v>
      </c>
      <c r="DJ58">
        <v>1</v>
      </c>
      <c r="DK58">
        <v>1</v>
      </c>
      <c r="DL58">
        <v>2</v>
      </c>
      <c r="DM58">
        <v>1</v>
      </c>
      <c r="DN58">
        <v>1</v>
      </c>
      <c r="DO58">
        <v>1</v>
      </c>
      <c r="DP58">
        <v>1</v>
      </c>
      <c r="DQ58">
        <v>1</v>
      </c>
      <c r="DR58">
        <v>1</v>
      </c>
      <c r="DS58">
        <v>1</v>
      </c>
      <c r="DT58">
        <v>2</v>
      </c>
      <c r="DU58">
        <v>1</v>
      </c>
      <c r="DV58">
        <v>1</v>
      </c>
      <c r="DW58">
        <v>1</v>
      </c>
      <c r="DX58">
        <v>2</v>
      </c>
      <c r="DY58">
        <v>1</v>
      </c>
      <c r="DZ58">
        <v>1</v>
      </c>
      <c r="EA58">
        <v>1</v>
      </c>
      <c r="EB58">
        <v>2</v>
      </c>
      <c r="EC58">
        <v>1</v>
      </c>
      <c r="ED58">
        <v>1</v>
      </c>
      <c r="EE58">
        <v>2</v>
      </c>
      <c r="EF58">
        <v>2</v>
      </c>
      <c r="EG58">
        <v>3</v>
      </c>
      <c r="EH58">
        <v>1</v>
      </c>
      <c r="EI58">
        <v>2</v>
      </c>
      <c r="EJ58">
        <v>2</v>
      </c>
      <c r="EK58">
        <v>2</v>
      </c>
      <c r="EL58">
        <v>2</v>
      </c>
      <c r="EM58">
        <v>1</v>
      </c>
      <c r="EN58">
        <v>1</v>
      </c>
      <c r="EO58">
        <v>2</v>
      </c>
      <c r="EP58">
        <v>2</v>
      </c>
      <c r="EQ58">
        <v>2</v>
      </c>
      <c r="ER58">
        <v>2</v>
      </c>
      <c r="ES58">
        <v>1</v>
      </c>
      <c r="ET58">
        <v>1</v>
      </c>
      <c r="EU58">
        <v>1</v>
      </c>
      <c r="EV58">
        <v>2</v>
      </c>
      <c r="EW58">
        <v>1</v>
      </c>
      <c r="EX58">
        <v>2</v>
      </c>
      <c r="EY58">
        <v>1</v>
      </c>
      <c r="EZ58">
        <v>2</v>
      </c>
      <c r="FA58">
        <v>1</v>
      </c>
      <c r="FB58">
        <v>3</v>
      </c>
      <c r="FC58">
        <v>2</v>
      </c>
      <c r="FD58">
        <v>2</v>
      </c>
      <c r="FE58">
        <v>1</v>
      </c>
      <c r="FF58">
        <v>2</v>
      </c>
      <c r="FG58">
        <v>2</v>
      </c>
      <c r="FH58">
        <v>2</v>
      </c>
      <c r="FI58">
        <v>1</v>
      </c>
      <c r="FJ58">
        <v>1</v>
      </c>
      <c r="FK58">
        <v>2</v>
      </c>
      <c r="FL58">
        <v>2</v>
      </c>
      <c r="FM58">
        <v>1</v>
      </c>
      <c r="FN58">
        <v>2</v>
      </c>
      <c r="FO58">
        <v>1</v>
      </c>
      <c r="FP58">
        <v>2</v>
      </c>
      <c r="FQ58">
        <v>2</v>
      </c>
      <c r="FR58">
        <v>2</v>
      </c>
      <c r="FS58">
        <v>1</v>
      </c>
      <c r="FT58">
        <v>1</v>
      </c>
      <c r="FU58">
        <v>2</v>
      </c>
      <c r="FV58">
        <v>3</v>
      </c>
      <c r="FW58">
        <v>2</v>
      </c>
      <c r="FX58">
        <v>3</v>
      </c>
      <c r="FY58">
        <v>2</v>
      </c>
      <c r="FZ58">
        <v>1</v>
      </c>
      <c r="GA58" s="7">
        <f t="shared" si="0"/>
        <v>21496</v>
      </c>
      <c r="GB58" s="25" t="str">
        <f t="shared" si="3"/>
        <v>Female</v>
      </c>
      <c r="GC58" s="5" t="str">
        <f t="shared" si="23"/>
        <v>Female</v>
      </c>
      <c r="GD58" s="5" t="str">
        <f t="shared" si="125"/>
        <v>19</v>
      </c>
      <c r="GE58" s="5" t="str">
        <f t="shared" si="126"/>
        <v>White</v>
      </c>
      <c r="GF58" s="5" t="str">
        <f t="shared" si="127"/>
        <v>notHisp/Lat</v>
      </c>
      <c r="GG58" s="5">
        <f t="shared" si="128"/>
        <v>1</v>
      </c>
      <c r="GH58" s="5">
        <f t="shared" si="128"/>
        <v>1</v>
      </c>
      <c r="GI58" s="5">
        <f t="shared" si="128"/>
        <v>0</v>
      </c>
      <c r="GJ58" s="5">
        <f t="shared" si="128"/>
        <v>0</v>
      </c>
      <c r="GK58" s="5">
        <f t="shared" si="128"/>
        <v>0</v>
      </c>
      <c r="GL58" s="5">
        <f t="shared" si="129"/>
        <v>2</v>
      </c>
      <c r="GM58" s="5">
        <f t="shared" si="129"/>
        <v>2</v>
      </c>
      <c r="GN58" s="5">
        <f t="shared" si="129"/>
        <v>2</v>
      </c>
      <c r="GO58" s="5">
        <f t="shared" si="129"/>
        <v>2</v>
      </c>
      <c r="GP58" s="8" t="s">
        <v>10</v>
      </c>
      <c r="GQ58" s="5">
        <f t="shared" si="37"/>
        <v>12</v>
      </c>
      <c r="GR58" s="5">
        <f t="shared" si="38"/>
        <v>15</v>
      </c>
      <c r="GS58" s="5">
        <f t="shared" si="39"/>
        <v>19</v>
      </c>
      <c r="GT58" s="5">
        <f t="shared" si="40"/>
        <v>25</v>
      </c>
      <c r="GU58" s="27">
        <f t="shared" si="130"/>
        <v>77</v>
      </c>
      <c r="GV58" s="27">
        <f t="shared" si="131"/>
        <v>10</v>
      </c>
      <c r="GW58" s="27">
        <f t="shared" si="132"/>
        <v>9</v>
      </c>
      <c r="GX58" s="27">
        <f t="shared" si="133"/>
        <v>17</v>
      </c>
      <c r="GY58" s="27">
        <f t="shared" si="134"/>
        <v>10</v>
      </c>
      <c r="GZ58" s="27">
        <f t="shared" si="135"/>
        <v>12</v>
      </c>
      <c r="HA58" s="27">
        <f t="shared" si="136"/>
        <v>16</v>
      </c>
      <c r="HB58" s="5">
        <f t="shared" si="36"/>
        <v>18</v>
      </c>
      <c r="HC58" s="5" t="str">
        <f t="shared" si="142"/>
        <v>ok</v>
      </c>
      <c r="HD58" s="23">
        <v>4.7474722478339289E-2</v>
      </c>
      <c r="HE58" s="23">
        <f t="shared" si="143"/>
        <v>3.0475578679388029</v>
      </c>
      <c r="HF58" s="23">
        <v>1</v>
      </c>
      <c r="HG58" s="23">
        <v>0.33333333333333331</v>
      </c>
      <c r="HH58" s="5">
        <f t="shared" si="137"/>
        <v>50</v>
      </c>
      <c r="HI58" s="5">
        <f t="shared" si="138"/>
        <v>11</v>
      </c>
      <c r="HJ58" s="5">
        <f t="shared" si="139"/>
        <v>11</v>
      </c>
      <c r="HK58" s="5">
        <f t="shared" si="140"/>
        <v>2</v>
      </c>
      <c r="HL58" s="5">
        <f t="shared" si="141"/>
        <v>3</v>
      </c>
      <c r="HM58" s="5">
        <f t="shared" si="144"/>
        <v>13</v>
      </c>
      <c r="HN58" s="5">
        <f t="shared" si="145"/>
        <v>6</v>
      </c>
      <c r="HO58" s="5">
        <f t="shared" si="146"/>
        <v>8</v>
      </c>
      <c r="HP58" s="5">
        <f t="shared" si="147"/>
        <v>12</v>
      </c>
      <c r="HQ58" s="5">
        <f t="shared" si="148"/>
        <v>14</v>
      </c>
    </row>
    <row r="59" spans="1:225" ht="30" customHeight="1" x14ac:dyDescent="0.25">
      <c r="A59" s="11">
        <v>21501</v>
      </c>
      <c r="B59" s="13" t="s">
        <v>777</v>
      </c>
      <c r="C59" s="13" t="s">
        <v>768</v>
      </c>
      <c r="D59" s="13" t="s">
        <v>773</v>
      </c>
      <c r="E59" s="12">
        <v>2</v>
      </c>
      <c r="F59" s="12">
        <v>1</v>
      </c>
      <c r="G59" s="12">
        <v>1</v>
      </c>
      <c r="H59" s="12">
        <v>1</v>
      </c>
      <c r="I59" s="12">
        <v>2</v>
      </c>
      <c r="J59" s="12">
        <v>2</v>
      </c>
      <c r="K59" s="12">
        <v>3</v>
      </c>
      <c r="L59" s="12">
        <v>4</v>
      </c>
      <c r="M59" s="12">
        <v>3</v>
      </c>
      <c r="N59" s="12">
        <v>2</v>
      </c>
      <c r="O59" s="14" t="s">
        <v>10</v>
      </c>
      <c r="P59" s="14" t="s">
        <v>10</v>
      </c>
      <c r="Q59" s="14" t="s">
        <v>10</v>
      </c>
      <c r="R59" s="14" t="s">
        <v>10</v>
      </c>
      <c r="S59" s="14" t="s">
        <v>10</v>
      </c>
      <c r="T59" s="14" t="s">
        <v>10</v>
      </c>
      <c r="U59" s="14" t="s">
        <v>10</v>
      </c>
      <c r="V59" s="14" t="s">
        <v>10</v>
      </c>
      <c r="W59" s="14" t="s">
        <v>10</v>
      </c>
      <c r="X59" s="14" t="s">
        <v>10</v>
      </c>
      <c r="Y59" s="14" t="s">
        <v>10</v>
      </c>
      <c r="Z59" s="14" t="s">
        <v>10</v>
      </c>
      <c r="AA59" s="14" t="s">
        <v>10</v>
      </c>
      <c r="AB59" s="14" t="s">
        <v>10</v>
      </c>
      <c r="AC59" s="14" t="s">
        <v>10</v>
      </c>
      <c r="AD59" s="14" t="s">
        <v>10</v>
      </c>
      <c r="AE59" s="14" t="s">
        <v>10</v>
      </c>
      <c r="AF59" s="14" t="s">
        <v>10</v>
      </c>
      <c r="AG59" s="14" t="s">
        <v>10</v>
      </c>
      <c r="AH59" s="14" t="s">
        <v>10</v>
      </c>
      <c r="AI59" s="14" t="s">
        <v>10</v>
      </c>
      <c r="AJ59" s="14" t="s">
        <v>10</v>
      </c>
      <c r="AK59" s="14" t="s">
        <v>10</v>
      </c>
      <c r="AL59" s="14" t="s">
        <v>10</v>
      </c>
      <c r="AM59" s="14" t="s">
        <v>10</v>
      </c>
      <c r="AN59" s="14" t="s">
        <v>10</v>
      </c>
      <c r="AO59" s="14" t="s">
        <v>10</v>
      </c>
      <c r="AP59" s="14" t="s">
        <v>10</v>
      </c>
      <c r="AQ59" s="14" t="s">
        <v>10</v>
      </c>
      <c r="AR59" s="14" t="s">
        <v>10</v>
      </c>
      <c r="AS59" s="14" t="s">
        <v>10</v>
      </c>
      <c r="AT59" s="14" t="s">
        <v>10</v>
      </c>
      <c r="AU59" s="14" t="s">
        <v>10</v>
      </c>
      <c r="AV59" s="14" t="s">
        <v>10</v>
      </c>
      <c r="AW59" s="14" t="s">
        <v>10</v>
      </c>
      <c r="AX59" s="14" t="s">
        <v>10</v>
      </c>
      <c r="AY59" s="14" t="s">
        <v>10</v>
      </c>
      <c r="AZ59" s="14" t="s">
        <v>10</v>
      </c>
      <c r="BA59" s="14" t="s">
        <v>10</v>
      </c>
      <c r="BB59" s="14" t="s">
        <v>10</v>
      </c>
      <c r="BC59" s="14" t="s">
        <v>10</v>
      </c>
      <c r="BD59" s="14" t="s">
        <v>10</v>
      </c>
      <c r="BE59" s="14" t="s">
        <v>10</v>
      </c>
      <c r="BF59" s="14" t="s">
        <v>10</v>
      </c>
      <c r="BG59" s="14" t="s">
        <v>10</v>
      </c>
      <c r="BH59" s="14" t="s">
        <v>10</v>
      </c>
      <c r="BI59" s="14" t="s">
        <v>10</v>
      </c>
      <c r="BJ59" s="14" t="s">
        <v>10</v>
      </c>
      <c r="BK59" s="14" t="s">
        <v>10</v>
      </c>
      <c r="BL59" s="14" t="s">
        <v>10</v>
      </c>
      <c r="BM59" s="14" t="s">
        <v>10</v>
      </c>
      <c r="BN59" s="14" t="s">
        <v>10</v>
      </c>
      <c r="BO59" s="14" t="s">
        <v>10</v>
      </c>
      <c r="BP59" s="14" t="s">
        <v>10</v>
      </c>
      <c r="BQ59" s="14" t="s">
        <v>10</v>
      </c>
      <c r="BR59" s="14" t="s">
        <v>10</v>
      </c>
      <c r="BS59" s="14" t="s">
        <v>10</v>
      </c>
      <c r="BT59" s="14" t="s">
        <v>10</v>
      </c>
      <c r="BU59" s="14" t="s">
        <v>10</v>
      </c>
      <c r="BV59" s="14" t="s">
        <v>10</v>
      </c>
      <c r="BW59" s="14" t="s">
        <v>10</v>
      </c>
      <c r="BX59" s="14" t="s">
        <v>10</v>
      </c>
      <c r="BY59" s="14" t="s">
        <v>10</v>
      </c>
      <c r="BZ59" s="14" t="s">
        <v>10</v>
      </c>
      <c r="CA59" s="14" t="s">
        <v>10</v>
      </c>
      <c r="CB59" s="14" t="s">
        <v>10</v>
      </c>
      <c r="CC59" s="14" t="s">
        <v>10</v>
      </c>
      <c r="CD59" s="14" t="s">
        <v>10</v>
      </c>
      <c r="CE59" s="14" t="s">
        <v>10</v>
      </c>
      <c r="CF59" s="14" t="s">
        <v>10</v>
      </c>
      <c r="CG59" s="14" t="s">
        <v>10</v>
      </c>
      <c r="CH59" s="14" t="s">
        <v>10</v>
      </c>
      <c r="CI59" s="14" t="s">
        <v>10</v>
      </c>
      <c r="CJ59" s="14" t="s">
        <v>10</v>
      </c>
      <c r="CK59" s="14" t="s">
        <v>10</v>
      </c>
      <c r="CL59">
        <v>2</v>
      </c>
      <c r="CM59">
        <v>2</v>
      </c>
      <c r="CN59">
        <v>2</v>
      </c>
      <c r="CO59">
        <v>0</v>
      </c>
      <c r="CP59">
        <v>2</v>
      </c>
      <c r="CQ59">
        <v>1</v>
      </c>
      <c r="CR59">
        <v>2</v>
      </c>
      <c r="CS59">
        <v>2</v>
      </c>
      <c r="CT59">
        <v>1</v>
      </c>
      <c r="CU59">
        <v>2</v>
      </c>
      <c r="CV59">
        <v>2</v>
      </c>
      <c r="CW59">
        <v>1</v>
      </c>
      <c r="CX59">
        <v>1</v>
      </c>
      <c r="CY59">
        <v>1</v>
      </c>
      <c r="CZ59">
        <v>1</v>
      </c>
      <c r="DA59">
        <v>1</v>
      </c>
      <c r="DB59">
        <v>1</v>
      </c>
      <c r="DC59">
        <v>2</v>
      </c>
      <c r="DD59">
        <v>1</v>
      </c>
      <c r="DE59">
        <v>2</v>
      </c>
      <c r="DF59">
        <v>2</v>
      </c>
      <c r="DG59">
        <v>1</v>
      </c>
      <c r="DH59">
        <v>2</v>
      </c>
      <c r="DI59">
        <v>2</v>
      </c>
      <c r="DJ59">
        <v>1</v>
      </c>
      <c r="DK59">
        <v>1</v>
      </c>
      <c r="DL59">
        <v>2</v>
      </c>
      <c r="DM59">
        <v>1</v>
      </c>
      <c r="DN59">
        <v>1</v>
      </c>
      <c r="DO59">
        <v>2</v>
      </c>
      <c r="DP59">
        <v>1</v>
      </c>
      <c r="DQ59">
        <v>1</v>
      </c>
      <c r="DR59">
        <v>1</v>
      </c>
      <c r="DS59">
        <v>1</v>
      </c>
      <c r="DT59">
        <v>2</v>
      </c>
      <c r="DU59">
        <v>1</v>
      </c>
      <c r="DV59">
        <v>2</v>
      </c>
      <c r="DW59">
        <v>1</v>
      </c>
      <c r="DX59">
        <v>2</v>
      </c>
      <c r="DY59">
        <v>1</v>
      </c>
      <c r="DZ59">
        <v>2</v>
      </c>
      <c r="EA59">
        <v>1</v>
      </c>
      <c r="EB59">
        <v>2</v>
      </c>
      <c r="EC59" s="14" t="s">
        <v>10</v>
      </c>
      <c r="ED59" s="14" t="s">
        <v>10</v>
      </c>
      <c r="EE59" s="14" t="s">
        <v>10</v>
      </c>
      <c r="EF59" s="14" t="s">
        <v>10</v>
      </c>
      <c r="EG59" s="14" t="s">
        <v>10</v>
      </c>
      <c r="EH59" s="14" t="s">
        <v>10</v>
      </c>
      <c r="EI59" s="14" t="s">
        <v>10</v>
      </c>
      <c r="EJ59" s="14" t="s">
        <v>10</v>
      </c>
      <c r="EK59" s="14" t="s">
        <v>10</v>
      </c>
      <c r="EL59" s="14" t="s">
        <v>10</v>
      </c>
      <c r="EM59" s="14" t="s">
        <v>10</v>
      </c>
      <c r="EN59" s="14" t="s">
        <v>10</v>
      </c>
      <c r="EO59" s="14" t="s">
        <v>10</v>
      </c>
      <c r="EP59" s="14" t="s">
        <v>10</v>
      </c>
      <c r="EQ59" s="14" t="s">
        <v>10</v>
      </c>
      <c r="ER59" s="14" t="s">
        <v>10</v>
      </c>
      <c r="ES59" s="14" t="s">
        <v>10</v>
      </c>
      <c r="ET59" s="14" t="s">
        <v>10</v>
      </c>
      <c r="EU59" s="14" t="s">
        <v>10</v>
      </c>
      <c r="EV59" s="14" t="s">
        <v>10</v>
      </c>
      <c r="EW59" s="14" t="s">
        <v>10</v>
      </c>
      <c r="EX59" s="14" t="s">
        <v>10</v>
      </c>
      <c r="EY59" s="14" t="s">
        <v>10</v>
      </c>
      <c r="EZ59" s="14" t="s">
        <v>10</v>
      </c>
      <c r="FA59" s="14" t="s">
        <v>10</v>
      </c>
      <c r="FB59" s="14" t="s">
        <v>10</v>
      </c>
      <c r="FC59" s="14" t="s">
        <v>10</v>
      </c>
      <c r="FD59" s="14" t="s">
        <v>10</v>
      </c>
      <c r="FE59" s="14" t="s">
        <v>10</v>
      </c>
      <c r="FF59" s="14" t="s">
        <v>10</v>
      </c>
      <c r="FG59">
        <v>1</v>
      </c>
      <c r="FH59">
        <v>2</v>
      </c>
      <c r="FI59">
        <v>3</v>
      </c>
      <c r="FJ59">
        <v>1</v>
      </c>
      <c r="FK59">
        <v>2</v>
      </c>
      <c r="FL59">
        <v>3</v>
      </c>
      <c r="FM59">
        <v>2</v>
      </c>
      <c r="FN59">
        <v>3</v>
      </c>
      <c r="FO59">
        <v>2</v>
      </c>
      <c r="FP59">
        <v>4</v>
      </c>
      <c r="FQ59">
        <v>2</v>
      </c>
      <c r="FR59">
        <v>2</v>
      </c>
      <c r="FS59">
        <v>4</v>
      </c>
      <c r="FT59">
        <v>2</v>
      </c>
      <c r="FU59">
        <v>4</v>
      </c>
      <c r="FV59">
        <v>4</v>
      </c>
      <c r="FW59">
        <v>4</v>
      </c>
      <c r="FX59">
        <v>3</v>
      </c>
      <c r="FY59">
        <v>2</v>
      </c>
      <c r="FZ59">
        <v>4</v>
      </c>
      <c r="GA59" s="7">
        <f t="shared" si="0"/>
        <v>21501</v>
      </c>
      <c r="GB59" s="25" t="str">
        <f t="shared" si="3"/>
        <v>Female</v>
      </c>
      <c r="GC59" s="5" t="str">
        <f t="shared" si="23"/>
        <v>female</v>
      </c>
      <c r="GD59" s="5" t="str">
        <f t="shared" ref="GD59:GD60" si="149">IF(ISBLANK(C59),".",C59)</f>
        <v>18</v>
      </c>
      <c r="GE59" s="5" t="str">
        <f t="shared" ref="GE59:GE60" si="150">IF(D59="1","AmerInd/AlaskNativ",IF(D59="2","Asian",IF(D59="3","Black/AfrAmer",IF(D59="4","NativHaw/PacIsl",IF(D59="5","White",IF(ISBLANK(D59),".","Other/Mixed"))))))</f>
        <v>Other/Mixed</v>
      </c>
      <c r="GF59" s="5" t="str">
        <f t="shared" ref="GF59:GF60" si="151">IF(E59="1","Hisp/Lat",IF(E59=1,"Hisp/Lat",IF(E59="2","notHisp/Lat",IF(E59=2,"notHisp/Lat","."))))</f>
        <v>notHisp/Lat</v>
      </c>
      <c r="GG59" s="5">
        <f t="shared" ref="GG59:GG60" si="152">IF(F59=1,1,IF(F59=2,0,"."))</f>
        <v>1</v>
      </c>
      <c r="GH59" s="5">
        <f t="shared" ref="GH59:GH60" si="153">IF(G59=1,1,IF(G59=2,0,"."))</f>
        <v>1</v>
      </c>
      <c r="GI59" s="5">
        <f t="shared" ref="GI59:GI60" si="154">IF(H59=1,1,IF(H59=2,0,"."))</f>
        <v>1</v>
      </c>
      <c r="GJ59" s="5">
        <f t="shared" ref="GJ59:GJ60" si="155">IF(I59=1,1,IF(I59=2,0,"."))</f>
        <v>0</v>
      </c>
      <c r="GK59" s="5">
        <f t="shared" ref="GK59:GK60" si="156">IF(J59=1,1,IF(J59=2,0,"."))</f>
        <v>0</v>
      </c>
      <c r="GL59" s="5">
        <f t="shared" ref="GL59:GL60" si="157">IF(ISBLANK(K59),".",K59)</f>
        <v>3</v>
      </c>
      <c r="GM59" s="5">
        <f t="shared" ref="GM59:GM60" si="158">IF(ISBLANK(L59),".",L59)</f>
        <v>4</v>
      </c>
      <c r="GN59" s="5">
        <f t="shared" ref="GN59:GN60" si="159">IF(ISBLANK(M59),".",M59)</f>
        <v>3</v>
      </c>
      <c r="GO59" s="5">
        <f t="shared" ref="GO59:GO60" si="160">IF(ISBLANK(N59),".",N59)</f>
        <v>2</v>
      </c>
      <c r="GP59" s="8"/>
      <c r="GQ59" s="14" t="s">
        <v>10</v>
      </c>
      <c r="GR59" s="14" t="s">
        <v>10</v>
      </c>
      <c r="GS59" s="14" t="s">
        <v>10</v>
      </c>
      <c r="GT59" s="14" t="s">
        <v>10</v>
      </c>
      <c r="GU59" s="27" t="s">
        <v>10</v>
      </c>
      <c r="GV59" s="27" t="s">
        <v>10</v>
      </c>
      <c r="GW59" s="27" t="s">
        <v>10</v>
      </c>
      <c r="GX59" s="27" t="s">
        <v>10</v>
      </c>
      <c r="GY59" s="27" t="s">
        <v>10</v>
      </c>
      <c r="GZ59" s="27" t="s">
        <v>10</v>
      </c>
      <c r="HA59" s="27" t="s">
        <v>10</v>
      </c>
      <c r="HB59" s="5">
        <f t="shared" si="36"/>
        <v>25</v>
      </c>
      <c r="HC59" s="5" t="str">
        <f t="shared" si="142"/>
        <v>ok</v>
      </c>
      <c r="HD59" s="23">
        <v>9.9007966862236525E-3</v>
      </c>
      <c r="HE59" s="23">
        <f t="shared" si="143"/>
        <v>4.6151400517234755</v>
      </c>
      <c r="HF59" s="23">
        <v>0.96296296296296291</v>
      </c>
      <c r="HG59" s="23">
        <v>0.55555555555555558</v>
      </c>
      <c r="HH59" s="14" t="s">
        <v>10</v>
      </c>
      <c r="HI59" s="14" t="s">
        <v>10</v>
      </c>
      <c r="HJ59" s="14" t="s">
        <v>10</v>
      </c>
      <c r="HK59" s="14" t="s">
        <v>10</v>
      </c>
      <c r="HL59" s="14" t="s">
        <v>10</v>
      </c>
      <c r="HM59" s="5">
        <f t="shared" si="144"/>
        <v>6</v>
      </c>
      <c r="HN59" s="5">
        <f t="shared" si="145"/>
        <v>6</v>
      </c>
      <c r="HO59" s="5">
        <f t="shared" si="146"/>
        <v>8</v>
      </c>
      <c r="HP59" s="5">
        <f t="shared" si="147"/>
        <v>9</v>
      </c>
      <c r="HQ59" s="5">
        <f t="shared" si="148"/>
        <v>5</v>
      </c>
    </row>
    <row r="60" spans="1:225" ht="30" customHeight="1" x14ac:dyDescent="0.25">
      <c r="A60" s="15" t="s">
        <v>860</v>
      </c>
      <c r="B60" s="13" t="s">
        <v>764</v>
      </c>
      <c r="C60" s="13" t="s">
        <v>768</v>
      </c>
      <c r="D60" s="13" t="s">
        <v>766</v>
      </c>
      <c r="E60" s="12">
        <v>1</v>
      </c>
      <c r="F60" s="12">
        <v>2</v>
      </c>
      <c r="G60" s="12">
        <v>2</v>
      </c>
      <c r="H60" s="12">
        <v>2</v>
      </c>
      <c r="I60" s="12">
        <v>2</v>
      </c>
      <c r="J60" s="12">
        <v>2</v>
      </c>
      <c r="K60" s="12">
        <v>4</v>
      </c>
      <c r="L60" s="12">
        <v>3</v>
      </c>
      <c r="M60" s="12">
        <v>4</v>
      </c>
      <c r="N60" s="12">
        <v>2</v>
      </c>
      <c r="O60" s="14" t="s">
        <v>10</v>
      </c>
      <c r="P60" s="14" t="s">
        <v>10</v>
      </c>
      <c r="Q60" s="14" t="s">
        <v>10</v>
      </c>
      <c r="R60" s="14" t="s">
        <v>10</v>
      </c>
      <c r="S60" s="14" t="s">
        <v>10</v>
      </c>
      <c r="T60" s="14" t="s">
        <v>10</v>
      </c>
      <c r="U60" s="14" t="s">
        <v>10</v>
      </c>
      <c r="V60" s="14" t="s">
        <v>10</v>
      </c>
      <c r="W60" s="14" t="s">
        <v>10</v>
      </c>
      <c r="X60" s="14" t="s">
        <v>10</v>
      </c>
      <c r="Y60" s="14" t="s">
        <v>10</v>
      </c>
      <c r="Z60" s="14" t="s">
        <v>10</v>
      </c>
      <c r="AA60" s="14" t="s">
        <v>10</v>
      </c>
      <c r="AB60" s="14" t="s">
        <v>10</v>
      </c>
      <c r="AC60" s="14" t="s">
        <v>10</v>
      </c>
      <c r="AD60" s="14" t="s">
        <v>10</v>
      </c>
      <c r="AE60" s="14" t="s">
        <v>10</v>
      </c>
      <c r="AF60" s="14" t="s">
        <v>10</v>
      </c>
      <c r="AG60" s="14" t="s">
        <v>10</v>
      </c>
      <c r="AH60" s="14" t="s">
        <v>10</v>
      </c>
      <c r="AI60" s="14" t="s">
        <v>10</v>
      </c>
      <c r="AJ60" s="14" t="s">
        <v>10</v>
      </c>
      <c r="AK60" s="14" t="s">
        <v>10</v>
      </c>
      <c r="AL60" s="14" t="s">
        <v>10</v>
      </c>
      <c r="AM60" s="14" t="s">
        <v>10</v>
      </c>
      <c r="AN60" s="14" t="s">
        <v>10</v>
      </c>
      <c r="AO60" s="14" t="s">
        <v>10</v>
      </c>
      <c r="AP60" s="14" t="s">
        <v>10</v>
      </c>
      <c r="AQ60" s="14" t="s">
        <v>10</v>
      </c>
      <c r="AR60" s="14" t="s">
        <v>10</v>
      </c>
      <c r="AS60" s="14" t="s">
        <v>10</v>
      </c>
      <c r="AT60" s="14" t="s">
        <v>10</v>
      </c>
      <c r="AU60" s="14" t="s">
        <v>10</v>
      </c>
      <c r="AV60" s="14" t="s">
        <v>10</v>
      </c>
      <c r="AW60" s="14" t="s">
        <v>10</v>
      </c>
      <c r="AX60" s="14" t="s">
        <v>10</v>
      </c>
      <c r="AY60" s="14" t="s">
        <v>10</v>
      </c>
      <c r="AZ60" s="14" t="s">
        <v>10</v>
      </c>
      <c r="BA60" s="14" t="s">
        <v>10</v>
      </c>
      <c r="BB60" s="14" t="s">
        <v>10</v>
      </c>
      <c r="BC60" s="14" t="s">
        <v>10</v>
      </c>
      <c r="BD60" s="14" t="s">
        <v>10</v>
      </c>
      <c r="BE60" s="14" t="s">
        <v>10</v>
      </c>
      <c r="BF60" s="14" t="s">
        <v>10</v>
      </c>
      <c r="BG60" s="14" t="s">
        <v>10</v>
      </c>
      <c r="BH60" s="14" t="s">
        <v>10</v>
      </c>
      <c r="BI60" s="14" t="s">
        <v>10</v>
      </c>
      <c r="BJ60" s="14" t="s">
        <v>10</v>
      </c>
      <c r="BK60" s="14" t="s">
        <v>10</v>
      </c>
      <c r="BL60" s="14" t="s">
        <v>10</v>
      </c>
      <c r="BM60" s="14" t="s">
        <v>10</v>
      </c>
      <c r="BN60" s="14" t="s">
        <v>10</v>
      </c>
      <c r="BO60" s="14" t="s">
        <v>10</v>
      </c>
      <c r="BP60" s="14" t="s">
        <v>10</v>
      </c>
      <c r="BQ60" s="14" t="s">
        <v>10</v>
      </c>
      <c r="BR60" s="14" t="s">
        <v>10</v>
      </c>
      <c r="BS60" s="14" t="s">
        <v>10</v>
      </c>
      <c r="BT60" s="14" t="s">
        <v>10</v>
      </c>
      <c r="BU60" s="14" t="s">
        <v>10</v>
      </c>
      <c r="BV60" s="14" t="s">
        <v>10</v>
      </c>
      <c r="BW60" s="14" t="s">
        <v>10</v>
      </c>
      <c r="BX60" s="14" t="s">
        <v>10</v>
      </c>
      <c r="BY60" s="14" t="s">
        <v>10</v>
      </c>
      <c r="BZ60" s="14" t="s">
        <v>10</v>
      </c>
      <c r="CA60" s="14" t="s">
        <v>10</v>
      </c>
      <c r="CB60" s="14" t="s">
        <v>10</v>
      </c>
      <c r="CC60" s="14" t="s">
        <v>10</v>
      </c>
      <c r="CD60" s="14" t="s">
        <v>10</v>
      </c>
      <c r="CE60" s="14" t="s">
        <v>10</v>
      </c>
      <c r="CF60" s="14" t="s">
        <v>10</v>
      </c>
      <c r="CG60" s="14" t="s">
        <v>10</v>
      </c>
      <c r="CH60" s="14" t="s">
        <v>10</v>
      </c>
      <c r="CI60" s="14" t="s">
        <v>10</v>
      </c>
      <c r="CJ60" s="14" t="s">
        <v>10</v>
      </c>
      <c r="CK60" s="14" t="s">
        <v>10</v>
      </c>
      <c r="CL60">
        <v>1</v>
      </c>
      <c r="CM60">
        <v>0</v>
      </c>
      <c r="CN60">
        <v>0</v>
      </c>
      <c r="CO60">
        <v>1</v>
      </c>
      <c r="CP60">
        <v>1</v>
      </c>
      <c r="CQ60">
        <v>2</v>
      </c>
      <c r="CR60">
        <v>1</v>
      </c>
      <c r="CS60">
        <v>1</v>
      </c>
      <c r="CT60">
        <v>2</v>
      </c>
      <c r="CU60">
        <v>1</v>
      </c>
      <c r="CV60">
        <v>1</v>
      </c>
      <c r="CW60">
        <v>1</v>
      </c>
      <c r="CX60">
        <v>1</v>
      </c>
      <c r="CY60">
        <v>1</v>
      </c>
      <c r="CZ60">
        <v>1</v>
      </c>
      <c r="DA60">
        <v>2</v>
      </c>
      <c r="DB60">
        <v>1</v>
      </c>
      <c r="DC60">
        <v>2</v>
      </c>
      <c r="DD60">
        <v>2</v>
      </c>
      <c r="DE60">
        <v>2</v>
      </c>
      <c r="DF60">
        <v>1</v>
      </c>
      <c r="DG60">
        <v>1</v>
      </c>
      <c r="DH60">
        <v>2</v>
      </c>
      <c r="DI60">
        <v>2</v>
      </c>
      <c r="DJ60">
        <v>1</v>
      </c>
      <c r="DK60">
        <v>2</v>
      </c>
      <c r="DL60">
        <v>2</v>
      </c>
      <c r="DM60">
        <v>2</v>
      </c>
      <c r="DN60">
        <v>1</v>
      </c>
      <c r="DO60">
        <v>2</v>
      </c>
      <c r="DP60">
        <v>2</v>
      </c>
      <c r="DQ60">
        <v>2</v>
      </c>
      <c r="DR60">
        <v>1</v>
      </c>
      <c r="DS60">
        <v>1</v>
      </c>
      <c r="DT60">
        <v>2</v>
      </c>
      <c r="DU60">
        <v>1</v>
      </c>
      <c r="DV60">
        <v>2</v>
      </c>
      <c r="DW60">
        <v>1</v>
      </c>
      <c r="DX60">
        <v>2</v>
      </c>
      <c r="DY60">
        <v>1</v>
      </c>
      <c r="DZ60">
        <v>2</v>
      </c>
      <c r="EA60">
        <v>1</v>
      </c>
      <c r="EB60">
        <v>2</v>
      </c>
      <c r="EC60" s="14" t="s">
        <v>10</v>
      </c>
      <c r="ED60" s="14" t="s">
        <v>10</v>
      </c>
      <c r="EE60" s="14" t="s">
        <v>10</v>
      </c>
      <c r="EF60" s="14" t="s">
        <v>10</v>
      </c>
      <c r="EG60" s="14" t="s">
        <v>10</v>
      </c>
      <c r="EH60" s="14" t="s">
        <v>10</v>
      </c>
      <c r="EI60" s="14" t="s">
        <v>10</v>
      </c>
      <c r="EJ60" s="14" t="s">
        <v>10</v>
      </c>
      <c r="EK60" s="14" t="s">
        <v>10</v>
      </c>
      <c r="EL60" s="14" t="s">
        <v>10</v>
      </c>
      <c r="EM60" s="14" t="s">
        <v>10</v>
      </c>
      <c r="EN60" s="14" t="s">
        <v>10</v>
      </c>
      <c r="EO60" s="14" t="s">
        <v>10</v>
      </c>
      <c r="EP60" s="14" t="s">
        <v>10</v>
      </c>
      <c r="EQ60" s="14" t="s">
        <v>10</v>
      </c>
      <c r="ER60" s="14" t="s">
        <v>10</v>
      </c>
      <c r="ES60" s="14" t="s">
        <v>10</v>
      </c>
      <c r="ET60" s="14" t="s">
        <v>10</v>
      </c>
      <c r="EU60" s="14" t="s">
        <v>10</v>
      </c>
      <c r="EV60" s="14" t="s">
        <v>10</v>
      </c>
      <c r="EW60" s="14" t="s">
        <v>10</v>
      </c>
      <c r="EX60" s="14" t="s">
        <v>10</v>
      </c>
      <c r="EY60" s="14" t="s">
        <v>10</v>
      </c>
      <c r="EZ60" s="14" t="s">
        <v>10</v>
      </c>
      <c r="FA60" s="14" t="s">
        <v>10</v>
      </c>
      <c r="FB60" s="14" t="s">
        <v>10</v>
      </c>
      <c r="FC60" s="14" t="s">
        <v>10</v>
      </c>
      <c r="FD60" s="14" t="s">
        <v>10</v>
      </c>
      <c r="FE60" s="14" t="s">
        <v>10</v>
      </c>
      <c r="FF60" s="14" t="s">
        <v>10</v>
      </c>
      <c r="FG60">
        <v>1</v>
      </c>
      <c r="FH60">
        <v>2</v>
      </c>
      <c r="FI60">
        <v>3</v>
      </c>
      <c r="FJ60">
        <v>2</v>
      </c>
      <c r="FK60">
        <v>2</v>
      </c>
      <c r="FL60">
        <v>3</v>
      </c>
      <c r="FM60">
        <v>2</v>
      </c>
      <c r="FN60">
        <v>2</v>
      </c>
      <c r="FO60">
        <v>1</v>
      </c>
      <c r="FP60">
        <v>4</v>
      </c>
      <c r="FQ60">
        <v>1</v>
      </c>
      <c r="FR60">
        <v>2</v>
      </c>
      <c r="FS60">
        <v>3</v>
      </c>
      <c r="FT60">
        <v>1</v>
      </c>
      <c r="FU60">
        <v>3</v>
      </c>
      <c r="FV60">
        <v>3</v>
      </c>
      <c r="FW60">
        <v>4</v>
      </c>
      <c r="FX60">
        <v>3</v>
      </c>
      <c r="FY60">
        <v>2</v>
      </c>
      <c r="FZ60">
        <v>4</v>
      </c>
      <c r="GA60" s="7" t="str">
        <f t="shared" si="0"/>
        <v>21503</v>
      </c>
      <c r="GB60" s="25" t="str">
        <f t="shared" si="3"/>
        <v>Female</v>
      </c>
      <c r="GC60" s="5" t="str">
        <f t="shared" si="23"/>
        <v>Female</v>
      </c>
      <c r="GD60" s="5" t="str">
        <f t="shared" si="149"/>
        <v>18</v>
      </c>
      <c r="GE60" s="5" t="str">
        <f t="shared" si="150"/>
        <v>White</v>
      </c>
      <c r="GF60" s="5" t="str">
        <f t="shared" si="151"/>
        <v>Hisp/Lat</v>
      </c>
      <c r="GG60" s="5">
        <f t="shared" si="152"/>
        <v>0</v>
      </c>
      <c r="GH60" s="5">
        <f t="shared" si="153"/>
        <v>0</v>
      </c>
      <c r="GI60" s="5">
        <f t="shared" si="154"/>
        <v>0</v>
      </c>
      <c r="GJ60" s="5">
        <f t="shared" si="155"/>
        <v>0</v>
      </c>
      <c r="GK60" s="5">
        <f t="shared" si="156"/>
        <v>0</v>
      </c>
      <c r="GL60" s="5">
        <f t="shared" si="157"/>
        <v>4</v>
      </c>
      <c r="GM60" s="5">
        <f t="shared" si="158"/>
        <v>3</v>
      </c>
      <c r="GN60" s="5">
        <f t="shared" si="159"/>
        <v>4</v>
      </c>
      <c r="GO60" s="5">
        <f t="shared" si="160"/>
        <v>2</v>
      </c>
      <c r="GP60" s="8"/>
      <c r="GQ60" s="14" t="s">
        <v>10</v>
      </c>
      <c r="GR60" s="14" t="s">
        <v>10</v>
      </c>
      <c r="GS60" s="14" t="s">
        <v>10</v>
      </c>
      <c r="GT60" s="14" t="s">
        <v>10</v>
      </c>
      <c r="GU60" s="27" t="s">
        <v>10</v>
      </c>
      <c r="GV60" s="27" t="s">
        <v>10</v>
      </c>
      <c r="GW60" s="27" t="s">
        <v>10</v>
      </c>
      <c r="GX60" s="27" t="s">
        <v>10</v>
      </c>
      <c r="GY60" s="27" t="s">
        <v>10</v>
      </c>
      <c r="GZ60" s="27" t="s">
        <v>10</v>
      </c>
      <c r="HA60" s="27" t="s">
        <v>10</v>
      </c>
      <c r="HB60" s="5">
        <f t="shared" si="36"/>
        <v>11</v>
      </c>
      <c r="HC60" s="5" t="str">
        <f t="shared" si="142"/>
        <v>ok</v>
      </c>
      <c r="HD60" s="23">
        <v>4.0290193684841867E-3</v>
      </c>
      <c r="HE60" s="23">
        <f t="shared" si="143"/>
        <v>5.5142322655161307</v>
      </c>
      <c r="HF60" s="23">
        <v>0.88888888888888884</v>
      </c>
      <c r="HG60" s="23">
        <v>0.77777777777777779</v>
      </c>
      <c r="HH60" s="14" t="s">
        <v>10</v>
      </c>
      <c r="HI60" s="14" t="s">
        <v>10</v>
      </c>
      <c r="HJ60" s="14" t="s">
        <v>10</v>
      </c>
      <c r="HK60" s="14" t="s">
        <v>10</v>
      </c>
      <c r="HL60" s="14" t="s">
        <v>10</v>
      </c>
      <c r="HM60" s="5">
        <f t="shared" si="144"/>
        <v>9</v>
      </c>
      <c r="HN60" s="5">
        <f t="shared" si="145"/>
        <v>6</v>
      </c>
      <c r="HO60" s="5">
        <f t="shared" si="146"/>
        <v>8</v>
      </c>
      <c r="HP60" s="5">
        <f t="shared" si="147"/>
        <v>12</v>
      </c>
      <c r="HQ60" s="5">
        <f t="shared" si="148"/>
        <v>5</v>
      </c>
    </row>
    <row r="61" spans="1:225" x14ac:dyDescent="0.25">
      <c r="A61" s="11">
        <v>21504</v>
      </c>
      <c r="B61" s="6" t="s">
        <v>771</v>
      </c>
      <c r="C61" s="6" t="s">
        <v>768</v>
      </c>
      <c r="D61" s="6" t="s">
        <v>766</v>
      </c>
      <c r="E61">
        <v>2</v>
      </c>
      <c r="F61">
        <v>2</v>
      </c>
      <c r="G61">
        <v>2</v>
      </c>
      <c r="H61">
        <v>1</v>
      </c>
      <c r="I61">
        <v>2</v>
      </c>
      <c r="J61">
        <v>1</v>
      </c>
      <c r="K61">
        <v>2</v>
      </c>
      <c r="L61">
        <v>2</v>
      </c>
      <c r="M61">
        <v>3</v>
      </c>
      <c r="N61">
        <v>3</v>
      </c>
      <c r="O61">
        <v>0</v>
      </c>
      <c r="P61">
        <v>1</v>
      </c>
      <c r="Q61">
        <v>1</v>
      </c>
      <c r="R61">
        <v>0</v>
      </c>
      <c r="S61">
        <v>1</v>
      </c>
      <c r="T61">
        <v>0</v>
      </c>
      <c r="U61">
        <v>1</v>
      </c>
      <c r="V61">
        <v>1</v>
      </c>
      <c r="W61">
        <v>0</v>
      </c>
      <c r="X61">
        <v>0</v>
      </c>
      <c r="Y61">
        <v>1</v>
      </c>
      <c r="Z61">
        <v>0</v>
      </c>
      <c r="AA61">
        <v>1</v>
      </c>
      <c r="AB61">
        <v>0</v>
      </c>
      <c r="AC61">
        <v>0</v>
      </c>
      <c r="AD61">
        <v>1</v>
      </c>
      <c r="AE61">
        <v>0</v>
      </c>
      <c r="AF61">
        <v>0</v>
      </c>
      <c r="AG61">
        <v>1</v>
      </c>
      <c r="AH61">
        <v>1</v>
      </c>
      <c r="AI61">
        <v>1</v>
      </c>
      <c r="AJ61">
        <v>2</v>
      </c>
      <c r="AK61">
        <v>2</v>
      </c>
      <c r="AL61">
        <v>2</v>
      </c>
      <c r="AM61">
        <v>1</v>
      </c>
      <c r="AN61">
        <v>1</v>
      </c>
      <c r="AO61">
        <v>3</v>
      </c>
      <c r="AP61">
        <v>1</v>
      </c>
      <c r="AQ61">
        <v>2</v>
      </c>
      <c r="AR61">
        <v>2</v>
      </c>
      <c r="AS61">
        <v>1</v>
      </c>
      <c r="AT61">
        <v>2</v>
      </c>
      <c r="AU61">
        <v>2</v>
      </c>
      <c r="AV61">
        <v>1</v>
      </c>
      <c r="AW61">
        <v>1</v>
      </c>
      <c r="AX61">
        <v>2</v>
      </c>
      <c r="AY61">
        <v>3</v>
      </c>
      <c r="AZ61">
        <v>1</v>
      </c>
      <c r="BA61">
        <v>1</v>
      </c>
      <c r="BB61">
        <v>2</v>
      </c>
      <c r="BC61">
        <v>1</v>
      </c>
      <c r="BD61">
        <v>2</v>
      </c>
      <c r="BE61">
        <v>2</v>
      </c>
      <c r="BF61">
        <v>1</v>
      </c>
      <c r="BG61">
        <v>2</v>
      </c>
      <c r="BH61">
        <v>1</v>
      </c>
      <c r="BI61">
        <v>3</v>
      </c>
      <c r="BJ61">
        <v>3</v>
      </c>
      <c r="BK61">
        <v>3</v>
      </c>
      <c r="BL61">
        <v>2</v>
      </c>
      <c r="BM61">
        <v>3</v>
      </c>
      <c r="BN61">
        <v>3</v>
      </c>
      <c r="BO61">
        <v>2</v>
      </c>
      <c r="BP61">
        <v>1</v>
      </c>
      <c r="BQ61">
        <v>2</v>
      </c>
      <c r="BR61">
        <v>3</v>
      </c>
      <c r="BS61">
        <v>2</v>
      </c>
      <c r="BT61">
        <v>2</v>
      </c>
      <c r="BU61">
        <v>2</v>
      </c>
      <c r="BV61">
        <v>2</v>
      </c>
      <c r="BW61">
        <v>1</v>
      </c>
      <c r="BX61">
        <v>2</v>
      </c>
      <c r="BY61">
        <v>2</v>
      </c>
      <c r="BZ61">
        <v>2</v>
      </c>
      <c r="CA61">
        <v>2</v>
      </c>
      <c r="CB61">
        <v>1</v>
      </c>
      <c r="CC61">
        <v>2</v>
      </c>
      <c r="CD61">
        <v>3</v>
      </c>
      <c r="CE61">
        <v>1</v>
      </c>
      <c r="CF61">
        <v>1</v>
      </c>
      <c r="CG61">
        <v>2</v>
      </c>
      <c r="CH61">
        <v>3</v>
      </c>
      <c r="CI61">
        <v>3</v>
      </c>
      <c r="CJ61">
        <v>2</v>
      </c>
      <c r="CK61">
        <v>2</v>
      </c>
      <c r="CL61">
        <v>1</v>
      </c>
      <c r="CM61">
        <v>0</v>
      </c>
      <c r="CN61">
        <v>0</v>
      </c>
      <c r="CO61">
        <v>2</v>
      </c>
      <c r="CP61">
        <v>1</v>
      </c>
      <c r="CQ61">
        <v>2</v>
      </c>
      <c r="CR61">
        <v>1</v>
      </c>
      <c r="CS61">
        <v>1</v>
      </c>
      <c r="CT61">
        <v>2</v>
      </c>
      <c r="CU61">
        <v>0</v>
      </c>
      <c r="CV61">
        <v>1</v>
      </c>
      <c r="CW61">
        <v>0</v>
      </c>
      <c r="CX61">
        <v>2</v>
      </c>
      <c r="CY61">
        <v>0</v>
      </c>
      <c r="CZ61">
        <v>1</v>
      </c>
      <c r="DA61">
        <v>2</v>
      </c>
      <c r="DB61">
        <v>1</v>
      </c>
      <c r="DC61">
        <v>2</v>
      </c>
      <c r="DD61">
        <v>1</v>
      </c>
      <c r="DE61">
        <v>2</v>
      </c>
      <c r="DF61">
        <v>2</v>
      </c>
      <c r="DG61">
        <v>1</v>
      </c>
      <c r="DH61">
        <v>2</v>
      </c>
      <c r="DI61">
        <v>2</v>
      </c>
      <c r="DJ61">
        <v>1</v>
      </c>
      <c r="DK61">
        <v>1</v>
      </c>
      <c r="DL61">
        <v>2</v>
      </c>
      <c r="DM61">
        <v>1</v>
      </c>
      <c r="DN61">
        <v>1</v>
      </c>
      <c r="DO61">
        <v>2</v>
      </c>
      <c r="DP61">
        <v>2</v>
      </c>
      <c r="DQ61">
        <v>1</v>
      </c>
      <c r="DR61">
        <v>1</v>
      </c>
      <c r="DS61">
        <v>2</v>
      </c>
      <c r="DT61">
        <v>2</v>
      </c>
      <c r="DU61">
        <v>1</v>
      </c>
      <c r="DV61">
        <v>2</v>
      </c>
      <c r="DW61">
        <v>1</v>
      </c>
      <c r="DX61">
        <v>2</v>
      </c>
      <c r="DY61">
        <v>1</v>
      </c>
      <c r="DZ61">
        <v>2</v>
      </c>
      <c r="EA61">
        <v>1</v>
      </c>
      <c r="EB61">
        <v>2</v>
      </c>
      <c r="EC61">
        <v>1</v>
      </c>
      <c r="ED61">
        <v>1</v>
      </c>
      <c r="EE61">
        <v>2</v>
      </c>
      <c r="EF61">
        <v>1</v>
      </c>
      <c r="EG61">
        <v>2</v>
      </c>
      <c r="EH61">
        <v>1</v>
      </c>
      <c r="EI61">
        <v>3</v>
      </c>
      <c r="EJ61">
        <v>3</v>
      </c>
      <c r="EK61">
        <v>1</v>
      </c>
      <c r="EL61">
        <v>2</v>
      </c>
      <c r="EM61">
        <v>1</v>
      </c>
      <c r="EN61">
        <v>1</v>
      </c>
      <c r="EO61">
        <v>3</v>
      </c>
      <c r="EP61">
        <v>2</v>
      </c>
      <c r="EQ61">
        <v>1</v>
      </c>
      <c r="ER61">
        <v>2</v>
      </c>
      <c r="ES61">
        <v>1</v>
      </c>
      <c r="ET61">
        <v>1</v>
      </c>
      <c r="EU61">
        <v>1</v>
      </c>
      <c r="EV61">
        <v>2</v>
      </c>
      <c r="EW61">
        <v>2</v>
      </c>
      <c r="EX61">
        <v>2</v>
      </c>
      <c r="EY61">
        <v>2</v>
      </c>
      <c r="EZ61">
        <v>1</v>
      </c>
      <c r="FA61">
        <v>1</v>
      </c>
      <c r="FB61">
        <v>2</v>
      </c>
      <c r="FC61">
        <v>1</v>
      </c>
      <c r="FD61">
        <v>1</v>
      </c>
      <c r="FE61">
        <v>1</v>
      </c>
      <c r="FF61">
        <v>2</v>
      </c>
      <c r="FG61">
        <v>2</v>
      </c>
      <c r="FH61">
        <v>3</v>
      </c>
      <c r="FI61">
        <v>3</v>
      </c>
      <c r="FJ61">
        <v>3</v>
      </c>
      <c r="FK61">
        <v>3</v>
      </c>
      <c r="FL61">
        <v>3</v>
      </c>
      <c r="FM61">
        <v>3</v>
      </c>
      <c r="FN61">
        <v>2</v>
      </c>
      <c r="FO61">
        <v>2</v>
      </c>
      <c r="FP61">
        <v>3</v>
      </c>
      <c r="FQ61">
        <v>3</v>
      </c>
      <c r="FR61">
        <v>3</v>
      </c>
      <c r="FS61">
        <v>3</v>
      </c>
      <c r="FT61">
        <v>1</v>
      </c>
      <c r="FU61">
        <v>3</v>
      </c>
      <c r="FV61">
        <v>2</v>
      </c>
      <c r="FW61">
        <v>3</v>
      </c>
      <c r="FX61">
        <v>2</v>
      </c>
      <c r="FY61">
        <v>3</v>
      </c>
      <c r="FZ61">
        <v>2</v>
      </c>
      <c r="GA61" s="7">
        <f t="shared" si="0"/>
        <v>21504</v>
      </c>
      <c r="GB61" s="25" t="str">
        <f t="shared" si="3"/>
        <v>Male</v>
      </c>
      <c r="GC61" s="5" t="str">
        <f t="shared" si="23"/>
        <v>male</v>
      </c>
      <c r="GD61" s="5" t="str">
        <f>IF(ISBLANK(C61),".",C61)</f>
        <v>18</v>
      </c>
      <c r="GE61" s="5" t="str">
        <f>IF(D61="1","AmerInd/AlaskNativ",IF(D61="2","Asian",IF(D61="3","Black/AfrAmer",IF(D61="4","NativHaw/PacIsl",IF(D61="5","White",IF(ISBLANK(D61),".","Other/Mixed"))))))</f>
        <v>White</v>
      </c>
      <c r="GF61" s="5" t="str">
        <f>IF(E61="1","Hisp/Lat",IF(E61=1,"Hisp/Lat",IF(E61="2","notHisp/Lat",IF(E61=2,"notHisp/Lat","."))))</f>
        <v>notHisp/Lat</v>
      </c>
      <c r="GG61" s="5">
        <f>IF(F61=1,1,IF(F61=2,0,"."))</f>
        <v>0</v>
      </c>
      <c r="GH61" s="5">
        <f>IF(G61=1,1,IF(G61=2,0,"."))</f>
        <v>0</v>
      </c>
      <c r="GI61" s="5">
        <f>IF(H61=1,1,IF(H61=2,0,"."))</f>
        <v>1</v>
      </c>
      <c r="GJ61" s="5">
        <f>IF(I61=1,1,IF(I61=2,0,"."))</f>
        <v>0</v>
      </c>
      <c r="GK61" s="5">
        <f>IF(J61=1,1,IF(J61=2,0,"."))</f>
        <v>1</v>
      </c>
      <c r="GL61" s="5">
        <f>IF(ISBLANK(K61),".",K61)</f>
        <v>2</v>
      </c>
      <c r="GM61" s="5">
        <f>IF(ISBLANK(L61),".",L61)</f>
        <v>2</v>
      </c>
      <c r="GN61" s="5">
        <f>IF(ISBLANK(M61),".",M61)</f>
        <v>3</v>
      </c>
      <c r="GO61" s="5">
        <f>IF(ISBLANK(N61),".",N61)</f>
        <v>3</v>
      </c>
      <c r="GP61" s="8" t="s">
        <v>10</v>
      </c>
      <c r="GQ61" s="5">
        <f t="shared" si="37"/>
        <v>12</v>
      </c>
      <c r="GR61" s="5">
        <f t="shared" si="38"/>
        <v>15</v>
      </c>
      <c r="GS61" s="5">
        <f t="shared" si="39"/>
        <v>20</v>
      </c>
      <c r="GT61" s="5">
        <f t="shared" si="40"/>
        <v>19</v>
      </c>
      <c r="GU61" s="27">
        <f>IF(COUNTBLANK(BH61:CK61)&gt;0,".",SUM(BH61:CK61))</f>
        <v>63</v>
      </c>
      <c r="GV61" s="27">
        <f>SUM(BH61+(5-BI61)+BJ61+(5-BK61)+BL61)</f>
        <v>10</v>
      </c>
      <c r="GW61" s="27">
        <f>SUM(BM61:BO61)</f>
        <v>8</v>
      </c>
      <c r="GX61" s="27">
        <f>SUM(BP61:BV61)</f>
        <v>14</v>
      </c>
      <c r="GY61" s="27">
        <f>SUM(BW61+BX61+BY61+(5-BZ61))</f>
        <v>8</v>
      </c>
      <c r="GZ61" s="27">
        <f>SUM((5-CA61)+(5-CB61)+(5-CC61)+(5-CD61)+(5-CE61)+CF61)</f>
        <v>17</v>
      </c>
      <c r="HA61" s="27">
        <f>SUM((5-CG61)+(5-CH61)+CI61+CJ61+(5-CK61))</f>
        <v>13</v>
      </c>
      <c r="HB61" s="5">
        <f t="shared" si="36"/>
        <v>6</v>
      </c>
      <c r="HC61" s="5" t="str">
        <f t="shared" si="142"/>
        <v>ok</v>
      </c>
      <c r="HD61" s="23">
        <v>5.3267263887481243E-3</v>
      </c>
      <c r="HE61" s="23">
        <f t="shared" si="143"/>
        <v>5.2350184154698161</v>
      </c>
      <c r="HF61" s="23">
        <v>0.96296296296296291</v>
      </c>
      <c r="HG61" s="23">
        <v>0.66666666666666663</v>
      </c>
      <c r="HH61" s="5">
        <f>IF(COUNTBLANK(EC61:FF61)&gt;0,".",SUM(EC61:FF61))</f>
        <v>47</v>
      </c>
      <c r="HI61" s="5">
        <f>EI61+EL61+EP61+EV61+FB61</f>
        <v>11</v>
      </c>
      <c r="HJ61" s="5">
        <f>ED61+EE61+EK61+EW61+EY61+EZ61+FD61</f>
        <v>10</v>
      </c>
      <c r="HK61" s="5">
        <f>ES61+ET61</f>
        <v>2</v>
      </c>
      <c r="HL61" s="5">
        <f>FE61+FF61</f>
        <v>3</v>
      </c>
      <c r="HM61" s="5">
        <f t="shared" si="144"/>
        <v>9</v>
      </c>
      <c r="HN61" s="5">
        <f t="shared" si="145"/>
        <v>11</v>
      </c>
      <c r="HO61" s="5">
        <f t="shared" si="146"/>
        <v>12</v>
      </c>
      <c r="HP61" s="5">
        <f t="shared" si="147"/>
        <v>13</v>
      </c>
      <c r="HQ61" s="5">
        <f t="shared" si="148"/>
        <v>9</v>
      </c>
    </row>
    <row r="62" spans="1:225" x14ac:dyDescent="0.25">
      <c r="A62" s="15" t="s">
        <v>861</v>
      </c>
      <c r="B62" s="13" t="s">
        <v>771</v>
      </c>
      <c r="C62" s="13" t="s">
        <v>775</v>
      </c>
      <c r="D62" s="13" t="s">
        <v>766</v>
      </c>
      <c r="E62" s="12">
        <v>1</v>
      </c>
      <c r="F62" s="12">
        <v>2</v>
      </c>
      <c r="G62" s="12">
        <v>2</v>
      </c>
      <c r="H62" s="12">
        <v>1</v>
      </c>
      <c r="I62" s="12">
        <v>2</v>
      </c>
      <c r="J62" s="12">
        <v>2</v>
      </c>
      <c r="K62" s="12">
        <v>2</v>
      </c>
      <c r="L62" s="12">
        <v>4</v>
      </c>
      <c r="M62" s="12">
        <v>2</v>
      </c>
      <c r="N62" s="12">
        <v>1</v>
      </c>
      <c r="O62" s="14" t="s">
        <v>10</v>
      </c>
      <c r="P62" s="14" t="s">
        <v>10</v>
      </c>
      <c r="Q62" s="14" t="s">
        <v>10</v>
      </c>
      <c r="R62" s="14" t="s">
        <v>10</v>
      </c>
      <c r="S62" s="14" t="s">
        <v>10</v>
      </c>
      <c r="T62" s="14" t="s">
        <v>10</v>
      </c>
      <c r="U62" s="14" t="s">
        <v>10</v>
      </c>
      <c r="V62" s="14" t="s">
        <v>10</v>
      </c>
      <c r="W62" s="14" t="s">
        <v>10</v>
      </c>
      <c r="X62" s="14" t="s">
        <v>10</v>
      </c>
      <c r="Y62" s="14" t="s">
        <v>10</v>
      </c>
      <c r="Z62" s="14" t="s">
        <v>10</v>
      </c>
      <c r="AA62" s="14" t="s">
        <v>10</v>
      </c>
      <c r="AB62" s="14" t="s">
        <v>10</v>
      </c>
      <c r="AC62" s="14" t="s">
        <v>10</v>
      </c>
      <c r="AD62" s="14" t="s">
        <v>10</v>
      </c>
      <c r="AE62" s="14" t="s">
        <v>10</v>
      </c>
      <c r="AF62" s="14" t="s">
        <v>10</v>
      </c>
      <c r="AG62" s="14" t="s">
        <v>10</v>
      </c>
      <c r="AH62" s="14" t="s">
        <v>10</v>
      </c>
      <c r="AI62" s="14" t="s">
        <v>10</v>
      </c>
      <c r="AJ62" s="14" t="s">
        <v>10</v>
      </c>
      <c r="AK62" s="14" t="s">
        <v>10</v>
      </c>
      <c r="AL62" s="14" t="s">
        <v>10</v>
      </c>
      <c r="AM62" s="14" t="s">
        <v>10</v>
      </c>
      <c r="AN62" s="14" t="s">
        <v>10</v>
      </c>
      <c r="AO62" s="14" t="s">
        <v>10</v>
      </c>
      <c r="AP62" s="14" t="s">
        <v>10</v>
      </c>
      <c r="AQ62" s="14" t="s">
        <v>10</v>
      </c>
      <c r="AR62" s="14" t="s">
        <v>10</v>
      </c>
      <c r="AS62" s="14" t="s">
        <v>10</v>
      </c>
      <c r="AT62" s="14" t="s">
        <v>10</v>
      </c>
      <c r="AU62" s="14" t="s">
        <v>10</v>
      </c>
      <c r="AV62" s="14" t="s">
        <v>10</v>
      </c>
      <c r="AW62" s="14" t="s">
        <v>10</v>
      </c>
      <c r="AX62" s="14" t="s">
        <v>10</v>
      </c>
      <c r="AY62" s="14" t="s">
        <v>10</v>
      </c>
      <c r="AZ62" s="14" t="s">
        <v>10</v>
      </c>
      <c r="BA62" s="14" t="s">
        <v>10</v>
      </c>
      <c r="BB62" s="14" t="s">
        <v>10</v>
      </c>
      <c r="BC62" s="14" t="s">
        <v>10</v>
      </c>
      <c r="BD62" s="14" t="s">
        <v>10</v>
      </c>
      <c r="BE62" s="14" t="s">
        <v>10</v>
      </c>
      <c r="BF62" s="14" t="s">
        <v>10</v>
      </c>
      <c r="BG62" s="14" t="s">
        <v>10</v>
      </c>
      <c r="BH62" s="14" t="s">
        <v>10</v>
      </c>
      <c r="BI62" s="14" t="s">
        <v>10</v>
      </c>
      <c r="BJ62" s="14" t="s">
        <v>10</v>
      </c>
      <c r="BK62" s="14" t="s">
        <v>10</v>
      </c>
      <c r="BL62" s="14" t="s">
        <v>10</v>
      </c>
      <c r="BM62" s="14" t="s">
        <v>10</v>
      </c>
      <c r="BN62" s="14" t="s">
        <v>10</v>
      </c>
      <c r="BO62" s="14" t="s">
        <v>10</v>
      </c>
      <c r="BP62" s="14" t="s">
        <v>10</v>
      </c>
      <c r="BQ62" s="14" t="s">
        <v>10</v>
      </c>
      <c r="BR62" s="14" t="s">
        <v>10</v>
      </c>
      <c r="BS62" s="14" t="s">
        <v>10</v>
      </c>
      <c r="BT62" s="14" t="s">
        <v>10</v>
      </c>
      <c r="BU62" s="14" t="s">
        <v>10</v>
      </c>
      <c r="BV62" s="14" t="s">
        <v>10</v>
      </c>
      <c r="BW62" s="14" t="s">
        <v>10</v>
      </c>
      <c r="BX62" s="14" t="s">
        <v>10</v>
      </c>
      <c r="BY62" s="14" t="s">
        <v>10</v>
      </c>
      <c r="BZ62" s="14" t="s">
        <v>10</v>
      </c>
      <c r="CA62" s="14" t="s">
        <v>10</v>
      </c>
      <c r="CB62" s="14" t="s">
        <v>10</v>
      </c>
      <c r="CC62" s="14" t="s">
        <v>10</v>
      </c>
      <c r="CD62" s="14" t="s">
        <v>10</v>
      </c>
      <c r="CE62" s="14" t="s">
        <v>10</v>
      </c>
      <c r="CF62" s="14" t="s">
        <v>10</v>
      </c>
      <c r="CG62" s="14" t="s">
        <v>10</v>
      </c>
      <c r="CH62" s="14" t="s">
        <v>10</v>
      </c>
      <c r="CI62" s="14" t="s">
        <v>10</v>
      </c>
      <c r="CJ62" s="14" t="s">
        <v>10</v>
      </c>
      <c r="CK62" s="14" t="s">
        <v>10</v>
      </c>
      <c r="CL62">
        <v>1</v>
      </c>
      <c r="CM62">
        <v>0</v>
      </c>
      <c r="CN62">
        <v>0</v>
      </c>
      <c r="CO62">
        <v>1</v>
      </c>
      <c r="CP62">
        <v>1</v>
      </c>
      <c r="CQ62">
        <v>2</v>
      </c>
      <c r="CR62">
        <v>2</v>
      </c>
      <c r="CS62">
        <v>1</v>
      </c>
      <c r="CT62">
        <v>2</v>
      </c>
      <c r="CU62">
        <v>0</v>
      </c>
      <c r="CV62">
        <v>0</v>
      </c>
      <c r="CW62">
        <v>0</v>
      </c>
      <c r="CX62">
        <v>2</v>
      </c>
      <c r="CY62">
        <v>0</v>
      </c>
      <c r="CZ62">
        <v>2</v>
      </c>
      <c r="DA62">
        <v>2</v>
      </c>
      <c r="DB62">
        <v>1</v>
      </c>
      <c r="DC62">
        <v>1</v>
      </c>
      <c r="DD62">
        <v>1</v>
      </c>
      <c r="DE62">
        <v>2</v>
      </c>
      <c r="DF62">
        <v>1</v>
      </c>
      <c r="DG62">
        <v>1</v>
      </c>
      <c r="DH62">
        <v>2</v>
      </c>
      <c r="DI62">
        <v>2</v>
      </c>
      <c r="DJ62">
        <v>1</v>
      </c>
      <c r="DK62">
        <v>1</v>
      </c>
      <c r="DL62">
        <v>2</v>
      </c>
      <c r="DM62">
        <v>1</v>
      </c>
      <c r="DN62">
        <v>1</v>
      </c>
      <c r="DO62">
        <v>2</v>
      </c>
      <c r="DP62">
        <v>1</v>
      </c>
      <c r="DQ62">
        <v>1</v>
      </c>
      <c r="DR62">
        <v>1</v>
      </c>
      <c r="DS62">
        <v>1</v>
      </c>
      <c r="DT62">
        <v>2</v>
      </c>
      <c r="DU62">
        <v>1</v>
      </c>
      <c r="DV62">
        <v>2</v>
      </c>
      <c r="DW62">
        <v>1</v>
      </c>
      <c r="DX62">
        <v>2</v>
      </c>
      <c r="DY62">
        <v>1</v>
      </c>
      <c r="DZ62">
        <v>2</v>
      </c>
      <c r="EA62">
        <v>1</v>
      </c>
      <c r="EB62">
        <v>2</v>
      </c>
      <c r="EC62" s="14" t="s">
        <v>10</v>
      </c>
      <c r="ED62" s="14" t="s">
        <v>10</v>
      </c>
      <c r="EE62" s="14" t="s">
        <v>10</v>
      </c>
      <c r="EF62" s="14" t="s">
        <v>10</v>
      </c>
      <c r="EG62" s="14" t="s">
        <v>10</v>
      </c>
      <c r="EH62" s="14" t="s">
        <v>10</v>
      </c>
      <c r="EI62" s="14" t="s">
        <v>10</v>
      </c>
      <c r="EJ62" s="14" t="s">
        <v>10</v>
      </c>
      <c r="EK62" s="14" t="s">
        <v>10</v>
      </c>
      <c r="EL62" s="14" t="s">
        <v>10</v>
      </c>
      <c r="EM62" s="14" t="s">
        <v>10</v>
      </c>
      <c r="EN62" s="14" t="s">
        <v>10</v>
      </c>
      <c r="EO62" s="14" t="s">
        <v>10</v>
      </c>
      <c r="EP62" s="14" t="s">
        <v>10</v>
      </c>
      <c r="EQ62" s="14" t="s">
        <v>10</v>
      </c>
      <c r="ER62" s="14" t="s">
        <v>10</v>
      </c>
      <c r="ES62" s="14" t="s">
        <v>10</v>
      </c>
      <c r="ET62" s="14" t="s">
        <v>10</v>
      </c>
      <c r="EU62" s="14" t="s">
        <v>10</v>
      </c>
      <c r="EV62" s="14" t="s">
        <v>10</v>
      </c>
      <c r="EW62" s="14" t="s">
        <v>10</v>
      </c>
      <c r="EX62" s="14" t="s">
        <v>10</v>
      </c>
      <c r="EY62" s="14" t="s">
        <v>10</v>
      </c>
      <c r="EZ62" s="14" t="s">
        <v>10</v>
      </c>
      <c r="FA62" s="14" t="s">
        <v>10</v>
      </c>
      <c r="FB62" s="14" t="s">
        <v>10</v>
      </c>
      <c r="FC62" s="14" t="s">
        <v>10</v>
      </c>
      <c r="FD62" s="14" t="s">
        <v>10</v>
      </c>
      <c r="FE62" s="14" t="s">
        <v>10</v>
      </c>
      <c r="FF62" s="14" t="s">
        <v>10</v>
      </c>
      <c r="FG62">
        <v>1</v>
      </c>
      <c r="FH62">
        <v>1</v>
      </c>
      <c r="FI62">
        <v>3</v>
      </c>
      <c r="FJ62">
        <v>2</v>
      </c>
      <c r="FK62">
        <v>2</v>
      </c>
      <c r="FL62">
        <v>4</v>
      </c>
      <c r="FM62">
        <v>2</v>
      </c>
      <c r="FN62">
        <v>4</v>
      </c>
      <c r="FO62">
        <v>1</v>
      </c>
      <c r="FP62">
        <v>4</v>
      </c>
      <c r="FQ62">
        <v>2</v>
      </c>
      <c r="FR62">
        <v>2</v>
      </c>
      <c r="FS62">
        <v>2</v>
      </c>
      <c r="FT62">
        <v>1</v>
      </c>
      <c r="FU62">
        <v>2</v>
      </c>
      <c r="FV62">
        <v>2</v>
      </c>
      <c r="FW62">
        <v>4</v>
      </c>
      <c r="FX62">
        <v>1</v>
      </c>
      <c r="FY62">
        <v>2</v>
      </c>
      <c r="FZ62">
        <v>4</v>
      </c>
      <c r="GA62" s="7" t="str">
        <f t="shared" si="0"/>
        <v>21506</v>
      </c>
      <c r="GB62" s="25" t="str">
        <f t="shared" si="3"/>
        <v>Male</v>
      </c>
      <c r="GC62" s="5" t="str">
        <f t="shared" si="23"/>
        <v>male</v>
      </c>
      <c r="GD62" s="5" t="str">
        <f t="shared" ref="GD62:GD66" si="161">IF(ISBLANK(C62),".",C62)</f>
        <v>19</v>
      </c>
      <c r="GE62" s="5" t="str">
        <f t="shared" ref="GE62:GE66" si="162">IF(D62="1","AmerInd/AlaskNativ",IF(D62="2","Asian",IF(D62="3","Black/AfrAmer",IF(D62="4","NativHaw/PacIsl",IF(D62="5","White",IF(ISBLANK(D62),".","Other/Mixed"))))))</f>
        <v>White</v>
      </c>
      <c r="GF62" s="5" t="str">
        <f t="shared" ref="GF62:GF66" si="163">IF(E62="1","Hisp/Lat",IF(E62=1,"Hisp/Lat",IF(E62="2","notHisp/Lat",IF(E62=2,"notHisp/Lat","."))))</f>
        <v>Hisp/Lat</v>
      </c>
      <c r="GG62" s="5">
        <f t="shared" ref="GG62:GG66" si="164">IF(F62=1,1,IF(F62=2,0,"."))</f>
        <v>0</v>
      </c>
      <c r="GH62" s="5">
        <f t="shared" ref="GH62:GH66" si="165">IF(G62=1,1,IF(G62=2,0,"."))</f>
        <v>0</v>
      </c>
      <c r="GI62" s="5">
        <f t="shared" ref="GI62:GI66" si="166">IF(H62=1,1,IF(H62=2,0,"."))</f>
        <v>1</v>
      </c>
      <c r="GJ62" s="5">
        <f t="shared" ref="GJ62:GJ66" si="167">IF(I62=1,1,IF(I62=2,0,"."))</f>
        <v>0</v>
      </c>
      <c r="GK62" s="5">
        <f t="shared" ref="GK62:GK66" si="168">IF(J62=1,1,IF(J62=2,0,"."))</f>
        <v>0</v>
      </c>
      <c r="GL62" s="5">
        <f t="shared" ref="GL62:GL66" si="169">IF(ISBLANK(K62),".",K62)</f>
        <v>2</v>
      </c>
      <c r="GM62" s="5">
        <f t="shared" ref="GM62:GM66" si="170">IF(ISBLANK(L62),".",L62)</f>
        <v>4</v>
      </c>
      <c r="GN62" s="5">
        <f t="shared" ref="GN62:GN66" si="171">IF(ISBLANK(M62),".",M62)</f>
        <v>2</v>
      </c>
      <c r="GO62" s="5">
        <f t="shared" ref="GO62:GO66" si="172">IF(ISBLANK(N62),".",N62)</f>
        <v>1</v>
      </c>
      <c r="GP62" s="8"/>
      <c r="GQ62" s="14" t="s">
        <v>10</v>
      </c>
      <c r="GR62" s="14" t="s">
        <v>10</v>
      </c>
      <c r="GS62" s="14" t="s">
        <v>10</v>
      </c>
      <c r="GT62" s="14" t="s">
        <v>10</v>
      </c>
      <c r="GU62" s="27" t="s">
        <v>10</v>
      </c>
      <c r="GV62" s="27" t="s">
        <v>10</v>
      </c>
      <c r="GW62" s="27" t="s">
        <v>10</v>
      </c>
      <c r="GX62" s="27" t="s">
        <v>10</v>
      </c>
      <c r="GY62" s="27" t="s">
        <v>10</v>
      </c>
      <c r="GZ62" s="27" t="s">
        <v>10</v>
      </c>
      <c r="HA62" s="27" t="s">
        <v>10</v>
      </c>
      <c r="HB62" s="5">
        <f t="shared" si="36"/>
        <v>6</v>
      </c>
      <c r="HC62" s="5" t="str">
        <f t="shared" si="142"/>
        <v>ok</v>
      </c>
      <c r="HD62" s="23">
        <v>1.8375687832470886E-2</v>
      </c>
      <c r="HE62" s="23">
        <f t="shared" si="143"/>
        <v>3.9967268015241961</v>
      </c>
      <c r="HF62" s="23">
        <v>0.96296296296296291</v>
      </c>
      <c r="HG62" s="23">
        <v>0.44444444444444442</v>
      </c>
      <c r="HH62" s="14" t="s">
        <v>10</v>
      </c>
      <c r="HI62" s="14" t="s">
        <v>10</v>
      </c>
      <c r="HJ62" s="14" t="s">
        <v>10</v>
      </c>
      <c r="HK62" s="14" t="s">
        <v>10</v>
      </c>
      <c r="HL62" s="14" t="s">
        <v>10</v>
      </c>
      <c r="HM62" s="5">
        <f t="shared" si="144"/>
        <v>8</v>
      </c>
      <c r="HN62" s="5">
        <f t="shared" si="145"/>
        <v>7</v>
      </c>
      <c r="HO62" s="5">
        <f t="shared" si="146"/>
        <v>7</v>
      </c>
      <c r="HP62" s="5">
        <f t="shared" si="147"/>
        <v>15</v>
      </c>
      <c r="HQ62" s="5">
        <f t="shared" si="148"/>
        <v>5</v>
      </c>
    </row>
    <row r="63" spans="1:225" x14ac:dyDescent="0.25">
      <c r="A63" s="11">
        <v>21509</v>
      </c>
      <c r="B63" s="13" t="s">
        <v>777</v>
      </c>
      <c r="C63" s="13" t="s">
        <v>768</v>
      </c>
      <c r="D63" s="13" t="s">
        <v>766</v>
      </c>
      <c r="E63" s="12">
        <v>1</v>
      </c>
      <c r="F63" s="12">
        <v>2</v>
      </c>
      <c r="G63" s="12">
        <v>2</v>
      </c>
      <c r="H63" s="12">
        <v>1</v>
      </c>
      <c r="I63" s="12">
        <v>2</v>
      </c>
      <c r="J63" s="12">
        <v>2</v>
      </c>
      <c r="K63" s="12">
        <v>3</v>
      </c>
      <c r="L63" s="12">
        <v>3</v>
      </c>
      <c r="M63" s="12">
        <v>3</v>
      </c>
      <c r="N63" s="12">
        <v>2</v>
      </c>
      <c r="O63" s="14" t="s">
        <v>10</v>
      </c>
      <c r="P63" s="14" t="s">
        <v>10</v>
      </c>
      <c r="Q63" s="14" t="s">
        <v>10</v>
      </c>
      <c r="R63" s="14" t="s">
        <v>10</v>
      </c>
      <c r="S63" s="14" t="s">
        <v>10</v>
      </c>
      <c r="T63" s="14" t="s">
        <v>10</v>
      </c>
      <c r="U63" s="14" t="s">
        <v>10</v>
      </c>
      <c r="V63" s="14" t="s">
        <v>10</v>
      </c>
      <c r="W63" s="14" t="s">
        <v>10</v>
      </c>
      <c r="X63" s="14" t="s">
        <v>10</v>
      </c>
      <c r="Y63" s="14" t="s">
        <v>10</v>
      </c>
      <c r="Z63" s="14" t="s">
        <v>10</v>
      </c>
      <c r="AA63" s="14" t="s">
        <v>10</v>
      </c>
      <c r="AB63" s="14" t="s">
        <v>10</v>
      </c>
      <c r="AC63" s="14" t="s">
        <v>10</v>
      </c>
      <c r="AD63" s="14" t="s">
        <v>10</v>
      </c>
      <c r="AE63" s="14" t="s">
        <v>10</v>
      </c>
      <c r="AF63" s="14" t="s">
        <v>10</v>
      </c>
      <c r="AG63" s="14" t="s">
        <v>10</v>
      </c>
      <c r="AH63" s="14" t="s">
        <v>10</v>
      </c>
      <c r="AI63" s="14" t="s">
        <v>10</v>
      </c>
      <c r="AJ63" s="14" t="s">
        <v>10</v>
      </c>
      <c r="AK63" s="14" t="s">
        <v>10</v>
      </c>
      <c r="AL63" s="14" t="s">
        <v>10</v>
      </c>
      <c r="AM63" s="14" t="s">
        <v>10</v>
      </c>
      <c r="AN63" s="14" t="s">
        <v>10</v>
      </c>
      <c r="AO63" s="14" t="s">
        <v>10</v>
      </c>
      <c r="AP63" s="14" t="s">
        <v>10</v>
      </c>
      <c r="AQ63" s="14" t="s">
        <v>10</v>
      </c>
      <c r="AR63" s="14" t="s">
        <v>10</v>
      </c>
      <c r="AS63" s="14" t="s">
        <v>10</v>
      </c>
      <c r="AT63" s="14" t="s">
        <v>10</v>
      </c>
      <c r="AU63" s="14" t="s">
        <v>10</v>
      </c>
      <c r="AV63" s="14" t="s">
        <v>10</v>
      </c>
      <c r="AW63" s="14" t="s">
        <v>10</v>
      </c>
      <c r="AX63" s="14" t="s">
        <v>10</v>
      </c>
      <c r="AY63" s="14" t="s">
        <v>10</v>
      </c>
      <c r="AZ63" s="14" t="s">
        <v>10</v>
      </c>
      <c r="BA63" s="14" t="s">
        <v>10</v>
      </c>
      <c r="BB63" s="14" t="s">
        <v>10</v>
      </c>
      <c r="BC63" s="14" t="s">
        <v>10</v>
      </c>
      <c r="BD63" s="14" t="s">
        <v>10</v>
      </c>
      <c r="BE63" s="14" t="s">
        <v>10</v>
      </c>
      <c r="BF63" s="14" t="s">
        <v>10</v>
      </c>
      <c r="BG63" s="14" t="s">
        <v>10</v>
      </c>
      <c r="BH63" s="14" t="s">
        <v>10</v>
      </c>
      <c r="BI63" s="14" t="s">
        <v>10</v>
      </c>
      <c r="BJ63" s="14" t="s">
        <v>10</v>
      </c>
      <c r="BK63" s="14" t="s">
        <v>10</v>
      </c>
      <c r="BL63" s="14" t="s">
        <v>10</v>
      </c>
      <c r="BM63" s="14" t="s">
        <v>10</v>
      </c>
      <c r="BN63" s="14" t="s">
        <v>10</v>
      </c>
      <c r="BO63" s="14" t="s">
        <v>10</v>
      </c>
      <c r="BP63" s="14" t="s">
        <v>10</v>
      </c>
      <c r="BQ63" s="14" t="s">
        <v>10</v>
      </c>
      <c r="BR63" s="14" t="s">
        <v>10</v>
      </c>
      <c r="BS63" s="14" t="s">
        <v>10</v>
      </c>
      <c r="BT63" s="14" t="s">
        <v>10</v>
      </c>
      <c r="BU63" s="14" t="s">
        <v>10</v>
      </c>
      <c r="BV63" s="14" t="s">
        <v>10</v>
      </c>
      <c r="BW63" s="14" t="s">
        <v>10</v>
      </c>
      <c r="BX63" s="14" t="s">
        <v>10</v>
      </c>
      <c r="BY63" s="14" t="s">
        <v>10</v>
      </c>
      <c r="BZ63" s="14" t="s">
        <v>10</v>
      </c>
      <c r="CA63" s="14" t="s">
        <v>10</v>
      </c>
      <c r="CB63" s="14" t="s">
        <v>10</v>
      </c>
      <c r="CC63" s="14" t="s">
        <v>10</v>
      </c>
      <c r="CD63" s="14" t="s">
        <v>10</v>
      </c>
      <c r="CE63" s="14" t="s">
        <v>10</v>
      </c>
      <c r="CF63" s="14" t="s">
        <v>10</v>
      </c>
      <c r="CG63" s="14" t="s">
        <v>10</v>
      </c>
      <c r="CH63" s="14" t="s">
        <v>10</v>
      </c>
      <c r="CI63" s="14" t="s">
        <v>10</v>
      </c>
      <c r="CJ63" s="14" t="s">
        <v>10</v>
      </c>
      <c r="CK63" s="14" t="s">
        <v>10</v>
      </c>
      <c r="CL63">
        <v>2</v>
      </c>
      <c r="CM63">
        <v>1</v>
      </c>
      <c r="CN63">
        <v>2</v>
      </c>
      <c r="CO63">
        <v>1</v>
      </c>
      <c r="CP63">
        <v>2</v>
      </c>
      <c r="CQ63">
        <v>0</v>
      </c>
      <c r="CR63">
        <v>2</v>
      </c>
      <c r="CS63">
        <v>1</v>
      </c>
      <c r="CT63">
        <v>1</v>
      </c>
      <c r="CU63">
        <v>2</v>
      </c>
      <c r="CV63">
        <v>1</v>
      </c>
      <c r="CW63">
        <v>0</v>
      </c>
      <c r="CX63">
        <v>1</v>
      </c>
      <c r="CY63">
        <v>0</v>
      </c>
      <c r="CZ63">
        <v>1</v>
      </c>
      <c r="DA63">
        <v>2</v>
      </c>
      <c r="DB63">
        <v>1</v>
      </c>
      <c r="DC63">
        <v>2</v>
      </c>
      <c r="DD63">
        <v>2</v>
      </c>
      <c r="DE63">
        <v>2</v>
      </c>
      <c r="DF63">
        <v>2</v>
      </c>
      <c r="DG63">
        <v>1</v>
      </c>
      <c r="DH63">
        <v>2</v>
      </c>
      <c r="DI63">
        <v>2</v>
      </c>
      <c r="DJ63">
        <v>1</v>
      </c>
      <c r="DK63">
        <v>1</v>
      </c>
      <c r="DL63">
        <v>2</v>
      </c>
      <c r="DM63">
        <v>1</v>
      </c>
      <c r="DN63">
        <v>1</v>
      </c>
      <c r="DO63">
        <v>2</v>
      </c>
      <c r="DP63">
        <v>2</v>
      </c>
      <c r="DQ63">
        <v>2</v>
      </c>
      <c r="DR63">
        <v>1</v>
      </c>
      <c r="DS63">
        <v>2</v>
      </c>
      <c r="DT63">
        <v>2</v>
      </c>
      <c r="DU63">
        <v>1</v>
      </c>
      <c r="DV63">
        <v>2</v>
      </c>
      <c r="DW63">
        <v>2</v>
      </c>
      <c r="DX63">
        <v>2</v>
      </c>
      <c r="DY63">
        <v>1</v>
      </c>
      <c r="DZ63">
        <v>2</v>
      </c>
      <c r="EA63">
        <v>1</v>
      </c>
      <c r="EB63">
        <v>2</v>
      </c>
      <c r="EC63" s="14" t="s">
        <v>10</v>
      </c>
      <c r="ED63" s="14" t="s">
        <v>10</v>
      </c>
      <c r="EE63" s="14" t="s">
        <v>10</v>
      </c>
      <c r="EF63" s="14" t="s">
        <v>10</v>
      </c>
      <c r="EG63" s="14" t="s">
        <v>10</v>
      </c>
      <c r="EH63" s="14" t="s">
        <v>10</v>
      </c>
      <c r="EI63" s="14" t="s">
        <v>10</v>
      </c>
      <c r="EJ63" s="14" t="s">
        <v>10</v>
      </c>
      <c r="EK63" s="14" t="s">
        <v>10</v>
      </c>
      <c r="EL63" s="14" t="s">
        <v>10</v>
      </c>
      <c r="EM63" s="14" t="s">
        <v>10</v>
      </c>
      <c r="EN63" s="14" t="s">
        <v>10</v>
      </c>
      <c r="EO63" s="14" t="s">
        <v>10</v>
      </c>
      <c r="EP63" s="14" t="s">
        <v>10</v>
      </c>
      <c r="EQ63" s="14" t="s">
        <v>10</v>
      </c>
      <c r="ER63" s="14" t="s">
        <v>10</v>
      </c>
      <c r="ES63" s="14" t="s">
        <v>10</v>
      </c>
      <c r="ET63" s="14" t="s">
        <v>10</v>
      </c>
      <c r="EU63" s="14" t="s">
        <v>10</v>
      </c>
      <c r="EV63" s="14" t="s">
        <v>10</v>
      </c>
      <c r="EW63" s="14" t="s">
        <v>10</v>
      </c>
      <c r="EX63" s="14" t="s">
        <v>10</v>
      </c>
      <c r="EY63" s="14" t="s">
        <v>10</v>
      </c>
      <c r="EZ63" s="14" t="s">
        <v>10</v>
      </c>
      <c r="FA63" s="14" t="s">
        <v>10</v>
      </c>
      <c r="FB63" s="14" t="s">
        <v>10</v>
      </c>
      <c r="FC63" s="14" t="s">
        <v>10</v>
      </c>
      <c r="FD63" s="14" t="s">
        <v>10</v>
      </c>
      <c r="FE63" s="14" t="s">
        <v>10</v>
      </c>
      <c r="FF63" s="14" t="s">
        <v>10</v>
      </c>
      <c r="FG63">
        <v>2</v>
      </c>
      <c r="FH63">
        <v>1</v>
      </c>
      <c r="FI63">
        <v>3</v>
      </c>
      <c r="FJ63">
        <v>1</v>
      </c>
      <c r="FK63">
        <v>2</v>
      </c>
      <c r="FL63">
        <v>4</v>
      </c>
      <c r="FM63">
        <v>2</v>
      </c>
      <c r="FN63">
        <v>3</v>
      </c>
      <c r="FO63">
        <v>1</v>
      </c>
      <c r="FP63">
        <v>3</v>
      </c>
      <c r="FQ63">
        <v>2</v>
      </c>
      <c r="FR63">
        <v>2</v>
      </c>
      <c r="FS63">
        <v>3</v>
      </c>
      <c r="FT63">
        <v>2</v>
      </c>
      <c r="FU63">
        <v>4</v>
      </c>
      <c r="FV63">
        <v>4</v>
      </c>
      <c r="FW63">
        <v>3</v>
      </c>
      <c r="FX63">
        <v>2</v>
      </c>
      <c r="FY63">
        <v>2</v>
      </c>
      <c r="FZ63">
        <v>3</v>
      </c>
      <c r="GA63" s="7">
        <f t="shared" si="0"/>
        <v>21509</v>
      </c>
      <c r="GB63" s="25" t="str">
        <f t="shared" si="3"/>
        <v>Female</v>
      </c>
      <c r="GC63" s="5" t="str">
        <f t="shared" si="23"/>
        <v>female</v>
      </c>
      <c r="GD63" s="5" t="str">
        <f t="shared" si="161"/>
        <v>18</v>
      </c>
      <c r="GE63" s="5" t="str">
        <f t="shared" si="162"/>
        <v>White</v>
      </c>
      <c r="GF63" s="5" t="str">
        <f t="shared" si="163"/>
        <v>Hisp/Lat</v>
      </c>
      <c r="GG63" s="5">
        <f t="shared" si="164"/>
        <v>0</v>
      </c>
      <c r="GH63" s="5">
        <f t="shared" si="165"/>
        <v>0</v>
      </c>
      <c r="GI63" s="5">
        <f t="shared" si="166"/>
        <v>1</v>
      </c>
      <c r="GJ63" s="5">
        <f t="shared" si="167"/>
        <v>0</v>
      </c>
      <c r="GK63" s="5">
        <f t="shared" si="168"/>
        <v>0</v>
      </c>
      <c r="GL63" s="5">
        <f t="shared" si="169"/>
        <v>3</v>
      </c>
      <c r="GM63" s="5">
        <f t="shared" si="170"/>
        <v>3</v>
      </c>
      <c r="GN63" s="5">
        <f t="shared" si="171"/>
        <v>3</v>
      </c>
      <c r="GO63" s="5">
        <f t="shared" si="172"/>
        <v>2</v>
      </c>
      <c r="GP63" s="2"/>
      <c r="GQ63" s="14" t="s">
        <v>10</v>
      </c>
      <c r="GR63" s="14" t="s">
        <v>10</v>
      </c>
      <c r="GS63" s="14" t="s">
        <v>10</v>
      </c>
      <c r="GT63" s="14" t="s">
        <v>10</v>
      </c>
      <c r="GU63" s="27" t="s">
        <v>10</v>
      </c>
      <c r="GV63" s="27" t="s">
        <v>10</v>
      </c>
      <c r="GW63" s="27" t="s">
        <v>10</v>
      </c>
      <c r="GX63" s="27" t="s">
        <v>10</v>
      </c>
      <c r="GY63" s="27" t="s">
        <v>10</v>
      </c>
      <c r="GZ63" s="27" t="s">
        <v>10</v>
      </c>
      <c r="HA63" s="27" t="s">
        <v>10</v>
      </c>
      <c r="HB63" s="5">
        <f t="shared" si="36"/>
        <v>19</v>
      </c>
      <c r="HC63" s="5" t="str">
        <f t="shared" si="142"/>
        <v>ok</v>
      </c>
      <c r="HD63" s="23">
        <v>2.1515409072127888E-3</v>
      </c>
      <c r="HE63" s="23">
        <f t="shared" si="143"/>
        <v>6.1415709925208963</v>
      </c>
      <c r="HF63" s="23">
        <v>0.96296296296296291</v>
      </c>
      <c r="HG63" s="23">
        <v>0.66666666666666663</v>
      </c>
      <c r="HH63" s="14" t="s">
        <v>10</v>
      </c>
      <c r="HI63" s="14" t="s">
        <v>10</v>
      </c>
      <c r="HJ63" s="14" t="s">
        <v>10</v>
      </c>
      <c r="HK63" s="14" t="s">
        <v>10</v>
      </c>
      <c r="HL63" s="14" t="s">
        <v>10</v>
      </c>
      <c r="HM63" s="5">
        <f t="shared" si="144"/>
        <v>6</v>
      </c>
      <c r="HN63" s="5">
        <f t="shared" si="145"/>
        <v>7</v>
      </c>
      <c r="HO63" s="5">
        <f t="shared" si="146"/>
        <v>7</v>
      </c>
      <c r="HP63" s="5">
        <f t="shared" si="147"/>
        <v>11</v>
      </c>
      <c r="HQ63" s="5">
        <f t="shared" si="148"/>
        <v>8</v>
      </c>
    </row>
    <row r="64" spans="1:225" x14ac:dyDescent="0.25">
      <c r="A64" s="15" t="s">
        <v>862</v>
      </c>
      <c r="B64" s="13" t="s">
        <v>774</v>
      </c>
      <c r="C64" s="13" t="s">
        <v>780</v>
      </c>
      <c r="D64" s="13" t="s">
        <v>766</v>
      </c>
      <c r="E64" s="12">
        <v>1</v>
      </c>
      <c r="F64" s="12">
        <v>2</v>
      </c>
      <c r="G64" s="12">
        <v>2</v>
      </c>
      <c r="H64" s="12">
        <v>1</v>
      </c>
      <c r="I64" s="12">
        <v>1</v>
      </c>
      <c r="J64" s="12">
        <v>1</v>
      </c>
      <c r="K64" s="12">
        <v>2</v>
      </c>
      <c r="L64" s="12">
        <v>2</v>
      </c>
      <c r="M64" s="12">
        <v>1</v>
      </c>
      <c r="N64" s="12">
        <v>3</v>
      </c>
      <c r="O64" s="14" t="s">
        <v>10</v>
      </c>
      <c r="P64" s="14" t="s">
        <v>10</v>
      </c>
      <c r="Q64" s="14" t="s">
        <v>10</v>
      </c>
      <c r="R64" s="14" t="s">
        <v>10</v>
      </c>
      <c r="S64" s="14" t="s">
        <v>10</v>
      </c>
      <c r="T64" s="14" t="s">
        <v>10</v>
      </c>
      <c r="U64" s="14" t="s">
        <v>10</v>
      </c>
      <c r="V64" s="14" t="s">
        <v>10</v>
      </c>
      <c r="W64" s="14" t="s">
        <v>10</v>
      </c>
      <c r="X64" s="14" t="s">
        <v>10</v>
      </c>
      <c r="Y64" s="14" t="s">
        <v>10</v>
      </c>
      <c r="Z64" s="14" t="s">
        <v>10</v>
      </c>
      <c r="AA64" s="14" t="s">
        <v>10</v>
      </c>
      <c r="AB64" s="14" t="s">
        <v>10</v>
      </c>
      <c r="AC64" s="14" t="s">
        <v>10</v>
      </c>
      <c r="AD64" s="14" t="s">
        <v>10</v>
      </c>
      <c r="AE64" s="14" t="s">
        <v>10</v>
      </c>
      <c r="AF64" s="14" t="s">
        <v>10</v>
      </c>
      <c r="AG64" s="14" t="s">
        <v>10</v>
      </c>
      <c r="AH64" s="14" t="s">
        <v>10</v>
      </c>
      <c r="AI64" s="14" t="s">
        <v>10</v>
      </c>
      <c r="AJ64" s="14" t="s">
        <v>10</v>
      </c>
      <c r="AK64" s="14" t="s">
        <v>10</v>
      </c>
      <c r="AL64" s="14" t="s">
        <v>10</v>
      </c>
      <c r="AM64" s="14" t="s">
        <v>10</v>
      </c>
      <c r="AN64" s="14" t="s">
        <v>10</v>
      </c>
      <c r="AO64" s="14" t="s">
        <v>10</v>
      </c>
      <c r="AP64" s="14" t="s">
        <v>10</v>
      </c>
      <c r="AQ64" s="14" t="s">
        <v>10</v>
      </c>
      <c r="AR64" s="14" t="s">
        <v>10</v>
      </c>
      <c r="AS64" s="14" t="s">
        <v>10</v>
      </c>
      <c r="AT64" s="14" t="s">
        <v>10</v>
      </c>
      <c r="AU64" s="14" t="s">
        <v>10</v>
      </c>
      <c r="AV64" s="14" t="s">
        <v>10</v>
      </c>
      <c r="AW64" s="14" t="s">
        <v>10</v>
      </c>
      <c r="AX64" s="14" t="s">
        <v>10</v>
      </c>
      <c r="AY64" s="14" t="s">
        <v>10</v>
      </c>
      <c r="AZ64" s="14" t="s">
        <v>10</v>
      </c>
      <c r="BA64" s="14" t="s">
        <v>10</v>
      </c>
      <c r="BB64" s="14" t="s">
        <v>10</v>
      </c>
      <c r="BC64" s="14" t="s">
        <v>10</v>
      </c>
      <c r="BD64" s="14" t="s">
        <v>10</v>
      </c>
      <c r="BE64" s="14" t="s">
        <v>10</v>
      </c>
      <c r="BF64" s="14" t="s">
        <v>10</v>
      </c>
      <c r="BG64" s="14" t="s">
        <v>10</v>
      </c>
      <c r="BH64" s="14" t="s">
        <v>10</v>
      </c>
      <c r="BI64" s="14" t="s">
        <v>10</v>
      </c>
      <c r="BJ64" s="14" t="s">
        <v>10</v>
      </c>
      <c r="BK64" s="14" t="s">
        <v>10</v>
      </c>
      <c r="BL64" s="14" t="s">
        <v>10</v>
      </c>
      <c r="BM64" s="14" t="s">
        <v>10</v>
      </c>
      <c r="BN64" s="14" t="s">
        <v>10</v>
      </c>
      <c r="BO64" s="14" t="s">
        <v>10</v>
      </c>
      <c r="BP64" s="14" t="s">
        <v>10</v>
      </c>
      <c r="BQ64" s="14" t="s">
        <v>10</v>
      </c>
      <c r="BR64" s="14" t="s">
        <v>10</v>
      </c>
      <c r="BS64" s="14" t="s">
        <v>10</v>
      </c>
      <c r="BT64" s="14" t="s">
        <v>10</v>
      </c>
      <c r="BU64" s="14" t="s">
        <v>10</v>
      </c>
      <c r="BV64" s="14" t="s">
        <v>10</v>
      </c>
      <c r="BW64" s="14" t="s">
        <v>10</v>
      </c>
      <c r="BX64" s="14" t="s">
        <v>10</v>
      </c>
      <c r="BY64" s="14" t="s">
        <v>10</v>
      </c>
      <c r="BZ64" s="14" t="s">
        <v>10</v>
      </c>
      <c r="CA64" s="14" t="s">
        <v>10</v>
      </c>
      <c r="CB64" s="14" t="s">
        <v>10</v>
      </c>
      <c r="CC64" s="14" t="s">
        <v>10</v>
      </c>
      <c r="CD64" s="14" t="s">
        <v>10</v>
      </c>
      <c r="CE64" s="14" t="s">
        <v>10</v>
      </c>
      <c r="CF64" s="14" t="s">
        <v>10</v>
      </c>
      <c r="CG64" s="14" t="s">
        <v>10</v>
      </c>
      <c r="CH64" s="14" t="s">
        <v>10</v>
      </c>
      <c r="CI64" s="14" t="s">
        <v>10</v>
      </c>
      <c r="CJ64" s="14" t="s">
        <v>10</v>
      </c>
      <c r="CK64" s="14" t="s">
        <v>10</v>
      </c>
      <c r="CL64">
        <v>2</v>
      </c>
      <c r="CM64">
        <v>1</v>
      </c>
      <c r="CN64">
        <v>2</v>
      </c>
      <c r="CO64">
        <v>1</v>
      </c>
      <c r="CP64">
        <v>0</v>
      </c>
      <c r="CQ64">
        <v>2</v>
      </c>
      <c r="CR64">
        <v>2</v>
      </c>
      <c r="CS64">
        <v>1</v>
      </c>
      <c r="CT64">
        <v>2</v>
      </c>
      <c r="CU64">
        <v>1</v>
      </c>
      <c r="CV64">
        <v>1</v>
      </c>
      <c r="CW64">
        <v>1</v>
      </c>
      <c r="CX64">
        <v>1</v>
      </c>
      <c r="CY64">
        <v>2</v>
      </c>
      <c r="CZ64">
        <v>1</v>
      </c>
      <c r="DA64">
        <v>2</v>
      </c>
      <c r="DB64">
        <v>1</v>
      </c>
      <c r="DC64">
        <v>1</v>
      </c>
      <c r="DD64">
        <v>1</v>
      </c>
      <c r="DE64">
        <v>2</v>
      </c>
      <c r="DF64">
        <v>2</v>
      </c>
      <c r="DG64">
        <v>1</v>
      </c>
      <c r="DH64">
        <v>2</v>
      </c>
      <c r="DI64">
        <v>2</v>
      </c>
      <c r="DJ64">
        <v>1</v>
      </c>
      <c r="DK64">
        <v>1</v>
      </c>
      <c r="DL64">
        <v>2</v>
      </c>
      <c r="DM64">
        <v>1</v>
      </c>
      <c r="DN64">
        <v>1</v>
      </c>
      <c r="DO64">
        <v>2</v>
      </c>
      <c r="DP64">
        <v>1</v>
      </c>
      <c r="DQ64">
        <v>1</v>
      </c>
      <c r="DR64">
        <v>1</v>
      </c>
      <c r="DS64">
        <v>1</v>
      </c>
      <c r="DT64">
        <v>2</v>
      </c>
      <c r="DU64">
        <v>1</v>
      </c>
      <c r="DV64">
        <v>1</v>
      </c>
      <c r="DW64">
        <v>1</v>
      </c>
      <c r="DX64">
        <v>2</v>
      </c>
      <c r="DY64">
        <v>1</v>
      </c>
      <c r="DZ64">
        <v>2</v>
      </c>
      <c r="EA64">
        <v>1</v>
      </c>
      <c r="EB64">
        <v>2</v>
      </c>
      <c r="EC64" s="14" t="s">
        <v>10</v>
      </c>
      <c r="ED64" s="14" t="s">
        <v>10</v>
      </c>
      <c r="EE64" s="14" t="s">
        <v>10</v>
      </c>
      <c r="EF64" s="14" t="s">
        <v>10</v>
      </c>
      <c r="EG64" s="14" t="s">
        <v>10</v>
      </c>
      <c r="EH64" s="14" t="s">
        <v>10</v>
      </c>
      <c r="EI64" s="14" t="s">
        <v>10</v>
      </c>
      <c r="EJ64" s="14" t="s">
        <v>10</v>
      </c>
      <c r="EK64" s="14" t="s">
        <v>10</v>
      </c>
      <c r="EL64" s="14" t="s">
        <v>10</v>
      </c>
      <c r="EM64" s="14" t="s">
        <v>10</v>
      </c>
      <c r="EN64" s="14" t="s">
        <v>10</v>
      </c>
      <c r="EO64" s="14" t="s">
        <v>10</v>
      </c>
      <c r="EP64" s="14" t="s">
        <v>10</v>
      </c>
      <c r="EQ64" s="14" t="s">
        <v>10</v>
      </c>
      <c r="ER64" s="14" t="s">
        <v>10</v>
      </c>
      <c r="ES64" s="14" t="s">
        <v>10</v>
      </c>
      <c r="ET64" s="14" t="s">
        <v>10</v>
      </c>
      <c r="EU64" s="14" t="s">
        <v>10</v>
      </c>
      <c r="EV64" s="14" t="s">
        <v>10</v>
      </c>
      <c r="EW64" s="14" t="s">
        <v>10</v>
      </c>
      <c r="EX64" s="14" t="s">
        <v>10</v>
      </c>
      <c r="EY64" s="14" t="s">
        <v>10</v>
      </c>
      <c r="EZ64" s="14" t="s">
        <v>10</v>
      </c>
      <c r="FA64" s="14" t="s">
        <v>10</v>
      </c>
      <c r="FB64" s="14" t="s">
        <v>10</v>
      </c>
      <c r="FC64" s="14" t="s">
        <v>10</v>
      </c>
      <c r="FD64" s="14" t="s">
        <v>10</v>
      </c>
      <c r="FE64" s="14" t="s">
        <v>10</v>
      </c>
      <c r="FF64" s="14" t="s">
        <v>10</v>
      </c>
      <c r="FG64">
        <v>1</v>
      </c>
      <c r="FH64">
        <v>1</v>
      </c>
      <c r="FI64">
        <v>1</v>
      </c>
      <c r="FJ64">
        <v>2</v>
      </c>
      <c r="FK64">
        <v>2</v>
      </c>
      <c r="FL64">
        <v>1</v>
      </c>
      <c r="FM64">
        <v>1</v>
      </c>
      <c r="FN64">
        <v>2</v>
      </c>
      <c r="FO64">
        <v>1</v>
      </c>
      <c r="FP64">
        <v>3</v>
      </c>
      <c r="FQ64">
        <v>1</v>
      </c>
      <c r="FR64">
        <v>1</v>
      </c>
      <c r="FS64">
        <v>4</v>
      </c>
      <c r="FT64">
        <v>2</v>
      </c>
      <c r="FU64">
        <v>4</v>
      </c>
      <c r="FV64">
        <v>1</v>
      </c>
      <c r="FW64">
        <v>2</v>
      </c>
      <c r="FX64">
        <v>1</v>
      </c>
      <c r="FY64">
        <v>2</v>
      </c>
      <c r="FZ64">
        <v>3</v>
      </c>
      <c r="GA64" s="7" t="str">
        <f t="shared" si="0"/>
        <v>21510</v>
      </c>
      <c r="GB64" s="25" t="str">
        <f t="shared" si="3"/>
        <v>Male</v>
      </c>
      <c r="GC64" s="5" t="str">
        <f t="shared" si="23"/>
        <v>Male</v>
      </c>
      <c r="GD64" s="5" t="str">
        <f t="shared" si="161"/>
        <v>20</v>
      </c>
      <c r="GE64" s="5" t="str">
        <f t="shared" si="162"/>
        <v>White</v>
      </c>
      <c r="GF64" s="5" t="str">
        <f t="shared" si="163"/>
        <v>Hisp/Lat</v>
      </c>
      <c r="GG64" s="5">
        <f t="shared" si="164"/>
        <v>0</v>
      </c>
      <c r="GH64" s="5">
        <f t="shared" si="165"/>
        <v>0</v>
      </c>
      <c r="GI64" s="5">
        <f t="shared" si="166"/>
        <v>1</v>
      </c>
      <c r="GJ64" s="5">
        <f t="shared" si="167"/>
        <v>1</v>
      </c>
      <c r="GK64" s="5">
        <f t="shared" si="168"/>
        <v>1</v>
      </c>
      <c r="GL64" s="5">
        <f t="shared" si="169"/>
        <v>2</v>
      </c>
      <c r="GM64" s="5">
        <f t="shared" si="170"/>
        <v>2</v>
      </c>
      <c r="GN64" s="5">
        <f t="shared" si="171"/>
        <v>1</v>
      </c>
      <c r="GO64" s="5">
        <f t="shared" si="172"/>
        <v>3</v>
      </c>
      <c r="GP64" s="2"/>
      <c r="GQ64" s="14" t="s">
        <v>10</v>
      </c>
      <c r="GR64" s="14" t="s">
        <v>10</v>
      </c>
      <c r="GS64" s="14" t="s">
        <v>10</v>
      </c>
      <c r="GT64" s="14" t="s">
        <v>10</v>
      </c>
      <c r="GU64" s="27" t="s">
        <v>10</v>
      </c>
      <c r="GV64" s="27" t="s">
        <v>10</v>
      </c>
      <c r="GW64" s="27" t="s">
        <v>10</v>
      </c>
      <c r="GX64" s="27" t="s">
        <v>10</v>
      </c>
      <c r="GY64" s="27" t="s">
        <v>10</v>
      </c>
      <c r="GZ64" s="27" t="s">
        <v>10</v>
      </c>
      <c r="HA64" s="27" t="s">
        <v>10</v>
      </c>
      <c r="HB64" s="5">
        <f t="shared" si="36"/>
        <v>16</v>
      </c>
      <c r="HC64" s="5" t="str">
        <f t="shared" si="142"/>
        <v>ok</v>
      </c>
      <c r="HD64" s="23">
        <v>1.8476759862894102E-2</v>
      </c>
      <c r="HE64" s="23">
        <f t="shared" si="143"/>
        <v>3.9912415602355424</v>
      </c>
      <c r="HF64" s="23">
        <v>1</v>
      </c>
      <c r="HG64" s="23">
        <v>0.44444444444444442</v>
      </c>
      <c r="HH64" s="14" t="s">
        <v>10</v>
      </c>
      <c r="HI64" s="14" t="s">
        <v>10</v>
      </c>
      <c r="HJ64" s="14" t="s">
        <v>10</v>
      </c>
      <c r="HK64" s="14" t="s">
        <v>10</v>
      </c>
      <c r="HL64" s="14" t="s">
        <v>10</v>
      </c>
      <c r="HM64" s="5">
        <f t="shared" si="144"/>
        <v>9</v>
      </c>
      <c r="HN64" s="5">
        <f t="shared" si="145"/>
        <v>5</v>
      </c>
      <c r="HO64" s="5">
        <f t="shared" si="146"/>
        <v>6</v>
      </c>
      <c r="HP64" s="5">
        <f t="shared" si="147"/>
        <v>15</v>
      </c>
      <c r="HQ64" s="5">
        <f t="shared" si="148"/>
        <v>11</v>
      </c>
    </row>
    <row r="65" spans="1:225" x14ac:dyDescent="0.25">
      <c r="A65" s="15" t="s">
        <v>863</v>
      </c>
      <c r="B65" s="13" t="s">
        <v>777</v>
      </c>
      <c r="C65" s="13" t="s">
        <v>768</v>
      </c>
      <c r="D65" s="13" t="s">
        <v>766</v>
      </c>
      <c r="E65" s="12">
        <v>2</v>
      </c>
      <c r="F65" s="12">
        <v>1</v>
      </c>
      <c r="G65" s="12">
        <v>2</v>
      </c>
      <c r="H65" s="12">
        <v>2</v>
      </c>
      <c r="I65" s="12">
        <v>2</v>
      </c>
      <c r="J65" s="12">
        <v>2</v>
      </c>
      <c r="K65" s="12">
        <v>2</v>
      </c>
      <c r="L65" s="12">
        <v>4</v>
      </c>
      <c r="M65" s="12">
        <v>3</v>
      </c>
      <c r="N65" s="12">
        <v>4</v>
      </c>
      <c r="O65" s="14" t="s">
        <v>10</v>
      </c>
      <c r="P65" s="14" t="s">
        <v>10</v>
      </c>
      <c r="Q65" s="14" t="s">
        <v>10</v>
      </c>
      <c r="R65" s="14" t="s">
        <v>10</v>
      </c>
      <c r="S65" s="14" t="s">
        <v>10</v>
      </c>
      <c r="T65" s="14" t="s">
        <v>10</v>
      </c>
      <c r="U65" s="14" t="s">
        <v>10</v>
      </c>
      <c r="V65" s="14" t="s">
        <v>10</v>
      </c>
      <c r="W65" s="14" t="s">
        <v>10</v>
      </c>
      <c r="X65" s="14" t="s">
        <v>10</v>
      </c>
      <c r="Y65" s="14" t="s">
        <v>10</v>
      </c>
      <c r="Z65" s="14" t="s">
        <v>10</v>
      </c>
      <c r="AA65" s="14" t="s">
        <v>10</v>
      </c>
      <c r="AB65" s="14" t="s">
        <v>10</v>
      </c>
      <c r="AC65" s="14" t="s">
        <v>10</v>
      </c>
      <c r="AD65" s="14" t="s">
        <v>10</v>
      </c>
      <c r="AE65" s="14" t="s">
        <v>10</v>
      </c>
      <c r="AF65" s="14" t="s">
        <v>10</v>
      </c>
      <c r="AG65" s="14" t="s">
        <v>10</v>
      </c>
      <c r="AH65" s="14" t="s">
        <v>10</v>
      </c>
      <c r="AI65" s="14" t="s">
        <v>10</v>
      </c>
      <c r="AJ65" s="14" t="s">
        <v>10</v>
      </c>
      <c r="AK65" s="14" t="s">
        <v>10</v>
      </c>
      <c r="AL65" s="14" t="s">
        <v>10</v>
      </c>
      <c r="AM65" s="14" t="s">
        <v>10</v>
      </c>
      <c r="AN65" s="14" t="s">
        <v>10</v>
      </c>
      <c r="AO65" s="14" t="s">
        <v>10</v>
      </c>
      <c r="AP65" s="14" t="s">
        <v>10</v>
      </c>
      <c r="AQ65" s="14" t="s">
        <v>10</v>
      </c>
      <c r="AR65" s="14" t="s">
        <v>10</v>
      </c>
      <c r="AS65" s="14" t="s">
        <v>10</v>
      </c>
      <c r="AT65" s="14" t="s">
        <v>10</v>
      </c>
      <c r="AU65" s="14" t="s">
        <v>10</v>
      </c>
      <c r="AV65" s="14" t="s">
        <v>10</v>
      </c>
      <c r="AW65" s="14" t="s">
        <v>10</v>
      </c>
      <c r="AX65" s="14" t="s">
        <v>10</v>
      </c>
      <c r="AY65" s="14" t="s">
        <v>10</v>
      </c>
      <c r="AZ65" s="14" t="s">
        <v>10</v>
      </c>
      <c r="BA65" s="14" t="s">
        <v>10</v>
      </c>
      <c r="BB65" s="14" t="s">
        <v>10</v>
      </c>
      <c r="BC65" s="14" t="s">
        <v>10</v>
      </c>
      <c r="BD65" s="14" t="s">
        <v>10</v>
      </c>
      <c r="BE65" s="14" t="s">
        <v>10</v>
      </c>
      <c r="BF65" s="14" t="s">
        <v>10</v>
      </c>
      <c r="BG65" s="14" t="s">
        <v>10</v>
      </c>
      <c r="BH65" s="14" t="s">
        <v>10</v>
      </c>
      <c r="BI65" s="14" t="s">
        <v>10</v>
      </c>
      <c r="BJ65" s="14" t="s">
        <v>10</v>
      </c>
      <c r="BK65" s="14" t="s">
        <v>10</v>
      </c>
      <c r="BL65" s="14" t="s">
        <v>10</v>
      </c>
      <c r="BM65" s="14" t="s">
        <v>10</v>
      </c>
      <c r="BN65" s="14" t="s">
        <v>10</v>
      </c>
      <c r="BO65" s="14" t="s">
        <v>10</v>
      </c>
      <c r="BP65" s="14" t="s">
        <v>10</v>
      </c>
      <c r="BQ65" s="14" t="s">
        <v>10</v>
      </c>
      <c r="BR65" s="14" t="s">
        <v>10</v>
      </c>
      <c r="BS65" s="14" t="s">
        <v>10</v>
      </c>
      <c r="BT65" s="14" t="s">
        <v>10</v>
      </c>
      <c r="BU65" s="14" t="s">
        <v>10</v>
      </c>
      <c r="BV65" s="14" t="s">
        <v>10</v>
      </c>
      <c r="BW65" s="14" t="s">
        <v>10</v>
      </c>
      <c r="BX65" s="14" t="s">
        <v>10</v>
      </c>
      <c r="BY65" s="14" t="s">
        <v>10</v>
      </c>
      <c r="BZ65" s="14" t="s">
        <v>10</v>
      </c>
      <c r="CA65" s="14" t="s">
        <v>10</v>
      </c>
      <c r="CB65" s="14" t="s">
        <v>10</v>
      </c>
      <c r="CC65" s="14" t="s">
        <v>10</v>
      </c>
      <c r="CD65" s="14" t="s">
        <v>10</v>
      </c>
      <c r="CE65" s="14" t="s">
        <v>10</v>
      </c>
      <c r="CF65" s="14" t="s">
        <v>10</v>
      </c>
      <c r="CG65" s="14" t="s">
        <v>10</v>
      </c>
      <c r="CH65" s="14" t="s">
        <v>10</v>
      </c>
      <c r="CI65" s="14" t="s">
        <v>10</v>
      </c>
      <c r="CJ65" s="14" t="s">
        <v>10</v>
      </c>
      <c r="CK65" s="14" t="s">
        <v>10</v>
      </c>
      <c r="CL65">
        <v>2</v>
      </c>
      <c r="CM65">
        <v>2</v>
      </c>
      <c r="CN65">
        <v>1</v>
      </c>
      <c r="CO65">
        <v>1</v>
      </c>
      <c r="CP65">
        <v>2</v>
      </c>
      <c r="CQ65">
        <v>1</v>
      </c>
      <c r="CR65">
        <v>2</v>
      </c>
      <c r="CS65">
        <v>2</v>
      </c>
      <c r="CT65">
        <v>1</v>
      </c>
      <c r="CU65">
        <v>2</v>
      </c>
      <c r="CV65">
        <v>1</v>
      </c>
      <c r="CW65">
        <v>1</v>
      </c>
      <c r="CX65">
        <v>1</v>
      </c>
      <c r="CY65">
        <v>1</v>
      </c>
      <c r="CZ65">
        <v>1</v>
      </c>
      <c r="DA65">
        <v>2</v>
      </c>
      <c r="DB65">
        <v>1</v>
      </c>
      <c r="DC65">
        <v>2</v>
      </c>
      <c r="DD65">
        <v>2</v>
      </c>
      <c r="DE65">
        <v>2</v>
      </c>
      <c r="DF65">
        <v>2</v>
      </c>
      <c r="DG65">
        <v>1</v>
      </c>
      <c r="DH65">
        <v>2</v>
      </c>
      <c r="DI65">
        <v>2</v>
      </c>
      <c r="DJ65">
        <v>1</v>
      </c>
      <c r="DK65">
        <v>2</v>
      </c>
      <c r="DL65">
        <v>2</v>
      </c>
      <c r="DM65">
        <v>1</v>
      </c>
      <c r="DN65">
        <v>1</v>
      </c>
      <c r="DO65">
        <v>2</v>
      </c>
      <c r="DP65">
        <v>2</v>
      </c>
      <c r="DQ65">
        <v>2</v>
      </c>
      <c r="DR65">
        <v>1</v>
      </c>
      <c r="DS65">
        <v>2</v>
      </c>
      <c r="DT65">
        <v>2</v>
      </c>
      <c r="DU65">
        <v>1</v>
      </c>
      <c r="DV65">
        <v>2</v>
      </c>
      <c r="DW65">
        <v>1</v>
      </c>
      <c r="DX65">
        <v>2</v>
      </c>
      <c r="DY65">
        <v>1</v>
      </c>
      <c r="DZ65">
        <v>2</v>
      </c>
      <c r="EA65">
        <v>1</v>
      </c>
      <c r="EB65">
        <v>2</v>
      </c>
      <c r="EC65" s="14" t="s">
        <v>10</v>
      </c>
      <c r="ED65" s="14" t="s">
        <v>10</v>
      </c>
      <c r="EE65" s="14" t="s">
        <v>10</v>
      </c>
      <c r="EF65" s="14" t="s">
        <v>10</v>
      </c>
      <c r="EG65" s="14" t="s">
        <v>10</v>
      </c>
      <c r="EH65" s="14" t="s">
        <v>10</v>
      </c>
      <c r="EI65" s="14" t="s">
        <v>10</v>
      </c>
      <c r="EJ65" s="14" t="s">
        <v>10</v>
      </c>
      <c r="EK65" s="14" t="s">
        <v>10</v>
      </c>
      <c r="EL65" s="14" t="s">
        <v>10</v>
      </c>
      <c r="EM65" s="14" t="s">
        <v>10</v>
      </c>
      <c r="EN65" s="14" t="s">
        <v>10</v>
      </c>
      <c r="EO65" s="14" t="s">
        <v>10</v>
      </c>
      <c r="EP65" s="14" t="s">
        <v>10</v>
      </c>
      <c r="EQ65" s="14" t="s">
        <v>10</v>
      </c>
      <c r="ER65" s="14" t="s">
        <v>10</v>
      </c>
      <c r="ES65" s="14" t="s">
        <v>10</v>
      </c>
      <c r="ET65" s="14" t="s">
        <v>10</v>
      </c>
      <c r="EU65" s="14" t="s">
        <v>10</v>
      </c>
      <c r="EV65" s="14" t="s">
        <v>10</v>
      </c>
      <c r="EW65" s="14" t="s">
        <v>10</v>
      </c>
      <c r="EX65" s="14" t="s">
        <v>10</v>
      </c>
      <c r="EY65" s="14" t="s">
        <v>10</v>
      </c>
      <c r="EZ65" s="14" t="s">
        <v>10</v>
      </c>
      <c r="FA65" s="14" t="s">
        <v>10</v>
      </c>
      <c r="FB65" s="14" t="s">
        <v>10</v>
      </c>
      <c r="FC65" s="14" t="s">
        <v>10</v>
      </c>
      <c r="FD65" s="14" t="s">
        <v>10</v>
      </c>
      <c r="FE65" s="14" t="s">
        <v>10</v>
      </c>
      <c r="FF65" s="14" t="s">
        <v>10</v>
      </c>
      <c r="FG65">
        <v>1</v>
      </c>
      <c r="FH65">
        <v>1</v>
      </c>
      <c r="FI65">
        <v>4</v>
      </c>
      <c r="FJ65">
        <v>2</v>
      </c>
      <c r="FK65">
        <v>2</v>
      </c>
      <c r="FL65">
        <v>2</v>
      </c>
      <c r="FM65">
        <v>2</v>
      </c>
      <c r="FN65">
        <v>3</v>
      </c>
      <c r="FO65">
        <v>2</v>
      </c>
      <c r="FP65">
        <v>3</v>
      </c>
      <c r="FQ65">
        <v>2</v>
      </c>
      <c r="FR65">
        <v>2</v>
      </c>
      <c r="FS65">
        <v>1</v>
      </c>
      <c r="FT65">
        <v>2</v>
      </c>
      <c r="FU65">
        <v>2</v>
      </c>
      <c r="FV65">
        <v>2</v>
      </c>
      <c r="FW65">
        <v>4</v>
      </c>
      <c r="FX65">
        <v>4</v>
      </c>
      <c r="FY65">
        <v>2</v>
      </c>
      <c r="FZ65">
        <v>3</v>
      </c>
      <c r="GA65" s="7" t="str">
        <f t="shared" si="0"/>
        <v>21512</v>
      </c>
      <c r="GB65" s="25" t="str">
        <f t="shared" si="3"/>
        <v>Female</v>
      </c>
      <c r="GC65" s="5" t="str">
        <f t="shared" si="23"/>
        <v>female</v>
      </c>
      <c r="GD65" s="5" t="str">
        <f t="shared" si="161"/>
        <v>18</v>
      </c>
      <c r="GE65" s="5" t="str">
        <f t="shared" si="162"/>
        <v>White</v>
      </c>
      <c r="GF65" s="5" t="str">
        <f t="shared" si="163"/>
        <v>notHisp/Lat</v>
      </c>
      <c r="GG65" s="5">
        <f t="shared" si="164"/>
        <v>1</v>
      </c>
      <c r="GH65" s="5">
        <f t="shared" si="165"/>
        <v>0</v>
      </c>
      <c r="GI65" s="5">
        <f t="shared" si="166"/>
        <v>0</v>
      </c>
      <c r="GJ65" s="5">
        <f t="shared" si="167"/>
        <v>0</v>
      </c>
      <c r="GK65" s="5">
        <f t="shared" si="168"/>
        <v>0</v>
      </c>
      <c r="GL65" s="5">
        <f t="shared" si="169"/>
        <v>2</v>
      </c>
      <c r="GM65" s="5">
        <f t="shared" si="170"/>
        <v>4</v>
      </c>
      <c r="GN65" s="5">
        <f t="shared" si="171"/>
        <v>3</v>
      </c>
      <c r="GO65" s="5">
        <f t="shared" si="172"/>
        <v>4</v>
      </c>
      <c r="GP65" s="2"/>
      <c r="GQ65" s="14" t="s">
        <v>10</v>
      </c>
      <c r="GR65" s="14" t="s">
        <v>10</v>
      </c>
      <c r="GS65" s="14" t="s">
        <v>10</v>
      </c>
      <c r="GT65" s="14" t="s">
        <v>10</v>
      </c>
      <c r="GU65" s="27" t="s">
        <v>10</v>
      </c>
      <c r="GV65" s="27" t="s">
        <v>10</v>
      </c>
      <c r="GW65" s="27" t="s">
        <v>10</v>
      </c>
      <c r="GX65" s="27" t="s">
        <v>10</v>
      </c>
      <c r="GY65" s="27" t="s">
        <v>10</v>
      </c>
      <c r="GZ65" s="27" t="s">
        <v>10</v>
      </c>
      <c r="HA65" s="27" t="s">
        <v>10</v>
      </c>
      <c r="HB65" s="5">
        <f t="shared" si="36"/>
        <v>21</v>
      </c>
      <c r="HC65" s="5" t="str">
        <f t="shared" si="142"/>
        <v>ok</v>
      </c>
      <c r="HD65" s="23">
        <v>2.1404254370836688E-3</v>
      </c>
      <c r="HE65" s="23">
        <f t="shared" si="143"/>
        <v>6.1467506673314043</v>
      </c>
      <c r="HF65" s="23">
        <v>1</v>
      </c>
      <c r="HG65" s="23">
        <v>0.66666666666666663</v>
      </c>
      <c r="HH65" s="14" t="s">
        <v>10</v>
      </c>
      <c r="HI65" s="14" t="s">
        <v>10</v>
      </c>
      <c r="HJ65" s="14" t="s">
        <v>10</v>
      </c>
      <c r="HK65" s="14" t="s">
        <v>10</v>
      </c>
      <c r="HL65" s="14" t="s">
        <v>10</v>
      </c>
      <c r="HM65" s="5">
        <f t="shared" si="144"/>
        <v>12</v>
      </c>
      <c r="HN65" s="5">
        <f t="shared" si="145"/>
        <v>7</v>
      </c>
      <c r="HO65" s="5">
        <f t="shared" si="146"/>
        <v>7</v>
      </c>
      <c r="HP65" s="5">
        <f t="shared" si="147"/>
        <v>10</v>
      </c>
      <c r="HQ65" s="5">
        <f t="shared" si="148"/>
        <v>6</v>
      </c>
    </row>
    <row r="66" spans="1:225" x14ac:dyDescent="0.25">
      <c r="A66" s="11">
        <v>21513</v>
      </c>
      <c r="B66" s="13" t="s">
        <v>774</v>
      </c>
      <c r="C66" s="13" t="s">
        <v>768</v>
      </c>
      <c r="D66" s="13" t="s">
        <v>766</v>
      </c>
      <c r="E66" s="12">
        <v>1</v>
      </c>
      <c r="F66" s="12">
        <v>2</v>
      </c>
      <c r="G66" s="12">
        <v>2</v>
      </c>
      <c r="H66" s="12">
        <v>1</v>
      </c>
      <c r="I66" s="12">
        <v>2</v>
      </c>
      <c r="J66" s="12">
        <v>2</v>
      </c>
      <c r="K66" s="12">
        <v>3</v>
      </c>
      <c r="L66" s="12">
        <v>3</v>
      </c>
      <c r="M66" s="12">
        <v>3</v>
      </c>
      <c r="N66" s="12">
        <v>2</v>
      </c>
      <c r="O66" s="14" t="s">
        <v>10</v>
      </c>
      <c r="P66" s="14" t="s">
        <v>10</v>
      </c>
      <c r="Q66" s="14" t="s">
        <v>10</v>
      </c>
      <c r="R66" s="14" t="s">
        <v>10</v>
      </c>
      <c r="S66" s="14" t="s">
        <v>10</v>
      </c>
      <c r="T66" s="14" t="s">
        <v>10</v>
      </c>
      <c r="U66" s="14" t="s">
        <v>10</v>
      </c>
      <c r="V66" s="14" t="s">
        <v>10</v>
      </c>
      <c r="W66" s="14" t="s">
        <v>10</v>
      </c>
      <c r="X66" s="14" t="s">
        <v>10</v>
      </c>
      <c r="Y66" s="14" t="s">
        <v>10</v>
      </c>
      <c r="Z66" s="14" t="s">
        <v>10</v>
      </c>
      <c r="AA66" s="14" t="s">
        <v>10</v>
      </c>
      <c r="AB66" s="14" t="s">
        <v>10</v>
      </c>
      <c r="AC66" s="14" t="s">
        <v>10</v>
      </c>
      <c r="AD66" s="14" t="s">
        <v>10</v>
      </c>
      <c r="AE66" s="14" t="s">
        <v>10</v>
      </c>
      <c r="AF66" s="14" t="s">
        <v>10</v>
      </c>
      <c r="AG66" s="14" t="s">
        <v>10</v>
      </c>
      <c r="AH66" s="14" t="s">
        <v>10</v>
      </c>
      <c r="AI66" s="14" t="s">
        <v>10</v>
      </c>
      <c r="AJ66" s="14" t="s">
        <v>10</v>
      </c>
      <c r="AK66" s="14" t="s">
        <v>10</v>
      </c>
      <c r="AL66" s="14" t="s">
        <v>10</v>
      </c>
      <c r="AM66" s="14" t="s">
        <v>10</v>
      </c>
      <c r="AN66" s="14" t="s">
        <v>10</v>
      </c>
      <c r="AO66" s="14" t="s">
        <v>10</v>
      </c>
      <c r="AP66" s="14" t="s">
        <v>10</v>
      </c>
      <c r="AQ66" s="14" t="s">
        <v>10</v>
      </c>
      <c r="AR66" s="14" t="s">
        <v>10</v>
      </c>
      <c r="AS66" s="14" t="s">
        <v>10</v>
      </c>
      <c r="AT66" s="14" t="s">
        <v>10</v>
      </c>
      <c r="AU66" s="14" t="s">
        <v>10</v>
      </c>
      <c r="AV66" s="14" t="s">
        <v>10</v>
      </c>
      <c r="AW66" s="14" t="s">
        <v>10</v>
      </c>
      <c r="AX66" s="14" t="s">
        <v>10</v>
      </c>
      <c r="AY66" s="14" t="s">
        <v>10</v>
      </c>
      <c r="AZ66" s="14" t="s">
        <v>10</v>
      </c>
      <c r="BA66" s="14" t="s">
        <v>10</v>
      </c>
      <c r="BB66" s="14" t="s">
        <v>10</v>
      </c>
      <c r="BC66" s="14" t="s">
        <v>10</v>
      </c>
      <c r="BD66" s="14" t="s">
        <v>10</v>
      </c>
      <c r="BE66" s="14" t="s">
        <v>10</v>
      </c>
      <c r="BF66" s="14" t="s">
        <v>10</v>
      </c>
      <c r="BG66" s="14" t="s">
        <v>10</v>
      </c>
      <c r="BH66" s="14" t="s">
        <v>10</v>
      </c>
      <c r="BI66" s="14" t="s">
        <v>10</v>
      </c>
      <c r="BJ66" s="14" t="s">
        <v>10</v>
      </c>
      <c r="BK66" s="14" t="s">
        <v>10</v>
      </c>
      <c r="BL66" s="14" t="s">
        <v>10</v>
      </c>
      <c r="BM66" s="14" t="s">
        <v>10</v>
      </c>
      <c r="BN66" s="14" t="s">
        <v>10</v>
      </c>
      <c r="BO66" s="14" t="s">
        <v>10</v>
      </c>
      <c r="BP66" s="14" t="s">
        <v>10</v>
      </c>
      <c r="BQ66" s="14" t="s">
        <v>10</v>
      </c>
      <c r="BR66" s="14" t="s">
        <v>10</v>
      </c>
      <c r="BS66" s="14" t="s">
        <v>10</v>
      </c>
      <c r="BT66" s="14" t="s">
        <v>10</v>
      </c>
      <c r="BU66" s="14" t="s">
        <v>10</v>
      </c>
      <c r="BV66" s="14" t="s">
        <v>10</v>
      </c>
      <c r="BW66" s="14" t="s">
        <v>10</v>
      </c>
      <c r="BX66" s="14" t="s">
        <v>10</v>
      </c>
      <c r="BY66" s="14" t="s">
        <v>10</v>
      </c>
      <c r="BZ66" s="14" t="s">
        <v>10</v>
      </c>
      <c r="CA66" s="14" t="s">
        <v>10</v>
      </c>
      <c r="CB66" s="14" t="s">
        <v>10</v>
      </c>
      <c r="CC66" s="14" t="s">
        <v>10</v>
      </c>
      <c r="CD66" s="14" t="s">
        <v>10</v>
      </c>
      <c r="CE66" s="14" t="s">
        <v>10</v>
      </c>
      <c r="CF66" s="14" t="s">
        <v>10</v>
      </c>
      <c r="CG66" s="14" t="s">
        <v>10</v>
      </c>
      <c r="CH66" s="14" t="s">
        <v>10</v>
      </c>
      <c r="CI66" s="14" t="s">
        <v>10</v>
      </c>
      <c r="CJ66" s="14" t="s">
        <v>10</v>
      </c>
      <c r="CK66" s="14" t="s">
        <v>10</v>
      </c>
      <c r="CL66">
        <v>0</v>
      </c>
      <c r="CM66">
        <v>1</v>
      </c>
      <c r="CN66">
        <v>1</v>
      </c>
      <c r="CO66">
        <v>1</v>
      </c>
      <c r="CP66">
        <v>2</v>
      </c>
      <c r="CQ66">
        <v>0</v>
      </c>
      <c r="CR66">
        <v>2</v>
      </c>
      <c r="CS66">
        <v>0</v>
      </c>
      <c r="CT66">
        <v>2</v>
      </c>
      <c r="CU66">
        <v>1</v>
      </c>
      <c r="CV66">
        <v>1</v>
      </c>
      <c r="CW66">
        <v>0</v>
      </c>
      <c r="CX66">
        <v>2</v>
      </c>
      <c r="CY66">
        <v>0</v>
      </c>
      <c r="CZ66">
        <v>2</v>
      </c>
      <c r="DA66">
        <v>2</v>
      </c>
      <c r="DB66">
        <v>1</v>
      </c>
      <c r="DC66">
        <v>2</v>
      </c>
      <c r="DD66">
        <v>1</v>
      </c>
      <c r="DE66">
        <v>2</v>
      </c>
      <c r="DF66">
        <v>2</v>
      </c>
      <c r="DG66">
        <v>1</v>
      </c>
      <c r="DH66">
        <v>2</v>
      </c>
      <c r="DI66">
        <v>2</v>
      </c>
      <c r="DJ66">
        <v>1</v>
      </c>
      <c r="DK66">
        <v>2</v>
      </c>
      <c r="DL66">
        <v>2</v>
      </c>
      <c r="DM66">
        <v>1</v>
      </c>
      <c r="DN66">
        <v>1</v>
      </c>
      <c r="DO66">
        <v>2</v>
      </c>
      <c r="DP66">
        <v>1</v>
      </c>
      <c r="DQ66">
        <v>1</v>
      </c>
      <c r="DR66">
        <v>1</v>
      </c>
      <c r="DS66">
        <v>2</v>
      </c>
      <c r="DT66">
        <v>2</v>
      </c>
      <c r="DU66">
        <v>1</v>
      </c>
      <c r="DV66">
        <v>2</v>
      </c>
      <c r="DW66">
        <v>1</v>
      </c>
      <c r="DX66">
        <v>2</v>
      </c>
      <c r="DY66">
        <v>1</v>
      </c>
      <c r="DZ66">
        <v>2</v>
      </c>
      <c r="EA66">
        <v>1</v>
      </c>
      <c r="EB66">
        <v>2</v>
      </c>
      <c r="EC66" s="14" t="s">
        <v>10</v>
      </c>
      <c r="ED66" s="14" t="s">
        <v>10</v>
      </c>
      <c r="EE66" s="14" t="s">
        <v>10</v>
      </c>
      <c r="EF66" s="14" t="s">
        <v>10</v>
      </c>
      <c r="EG66" s="14" t="s">
        <v>10</v>
      </c>
      <c r="EH66" s="14" t="s">
        <v>10</v>
      </c>
      <c r="EI66" s="14" t="s">
        <v>10</v>
      </c>
      <c r="EJ66" s="14" t="s">
        <v>10</v>
      </c>
      <c r="EK66" s="14" t="s">
        <v>10</v>
      </c>
      <c r="EL66" s="14" t="s">
        <v>10</v>
      </c>
      <c r="EM66" s="14" t="s">
        <v>10</v>
      </c>
      <c r="EN66" s="14" t="s">
        <v>10</v>
      </c>
      <c r="EO66" s="14" t="s">
        <v>10</v>
      </c>
      <c r="EP66" s="14" t="s">
        <v>10</v>
      </c>
      <c r="EQ66" s="14" t="s">
        <v>10</v>
      </c>
      <c r="ER66" s="14" t="s">
        <v>10</v>
      </c>
      <c r="ES66" s="14" t="s">
        <v>10</v>
      </c>
      <c r="ET66" s="14" t="s">
        <v>10</v>
      </c>
      <c r="EU66" s="14" t="s">
        <v>10</v>
      </c>
      <c r="EV66" s="14" t="s">
        <v>10</v>
      </c>
      <c r="EW66" s="14" t="s">
        <v>10</v>
      </c>
      <c r="EX66" s="14" t="s">
        <v>10</v>
      </c>
      <c r="EY66" s="14" t="s">
        <v>10</v>
      </c>
      <c r="EZ66" s="14" t="s">
        <v>10</v>
      </c>
      <c r="FA66" s="14" t="s">
        <v>10</v>
      </c>
      <c r="FB66" s="14" t="s">
        <v>10</v>
      </c>
      <c r="FC66" s="14" t="s">
        <v>10</v>
      </c>
      <c r="FD66" s="14" t="s">
        <v>10</v>
      </c>
      <c r="FE66" s="14" t="s">
        <v>10</v>
      </c>
      <c r="FF66" s="14" t="s">
        <v>10</v>
      </c>
      <c r="FG66">
        <v>2</v>
      </c>
      <c r="FH66">
        <v>1</v>
      </c>
      <c r="FI66">
        <v>2</v>
      </c>
      <c r="FJ66">
        <v>2</v>
      </c>
      <c r="FK66">
        <v>1</v>
      </c>
      <c r="FL66">
        <v>2</v>
      </c>
      <c r="FM66">
        <v>3</v>
      </c>
      <c r="FN66">
        <v>3</v>
      </c>
      <c r="FO66">
        <v>2</v>
      </c>
      <c r="FP66">
        <v>3</v>
      </c>
      <c r="FQ66">
        <v>2</v>
      </c>
      <c r="FR66">
        <v>1</v>
      </c>
      <c r="FS66">
        <v>4</v>
      </c>
      <c r="FT66">
        <v>2</v>
      </c>
      <c r="FU66">
        <v>3</v>
      </c>
      <c r="FV66">
        <v>2</v>
      </c>
      <c r="FW66">
        <v>4</v>
      </c>
      <c r="FX66">
        <v>2</v>
      </c>
      <c r="FY66">
        <v>1</v>
      </c>
      <c r="FZ66">
        <v>4</v>
      </c>
      <c r="GA66" s="7">
        <f t="shared" ref="GA66:GA102" si="173">A66</f>
        <v>21513</v>
      </c>
      <c r="GB66" s="25" t="str">
        <f t="shared" si="3"/>
        <v>Male</v>
      </c>
      <c r="GC66" s="5" t="str">
        <f t="shared" si="23"/>
        <v>Male</v>
      </c>
      <c r="GD66" s="5" t="str">
        <f t="shared" si="161"/>
        <v>18</v>
      </c>
      <c r="GE66" s="5" t="str">
        <f t="shared" si="162"/>
        <v>White</v>
      </c>
      <c r="GF66" s="5" t="str">
        <f t="shared" si="163"/>
        <v>Hisp/Lat</v>
      </c>
      <c r="GG66" s="5">
        <f t="shared" si="164"/>
        <v>0</v>
      </c>
      <c r="GH66" s="5">
        <f t="shared" si="165"/>
        <v>0</v>
      </c>
      <c r="GI66" s="5">
        <f t="shared" si="166"/>
        <v>1</v>
      </c>
      <c r="GJ66" s="5">
        <f t="shared" si="167"/>
        <v>0</v>
      </c>
      <c r="GK66" s="5">
        <f t="shared" si="168"/>
        <v>0</v>
      </c>
      <c r="GL66" s="5">
        <f t="shared" si="169"/>
        <v>3</v>
      </c>
      <c r="GM66" s="5">
        <f t="shared" si="170"/>
        <v>3</v>
      </c>
      <c r="GN66" s="5">
        <f t="shared" si="171"/>
        <v>3</v>
      </c>
      <c r="GO66" s="5">
        <f t="shared" si="172"/>
        <v>2</v>
      </c>
      <c r="GP66" s="2"/>
      <c r="GQ66" s="14" t="s">
        <v>10</v>
      </c>
      <c r="GR66" s="14" t="s">
        <v>10</v>
      </c>
      <c r="GS66" s="14" t="s">
        <v>10</v>
      </c>
      <c r="GT66" s="14" t="s">
        <v>10</v>
      </c>
      <c r="GU66" s="27" t="s">
        <v>10</v>
      </c>
      <c r="GV66" s="27" t="s">
        <v>10</v>
      </c>
      <c r="GW66" s="27" t="s">
        <v>10</v>
      </c>
      <c r="GX66" s="27" t="s">
        <v>10</v>
      </c>
      <c r="GY66" s="27" t="s">
        <v>10</v>
      </c>
      <c r="GZ66" s="27" t="s">
        <v>10</v>
      </c>
      <c r="HA66" s="27" t="s">
        <v>10</v>
      </c>
      <c r="HB66" s="5">
        <f t="shared" si="36"/>
        <v>11</v>
      </c>
      <c r="HC66" s="5" t="str">
        <f t="shared" si="142"/>
        <v>ok</v>
      </c>
      <c r="HD66" s="23">
        <v>5.2863152910633529E-3</v>
      </c>
      <c r="HE66" s="23">
        <f t="shared" si="143"/>
        <v>5.2426338181423153</v>
      </c>
      <c r="HF66" s="23">
        <v>1</v>
      </c>
      <c r="HG66" s="23">
        <v>0.55555555555555558</v>
      </c>
      <c r="HH66" s="14" t="s">
        <v>10</v>
      </c>
      <c r="HI66" s="14" t="s">
        <v>10</v>
      </c>
      <c r="HJ66" s="14" t="s">
        <v>10</v>
      </c>
      <c r="HK66" s="14" t="s">
        <v>10</v>
      </c>
      <c r="HL66" s="14" t="s">
        <v>10</v>
      </c>
      <c r="HM66" s="5">
        <f t="shared" si="144"/>
        <v>8</v>
      </c>
      <c r="HN66" s="5">
        <f t="shared" si="145"/>
        <v>9</v>
      </c>
      <c r="HO66" s="5">
        <f t="shared" si="146"/>
        <v>4</v>
      </c>
      <c r="HP66" s="5">
        <f t="shared" si="147"/>
        <v>12</v>
      </c>
      <c r="HQ66" s="5">
        <f t="shared" si="148"/>
        <v>7</v>
      </c>
    </row>
    <row r="67" spans="1:225" x14ac:dyDescent="0.25">
      <c r="A67" s="11">
        <v>21514</v>
      </c>
      <c r="B67" s="6" t="s">
        <v>777</v>
      </c>
      <c r="C67" s="6" t="s">
        <v>768</v>
      </c>
      <c r="D67" s="6" t="s">
        <v>766</v>
      </c>
      <c r="E67">
        <v>1</v>
      </c>
      <c r="F67">
        <v>2</v>
      </c>
      <c r="G67">
        <v>2</v>
      </c>
      <c r="H67">
        <v>2</v>
      </c>
      <c r="I67">
        <v>2</v>
      </c>
      <c r="J67">
        <v>2</v>
      </c>
      <c r="K67">
        <v>3</v>
      </c>
      <c r="L67">
        <v>3</v>
      </c>
      <c r="M67">
        <v>2</v>
      </c>
      <c r="N67">
        <v>3</v>
      </c>
      <c r="O67">
        <v>1</v>
      </c>
      <c r="P67">
        <v>1</v>
      </c>
      <c r="Q67">
        <v>1</v>
      </c>
      <c r="R67">
        <v>0</v>
      </c>
      <c r="S67">
        <v>1</v>
      </c>
      <c r="T67">
        <v>0</v>
      </c>
      <c r="U67">
        <v>1</v>
      </c>
      <c r="V67">
        <v>2</v>
      </c>
      <c r="W67">
        <v>1</v>
      </c>
      <c r="X67">
        <v>2</v>
      </c>
      <c r="Y67">
        <v>0</v>
      </c>
      <c r="Z67">
        <v>0</v>
      </c>
      <c r="AA67">
        <v>2</v>
      </c>
      <c r="AB67">
        <v>1</v>
      </c>
      <c r="AC67">
        <v>2</v>
      </c>
      <c r="AD67">
        <v>1</v>
      </c>
      <c r="AE67">
        <v>1</v>
      </c>
      <c r="AF67">
        <v>1</v>
      </c>
      <c r="AG67">
        <v>2</v>
      </c>
      <c r="AH67">
        <v>4</v>
      </c>
      <c r="AI67">
        <v>0</v>
      </c>
      <c r="AJ67">
        <v>1</v>
      </c>
      <c r="AK67">
        <v>3</v>
      </c>
      <c r="AL67">
        <v>2</v>
      </c>
      <c r="AM67">
        <v>2</v>
      </c>
      <c r="AN67">
        <v>2</v>
      </c>
      <c r="AO67">
        <v>3</v>
      </c>
      <c r="AP67">
        <v>2</v>
      </c>
      <c r="AQ67">
        <v>2</v>
      </c>
      <c r="AR67">
        <v>2</v>
      </c>
      <c r="AS67">
        <v>2</v>
      </c>
      <c r="AT67">
        <v>3</v>
      </c>
      <c r="AU67">
        <v>2</v>
      </c>
      <c r="AV67">
        <v>1</v>
      </c>
      <c r="AW67">
        <v>1</v>
      </c>
      <c r="AX67">
        <v>2</v>
      </c>
      <c r="AY67">
        <v>2</v>
      </c>
      <c r="AZ67">
        <v>1</v>
      </c>
      <c r="BA67">
        <v>1</v>
      </c>
      <c r="BB67">
        <v>1</v>
      </c>
      <c r="BC67">
        <v>2</v>
      </c>
      <c r="BD67">
        <v>3</v>
      </c>
      <c r="BE67">
        <v>3</v>
      </c>
      <c r="BF67">
        <v>1</v>
      </c>
      <c r="BG67">
        <v>1</v>
      </c>
      <c r="BH67">
        <v>4</v>
      </c>
      <c r="BI67">
        <v>1</v>
      </c>
      <c r="BJ67">
        <v>2</v>
      </c>
      <c r="BK67">
        <v>2</v>
      </c>
      <c r="BL67">
        <v>1</v>
      </c>
      <c r="BM67">
        <v>2</v>
      </c>
      <c r="BN67">
        <v>4</v>
      </c>
      <c r="BO67">
        <v>4</v>
      </c>
      <c r="BP67">
        <v>3</v>
      </c>
      <c r="BQ67">
        <v>3</v>
      </c>
      <c r="BR67">
        <v>2</v>
      </c>
      <c r="BS67">
        <v>3</v>
      </c>
      <c r="BT67">
        <v>3</v>
      </c>
      <c r="BU67">
        <v>2</v>
      </c>
      <c r="BV67">
        <v>2</v>
      </c>
      <c r="BW67">
        <v>1</v>
      </c>
      <c r="BX67">
        <v>1</v>
      </c>
      <c r="BY67">
        <v>2</v>
      </c>
      <c r="BZ67">
        <v>1</v>
      </c>
      <c r="CA67">
        <v>4</v>
      </c>
      <c r="CB67">
        <v>2</v>
      </c>
      <c r="CC67">
        <v>2</v>
      </c>
      <c r="CD67">
        <v>2</v>
      </c>
      <c r="CE67">
        <v>3</v>
      </c>
      <c r="CF67">
        <v>1</v>
      </c>
      <c r="CG67">
        <v>3</v>
      </c>
      <c r="CH67">
        <v>2</v>
      </c>
      <c r="CI67">
        <v>2</v>
      </c>
      <c r="CJ67">
        <v>1</v>
      </c>
      <c r="CK67">
        <v>4</v>
      </c>
      <c r="CL67">
        <v>2</v>
      </c>
      <c r="CM67">
        <v>2</v>
      </c>
      <c r="CN67">
        <v>2</v>
      </c>
      <c r="CO67">
        <v>1</v>
      </c>
      <c r="CP67">
        <v>2</v>
      </c>
      <c r="CQ67">
        <v>1</v>
      </c>
      <c r="CR67">
        <v>2</v>
      </c>
      <c r="CS67">
        <v>2</v>
      </c>
      <c r="CT67">
        <v>1</v>
      </c>
      <c r="CU67">
        <v>1</v>
      </c>
      <c r="CV67">
        <v>1</v>
      </c>
      <c r="CW67">
        <v>2</v>
      </c>
      <c r="CX67">
        <v>0</v>
      </c>
      <c r="CY67">
        <v>1</v>
      </c>
      <c r="CZ67">
        <v>1</v>
      </c>
      <c r="DA67">
        <v>2</v>
      </c>
      <c r="DB67">
        <v>1</v>
      </c>
      <c r="DC67">
        <v>1</v>
      </c>
      <c r="DD67">
        <v>1</v>
      </c>
      <c r="DE67">
        <v>2</v>
      </c>
      <c r="DF67">
        <v>1</v>
      </c>
      <c r="DG67">
        <v>1</v>
      </c>
      <c r="DH67">
        <v>2</v>
      </c>
      <c r="DI67">
        <v>2</v>
      </c>
      <c r="DJ67">
        <v>1</v>
      </c>
      <c r="DK67">
        <v>1</v>
      </c>
      <c r="DL67">
        <v>2</v>
      </c>
      <c r="DM67">
        <v>1</v>
      </c>
      <c r="DN67">
        <v>1</v>
      </c>
      <c r="DO67">
        <v>2</v>
      </c>
      <c r="DP67">
        <v>1</v>
      </c>
      <c r="DQ67">
        <v>1</v>
      </c>
      <c r="DR67">
        <v>1</v>
      </c>
      <c r="DS67">
        <v>1</v>
      </c>
      <c r="DT67">
        <v>2</v>
      </c>
      <c r="DU67">
        <v>1</v>
      </c>
      <c r="DV67">
        <v>2</v>
      </c>
      <c r="DW67">
        <v>1</v>
      </c>
      <c r="DX67">
        <v>2</v>
      </c>
      <c r="DY67">
        <v>1</v>
      </c>
      <c r="DZ67">
        <v>2</v>
      </c>
      <c r="EA67">
        <v>1</v>
      </c>
      <c r="EB67">
        <v>2</v>
      </c>
      <c r="EC67">
        <v>2</v>
      </c>
      <c r="ED67">
        <v>2</v>
      </c>
      <c r="EE67">
        <v>2</v>
      </c>
      <c r="EF67">
        <v>3</v>
      </c>
      <c r="EG67">
        <v>3</v>
      </c>
      <c r="EH67">
        <v>1</v>
      </c>
      <c r="EI67">
        <v>4</v>
      </c>
      <c r="EJ67">
        <v>4</v>
      </c>
      <c r="EK67">
        <v>3</v>
      </c>
      <c r="EL67">
        <v>3</v>
      </c>
      <c r="EM67">
        <v>3</v>
      </c>
      <c r="EN67">
        <v>3</v>
      </c>
      <c r="EO67">
        <v>4</v>
      </c>
      <c r="EP67">
        <v>3</v>
      </c>
      <c r="EQ67">
        <v>2</v>
      </c>
      <c r="ER67">
        <v>2</v>
      </c>
      <c r="ES67">
        <v>2</v>
      </c>
      <c r="ET67">
        <v>2</v>
      </c>
      <c r="EU67">
        <v>2</v>
      </c>
      <c r="EV67">
        <v>2</v>
      </c>
      <c r="EW67">
        <v>2</v>
      </c>
      <c r="EX67">
        <v>3</v>
      </c>
      <c r="EY67">
        <v>2</v>
      </c>
      <c r="EZ67">
        <v>1</v>
      </c>
      <c r="FA67">
        <v>2</v>
      </c>
      <c r="FB67">
        <v>3</v>
      </c>
      <c r="FC67">
        <v>2</v>
      </c>
      <c r="FD67">
        <v>2</v>
      </c>
      <c r="FE67">
        <v>1</v>
      </c>
      <c r="FF67">
        <v>2</v>
      </c>
      <c r="FG67">
        <v>1</v>
      </c>
      <c r="FH67">
        <v>1</v>
      </c>
      <c r="FI67">
        <v>3</v>
      </c>
      <c r="FJ67">
        <v>2</v>
      </c>
      <c r="FK67">
        <v>2</v>
      </c>
      <c r="FL67">
        <v>3</v>
      </c>
      <c r="FM67">
        <v>1</v>
      </c>
      <c r="FN67">
        <v>2</v>
      </c>
      <c r="FO67">
        <v>2</v>
      </c>
      <c r="FP67">
        <v>3</v>
      </c>
      <c r="FQ67">
        <v>1</v>
      </c>
      <c r="FR67">
        <v>1</v>
      </c>
      <c r="FS67">
        <v>3</v>
      </c>
      <c r="FT67">
        <v>3</v>
      </c>
      <c r="FU67">
        <v>2</v>
      </c>
      <c r="FV67">
        <v>3</v>
      </c>
      <c r="FW67">
        <v>4</v>
      </c>
      <c r="FX67">
        <v>2</v>
      </c>
      <c r="FY67">
        <v>1</v>
      </c>
      <c r="FZ67">
        <v>3</v>
      </c>
      <c r="GA67" s="7">
        <f t="shared" si="173"/>
        <v>21514</v>
      </c>
      <c r="GB67" s="25" t="str">
        <f t="shared" ref="GB67:GC130" si="174">IF(GC67=".",".",IF(GC67="female","Female",IF(GC67="Female","Female",IF(GC67="Woman","Female",IF(GC67="girl","Female",IF(GC67="male","Male",IF(GC67="Male","Male",IF(GC67="Man","Male",IF(GC67="Genderqueer","non-binary",IF(GC67="non-binary","non-binary",IF(GC67="heterosexual","other/unspecified",IF(GC67="trans-man","Male","???"))))))))))))</f>
        <v>Female</v>
      </c>
      <c r="GC67" s="5" t="str">
        <f t="shared" si="23"/>
        <v>female</v>
      </c>
      <c r="GD67" s="5" t="str">
        <f>IF(ISBLANK(C67),".",C67)</f>
        <v>18</v>
      </c>
      <c r="GE67" s="5" t="str">
        <f>IF(D67="1","AmerInd/AlaskNativ",IF(D67="2","Asian",IF(D67="3","Black/AfrAmer",IF(D67="4","NativHaw/PacIsl",IF(D67="5","White",IF(ISBLANK(D67),".","Other/Mixed"))))))</f>
        <v>White</v>
      </c>
      <c r="GF67" s="5" t="str">
        <f>IF(E67="1","Hisp/Lat",IF(E67=1,"Hisp/Lat",IF(E67="2","notHisp/Lat",IF(E67=2,"notHisp/Lat","."))))</f>
        <v>Hisp/Lat</v>
      </c>
      <c r="GG67" s="5">
        <f>IF(F67=1,1,IF(F67=2,0,"."))</f>
        <v>0</v>
      </c>
      <c r="GH67" s="5">
        <f>IF(G67=1,1,IF(G67=2,0,"."))</f>
        <v>0</v>
      </c>
      <c r="GI67" s="5">
        <f>IF(H67=1,1,IF(H67=2,0,"."))</f>
        <v>0</v>
      </c>
      <c r="GJ67" s="5">
        <f>IF(I67=1,1,IF(I67=2,0,"."))</f>
        <v>0</v>
      </c>
      <c r="GK67" s="5">
        <f>IF(J67=1,1,IF(J67=2,0,"."))</f>
        <v>0</v>
      </c>
      <c r="GL67" s="5">
        <f>IF(ISBLANK(K67),".",K67)</f>
        <v>3</v>
      </c>
      <c r="GM67" s="5">
        <f>IF(ISBLANK(L67),".",L67)</f>
        <v>3</v>
      </c>
      <c r="GN67" s="5">
        <f>IF(ISBLANK(M67),".",M67)</f>
        <v>2</v>
      </c>
      <c r="GO67" s="5">
        <f>IF(ISBLANK(N67),".",N67)</f>
        <v>3</v>
      </c>
      <c r="GP67" s="8" t="s">
        <v>10</v>
      </c>
      <c r="GQ67" s="5">
        <f t="shared" ref="GQ67:GQ126" si="175">IF(ISBLANK(AL67)+ISBLANK(AR67)+ISBLANK(AU67)+ISBLANK(BD67)&gt;0,".",(5-AL67)+(5-AR67)+(5-AU67)+(5-BD67))</f>
        <v>11</v>
      </c>
      <c r="GR67" s="5">
        <f t="shared" ref="GR67:GR126" si="176">IF(ISBLANK(AN67)+ISBLANK(AS67)+ISBLANK(AX67)+ISBLANK(BC67)&gt;0,".",(5-AN67)+(5-AS67)+(5-AX67)+(5-BC67))</f>
        <v>12</v>
      </c>
      <c r="GS67" s="5">
        <f t="shared" ref="GS67:GS126" si="177">IF(ISBLANK(AM67)+ISBLANK(AP67)+ISBLANK(AW67)+ISBLANK(BA67)+ISBLANK(BF67)&gt;0,".",(5-AM67)+(5-AP67)+(5-AW67)+(5-BA67)+(5-BF67))</f>
        <v>18</v>
      </c>
      <c r="GT67" s="5">
        <f t="shared" ref="GT67:GT126" si="178">IF(ISBLANK(AK67)+ISBLANK(AQ67)+ISBLANK(AV67)+ISBLANK(AY67)+ISBLANK(BB67)+ISBLANK(BE67)+ISBLANK(BG67)&gt;0,".",AK67+(5-AQ67)+(5-AV67)+(5-AY67)+(5-BB67)+BE67+(5-BG67))</f>
        <v>24</v>
      </c>
      <c r="GU67" s="27">
        <f>IF(COUNTBLANK(BH67:CK67)&gt;0,".",SUM(BH67:CK67))</f>
        <v>69</v>
      </c>
      <c r="GV67" s="27">
        <f>SUM(BH67+(5-BI67)+BJ67+(5-BK67)+BL67)</f>
        <v>14</v>
      </c>
      <c r="GW67" s="27">
        <f>SUM(BM67:BO67)</f>
        <v>10</v>
      </c>
      <c r="GX67" s="27">
        <f>SUM(BP67:BV67)</f>
        <v>18</v>
      </c>
      <c r="GY67" s="27">
        <f>SUM(BW67+BX67+BY67+(5-BZ67))</f>
        <v>8</v>
      </c>
      <c r="GZ67" s="27">
        <f>SUM((5-CA67)+(5-CB67)+(5-CC67)+(5-CD67)+(5-CE67)+CF67)</f>
        <v>13</v>
      </c>
      <c r="HA67" s="27">
        <f>SUM((5-CG67)+(5-CH67)+CI67+CJ67+(5-CK67))</f>
        <v>9</v>
      </c>
      <c r="HB67" s="5">
        <f t="shared" si="36"/>
        <v>23</v>
      </c>
      <c r="HC67" s="5" t="str">
        <f t="shared" si="142"/>
        <v>ok</v>
      </c>
      <c r="HD67" s="23">
        <v>1.8375687832470886E-2</v>
      </c>
      <c r="HE67" s="23">
        <f t="shared" si="143"/>
        <v>3.9967268015241961</v>
      </c>
      <c r="HF67" s="23">
        <v>0.96296296296296291</v>
      </c>
      <c r="HG67" s="23">
        <v>0.44444444444444442</v>
      </c>
      <c r="HH67" s="5">
        <f>IF(COUNTBLANK(EC67:FF67)&gt;0,".",SUM(EC67:FF67))</f>
        <v>72</v>
      </c>
      <c r="HI67" s="5">
        <f>EI67+EL67+EP67+EV67+FB67</f>
        <v>15</v>
      </c>
      <c r="HJ67" s="5">
        <f>ED67+EE67+EK67+EW67+EY67+EZ67+FD67</f>
        <v>14</v>
      </c>
      <c r="HK67" s="5">
        <f>ES67+ET67</f>
        <v>4</v>
      </c>
      <c r="HL67" s="5">
        <f>FE67+FF67</f>
        <v>3</v>
      </c>
      <c r="HM67" s="5">
        <f t="shared" si="144"/>
        <v>10</v>
      </c>
      <c r="HN67" s="5">
        <f t="shared" si="145"/>
        <v>5</v>
      </c>
      <c r="HO67" s="5">
        <f t="shared" si="146"/>
        <v>5</v>
      </c>
      <c r="HP67" s="5">
        <f t="shared" si="147"/>
        <v>10</v>
      </c>
      <c r="HQ67" s="5">
        <f t="shared" si="148"/>
        <v>7</v>
      </c>
    </row>
    <row r="68" spans="1:225" x14ac:dyDescent="0.25">
      <c r="A68" s="11">
        <v>21516</v>
      </c>
      <c r="B68" s="13" t="s">
        <v>764</v>
      </c>
      <c r="C68" s="13" t="s">
        <v>768</v>
      </c>
      <c r="D68" s="13" t="s">
        <v>766</v>
      </c>
      <c r="E68" s="12">
        <v>2</v>
      </c>
      <c r="F68" s="12">
        <v>2</v>
      </c>
      <c r="G68" s="12">
        <v>2</v>
      </c>
      <c r="H68" s="12">
        <v>2</v>
      </c>
      <c r="I68" s="12">
        <v>2</v>
      </c>
      <c r="J68" s="12">
        <v>2</v>
      </c>
      <c r="K68" s="12">
        <v>2</v>
      </c>
      <c r="L68" s="12">
        <v>2</v>
      </c>
      <c r="M68" s="12">
        <v>2</v>
      </c>
      <c r="N68" s="12">
        <v>1</v>
      </c>
      <c r="O68" s="14" t="s">
        <v>10</v>
      </c>
      <c r="P68" s="14" t="s">
        <v>10</v>
      </c>
      <c r="Q68" s="14" t="s">
        <v>10</v>
      </c>
      <c r="R68" s="14" t="s">
        <v>10</v>
      </c>
      <c r="S68" s="14" t="s">
        <v>10</v>
      </c>
      <c r="T68" s="14" t="s">
        <v>10</v>
      </c>
      <c r="U68" s="14" t="s">
        <v>10</v>
      </c>
      <c r="V68" s="14" t="s">
        <v>10</v>
      </c>
      <c r="W68" s="14" t="s">
        <v>10</v>
      </c>
      <c r="X68" s="14" t="s">
        <v>10</v>
      </c>
      <c r="Y68" s="14" t="s">
        <v>10</v>
      </c>
      <c r="Z68" s="14" t="s">
        <v>10</v>
      </c>
      <c r="AA68" s="14" t="s">
        <v>10</v>
      </c>
      <c r="AB68" s="14" t="s">
        <v>10</v>
      </c>
      <c r="AC68" s="14" t="s">
        <v>10</v>
      </c>
      <c r="AD68" s="14" t="s">
        <v>10</v>
      </c>
      <c r="AE68" s="14" t="s">
        <v>10</v>
      </c>
      <c r="AF68" s="14" t="s">
        <v>10</v>
      </c>
      <c r="AG68" s="14" t="s">
        <v>10</v>
      </c>
      <c r="AH68" s="14" t="s">
        <v>10</v>
      </c>
      <c r="AI68" s="14" t="s">
        <v>10</v>
      </c>
      <c r="AJ68" s="14" t="s">
        <v>10</v>
      </c>
      <c r="AK68" s="14" t="s">
        <v>10</v>
      </c>
      <c r="AL68" s="14" t="s">
        <v>10</v>
      </c>
      <c r="AM68" s="14" t="s">
        <v>10</v>
      </c>
      <c r="AN68" s="14" t="s">
        <v>10</v>
      </c>
      <c r="AO68" s="14" t="s">
        <v>10</v>
      </c>
      <c r="AP68" s="14" t="s">
        <v>10</v>
      </c>
      <c r="AQ68" s="14" t="s">
        <v>10</v>
      </c>
      <c r="AR68" s="14" t="s">
        <v>10</v>
      </c>
      <c r="AS68" s="14" t="s">
        <v>10</v>
      </c>
      <c r="AT68" s="14" t="s">
        <v>10</v>
      </c>
      <c r="AU68" s="14" t="s">
        <v>10</v>
      </c>
      <c r="AV68" s="14" t="s">
        <v>10</v>
      </c>
      <c r="AW68" s="14" t="s">
        <v>10</v>
      </c>
      <c r="AX68" s="14" t="s">
        <v>10</v>
      </c>
      <c r="AY68" s="14" t="s">
        <v>10</v>
      </c>
      <c r="AZ68" s="14" t="s">
        <v>10</v>
      </c>
      <c r="BA68" s="14" t="s">
        <v>10</v>
      </c>
      <c r="BB68" s="14" t="s">
        <v>10</v>
      </c>
      <c r="BC68" s="14" t="s">
        <v>10</v>
      </c>
      <c r="BD68" s="14" t="s">
        <v>10</v>
      </c>
      <c r="BE68" s="14" t="s">
        <v>10</v>
      </c>
      <c r="BF68" s="14" t="s">
        <v>10</v>
      </c>
      <c r="BG68" s="14" t="s">
        <v>10</v>
      </c>
      <c r="BH68" s="14" t="s">
        <v>10</v>
      </c>
      <c r="BI68" s="14" t="s">
        <v>10</v>
      </c>
      <c r="BJ68" s="14" t="s">
        <v>10</v>
      </c>
      <c r="BK68" s="14" t="s">
        <v>10</v>
      </c>
      <c r="BL68" s="14" t="s">
        <v>10</v>
      </c>
      <c r="BM68" s="14" t="s">
        <v>10</v>
      </c>
      <c r="BN68" s="14" t="s">
        <v>10</v>
      </c>
      <c r="BO68" s="14" t="s">
        <v>10</v>
      </c>
      <c r="BP68" s="14" t="s">
        <v>10</v>
      </c>
      <c r="BQ68" s="14" t="s">
        <v>10</v>
      </c>
      <c r="BR68" s="14" t="s">
        <v>10</v>
      </c>
      <c r="BS68" s="14" t="s">
        <v>10</v>
      </c>
      <c r="BT68" s="14" t="s">
        <v>10</v>
      </c>
      <c r="BU68" s="14" t="s">
        <v>10</v>
      </c>
      <c r="BV68" s="14" t="s">
        <v>10</v>
      </c>
      <c r="BW68" s="14" t="s">
        <v>10</v>
      </c>
      <c r="BX68" s="14" t="s">
        <v>10</v>
      </c>
      <c r="BY68" s="14" t="s">
        <v>10</v>
      </c>
      <c r="BZ68" s="14" t="s">
        <v>10</v>
      </c>
      <c r="CA68" s="14" t="s">
        <v>10</v>
      </c>
      <c r="CB68" s="14" t="s">
        <v>10</v>
      </c>
      <c r="CC68" s="14" t="s">
        <v>10</v>
      </c>
      <c r="CD68" s="14" t="s">
        <v>10</v>
      </c>
      <c r="CE68" s="14" t="s">
        <v>10</v>
      </c>
      <c r="CF68" s="14" t="s">
        <v>10</v>
      </c>
      <c r="CG68" s="14" t="s">
        <v>10</v>
      </c>
      <c r="CH68" s="14" t="s">
        <v>10</v>
      </c>
      <c r="CI68" s="14" t="s">
        <v>10</v>
      </c>
      <c r="CJ68" s="14" t="s">
        <v>10</v>
      </c>
      <c r="CK68" s="14" t="s">
        <v>10</v>
      </c>
      <c r="CL68">
        <v>2</v>
      </c>
      <c r="CM68">
        <v>1</v>
      </c>
      <c r="CN68">
        <v>1</v>
      </c>
      <c r="CO68">
        <v>2</v>
      </c>
      <c r="CP68">
        <v>1</v>
      </c>
      <c r="CQ68">
        <v>2</v>
      </c>
      <c r="CR68">
        <v>1</v>
      </c>
      <c r="CS68">
        <v>1</v>
      </c>
      <c r="CT68">
        <v>2</v>
      </c>
      <c r="CU68">
        <v>0</v>
      </c>
      <c r="CV68">
        <v>0</v>
      </c>
      <c r="CW68">
        <v>0</v>
      </c>
      <c r="CX68">
        <v>2</v>
      </c>
      <c r="CY68">
        <v>0</v>
      </c>
      <c r="CZ68">
        <v>2</v>
      </c>
      <c r="DA68">
        <v>1</v>
      </c>
      <c r="DB68">
        <v>1</v>
      </c>
      <c r="DC68">
        <v>2</v>
      </c>
      <c r="DD68">
        <v>2</v>
      </c>
      <c r="DE68">
        <v>2</v>
      </c>
      <c r="DF68">
        <v>2</v>
      </c>
      <c r="DG68">
        <v>1</v>
      </c>
      <c r="DH68">
        <v>2</v>
      </c>
      <c r="DI68">
        <v>2</v>
      </c>
      <c r="DJ68">
        <v>1</v>
      </c>
      <c r="DK68">
        <v>2</v>
      </c>
      <c r="DL68">
        <v>2</v>
      </c>
      <c r="DM68">
        <v>2</v>
      </c>
      <c r="DN68">
        <v>1</v>
      </c>
      <c r="DO68">
        <v>2</v>
      </c>
      <c r="DP68">
        <v>2</v>
      </c>
      <c r="DQ68">
        <v>1</v>
      </c>
      <c r="DR68">
        <v>1</v>
      </c>
      <c r="DS68">
        <v>2</v>
      </c>
      <c r="DT68">
        <v>2</v>
      </c>
      <c r="DU68">
        <v>1</v>
      </c>
      <c r="DV68">
        <v>2</v>
      </c>
      <c r="DW68">
        <v>1</v>
      </c>
      <c r="DX68">
        <v>2</v>
      </c>
      <c r="DY68">
        <v>1</v>
      </c>
      <c r="DZ68">
        <v>2</v>
      </c>
      <c r="EA68">
        <v>1</v>
      </c>
      <c r="EB68">
        <v>2</v>
      </c>
      <c r="EC68" s="14" t="s">
        <v>10</v>
      </c>
      <c r="ED68" s="14" t="s">
        <v>10</v>
      </c>
      <c r="EE68" s="14" t="s">
        <v>10</v>
      </c>
      <c r="EF68" s="14" t="s">
        <v>10</v>
      </c>
      <c r="EG68" s="14" t="s">
        <v>10</v>
      </c>
      <c r="EH68" s="14" t="s">
        <v>10</v>
      </c>
      <c r="EI68" s="14" t="s">
        <v>10</v>
      </c>
      <c r="EJ68" s="14" t="s">
        <v>10</v>
      </c>
      <c r="EK68" s="14" t="s">
        <v>10</v>
      </c>
      <c r="EL68" s="14" t="s">
        <v>10</v>
      </c>
      <c r="EM68" s="14" t="s">
        <v>10</v>
      </c>
      <c r="EN68" s="14" t="s">
        <v>10</v>
      </c>
      <c r="EO68" s="14" t="s">
        <v>10</v>
      </c>
      <c r="EP68" s="14" t="s">
        <v>10</v>
      </c>
      <c r="EQ68" s="14" t="s">
        <v>10</v>
      </c>
      <c r="ER68" s="14" t="s">
        <v>10</v>
      </c>
      <c r="ES68" s="14" t="s">
        <v>10</v>
      </c>
      <c r="ET68" s="14" t="s">
        <v>10</v>
      </c>
      <c r="EU68" s="14" t="s">
        <v>10</v>
      </c>
      <c r="EV68" s="14" t="s">
        <v>10</v>
      </c>
      <c r="EW68" s="14" t="s">
        <v>10</v>
      </c>
      <c r="EX68" s="14" t="s">
        <v>10</v>
      </c>
      <c r="EY68" s="14" t="s">
        <v>10</v>
      </c>
      <c r="EZ68" s="14" t="s">
        <v>10</v>
      </c>
      <c r="FA68" s="14" t="s">
        <v>10</v>
      </c>
      <c r="FB68" s="14" t="s">
        <v>10</v>
      </c>
      <c r="FC68" s="14" t="s">
        <v>10</v>
      </c>
      <c r="FD68" s="14" t="s">
        <v>10</v>
      </c>
      <c r="FE68" s="14" t="s">
        <v>10</v>
      </c>
      <c r="FF68" s="14" t="s">
        <v>10</v>
      </c>
      <c r="FG68">
        <v>1</v>
      </c>
      <c r="FH68">
        <v>1</v>
      </c>
      <c r="FI68">
        <v>3</v>
      </c>
      <c r="FJ68">
        <v>1</v>
      </c>
      <c r="FK68">
        <v>2</v>
      </c>
      <c r="FL68">
        <v>3</v>
      </c>
      <c r="FM68">
        <v>2</v>
      </c>
      <c r="FN68">
        <v>3</v>
      </c>
      <c r="FO68">
        <v>2</v>
      </c>
      <c r="FP68">
        <v>4</v>
      </c>
      <c r="FQ68">
        <v>1</v>
      </c>
      <c r="FR68">
        <v>2</v>
      </c>
      <c r="FS68">
        <v>2</v>
      </c>
      <c r="FT68">
        <v>2</v>
      </c>
      <c r="FU68">
        <v>3</v>
      </c>
      <c r="FV68">
        <v>4</v>
      </c>
      <c r="FW68">
        <v>4</v>
      </c>
      <c r="FX68">
        <v>1</v>
      </c>
      <c r="FY68">
        <v>2</v>
      </c>
      <c r="FZ68">
        <v>3</v>
      </c>
      <c r="GA68" s="7">
        <f t="shared" si="173"/>
        <v>21516</v>
      </c>
      <c r="GB68" s="25" t="str">
        <f t="shared" si="174"/>
        <v>Female</v>
      </c>
      <c r="GC68" s="5" t="str">
        <f t="shared" si="23"/>
        <v>Female</v>
      </c>
      <c r="GD68" s="5" t="str">
        <f t="shared" ref="GD68:GD131" si="179">IF(ISBLANK(C68),".",C68)</f>
        <v>18</v>
      </c>
      <c r="GE68" s="5" t="str">
        <f t="shared" ref="GE68:GE131" si="180">IF(D68="1","AmerInd/AlaskNativ",IF(D68="2","Asian",IF(D68="3","Black/AfrAmer",IF(D68="4","NativHaw/PacIsl",IF(D68="5","White",IF(ISBLANK(D68),".","Other/Mixed"))))))</f>
        <v>White</v>
      </c>
      <c r="GF68" s="5" t="str">
        <f t="shared" ref="GF68:GF131" si="181">IF(E68="1","Hisp/Lat",IF(E68=1,"Hisp/Lat",IF(E68="2","notHisp/Lat",IF(E68=2,"notHisp/Lat","."))))</f>
        <v>notHisp/Lat</v>
      </c>
      <c r="GG68" s="5">
        <f t="shared" ref="GG68:GG131" si="182">IF(F68=1,1,IF(F68=2,0,"."))</f>
        <v>0</v>
      </c>
      <c r="GH68" s="5">
        <f t="shared" ref="GH68:GH131" si="183">IF(G68=1,1,IF(G68=2,0,"."))</f>
        <v>0</v>
      </c>
      <c r="GI68" s="5">
        <f t="shared" ref="GI68:GI131" si="184">IF(H68=1,1,IF(H68=2,0,"."))</f>
        <v>0</v>
      </c>
      <c r="GJ68" s="5">
        <f t="shared" ref="GJ68:GJ131" si="185">IF(I68=1,1,IF(I68=2,0,"."))</f>
        <v>0</v>
      </c>
      <c r="GK68" s="5">
        <f t="shared" ref="GK68:GK131" si="186">IF(J68=1,1,IF(J68=2,0,"."))</f>
        <v>0</v>
      </c>
      <c r="GL68" s="5">
        <f t="shared" ref="GL68:GL131" si="187">IF(ISBLANK(K68),".",K68)</f>
        <v>2</v>
      </c>
      <c r="GM68" s="5">
        <f t="shared" ref="GM68:GM131" si="188">IF(ISBLANK(L68),".",L68)</f>
        <v>2</v>
      </c>
      <c r="GN68" s="5">
        <f t="shared" ref="GN68:GN131" si="189">IF(ISBLANK(M68),".",M68)</f>
        <v>2</v>
      </c>
      <c r="GO68" s="5">
        <f t="shared" ref="GO68:GO131" si="190">IF(ISBLANK(N68),".",N68)</f>
        <v>1</v>
      </c>
      <c r="GP68" s="2"/>
      <c r="GQ68" s="14" t="s">
        <v>10</v>
      </c>
      <c r="GR68" s="14" t="s">
        <v>10</v>
      </c>
      <c r="GS68" s="14" t="s">
        <v>10</v>
      </c>
      <c r="GT68" s="14" t="s">
        <v>10</v>
      </c>
      <c r="GU68" s="27" t="s">
        <v>10</v>
      </c>
      <c r="GV68" s="27" t="s">
        <v>10</v>
      </c>
      <c r="GW68" s="27" t="s">
        <v>10</v>
      </c>
      <c r="GX68" s="27" t="s">
        <v>10</v>
      </c>
      <c r="GY68" s="27" t="s">
        <v>10</v>
      </c>
      <c r="GZ68" s="27" t="s">
        <v>10</v>
      </c>
      <c r="HA68" s="27" t="s">
        <v>10</v>
      </c>
      <c r="HB68" s="5">
        <f t="shared" si="36"/>
        <v>8</v>
      </c>
      <c r="HC68" s="5" t="str">
        <f t="shared" si="142"/>
        <v>ok</v>
      </c>
      <c r="HD68" s="23">
        <v>2.1199523145561637E-3</v>
      </c>
      <c r="HE68" s="23">
        <f t="shared" si="143"/>
        <v>6.1563616836850752</v>
      </c>
      <c r="HF68" s="23">
        <v>0.96296296296296291</v>
      </c>
      <c r="HG68" s="23">
        <v>0.77777777777777779</v>
      </c>
      <c r="HH68" s="14" t="s">
        <v>10</v>
      </c>
      <c r="HI68" s="14" t="s">
        <v>10</v>
      </c>
      <c r="HJ68" s="14" t="s">
        <v>10</v>
      </c>
      <c r="HK68" s="14" t="s">
        <v>10</v>
      </c>
      <c r="HL68" s="14" t="s">
        <v>10</v>
      </c>
      <c r="HM68" s="5">
        <f t="shared" si="144"/>
        <v>9</v>
      </c>
      <c r="HN68" s="5">
        <f t="shared" si="145"/>
        <v>5</v>
      </c>
      <c r="HO68" s="5">
        <f t="shared" si="146"/>
        <v>7</v>
      </c>
      <c r="HP68" s="5">
        <f t="shared" si="147"/>
        <v>11</v>
      </c>
      <c r="HQ68" s="5">
        <f t="shared" si="148"/>
        <v>6</v>
      </c>
    </row>
    <row r="69" spans="1:225" x14ac:dyDescent="0.25">
      <c r="A69" s="11">
        <v>21517</v>
      </c>
      <c r="B69" s="13" t="s">
        <v>771</v>
      </c>
      <c r="C69" s="13" t="s">
        <v>768</v>
      </c>
      <c r="D69" s="13" t="s">
        <v>932</v>
      </c>
      <c r="E69" s="12">
        <v>2</v>
      </c>
      <c r="F69" s="12">
        <v>2</v>
      </c>
      <c r="G69" s="12">
        <v>2</v>
      </c>
      <c r="H69" s="12">
        <v>1</v>
      </c>
      <c r="I69" s="12">
        <v>2</v>
      </c>
      <c r="J69" s="12">
        <v>2</v>
      </c>
      <c r="K69" s="12">
        <v>1</v>
      </c>
      <c r="L69" s="12">
        <v>1</v>
      </c>
      <c r="M69" s="12">
        <v>1</v>
      </c>
      <c r="N69" s="12">
        <v>3</v>
      </c>
      <c r="O69" s="14" t="s">
        <v>10</v>
      </c>
      <c r="P69" s="14" t="s">
        <v>10</v>
      </c>
      <c r="Q69" s="14" t="s">
        <v>10</v>
      </c>
      <c r="R69" s="14" t="s">
        <v>10</v>
      </c>
      <c r="S69" s="14" t="s">
        <v>10</v>
      </c>
      <c r="T69" s="14" t="s">
        <v>10</v>
      </c>
      <c r="U69" s="14" t="s">
        <v>10</v>
      </c>
      <c r="V69" s="14" t="s">
        <v>10</v>
      </c>
      <c r="W69" s="14" t="s">
        <v>10</v>
      </c>
      <c r="X69" s="14" t="s">
        <v>10</v>
      </c>
      <c r="Y69" s="14" t="s">
        <v>10</v>
      </c>
      <c r="Z69" s="14" t="s">
        <v>10</v>
      </c>
      <c r="AA69" s="14" t="s">
        <v>10</v>
      </c>
      <c r="AB69" s="14" t="s">
        <v>10</v>
      </c>
      <c r="AC69" s="14" t="s">
        <v>10</v>
      </c>
      <c r="AD69" s="14" t="s">
        <v>10</v>
      </c>
      <c r="AE69" s="14" t="s">
        <v>10</v>
      </c>
      <c r="AF69" s="14" t="s">
        <v>10</v>
      </c>
      <c r="AG69" s="14" t="s">
        <v>10</v>
      </c>
      <c r="AH69" s="14" t="s">
        <v>10</v>
      </c>
      <c r="AI69" s="14" t="s">
        <v>10</v>
      </c>
      <c r="AJ69" s="14" t="s">
        <v>10</v>
      </c>
      <c r="AK69" s="14" t="s">
        <v>10</v>
      </c>
      <c r="AL69" s="14" t="s">
        <v>10</v>
      </c>
      <c r="AM69" s="14" t="s">
        <v>10</v>
      </c>
      <c r="AN69" s="14" t="s">
        <v>10</v>
      </c>
      <c r="AO69" s="14" t="s">
        <v>10</v>
      </c>
      <c r="AP69" s="14" t="s">
        <v>10</v>
      </c>
      <c r="AQ69" s="14" t="s">
        <v>10</v>
      </c>
      <c r="AR69" s="14" t="s">
        <v>10</v>
      </c>
      <c r="AS69" s="14" t="s">
        <v>10</v>
      </c>
      <c r="AT69" s="14" t="s">
        <v>10</v>
      </c>
      <c r="AU69" s="14" t="s">
        <v>10</v>
      </c>
      <c r="AV69" s="14" t="s">
        <v>10</v>
      </c>
      <c r="AW69" s="14" t="s">
        <v>10</v>
      </c>
      <c r="AX69" s="14" t="s">
        <v>10</v>
      </c>
      <c r="AY69" s="14" t="s">
        <v>10</v>
      </c>
      <c r="AZ69" s="14" t="s">
        <v>10</v>
      </c>
      <c r="BA69" s="14" t="s">
        <v>10</v>
      </c>
      <c r="BB69" s="14" t="s">
        <v>10</v>
      </c>
      <c r="BC69" s="14" t="s">
        <v>10</v>
      </c>
      <c r="BD69" s="14" t="s">
        <v>10</v>
      </c>
      <c r="BE69" s="14" t="s">
        <v>10</v>
      </c>
      <c r="BF69" s="14" t="s">
        <v>10</v>
      </c>
      <c r="BG69" s="14" t="s">
        <v>10</v>
      </c>
      <c r="BH69" s="14" t="s">
        <v>10</v>
      </c>
      <c r="BI69" s="14" t="s">
        <v>10</v>
      </c>
      <c r="BJ69" s="14" t="s">
        <v>10</v>
      </c>
      <c r="BK69" s="14" t="s">
        <v>10</v>
      </c>
      <c r="BL69" s="14" t="s">
        <v>10</v>
      </c>
      <c r="BM69" s="14" t="s">
        <v>10</v>
      </c>
      <c r="BN69" s="14" t="s">
        <v>10</v>
      </c>
      <c r="BO69" s="14" t="s">
        <v>10</v>
      </c>
      <c r="BP69" s="14" t="s">
        <v>10</v>
      </c>
      <c r="BQ69" s="14" t="s">
        <v>10</v>
      </c>
      <c r="BR69" s="14" t="s">
        <v>10</v>
      </c>
      <c r="BS69" s="14" t="s">
        <v>10</v>
      </c>
      <c r="BT69" s="14" t="s">
        <v>10</v>
      </c>
      <c r="BU69" s="14" t="s">
        <v>10</v>
      </c>
      <c r="BV69" s="14" t="s">
        <v>10</v>
      </c>
      <c r="BW69" s="14" t="s">
        <v>10</v>
      </c>
      <c r="BX69" s="14" t="s">
        <v>10</v>
      </c>
      <c r="BY69" s="14" t="s">
        <v>10</v>
      </c>
      <c r="BZ69" s="14" t="s">
        <v>10</v>
      </c>
      <c r="CA69" s="14" t="s">
        <v>10</v>
      </c>
      <c r="CB69" s="14" t="s">
        <v>10</v>
      </c>
      <c r="CC69" s="14" t="s">
        <v>10</v>
      </c>
      <c r="CD69" s="14" t="s">
        <v>10</v>
      </c>
      <c r="CE69" s="14" t="s">
        <v>10</v>
      </c>
      <c r="CF69" s="14" t="s">
        <v>10</v>
      </c>
      <c r="CG69" s="14" t="s">
        <v>10</v>
      </c>
      <c r="CH69" s="14" t="s">
        <v>10</v>
      </c>
      <c r="CI69" s="14" t="s">
        <v>10</v>
      </c>
      <c r="CJ69" s="14" t="s">
        <v>10</v>
      </c>
      <c r="CK69" s="14" t="s">
        <v>10</v>
      </c>
      <c r="CL69">
        <v>2</v>
      </c>
      <c r="CM69">
        <v>1</v>
      </c>
      <c r="CN69">
        <v>1</v>
      </c>
      <c r="CO69">
        <v>1</v>
      </c>
      <c r="CP69">
        <v>0</v>
      </c>
      <c r="CQ69">
        <v>1</v>
      </c>
      <c r="CR69">
        <v>2</v>
      </c>
      <c r="CS69">
        <v>0</v>
      </c>
      <c r="CT69">
        <v>2</v>
      </c>
      <c r="CU69">
        <v>1</v>
      </c>
      <c r="CV69">
        <v>0</v>
      </c>
      <c r="CW69">
        <v>0</v>
      </c>
      <c r="CX69">
        <v>2</v>
      </c>
      <c r="CY69">
        <v>1</v>
      </c>
      <c r="CZ69">
        <v>1</v>
      </c>
      <c r="DA69">
        <v>1</v>
      </c>
      <c r="DB69">
        <v>1</v>
      </c>
      <c r="DC69">
        <v>1</v>
      </c>
      <c r="DD69">
        <v>1</v>
      </c>
      <c r="DE69">
        <v>2</v>
      </c>
      <c r="DF69">
        <v>1</v>
      </c>
      <c r="DG69">
        <v>1</v>
      </c>
      <c r="DH69">
        <v>1</v>
      </c>
      <c r="DI69">
        <v>1</v>
      </c>
      <c r="DJ69">
        <v>1</v>
      </c>
      <c r="DK69">
        <v>1</v>
      </c>
      <c r="DL69">
        <v>2</v>
      </c>
      <c r="DM69">
        <v>1</v>
      </c>
      <c r="DN69">
        <v>1</v>
      </c>
      <c r="DO69">
        <v>1</v>
      </c>
      <c r="DP69">
        <v>1</v>
      </c>
      <c r="DQ69">
        <v>1</v>
      </c>
      <c r="DR69">
        <v>1</v>
      </c>
      <c r="DS69">
        <v>1</v>
      </c>
      <c r="DT69">
        <v>2</v>
      </c>
      <c r="DU69">
        <v>1</v>
      </c>
      <c r="DV69">
        <v>1</v>
      </c>
      <c r="DW69">
        <v>1</v>
      </c>
      <c r="DX69">
        <v>2</v>
      </c>
      <c r="DY69">
        <v>1</v>
      </c>
      <c r="DZ69">
        <v>1</v>
      </c>
      <c r="EA69">
        <v>1</v>
      </c>
      <c r="EB69">
        <v>2</v>
      </c>
      <c r="EC69" s="14" t="s">
        <v>10</v>
      </c>
      <c r="ED69" s="14" t="s">
        <v>10</v>
      </c>
      <c r="EE69" s="14" t="s">
        <v>10</v>
      </c>
      <c r="EF69" s="14" t="s">
        <v>10</v>
      </c>
      <c r="EG69" s="14" t="s">
        <v>10</v>
      </c>
      <c r="EH69" s="14" t="s">
        <v>10</v>
      </c>
      <c r="EI69" s="14" t="s">
        <v>10</v>
      </c>
      <c r="EJ69" s="14" t="s">
        <v>10</v>
      </c>
      <c r="EK69" s="14" t="s">
        <v>10</v>
      </c>
      <c r="EL69" s="14" t="s">
        <v>10</v>
      </c>
      <c r="EM69" s="14" t="s">
        <v>10</v>
      </c>
      <c r="EN69" s="14" t="s">
        <v>10</v>
      </c>
      <c r="EO69" s="14" t="s">
        <v>10</v>
      </c>
      <c r="EP69" s="14" t="s">
        <v>10</v>
      </c>
      <c r="EQ69" s="14" t="s">
        <v>10</v>
      </c>
      <c r="ER69" s="14" t="s">
        <v>10</v>
      </c>
      <c r="ES69" s="14" t="s">
        <v>10</v>
      </c>
      <c r="ET69" s="14" t="s">
        <v>10</v>
      </c>
      <c r="EU69" s="14" t="s">
        <v>10</v>
      </c>
      <c r="EV69" s="14" t="s">
        <v>10</v>
      </c>
      <c r="EW69" s="14" t="s">
        <v>10</v>
      </c>
      <c r="EX69" s="14" t="s">
        <v>10</v>
      </c>
      <c r="EY69" s="14" t="s">
        <v>10</v>
      </c>
      <c r="EZ69" s="14" t="s">
        <v>10</v>
      </c>
      <c r="FA69" s="14" t="s">
        <v>10</v>
      </c>
      <c r="FB69" s="14" t="s">
        <v>10</v>
      </c>
      <c r="FC69" s="14" t="s">
        <v>10</v>
      </c>
      <c r="FD69" s="14" t="s">
        <v>10</v>
      </c>
      <c r="FE69" s="14" t="s">
        <v>10</v>
      </c>
      <c r="FF69" s="14" t="s">
        <v>10</v>
      </c>
      <c r="FG69">
        <v>2</v>
      </c>
      <c r="FH69">
        <v>1</v>
      </c>
      <c r="FI69">
        <v>4</v>
      </c>
      <c r="FJ69">
        <v>2</v>
      </c>
      <c r="FK69">
        <v>2</v>
      </c>
      <c r="FL69">
        <v>4</v>
      </c>
      <c r="FM69">
        <v>1</v>
      </c>
      <c r="FN69">
        <v>2</v>
      </c>
      <c r="FO69">
        <v>2</v>
      </c>
      <c r="FP69">
        <v>4</v>
      </c>
      <c r="FQ69">
        <v>2</v>
      </c>
      <c r="FR69">
        <v>2</v>
      </c>
      <c r="FS69">
        <v>4</v>
      </c>
      <c r="FT69">
        <v>2</v>
      </c>
      <c r="FU69">
        <v>4</v>
      </c>
      <c r="FV69">
        <v>3</v>
      </c>
      <c r="FW69">
        <v>4</v>
      </c>
      <c r="FX69">
        <v>3</v>
      </c>
      <c r="FY69">
        <v>1</v>
      </c>
      <c r="FZ69">
        <v>3</v>
      </c>
      <c r="GA69" s="7">
        <f t="shared" si="173"/>
        <v>21517</v>
      </c>
      <c r="GB69" s="25" t="str">
        <f t="shared" si="174"/>
        <v>Male</v>
      </c>
      <c r="GC69" s="5" t="str">
        <f t="shared" si="23"/>
        <v>male</v>
      </c>
      <c r="GD69" s="5" t="str">
        <f t="shared" si="179"/>
        <v>18</v>
      </c>
      <c r="GE69" s="5" t="str">
        <f t="shared" si="180"/>
        <v>Other/Mixed</v>
      </c>
      <c r="GF69" s="5" t="str">
        <f t="shared" si="181"/>
        <v>notHisp/Lat</v>
      </c>
      <c r="GG69" s="5">
        <f t="shared" si="182"/>
        <v>0</v>
      </c>
      <c r="GH69" s="5">
        <f t="shared" si="183"/>
        <v>0</v>
      </c>
      <c r="GI69" s="5">
        <f t="shared" si="184"/>
        <v>1</v>
      </c>
      <c r="GJ69" s="5">
        <f t="shared" si="185"/>
        <v>0</v>
      </c>
      <c r="GK69" s="5">
        <f t="shared" si="186"/>
        <v>0</v>
      </c>
      <c r="GL69" s="5">
        <f t="shared" si="187"/>
        <v>1</v>
      </c>
      <c r="GM69" s="5">
        <f t="shared" si="188"/>
        <v>1</v>
      </c>
      <c r="GN69" s="5">
        <f t="shared" si="189"/>
        <v>1</v>
      </c>
      <c r="GO69" s="5">
        <f t="shared" si="190"/>
        <v>3</v>
      </c>
      <c r="GP69" s="2"/>
      <c r="GQ69" s="14" t="s">
        <v>10</v>
      </c>
      <c r="GR69" s="14" t="s">
        <v>10</v>
      </c>
      <c r="GS69" s="14" t="s">
        <v>10</v>
      </c>
      <c r="GT69" s="14" t="s">
        <v>10</v>
      </c>
      <c r="GU69" s="27" t="s">
        <v>10</v>
      </c>
      <c r="GV69" s="27" t="s">
        <v>10</v>
      </c>
      <c r="GW69" s="27" t="s">
        <v>10</v>
      </c>
      <c r="GX69" s="27" t="s">
        <v>10</v>
      </c>
      <c r="GY69" s="27" t="s">
        <v>10</v>
      </c>
      <c r="GZ69" s="27" t="s">
        <v>10</v>
      </c>
      <c r="HA69" s="27" t="s">
        <v>10</v>
      </c>
      <c r="HB69" s="5">
        <f t="shared" si="36"/>
        <v>12</v>
      </c>
      <c r="HC69" s="5" t="str">
        <f t="shared" si="142"/>
        <v>ok</v>
      </c>
      <c r="HD69" s="23">
        <v>8.6573892489237997E-2</v>
      </c>
      <c r="HE69" s="23">
        <f t="shared" si="143"/>
        <v>2.4467569812763368</v>
      </c>
      <c r="HF69" s="23">
        <v>0.96296296296296291</v>
      </c>
      <c r="HG69" s="23">
        <v>0.33333333333333331</v>
      </c>
      <c r="HH69" s="14" t="s">
        <v>10</v>
      </c>
      <c r="HI69" s="14" t="s">
        <v>10</v>
      </c>
      <c r="HJ69" s="14" t="s">
        <v>10</v>
      </c>
      <c r="HK69" s="14" t="s">
        <v>10</v>
      </c>
      <c r="HL69" s="14" t="s">
        <v>10</v>
      </c>
      <c r="HM69" s="5">
        <f t="shared" si="144"/>
        <v>6</v>
      </c>
      <c r="HN69" s="5">
        <f t="shared" si="145"/>
        <v>7</v>
      </c>
      <c r="HO69" s="5">
        <f t="shared" si="146"/>
        <v>6</v>
      </c>
      <c r="HP69" s="5">
        <f t="shared" si="147"/>
        <v>10</v>
      </c>
      <c r="HQ69" s="5">
        <f t="shared" si="148"/>
        <v>5</v>
      </c>
    </row>
    <row r="70" spans="1:225" x14ac:dyDescent="0.25">
      <c r="A70" s="11">
        <v>21520</v>
      </c>
      <c r="B70" s="13" t="s">
        <v>777</v>
      </c>
      <c r="C70" s="13" t="s">
        <v>768</v>
      </c>
      <c r="D70" s="13" t="s">
        <v>931</v>
      </c>
      <c r="E70" s="12">
        <v>1</v>
      </c>
      <c r="F70" s="12">
        <v>2</v>
      </c>
      <c r="G70" s="12">
        <v>2</v>
      </c>
      <c r="H70" s="12">
        <v>2</v>
      </c>
      <c r="I70" s="12">
        <v>2</v>
      </c>
      <c r="J70" s="12">
        <v>2</v>
      </c>
      <c r="K70" s="12">
        <v>2</v>
      </c>
      <c r="L70" s="12">
        <v>4</v>
      </c>
      <c r="M70" s="12">
        <v>3</v>
      </c>
      <c r="N70" s="12">
        <v>2</v>
      </c>
      <c r="O70" s="14" t="s">
        <v>10</v>
      </c>
      <c r="P70" s="14" t="s">
        <v>10</v>
      </c>
      <c r="Q70" s="14" t="s">
        <v>10</v>
      </c>
      <c r="R70" s="14" t="s">
        <v>10</v>
      </c>
      <c r="S70" s="14" t="s">
        <v>10</v>
      </c>
      <c r="T70" s="14" t="s">
        <v>10</v>
      </c>
      <c r="U70" s="14" t="s">
        <v>10</v>
      </c>
      <c r="V70" s="14" t="s">
        <v>10</v>
      </c>
      <c r="W70" s="14" t="s">
        <v>10</v>
      </c>
      <c r="X70" s="14" t="s">
        <v>10</v>
      </c>
      <c r="Y70" s="14" t="s">
        <v>10</v>
      </c>
      <c r="Z70" s="14" t="s">
        <v>10</v>
      </c>
      <c r="AA70" s="14" t="s">
        <v>10</v>
      </c>
      <c r="AB70" s="14" t="s">
        <v>10</v>
      </c>
      <c r="AC70" s="14" t="s">
        <v>10</v>
      </c>
      <c r="AD70" s="14" t="s">
        <v>10</v>
      </c>
      <c r="AE70" s="14" t="s">
        <v>10</v>
      </c>
      <c r="AF70" s="14" t="s">
        <v>10</v>
      </c>
      <c r="AG70" s="14" t="s">
        <v>10</v>
      </c>
      <c r="AH70" s="14" t="s">
        <v>10</v>
      </c>
      <c r="AI70" s="14" t="s">
        <v>10</v>
      </c>
      <c r="AJ70" s="14" t="s">
        <v>10</v>
      </c>
      <c r="AK70" s="14" t="s">
        <v>10</v>
      </c>
      <c r="AL70" s="14" t="s">
        <v>10</v>
      </c>
      <c r="AM70" s="14" t="s">
        <v>10</v>
      </c>
      <c r="AN70" s="14" t="s">
        <v>10</v>
      </c>
      <c r="AO70" s="14" t="s">
        <v>10</v>
      </c>
      <c r="AP70" s="14" t="s">
        <v>10</v>
      </c>
      <c r="AQ70" s="14" t="s">
        <v>10</v>
      </c>
      <c r="AR70" s="14" t="s">
        <v>10</v>
      </c>
      <c r="AS70" s="14" t="s">
        <v>10</v>
      </c>
      <c r="AT70" s="14" t="s">
        <v>10</v>
      </c>
      <c r="AU70" s="14" t="s">
        <v>10</v>
      </c>
      <c r="AV70" s="14" t="s">
        <v>10</v>
      </c>
      <c r="AW70" s="14" t="s">
        <v>10</v>
      </c>
      <c r="AX70" s="14" t="s">
        <v>10</v>
      </c>
      <c r="AY70" s="14" t="s">
        <v>10</v>
      </c>
      <c r="AZ70" s="14" t="s">
        <v>10</v>
      </c>
      <c r="BA70" s="14" t="s">
        <v>10</v>
      </c>
      <c r="BB70" s="14" t="s">
        <v>10</v>
      </c>
      <c r="BC70" s="14" t="s">
        <v>10</v>
      </c>
      <c r="BD70" s="14" t="s">
        <v>10</v>
      </c>
      <c r="BE70" s="14" t="s">
        <v>10</v>
      </c>
      <c r="BF70" s="14" t="s">
        <v>10</v>
      </c>
      <c r="BG70" s="14" t="s">
        <v>10</v>
      </c>
      <c r="BH70" s="14" t="s">
        <v>10</v>
      </c>
      <c r="BI70" s="14" t="s">
        <v>10</v>
      </c>
      <c r="BJ70" s="14" t="s">
        <v>10</v>
      </c>
      <c r="BK70" s="14" t="s">
        <v>10</v>
      </c>
      <c r="BL70" s="14" t="s">
        <v>10</v>
      </c>
      <c r="BM70" s="14" t="s">
        <v>10</v>
      </c>
      <c r="BN70" s="14" t="s">
        <v>10</v>
      </c>
      <c r="BO70" s="14" t="s">
        <v>10</v>
      </c>
      <c r="BP70" s="14" t="s">
        <v>10</v>
      </c>
      <c r="BQ70" s="14" t="s">
        <v>10</v>
      </c>
      <c r="BR70" s="14" t="s">
        <v>10</v>
      </c>
      <c r="BS70" s="14" t="s">
        <v>10</v>
      </c>
      <c r="BT70" s="14" t="s">
        <v>10</v>
      </c>
      <c r="BU70" s="14" t="s">
        <v>10</v>
      </c>
      <c r="BV70" s="14" t="s">
        <v>10</v>
      </c>
      <c r="BW70" s="14" t="s">
        <v>10</v>
      </c>
      <c r="BX70" s="14" t="s">
        <v>10</v>
      </c>
      <c r="BY70" s="14" t="s">
        <v>10</v>
      </c>
      <c r="BZ70" s="14" t="s">
        <v>10</v>
      </c>
      <c r="CA70" s="14" t="s">
        <v>10</v>
      </c>
      <c r="CB70" s="14" t="s">
        <v>10</v>
      </c>
      <c r="CC70" s="14" t="s">
        <v>10</v>
      </c>
      <c r="CD70" s="14" t="s">
        <v>10</v>
      </c>
      <c r="CE70" s="14" t="s">
        <v>10</v>
      </c>
      <c r="CF70" s="14" t="s">
        <v>10</v>
      </c>
      <c r="CG70" s="14" t="s">
        <v>10</v>
      </c>
      <c r="CH70" s="14" t="s">
        <v>10</v>
      </c>
      <c r="CI70" s="14" t="s">
        <v>10</v>
      </c>
      <c r="CJ70" s="14" t="s">
        <v>10</v>
      </c>
      <c r="CK70" s="14" t="s">
        <v>10</v>
      </c>
      <c r="CL70">
        <v>1</v>
      </c>
      <c r="CM70">
        <v>2</v>
      </c>
      <c r="CN70">
        <v>1</v>
      </c>
      <c r="CO70">
        <v>0</v>
      </c>
      <c r="CP70">
        <v>0</v>
      </c>
      <c r="CQ70">
        <v>1</v>
      </c>
      <c r="CR70">
        <v>2</v>
      </c>
      <c r="CS70">
        <v>1</v>
      </c>
      <c r="CT70">
        <v>1</v>
      </c>
      <c r="CU70">
        <v>1</v>
      </c>
      <c r="CV70">
        <v>0</v>
      </c>
      <c r="CW70">
        <v>1</v>
      </c>
      <c r="CX70">
        <v>1</v>
      </c>
      <c r="CY70">
        <v>1</v>
      </c>
      <c r="CZ70">
        <v>2</v>
      </c>
      <c r="DA70">
        <v>1</v>
      </c>
      <c r="DB70">
        <v>1</v>
      </c>
      <c r="DC70">
        <v>1</v>
      </c>
      <c r="DD70">
        <v>2</v>
      </c>
      <c r="DE70">
        <v>2</v>
      </c>
      <c r="DF70">
        <v>2</v>
      </c>
      <c r="DG70">
        <v>1</v>
      </c>
      <c r="DH70">
        <v>2</v>
      </c>
      <c r="DI70">
        <v>2</v>
      </c>
      <c r="DJ70">
        <v>1</v>
      </c>
      <c r="DK70">
        <v>1</v>
      </c>
      <c r="DL70">
        <v>2</v>
      </c>
      <c r="DM70">
        <v>1</v>
      </c>
      <c r="DN70">
        <v>1</v>
      </c>
      <c r="DO70">
        <v>2</v>
      </c>
      <c r="DP70">
        <v>1</v>
      </c>
      <c r="DQ70">
        <v>1</v>
      </c>
      <c r="DR70">
        <v>1</v>
      </c>
      <c r="DS70">
        <v>2</v>
      </c>
      <c r="DT70">
        <v>2</v>
      </c>
      <c r="DU70">
        <v>1</v>
      </c>
      <c r="DV70">
        <v>1</v>
      </c>
      <c r="DW70">
        <v>1</v>
      </c>
      <c r="DX70">
        <v>2</v>
      </c>
      <c r="DY70">
        <v>1</v>
      </c>
      <c r="DZ70">
        <v>1</v>
      </c>
      <c r="EA70">
        <v>1</v>
      </c>
      <c r="EB70">
        <v>2</v>
      </c>
      <c r="EC70" s="14" t="s">
        <v>10</v>
      </c>
      <c r="ED70" s="14" t="s">
        <v>10</v>
      </c>
      <c r="EE70" s="14" t="s">
        <v>10</v>
      </c>
      <c r="EF70" s="14" t="s">
        <v>10</v>
      </c>
      <c r="EG70" s="14" t="s">
        <v>10</v>
      </c>
      <c r="EH70" s="14" t="s">
        <v>10</v>
      </c>
      <c r="EI70" s="14" t="s">
        <v>10</v>
      </c>
      <c r="EJ70" s="14" t="s">
        <v>10</v>
      </c>
      <c r="EK70" s="14" t="s">
        <v>10</v>
      </c>
      <c r="EL70" s="14" t="s">
        <v>10</v>
      </c>
      <c r="EM70" s="14" t="s">
        <v>10</v>
      </c>
      <c r="EN70" s="14" t="s">
        <v>10</v>
      </c>
      <c r="EO70" s="14" t="s">
        <v>10</v>
      </c>
      <c r="EP70" s="14" t="s">
        <v>10</v>
      </c>
      <c r="EQ70" s="14" t="s">
        <v>10</v>
      </c>
      <c r="ER70" s="14" t="s">
        <v>10</v>
      </c>
      <c r="ES70" s="14" t="s">
        <v>10</v>
      </c>
      <c r="ET70" s="14" t="s">
        <v>10</v>
      </c>
      <c r="EU70" s="14" t="s">
        <v>10</v>
      </c>
      <c r="EV70" s="14" t="s">
        <v>10</v>
      </c>
      <c r="EW70" s="14" t="s">
        <v>10</v>
      </c>
      <c r="EX70" s="14" t="s">
        <v>10</v>
      </c>
      <c r="EY70" s="14" t="s">
        <v>10</v>
      </c>
      <c r="EZ70" s="14" t="s">
        <v>10</v>
      </c>
      <c r="FA70" s="14" t="s">
        <v>10</v>
      </c>
      <c r="FB70" s="14" t="s">
        <v>10</v>
      </c>
      <c r="FC70" s="14" t="s">
        <v>10</v>
      </c>
      <c r="FD70" s="14" t="s">
        <v>10</v>
      </c>
      <c r="FE70" s="14" t="s">
        <v>10</v>
      </c>
      <c r="FF70" s="14" t="s">
        <v>10</v>
      </c>
      <c r="FG70">
        <v>2</v>
      </c>
      <c r="FH70">
        <v>3</v>
      </c>
      <c r="FI70">
        <v>4</v>
      </c>
      <c r="FJ70">
        <v>2</v>
      </c>
      <c r="FK70">
        <v>3</v>
      </c>
      <c r="FL70">
        <v>3</v>
      </c>
      <c r="FM70">
        <v>1</v>
      </c>
      <c r="FN70">
        <v>4</v>
      </c>
      <c r="FO70">
        <v>2</v>
      </c>
      <c r="FP70">
        <v>4</v>
      </c>
      <c r="FQ70">
        <v>2</v>
      </c>
      <c r="FR70">
        <v>4</v>
      </c>
      <c r="FS70">
        <v>2</v>
      </c>
      <c r="FT70">
        <v>2</v>
      </c>
      <c r="FU70">
        <v>2</v>
      </c>
      <c r="FV70">
        <v>4</v>
      </c>
      <c r="FW70">
        <v>4</v>
      </c>
      <c r="FX70">
        <v>4</v>
      </c>
      <c r="FY70">
        <v>2</v>
      </c>
      <c r="FZ70">
        <v>3</v>
      </c>
      <c r="GA70" s="7">
        <f t="shared" si="173"/>
        <v>21520</v>
      </c>
      <c r="GB70" s="25" t="str">
        <f t="shared" si="174"/>
        <v>Female</v>
      </c>
      <c r="GC70" s="5" t="str">
        <f t="shared" si="23"/>
        <v>female</v>
      </c>
      <c r="GD70" s="5" t="str">
        <f t="shared" si="179"/>
        <v>18</v>
      </c>
      <c r="GE70" s="5" t="str">
        <f t="shared" si="180"/>
        <v>AmerInd/AlaskNativ</v>
      </c>
      <c r="GF70" s="5" t="str">
        <f t="shared" si="181"/>
        <v>Hisp/Lat</v>
      </c>
      <c r="GG70" s="5">
        <f t="shared" si="182"/>
        <v>0</v>
      </c>
      <c r="GH70" s="5">
        <f t="shared" si="183"/>
        <v>0</v>
      </c>
      <c r="GI70" s="5">
        <f t="shared" si="184"/>
        <v>0</v>
      </c>
      <c r="GJ70" s="5">
        <f t="shared" si="185"/>
        <v>0</v>
      </c>
      <c r="GK70" s="5">
        <f t="shared" si="186"/>
        <v>0</v>
      </c>
      <c r="GL70" s="5">
        <f t="shared" si="187"/>
        <v>2</v>
      </c>
      <c r="GM70" s="5">
        <f t="shared" si="188"/>
        <v>4</v>
      </c>
      <c r="GN70" s="5">
        <f t="shared" si="189"/>
        <v>3</v>
      </c>
      <c r="GO70" s="5">
        <f t="shared" si="190"/>
        <v>2</v>
      </c>
      <c r="GP70" s="2"/>
      <c r="GQ70" s="14" t="s">
        <v>10</v>
      </c>
      <c r="GR70" s="14" t="s">
        <v>10</v>
      </c>
      <c r="GS70" s="14" t="s">
        <v>10</v>
      </c>
      <c r="GT70" s="14" t="s">
        <v>10</v>
      </c>
      <c r="GU70" s="27" t="s">
        <v>10</v>
      </c>
      <c r="GV70" s="27" t="s">
        <v>10</v>
      </c>
      <c r="GW70" s="27" t="s">
        <v>10</v>
      </c>
      <c r="GX70" s="27" t="s">
        <v>10</v>
      </c>
      <c r="GY70" s="27" t="s">
        <v>10</v>
      </c>
      <c r="GZ70" s="27" t="s">
        <v>10</v>
      </c>
      <c r="HA70" s="27" t="s">
        <v>10</v>
      </c>
      <c r="HB70" s="5">
        <f t="shared" si="36"/>
        <v>16</v>
      </c>
      <c r="HC70" s="5" t="str">
        <f t="shared" si="142"/>
        <v>ok</v>
      </c>
      <c r="HD70" s="23">
        <v>1.3592780247124219E-2</v>
      </c>
      <c r="HE70" s="23">
        <f t="shared" si="143"/>
        <v>4.2982164913804519</v>
      </c>
      <c r="HF70" s="23">
        <v>0.92592592592592593</v>
      </c>
      <c r="HG70" s="23">
        <v>0.33333333333333331</v>
      </c>
      <c r="HH70" s="14" t="s">
        <v>10</v>
      </c>
      <c r="HI70" s="14" t="s">
        <v>10</v>
      </c>
      <c r="HJ70" s="14" t="s">
        <v>10</v>
      </c>
      <c r="HK70" s="14" t="s">
        <v>10</v>
      </c>
      <c r="HL70" s="14" t="s">
        <v>10</v>
      </c>
      <c r="HM70" s="5">
        <f t="shared" si="144"/>
        <v>9</v>
      </c>
      <c r="HN70" s="5">
        <f t="shared" si="145"/>
        <v>7</v>
      </c>
      <c r="HO70" s="5">
        <f t="shared" si="146"/>
        <v>12</v>
      </c>
      <c r="HP70" s="5">
        <f t="shared" si="147"/>
        <v>8</v>
      </c>
      <c r="HQ70" s="5">
        <f t="shared" si="148"/>
        <v>5</v>
      </c>
    </row>
    <row r="71" spans="1:225" x14ac:dyDescent="0.25">
      <c r="A71" s="11">
        <v>21531</v>
      </c>
      <c r="B71" s="13" t="s">
        <v>774</v>
      </c>
      <c r="C71" s="13" t="s">
        <v>768</v>
      </c>
      <c r="D71" s="13" t="s">
        <v>766</v>
      </c>
      <c r="E71" s="12">
        <v>1</v>
      </c>
      <c r="F71" s="12">
        <v>2</v>
      </c>
      <c r="G71" s="12">
        <v>2</v>
      </c>
      <c r="H71" s="12">
        <v>2</v>
      </c>
      <c r="I71" s="12">
        <v>2</v>
      </c>
      <c r="J71" s="12">
        <v>2</v>
      </c>
      <c r="K71" s="12">
        <v>2</v>
      </c>
      <c r="L71" s="12">
        <v>2</v>
      </c>
      <c r="M71" s="12">
        <v>3</v>
      </c>
      <c r="N71" s="12">
        <v>3</v>
      </c>
      <c r="O71" s="14" t="s">
        <v>10</v>
      </c>
      <c r="P71" s="14" t="s">
        <v>10</v>
      </c>
      <c r="Q71" s="14" t="s">
        <v>10</v>
      </c>
      <c r="R71" s="14" t="s">
        <v>10</v>
      </c>
      <c r="S71" s="14" t="s">
        <v>10</v>
      </c>
      <c r="T71" s="14" t="s">
        <v>10</v>
      </c>
      <c r="U71" s="14" t="s">
        <v>10</v>
      </c>
      <c r="V71" s="14" t="s">
        <v>10</v>
      </c>
      <c r="W71" s="14" t="s">
        <v>10</v>
      </c>
      <c r="X71" s="14" t="s">
        <v>10</v>
      </c>
      <c r="Y71" s="14" t="s">
        <v>10</v>
      </c>
      <c r="Z71" s="14" t="s">
        <v>10</v>
      </c>
      <c r="AA71" s="14" t="s">
        <v>10</v>
      </c>
      <c r="AB71" s="14" t="s">
        <v>10</v>
      </c>
      <c r="AC71" s="14" t="s">
        <v>10</v>
      </c>
      <c r="AD71" s="14" t="s">
        <v>10</v>
      </c>
      <c r="AE71" s="14" t="s">
        <v>10</v>
      </c>
      <c r="AF71" s="14" t="s">
        <v>10</v>
      </c>
      <c r="AG71" s="14" t="s">
        <v>10</v>
      </c>
      <c r="AH71" s="14" t="s">
        <v>10</v>
      </c>
      <c r="AI71" s="14" t="s">
        <v>10</v>
      </c>
      <c r="AJ71" s="14" t="s">
        <v>10</v>
      </c>
      <c r="AK71" s="14" t="s">
        <v>10</v>
      </c>
      <c r="AL71" s="14" t="s">
        <v>10</v>
      </c>
      <c r="AM71" s="14" t="s">
        <v>10</v>
      </c>
      <c r="AN71" s="14" t="s">
        <v>10</v>
      </c>
      <c r="AO71" s="14" t="s">
        <v>10</v>
      </c>
      <c r="AP71" s="14" t="s">
        <v>10</v>
      </c>
      <c r="AQ71" s="14" t="s">
        <v>10</v>
      </c>
      <c r="AR71" s="14" t="s">
        <v>10</v>
      </c>
      <c r="AS71" s="14" t="s">
        <v>10</v>
      </c>
      <c r="AT71" s="14" t="s">
        <v>10</v>
      </c>
      <c r="AU71" s="14" t="s">
        <v>10</v>
      </c>
      <c r="AV71" s="14" t="s">
        <v>10</v>
      </c>
      <c r="AW71" s="14" t="s">
        <v>10</v>
      </c>
      <c r="AX71" s="14" t="s">
        <v>10</v>
      </c>
      <c r="AY71" s="14" t="s">
        <v>10</v>
      </c>
      <c r="AZ71" s="14" t="s">
        <v>10</v>
      </c>
      <c r="BA71" s="14" t="s">
        <v>10</v>
      </c>
      <c r="BB71" s="14" t="s">
        <v>10</v>
      </c>
      <c r="BC71" s="14" t="s">
        <v>10</v>
      </c>
      <c r="BD71" s="14" t="s">
        <v>10</v>
      </c>
      <c r="BE71" s="14" t="s">
        <v>10</v>
      </c>
      <c r="BF71" s="14" t="s">
        <v>10</v>
      </c>
      <c r="BG71" s="14" t="s">
        <v>10</v>
      </c>
      <c r="BH71" s="14" t="s">
        <v>10</v>
      </c>
      <c r="BI71" s="14" t="s">
        <v>10</v>
      </c>
      <c r="BJ71" s="14" t="s">
        <v>10</v>
      </c>
      <c r="BK71" s="14" t="s">
        <v>10</v>
      </c>
      <c r="BL71" s="14" t="s">
        <v>10</v>
      </c>
      <c r="BM71" s="14" t="s">
        <v>10</v>
      </c>
      <c r="BN71" s="14" t="s">
        <v>10</v>
      </c>
      <c r="BO71" s="14" t="s">
        <v>10</v>
      </c>
      <c r="BP71" s="14" t="s">
        <v>10</v>
      </c>
      <c r="BQ71" s="14" t="s">
        <v>10</v>
      </c>
      <c r="BR71" s="14" t="s">
        <v>10</v>
      </c>
      <c r="BS71" s="14" t="s">
        <v>10</v>
      </c>
      <c r="BT71" s="14" t="s">
        <v>10</v>
      </c>
      <c r="BU71" s="14" t="s">
        <v>10</v>
      </c>
      <c r="BV71" s="14" t="s">
        <v>10</v>
      </c>
      <c r="BW71" s="14" t="s">
        <v>10</v>
      </c>
      <c r="BX71" s="14" t="s">
        <v>10</v>
      </c>
      <c r="BY71" s="14" t="s">
        <v>10</v>
      </c>
      <c r="BZ71" s="14" t="s">
        <v>10</v>
      </c>
      <c r="CA71" s="14" t="s">
        <v>10</v>
      </c>
      <c r="CB71" s="14" t="s">
        <v>10</v>
      </c>
      <c r="CC71" s="14" t="s">
        <v>10</v>
      </c>
      <c r="CD71" s="14" t="s">
        <v>10</v>
      </c>
      <c r="CE71" s="14" t="s">
        <v>10</v>
      </c>
      <c r="CF71" s="14" t="s">
        <v>10</v>
      </c>
      <c r="CG71" s="14" t="s">
        <v>10</v>
      </c>
      <c r="CH71" s="14" t="s">
        <v>10</v>
      </c>
      <c r="CI71" s="14" t="s">
        <v>10</v>
      </c>
      <c r="CJ71" s="14" t="s">
        <v>10</v>
      </c>
      <c r="CK71" s="14" t="s">
        <v>10</v>
      </c>
      <c r="CL71">
        <v>0</v>
      </c>
      <c r="CM71">
        <v>0</v>
      </c>
      <c r="CN71">
        <v>1</v>
      </c>
      <c r="CO71">
        <v>1</v>
      </c>
      <c r="CP71">
        <v>0</v>
      </c>
      <c r="CQ71">
        <v>1</v>
      </c>
      <c r="CR71">
        <v>1</v>
      </c>
      <c r="CS71">
        <v>0</v>
      </c>
      <c r="CT71">
        <v>1</v>
      </c>
      <c r="CU71">
        <v>1</v>
      </c>
      <c r="CV71">
        <v>2</v>
      </c>
      <c r="CW71">
        <v>1</v>
      </c>
      <c r="CX71">
        <v>1</v>
      </c>
      <c r="CY71">
        <v>0</v>
      </c>
      <c r="CZ71">
        <v>1</v>
      </c>
      <c r="DA71">
        <v>2</v>
      </c>
      <c r="DB71">
        <v>1</v>
      </c>
      <c r="DC71">
        <v>1</v>
      </c>
      <c r="DD71">
        <v>1</v>
      </c>
      <c r="DE71">
        <v>2</v>
      </c>
      <c r="DF71">
        <v>2</v>
      </c>
      <c r="DG71">
        <v>1</v>
      </c>
      <c r="DH71">
        <v>2</v>
      </c>
      <c r="DI71">
        <v>2</v>
      </c>
      <c r="DJ71">
        <v>1</v>
      </c>
      <c r="DK71">
        <v>1</v>
      </c>
      <c r="DL71">
        <v>2</v>
      </c>
      <c r="DM71">
        <v>1</v>
      </c>
      <c r="DN71">
        <v>1</v>
      </c>
      <c r="DO71">
        <v>2</v>
      </c>
      <c r="DP71">
        <v>1</v>
      </c>
      <c r="DQ71">
        <v>1</v>
      </c>
      <c r="DR71">
        <v>1</v>
      </c>
      <c r="DS71">
        <v>1</v>
      </c>
      <c r="DT71">
        <v>2</v>
      </c>
      <c r="DU71">
        <v>1</v>
      </c>
      <c r="DV71">
        <v>1</v>
      </c>
      <c r="DW71">
        <v>1</v>
      </c>
      <c r="DX71">
        <v>2</v>
      </c>
      <c r="DY71">
        <v>1</v>
      </c>
      <c r="DZ71">
        <v>2</v>
      </c>
      <c r="EA71">
        <v>1</v>
      </c>
      <c r="EB71">
        <v>2</v>
      </c>
      <c r="EC71" s="14" t="s">
        <v>10</v>
      </c>
      <c r="ED71" s="14" t="s">
        <v>10</v>
      </c>
      <c r="EE71" s="14" t="s">
        <v>10</v>
      </c>
      <c r="EF71" s="14" t="s">
        <v>10</v>
      </c>
      <c r="EG71" s="14" t="s">
        <v>10</v>
      </c>
      <c r="EH71" s="14" t="s">
        <v>10</v>
      </c>
      <c r="EI71" s="14" t="s">
        <v>10</v>
      </c>
      <c r="EJ71" s="14" t="s">
        <v>10</v>
      </c>
      <c r="EK71" s="14" t="s">
        <v>10</v>
      </c>
      <c r="EL71" s="14" t="s">
        <v>10</v>
      </c>
      <c r="EM71" s="14" t="s">
        <v>10</v>
      </c>
      <c r="EN71" s="14" t="s">
        <v>10</v>
      </c>
      <c r="EO71" s="14" t="s">
        <v>10</v>
      </c>
      <c r="EP71" s="14" t="s">
        <v>10</v>
      </c>
      <c r="EQ71" s="14" t="s">
        <v>10</v>
      </c>
      <c r="ER71" s="14" t="s">
        <v>10</v>
      </c>
      <c r="ES71" s="14" t="s">
        <v>10</v>
      </c>
      <c r="ET71" s="14" t="s">
        <v>10</v>
      </c>
      <c r="EU71" s="14" t="s">
        <v>10</v>
      </c>
      <c r="EV71" s="14" t="s">
        <v>10</v>
      </c>
      <c r="EW71" s="14" t="s">
        <v>10</v>
      </c>
      <c r="EX71" s="14" t="s">
        <v>10</v>
      </c>
      <c r="EY71" s="14" t="s">
        <v>10</v>
      </c>
      <c r="EZ71" s="14" t="s">
        <v>10</v>
      </c>
      <c r="FA71" s="14" t="s">
        <v>10</v>
      </c>
      <c r="FB71" s="14" t="s">
        <v>10</v>
      </c>
      <c r="FC71" s="14" t="s">
        <v>10</v>
      </c>
      <c r="FD71" s="14" t="s">
        <v>10</v>
      </c>
      <c r="FE71" s="14" t="s">
        <v>10</v>
      </c>
      <c r="FF71" s="14" t="s">
        <v>10</v>
      </c>
      <c r="FG71">
        <v>1</v>
      </c>
      <c r="FH71">
        <v>2</v>
      </c>
      <c r="FI71">
        <v>4</v>
      </c>
      <c r="FJ71">
        <v>1</v>
      </c>
      <c r="FK71">
        <v>1</v>
      </c>
      <c r="FL71">
        <v>3</v>
      </c>
      <c r="FM71">
        <v>1</v>
      </c>
      <c r="FN71">
        <v>2</v>
      </c>
      <c r="FO71">
        <v>1</v>
      </c>
      <c r="FP71">
        <v>4</v>
      </c>
      <c r="FQ71">
        <v>1</v>
      </c>
      <c r="FR71">
        <v>1</v>
      </c>
      <c r="FS71">
        <v>2</v>
      </c>
      <c r="FT71">
        <v>2</v>
      </c>
      <c r="FU71">
        <v>3</v>
      </c>
      <c r="FV71">
        <v>4</v>
      </c>
      <c r="FW71">
        <v>4</v>
      </c>
      <c r="FX71">
        <v>1</v>
      </c>
      <c r="FY71">
        <v>2</v>
      </c>
      <c r="FZ71">
        <v>4</v>
      </c>
      <c r="GA71" s="7">
        <f t="shared" si="173"/>
        <v>21531</v>
      </c>
      <c r="GB71" s="25" t="str">
        <f t="shared" si="174"/>
        <v>Male</v>
      </c>
      <c r="GC71" s="5" t="str">
        <f t="shared" si="23"/>
        <v>Male</v>
      </c>
      <c r="GD71" s="5" t="str">
        <f t="shared" si="179"/>
        <v>18</v>
      </c>
      <c r="GE71" s="5" t="str">
        <f t="shared" si="180"/>
        <v>White</v>
      </c>
      <c r="GF71" s="5" t="str">
        <f t="shared" si="181"/>
        <v>Hisp/Lat</v>
      </c>
      <c r="GG71" s="5">
        <f t="shared" si="182"/>
        <v>0</v>
      </c>
      <c r="GH71" s="5">
        <f t="shared" si="183"/>
        <v>0</v>
      </c>
      <c r="GI71" s="5">
        <f t="shared" si="184"/>
        <v>0</v>
      </c>
      <c r="GJ71" s="5">
        <f t="shared" si="185"/>
        <v>0</v>
      </c>
      <c r="GK71" s="5">
        <f t="shared" si="186"/>
        <v>0</v>
      </c>
      <c r="GL71" s="5">
        <f t="shared" si="187"/>
        <v>2</v>
      </c>
      <c r="GM71" s="5">
        <f t="shared" si="188"/>
        <v>2</v>
      </c>
      <c r="GN71" s="5">
        <f t="shared" si="189"/>
        <v>3</v>
      </c>
      <c r="GO71" s="5">
        <f t="shared" si="190"/>
        <v>3</v>
      </c>
      <c r="GP71" s="2"/>
      <c r="GQ71" s="14" t="s">
        <v>10</v>
      </c>
      <c r="GR71" s="14" t="s">
        <v>10</v>
      </c>
      <c r="GS71" s="14" t="s">
        <v>10</v>
      </c>
      <c r="GT71" s="14" t="s">
        <v>10</v>
      </c>
      <c r="GU71" s="27" t="s">
        <v>10</v>
      </c>
      <c r="GV71" s="27" t="s">
        <v>10</v>
      </c>
      <c r="GW71" s="27" t="s">
        <v>10</v>
      </c>
      <c r="GX71" s="27" t="s">
        <v>10</v>
      </c>
      <c r="GY71" s="27" t="s">
        <v>10</v>
      </c>
      <c r="GZ71" s="27" t="s">
        <v>10</v>
      </c>
      <c r="HA71" s="27" t="s">
        <v>10</v>
      </c>
      <c r="HB71" s="5">
        <f t="shared" si="36"/>
        <v>11</v>
      </c>
      <c r="HC71" s="5" t="str">
        <f t="shared" si="142"/>
        <v>ok</v>
      </c>
      <c r="HD71" s="23">
        <v>1.8476759862894102E-2</v>
      </c>
      <c r="HE71" s="23">
        <f t="shared" si="143"/>
        <v>3.9912415602355424</v>
      </c>
      <c r="HF71" s="23">
        <v>1</v>
      </c>
      <c r="HG71" s="23">
        <v>0.44444444444444442</v>
      </c>
      <c r="HH71" s="14" t="s">
        <v>10</v>
      </c>
      <c r="HI71" s="14" t="s">
        <v>10</v>
      </c>
      <c r="HJ71" s="14" t="s">
        <v>10</v>
      </c>
      <c r="HK71" s="14" t="s">
        <v>10</v>
      </c>
      <c r="HL71" s="14" t="s">
        <v>10</v>
      </c>
      <c r="HM71" s="5">
        <f t="shared" si="144"/>
        <v>10</v>
      </c>
      <c r="HN71" s="5">
        <f t="shared" si="145"/>
        <v>4</v>
      </c>
      <c r="HO71" s="5">
        <f t="shared" si="146"/>
        <v>6</v>
      </c>
      <c r="HP71" s="5">
        <f t="shared" si="147"/>
        <v>12</v>
      </c>
      <c r="HQ71" s="5">
        <f t="shared" si="148"/>
        <v>4</v>
      </c>
    </row>
    <row r="72" spans="1:225" x14ac:dyDescent="0.25">
      <c r="A72" s="11">
        <v>21532</v>
      </c>
      <c r="B72" s="13" t="s">
        <v>764</v>
      </c>
      <c r="C72" s="13" t="s">
        <v>768</v>
      </c>
      <c r="D72" s="13" t="s">
        <v>766</v>
      </c>
      <c r="E72" s="12">
        <v>1</v>
      </c>
      <c r="F72" s="12">
        <v>2</v>
      </c>
      <c r="G72" s="12">
        <v>2</v>
      </c>
      <c r="H72" s="12">
        <v>2</v>
      </c>
      <c r="I72" s="12">
        <v>2</v>
      </c>
      <c r="J72" s="12">
        <v>2</v>
      </c>
      <c r="K72" s="12">
        <v>2</v>
      </c>
      <c r="L72" s="12">
        <v>2</v>
      </c>
      <c r="M72" s="12">
        <v>1</v>
      </c>
      <c r="N72" s="12">
        <v>2</v>
      </c>
      <c r="O72" s="14" t="s">
        <v>10</v>
      </c>
      <c r="P72" s="14" t="s">
        <v>10</v>
      </c>
      <c r="Q72" s="14" t="s">
        <v>10</v>
      </c>
      <c r="R72" s="14" t="s">
        <v>10</v>
      </c>
      <c r="S72" s="14" t="s">
        <v>10</v>
      </c>
      <c r="T72" s="14" t="s">
        <v>10</v>
      </c>
      <c r="U72" s="14" t="s">
        <v>10</v>
      </c>
      <c r="V72" s="14" t="s">
        <v>10</v>
      </c>
      <c r="W72" s="14" t="s">
        <v>10</v>
      </c>
      <c r="X72" s="14" t="s">
        <v>10</v>
      </c>
      <c r="Y72" s="14" t="s">
        <v>10</v>
      </c>
      <c r="Z72" s="14" t="s">
        <v>10</v>
      </c>
      <c r="AA72" s="14" t="s">
        <v>10</v>
      </c>
      <c r="AB72" s="14" t="s">
        <v>10</v>
      </c>
      <c r="AC72" s="14" t="s">
        <v>10</v>
      </c>
      <c r="AD72" s="14" t="s">
        <v>10</v>
      </c>
      <c r="AE72" s="14" t="s">
        <v>10</v>
      </c>
      <c r="AF72" s="14" t="s">
        <v>10</v>
      </c>
      <c r="AG72" s="14" t="s">
        <v>10</v>
      </c>
      <c r="AH72" s="14" t="s">
        <v>10</v>
      </c>
      <c r="AI72" s="14" t="s">
        <v>10</v>
      </c>
      <c r="AJ72" s="14" t="s">
        <v>10</v>
      </c>
      <c r="AK72" s="14" t="s">
        <v>10</v>
      </c>
      <c r="AL72" s="14" t="s">
        <v>10</v>
      </c>
      <c r="AM72" s="14" t="s">
        <v>10</v>
      </c>
      <c r="AN72" s="14" t="s">
        <v>10</v>
      </c>
      <c r="AO72" s="14" t="s">
        <v>10</v>
      </c>
      <c r="AP72" s="14" t="s">
        <v>10</v>
      </c>
      <c r="AQ72" s="14" t="s">
        <v>10</v>
      </c>
      <c r="AR72" s="14" t="s">
        <v>10</v>
      </c>
      <c r="AS72" s="14" t="s">
        <v>10</v>
      </c>
      <c r="AT72" s="14" t="s">
        <v>10</v>
      </c>
      <c r="AU72" s="14" t="s">
        <v>10</v>
      </c>
      <c r="AV72" s="14" t="s">
        <v>10</v>
      </c>
      <c r="AW72" s="14" t="s">
        <v>10</v>
      </c>
      <c r="AX72" s="14" t="s">
        <v>10</v>
      </c>
      <c r="AY72" s="14" t="s">
        <v>10</v>
      </c>
      <c r="AZ72" s="14" t="s">
        <v>10</v>
      </c>
      <c r="BA72" s="14" t="s">
        <v>10</v>
      </c>
      <c r="BB72" s="14" t="s">
        <v>10</v>
      </c>
      <c r="BC72" s="14" t="s">
        <v>10</v>
      </c>
      <c r="BD72" s="14" t="s">
        <v>10</v>
      </c>
      <c r="BE72" s="14" t="s">
        <v>10</v>
      </c>
      <c r="BF72" s="14" t="s">
        <v>10</v>
      </c>
      <c r="BG72" s="14" t="s">
        <v>10</v>
      </c>
      <c r="BH72" s="14" t="s">
        <v>10</v>
      </c>
      <c r="BI72" s="14" t="s">
        <v>10</v>
      </c>
      <c r="BJ72" s="14" t="s">
        <v>10</v>
      </c>
      <c r="BK72" s="14" t="s">
        <v>10</v>
      </c>
      <c r="BL72" s="14" t="s">
        <v>10</v>
      </c>
      <c r="BM72" s="14" t="s">
        <v>10</v>
      </c>
      <c r="BN72" s="14" t="s">
        <v>10</v>
      </c>
      <c r="BO72" s="14" t="s">
        <v>10</v>
      </c>
      <c r="BP72" s="14" t="s">
        <v>10</v>
      </c>
      <c r="BQ72" s="14" t="s">
        <v>10</v>
      </c>
      <c r="BR72" s="14" t="s">
        <v>10</v>
      </c>
      <c r="BS72" s="14" t="s">
        <v>10</v>
      </c>
      <c r="BT72" s="14" t="s">
        <v>10</v>
      </c>
      <c r="BU72" s="14" t="s">
        <v>10</v>
      </c>
      <c r="BV72" s="14" t="s">
        <v>10</v>
      </c>
      <c r="BW72" s="14" t="s">
        <v>10</v>
      </c>
      <c r="BX72" s="14" t="s">
        <v>10</v>
      </c>
      <c r="BY72" s="14" t="s">
        <v>10</v>
      </c>
      <c r="BZ72" s="14" t="s">
        <v>10</v>
      </c>
      <c r="CA72" s="14" t="s">
        <v>10</v>
      </c>
      <c r="CB72" s="14" t="s">
        <v>10</v>
      </c>
      <c r="CC72" s="14" t="s">
        <v>10</v>
      </c>
      <c r="CD72" s="14" t="s">
        <v>10</v>
      </c>
      <c r="CE72" s="14" t="s">
        <v>10</v>
      </c>
      <c r="CF72" s="14" t="s">
        <v>10</v>
      </c>
      <c r="CG72" s="14" t="s">
        <v>10</v>
      </c>
      <c r="CH72" s="14" t="s">
        <v>10</v>
      </c>
      <c r="CI72" s="14" t="s">
        <v>10</v>
      </c>
      <c r="CJ72" s="14" t="s">
        <v>10</v>
      </c>
      <c r="CK72" s="14" t="s">
        <v>10</v>
      </c>
      <c r="CL72">
        <v>2</v>
      </c>
      <c r="CM72">
        <v>2</v>
      </c>
      <c r="CN72">
        <v>2</v>
      </c>
      <c r="CO72">
        <v>0</v>
      </c>
      <c r="CP72">
        <v>2</v>
      </c>
      <c r="CQ72">
        <v>0</v>
      </c>
      <c r="CR72">
        <v>0</v>
      </c>
      <c r="CS72">
        <v>2</v>
      </c>
      <c r="CT72">
        <v>0</v>
      </c>
      <c r="CU72">
        <v>2</v>
      </c>
      <c r="CV72">
        <v>2</v>
      </c>
      <c r="CW72">
        <v>2</v>
      </c>
      <c r="CX72">
        <v>0</v>
      </c>
      <c r="CY72">
        <v>2</v>
      </c>
      <c r="CZ72">
        <v>0</v>
      </c>
      <c r="DA72">
        <v>1</v>
      </c>
      <c r="DB72">
        <v>1</v>
      </c>
      <c r="DC72">
        <v>1</v>
      </c>
      <c r="DD72">
        <v>1</v>
      </c>
      <c r="DE72">
        <v>2</v>
      </c>
      <c r="DF72">
        <v>1</v>
      </c>
      <c r="DG72">
        <v>1</v>
      </c>
      <c r="DH72">
        <v>2</v>
      </c>
      <c r="DI72">
        <v>2</v>
      </c>
      <c r="DJ72">
        <v>1</v>
      </c>
      <c r="DK72">
        <v>1</v>
      </c>
      <c r="DL72">
        <v>2</v>
      </c>
      <c r="DM72">
        <v>1</v>
      </c>
      <c r="DN72">
        <v>1</v>
      </c>
      <c r="DO72">
        <v>2</v>
      </c>
      <c r="DP72">
        <v>1</v>
      </c>
      <c r="DQ72">
        <v>1</v>
      </c>
      <c r="DR72">
        <v>1</v>
      </c>
      <c r="DS72">
        <v>1</v>
      </c>
      <c r="DT72">
        <v>2</v>
      </c>
      <c r="DU72">
        <v>1</v>
      </c>
      <c r="DV72">
        <v>2</v>
      </c>
      <c r="DW72">
        <v>1</v>
      </c>
      <c r="DX72">
        <v>2</v>
      </c>
      <c r="DY72">
        <v>1</v>
      </c>
      <c r="DZ72">
        <v>2</v>
      </c>
      <c r="EA72">
        <v>1</v>
      </c>
      <c r="EB72">
        <v>2</v>
      </c>
      <c r="EC72" s="14" t="s">
        <v>10</v>
      </c>
      <c r="ED72" s="14" t="s">
        <v>10</v>
      </c>
      <c r="EE72" s="14" t="s">
        <v>10</v>
      </c>
      <c r="EF72" s="14" t="s">
        <v>10</v>
      </c>
      <c r="EG72" s="14" t="s">
        <v>10</v>
      </c>
      <c r="EH72" s="14" t="s">
        <v>10</v>
      </c>
      <c r="EI72" s="14" t="s">
        <v>10</v>
      </c>
      <c r="EJ72" s="14" t="s">
        <v>10</v>
      </c>
      <c r="EK72" s="14" t="s">
        <v>10</v>
      </c>
      <c r="EL72" s="14" t="s">
        <v>10</v>
      </c>
      <c r="EM72" s="14" t="s">
        <v>10</v>
      </c>
      <c r="EN72" s="14" t="s">
        <v>10</v>
      </c>
      <c r="EO72" s="14" t="s">
        <v>10</v>
      </c>
      <c r="EP72" s="14" t="s">
        <v>10</v>
      </c>
      <c r="EQ72" s="14" t="s">
        <v>10</v>
      </c>
      <c r="ER72" s="14" t="s">
        <v>10</v>
      </c>
      <c r="ES72" s="14" t="s">
        <v>10</v>
      </c>
      <c r="ET72" s="14" t="s">
        <v>10</v>
      </c>
      <c r="EU72" s="14" t="s">
        <v>10</v>
      </c>
      <c r="EV72" s="14" t="s">
        <v>10</v>
      </c>
      <c r="EW72" s="14" t="s">
        <v>10</v>
      </c>
      <c r="EX72" s="14" t="s">
        <v>10</v>
      </c>
      <c r="EY72" s="14" t="s">
        <v>10</v>
      </c>
      <c r="EZ72" s="14" t="s">
        <v>10</v>
      </c>
      <c r="FA72" s="14" t="s">
        <v>10</v>
      </c>
      <c r="FB72" s="14" t="s">
        <v>10</v>
      </c>
      <c r="FC72" s="14" t="s">
        <v>10</v>
      </c>
      <c r="FD72" s="14" t="s">
        <v>10</v>
      </c>
      <c r="FE72" s="14" t="s">
        <v>10</v>
      </c>
      <c r="FF72" s="14" t="s">
        <v>10</v>
      </c>
      <c r="FG72">
        <v>1</v>
      </c>
      <c r="FH72">
        <v>1</v>
      </c>
      <c r="FI72">
        <v>2</v>
      </c>
      <c r="FJ72">
        <v>2</v>
      </c>
      <c r="FK72">
        <v>2</v>
      </c>
      <c r="FL72">
        <v>2</v>
      </c>
      <c r="FM72">
        <v>3</v>
      </c>
      <c r="FN72">
        <v>2</v>
      </c>
      <c r="FO72">
        <v>4</v>
      </c>
      <c r="FP72">
        <v>3</v>
      </c>
      <c r="FQ72">
        <v>3</v>
      </c>
      <c r="FR72">
        <v>1</v>
      </c>
      <c r="FS72">
        <v>2</v>
      </c>
      <c r="FT72">
        <v>4</v>
      </c>
      <c r="FU72">
        <v>2</v>
      </c>
      <c r="FV72">
        <v>4</v>
      </c>
      <c r="FW72">
        <v>4</v>
      </c>
      <c r="FX72">
        <v>4</v>
      </c>
      <c r="FY72">
        <v>1</v>
      </c>
      <c r="FZ72">
        <v>4</v>
      </c>
      <c r="GA72" s="7">
        <f t="shared" si="173"/>
        <v>21532</v>
      </c>
      <c r="GB72" s="25" t="str">
        <f t="shared" si="174"/>
        <v>Female</v>
      </c>
      <c r="GC72" s="5" t="str">
        <f t="shared" si="23"/>
        <v>Female</v>
      </c>
      <c r="GD72" s="5" t="str">
        <f t="shared" si="179"/>
        <v>18</v>
      </c>
      <c r="GE72" s="5" t="str">
        <f t="shared" si="180"/>
        <v>White</v>
      </c>
      <c r="GF72" s="5" t="str">
        <f t="shared" si="181"/>
        <v>Hisp/Lat</v>
      </c>
      <c r="GG72" s="5">
        <f t="shared" si="182"/>
        <v>0</v>
      </c>
      <c r="GH72" s="5">
        <f t="shared" si="183"/>
        <v>0</v>
      </c>
      <c r="GI72" s="5">
        <f t="shared" si="184"/>
        <v>0</v>
      </c>
      <c r="GJ72" s="5">
        <f t="shared" si="185"/>
        <v>0</v>
      </c>
      <c r="GK72" s="5">
        <f t="shared" si="186"/>
        <v>0</v>
      </c>
      <c r="GL72" s="5">
        <f t="shared" si="187"/>
        <v>2</v>
      </c>
      <c r="GM72" s="5">
        <f t="shared" si="188"/>
        <v>2</v>
      </c>
      <c r="GN72" s="5">
        <f t="shared" si="189"/>
        <v>1</v>
      </c>
      <c r="GO72" s="5">
        <f t="shared" si="190"/>
        <v>2</v>
      </c>
      <c r="GP72" s="2"/>
      <c r="GQ72" s="14" t="s">
        <v>10</v>
      </c>
      <c r="GR72" s="14" t="s">
        <v>10</v>
      </c>
      <c r="GS72" s="14" t="s">
        <v>10</v>
      </c>
      <c r="GT72" s="14" t="s">
        <v>10</v>
      </c>
      <c r="GU72" s="27" t="s">
        <v>10</v>
      </c>
      <c r="GV72" s="27" t="s">
        <v>10</v>
      </c>
      <c r="GW72" s="27" t="s">
        <v>10</v>
      </c>
      <c r="GX72" s="27" t="s">
        <v>10</v>
      </c>
      <c r="GY72" s="27" t="s">
        <v>10</v>
      </c>
      <c r="GZ72" s="27" t="s">
        <v>10</v>
      </c>
      <c r="HA72" s="27" t="s">
        <v>10</v>
      </c>
      <c r="HB72" s="5">
        <f t="shared" si="36"/>
        <v>29</v>
      </c>
      <c r="HC72" s="5" t="str">
        <f t="shared" si="142"/>
        <v>ok</v>
      </c>
      <c r="HD72" s="23">
        <v>1.8375687832470886E-2</v>
      </c>
      <c r="HE72" s="23">
        <f t="shared" si="143"/>
        <v>3.9967268015241961</v>
      </c>
      <c r="HF72" s="23">
        <v>0.96296296296296291</v>
      </c>
      <c r="HG72" s="23">
        <v>0.44444444444444442</v>
      </c>
      <c r="HH72" s="14" t="s">
        <v>10</v>
      </c>
      <c r="HI72" s="14" t="s">
        <v>10</v>
      </c>
      <c r="HJ72" s="14" t="s">
        <v>10</v>
      </c>
      <c r="HK72" s="14" t="s">
        <v>10</v>
      </c>
      <c r="HL72" s="14" t="s">
        <v>10</v>
      </c>
      <c r="HM72" s="5">
        <f t="shared" si="144"/>
        <v>12</v>
      </c>
      <c r="HN72" s="5">
        <f t="shared" si="145"/>
        <v>9</v>
      </c>
      <c r="HO72" s="5">
        <f t="shared" si="146"/>
        <v>5</v>
      </c>
      <c r="HP72" s="5">
        <f t="shared" si="147"/>
        <v>4</v>
      </c>
      <c r="HQ72" s="5">
        <f t="shared" si="148"/>
        <v>7</v>
      </c>
    </row>
    <row r="73" spans="1:225" x14ac:dyDescent="0.25">
      <c r="A73" s="15" t="s">
        <v>864</v>
      </c>
      <c r="B73" s="13" t="s">
        <v>777</v>
      </c>
      <c r="C73" s="13" t="s">
        <v>768</v>
      </c>
      <c r="D73" s="13" t="s">
        <v>932</v>
      </c>
      <c r="E73" s="12">
        <v>2</v>
      </c>
      <c r="F73" s="12">
        <v>2</v>
      </c>
      <c r="G73" s="12">
        <v>2</v>
      </c>
      <c r="H73" s="12">
        <v>2</v>
      </c>
      <c r="I73" s="12">
        <v>2</v>
      </c>
      <c r="J73" s="12">
        <v>1</v>
      </c>
      <c r="K73" s="12">
        <v>2</v>
      </c>
      <c r="L73" s="12">
        <v>1</v>
      </c>
      <c r="M73" s="12">
        <v>2</v>
      </c>
      <c r="N73" s="12">
        <v>3</v>
      </c>
      <c r="O73" s="14" t="s">
        <v>10</v>
      </c>
      <c r="P73" s="14" t="s">
        <v>10</v>
      </c>
      <c r="Q73" s="14" t="s">
        <v>10</v>
      </c>
      <c r="R73" s="14" t="s">
        <v>10</v>
      </c>
      <c r="S73" s="14" t="s">
        <v>10</v>
      </c>
      <c r="T73" s="14" t="s">
        <v>10</v>
      </c>
      <c r="U73" s="14" t="s">
        <v>10</v>
      </c>
      <c r="V73" s="14" t="s">
        <v>10</v>
      </c>
      <c r="W73" s="14" t="s">
        <v>10</v>
      </c>
      <c r="X73" s="14" t="s">
        <v>10</v>
      </c>
      <c r="Y73" s="14" t="s">
        <v>10</v>
      </c>
      <c r="Z73" s="14" t="s">
        <v>10</v>
      </c>
      <c r="AA73" s="14" t="s">
        <v>10</v>
      </c>
      <c r="AB73" s="14" t="s">
        <v>10</v>
      </c>
      <c r="AC73" s="14" t="s">
        <v>10</v>
      </c>
      <c r="AD73" s="14" t="s">
        <v>10</v>
      </c>
      <c r="AE73" s="14" t="s">
        <v>10</v>
      </c>
      <c r="AF73" s="14" t="s">
        <v>10</v>
      </c>
      <c r="AG73" s="14" t="s">
        <v>10</v>
      </c>
      <c r="AH73" s="14" t="s">
        <v>10</v>
      </c>
      <c r="AI73" s="14" t="s">
        <v>10</v>
      </c>
      <c r="AJ73" s="14" t="s">
        <v>10</v>
      </c>
      <c r="AK73" s="14" t="s">
        <v>10</v>
      </c>
      <c r="AL73" s="14" t="s">
        <v>10</v>
      </c>
      <c r="AM73" s="14" t="s">
        <v>10</v>
      </c>
      <c r="AN73" s="14" t="s">
        <v>10</v>
      </c>
      <c r="AO73" s="14" t="s">
        <v>10</v>
      </c>
      <c r="AP73" s="14" t="s">
        <v>10</v>
      </c>
      <c r="AQ73" s="14" t="s">
        <v>10</v>
      </c>
      <c r="AR73" s="14" t="s">
        <v>10</v>
      </c>
      <c r="AS73" s="14" t="s">
        <v>10</v>
      </c>
      <c r="AT73" s="14" t="s">
        <v>10</v>
      </c>
      <c r="AU73" s="14" t="s">
        <v>10</v>
      </c>
      <c r="AV73" s="14" t="s">
        <v>10</v>
      </c>
      <c r="AW73" s="14" t="s">
        <v>10</v>
      </c>
      <c r="AX73" s="14" t="s">
        <v>10</v>
      </c>
      <c r="AY73" s="14" t="s">
        <v>10</v>
      </c>
      <c r="AZ73" s="14" t="s">
        <v>10</v>
      </c>
      <c r="BA73" s="14" t="s">
        <v>10</v>
      </c>
      <c r="BB73" s="14" t="s">
        <v>10</v>
      </c>
      <c r="BC73" s="14" t="s">
        <v>10</v>
      </c>
      <c r="BD73" s="14" t="s">
        <v>10</v>
      </c>
      <c r="BE73" s="14" t="s">
        <v>10</v>
      </c>
      <c r="BF73" s="14" t="s">
        <v>10</v>
      </c>
      <c r="BG73" s="14" t="s">
        <v>10</v>
      </c>
      <c r="BH73" s="14" t="s">
        <v>10</v>
      </c>
      <c r="BI73" s="14" t="s">
        <v>10</v>
      </c>
      <c r="BJ73" s="14" t="s">
        <v>10</v>
      </c>
      <c r="BK73" s="14" t="s">
        <v>10</v>
      </c>
      <c r="BL73" s="14" t="s">
        <v>10</v>
      </c>
      <c r="BM73" s="14" t="s">
        <v>10</v>
      </c>
      <c r="BN73" s="14" t="s">
        <v>10</v>
      </c>
      <c r="BO73" s="14" t="s">
        <v>10</v>
      </c>
      <c r="BP73" s="14" t="s">
        <v>10</v>
      </c>
      <c r="BQ73" s="14" t="s">
        <v>10</v>
      </c>
      <c r="BR73" s="14" t="s">
        <v>10</v>
      </c>
      <c r="BS73" s="14" t="s">
        <v>10</v>
      </c>
      <c r="BT73" s="14" t="s">
        <v>10</v>
      </c>
      <c r="BU73" s="14" t="s">
        <v>10</v>
      </c>
      <c r="BV73" s="14" t="s">
        <v>10</v>
      </c>
      <c r="BW73" s="14" t="s">
        <v>10</v>
      </c>
      <c r="BX73" s="14" t="s">
        <v>10</v>
      </c>
      <c r="BY73" s="14" t="s">
        <v>10</v>
      </c>
      <c r="BZ73" s="14" t="s">
        <v>10</v>
      </c>
      <c r="CA73" s="14" t="s">
        <v>10</v>
      </c>
      <c r="CB73" s="14" t="s">
        <v>10</v>
      </c>
      <c r="CC73" s="14" t="s">
        <v>10</v>
      </c>
      <c r="CD73" s="14" t="s">
        <v>10</v>
      </c>
      <c r="CE73" s="14" t="s">
        <v>10</v>
      </c>
      <c r="CF73" s="14" t="s">
        <v>10</v>
      </c>
      <c r="CG73" s="14" t="s">
        <v>10</v>
      </c>
      <c r="CH73" s="14" t="s">
        <v>10</v>
      </c>
      <c r="CI73" s="14" t="s">
        <v>10</v>
      </c>
      <c r="CJ73" s="14" t="s">
        <v>10</v>
      </c>
      <c r="CK73" s="14" t="s">
        <v>10</v>
      </c>
      <c r="CL73">
        <v>2</v>
      </c>
      <c r="CM73">
        <v>1</v>
      </c>
      <c r="CN73">
        <v>1</v>
      </c>
      <c r="CO73">
        <v>0</v>
      </c>
      <c r="CP73">
        <v>2</v>
      </c>
      <c r="CQ73">
        <v>0</v>
      </c>
      <c r="CR73">
        <v>2</v>
      </c>
      <c r="CS73">
        <v>2</v>
      </c>
      <c r="CT73">
        <v>0</v>
      </c>
      <c r="CU73">
        <v>2</v>
      </c>
      <c r="CV73">
        <v>1</v>
      </c>
      <c r="CW73">
        <v>2</v>
      </c>
      <c r="CX73">
        <v>1</v>
      </c>
      <c r="CY73">
        <v>1</v>
      </c>
      <c r="CZ73">
        <v>1</v>
      </c>
      <c r="DA73">
        <v>0</v>
      </c>
      <c r="DB73">
        <v>1</v>
      </c>
      <c r="DC73">
        <v>2</v>
      </c>
      <c r="DD73">
        <v>1</v>
      </c>
      <c r="DE73">
        <v>2</v>
      </c>
      <c r="DF73">
        <v>2</v>
      </c>
      <c r="DG73">
        <v>1</v>
      </c>
      <c r="DH73">
        <v>2</v>
      </c>
      <c r="DI73">
        <v>2</v>
      </c>
      <c r="DJ73">
        <v>1</v>
      </c>
      <c r="DK73">
        <v>2</v>
      </c>
      <c r="DL73">
        <v>2</v>
      </c>
      <c r="DM73">
        <v>1</v>
      </c>
      <c r="DN73">
        <v>1</v>
      </c>
      <c r="DO73">
        <v>2</v>
      </c>
      <c r="DP73">
        <v>1</v>
      </c>
      <c r="DQ73">
        <v>1</v>
      </c>
      <c r="DR73">
        <v>1</v>
      </c>
      <c r="DS73">
        <v>1</v>
      </c>
      <c r="DT73">
        <v>2</v>
      </c>
      <c r="DU73">
        <v>1</v>
      </c>
      <c r="DV73">
        <v>2</v>
      </c>
      <c r="DW73">
        <v>1</v>
      </c>
      <c r="DX73">
        <v>2</v>
      </c>
      <c r="DY73">
        <v>1</v>
      </c>
      <c r="DZ73">
        <v>2</v>
      </c>
      <c r="EA73">
        <v>1</v>
      </c>
      <c r="EB73">
        <v>2</v>
      </c>
      <c r="EC73" s="14" t="s">
        <v>10</v>
      </c>
      <c r="ED73" s="14" t="s">
        <v>10</v>
      </c>
      <c r="EE73" s="14" t="s">
        <v>10</v>
      </c>
      <c r="EF73" s="14" t="s">
        <v>10</v>
      </c>
      <c r="EG73" s="14" t="s">
        <v>10</v>
      </c>
      <c r="EH73" s="14" t="s">
        <v>10</v>
      </c>
      <c r="EI73" s="14" t="s">
        <v>10</v>
      </c>
      <c r="EJ73" s="14" t="s">
        <v>10</v>
      </c>
      <c r="EK73" s="14" t="s">
        <v>10</v>
      </c>
      <c r="EL73" s="14" t="s">
        <v>10</v>
      </c>
      <c r="EM73" s="14" t="s">
        <v>10</v>
      </c>
      <c r="EN73" s="14" t="s">
        <v>10</v>
      </c>
      <c r="EO73" s="14" t="s">
        <v>10</v>
      </c>
      <c r="EP73" s="14" t="s">
        <v>10</v>
      </c>
      <c r="EQ73" s="14" t="s">
        <v>10</v>
      </c>
      <c r="ER73" s="14" t="s">
        <v>10</v>
      </c>
      <c r="ES73" s="14" t="s">
        <v>10</v>
      </c>
      <c r="ET73" s="14" t="s">
        <v>10</v>
      </c>
      <c r="EU73" s="14" t="s">
        <v>10</v>
      </c>
      <c r="EV73" s="14" t="s">
        <v>10</v>
      </c>
      <c r="EW73" s="14" t="s">
        <v>10</v>
      </c>
      <c r="EX73" s="14" t="s">
        <v>10</v>
      </c>
      <c r="EY73" s="14" t="s">
        <v>10</v>
      </c>
      <c r="EZ73" s="14" t="s">
        <v>10</v>
      </c>
      <c r="FA73" s="14" t="s">
        <v>10</v>
      </c>
      <c r="FB73" s="14" t="s">
        <v>10</v>
      </c>
      <c r="FC73" s="14" t="s">
        <v>10</v>
      </c>
      <c r="FD73" s="14" t="s">
        <v>10</v>
      </c>
      <c r="FE73" s="14" t="s">
        <v>10</v>
      </c>
      <c r="FF73" s="14" t="s">
        <v>10</v>
      </c>
      <c r="FG73">
        <v>2</v>
      </c>
      <c r="FH73">
        <v>1</v>
      </c>
      <c r="FI73">
        <v>4</v>
      </c>
      <c r="FJ73">
        <v>2</v>
      </c>
      <c r="FK73">
        <v>1</v>
      </c>
      <c r="FL73">
        <v>3</v>
      </c>
      <c r="FM73">
        <v>2</v>
      </c>
      <c r="FN73">
        <v>3</v>
      </c>
      <c r="FO73">
        <v>4</v>
      </c>
      <c r="FP73">
        <v>2</v>
      </c>
      <c r="FQ73">
        <v>2</v>
      </c>
      <c r="FR73">
        <v>1</v>
      </c>
      <c r="FS73">
        <v>1</v>
      </c>
      <c r="FT73">
        <v>3</v>
      </c>
      <c r="FU73">
        <v>3</v>
      </c>
      <c r="FV73">
        <v>4</v>
      </c>
      <c r="FW73">
        <v>4</v>
      </c>
      <c r="FX73">
        <v>4</v>
      </c>
      <c r="FY73">
        <v>1</v>
      </c>
      <c r="FZ73">
        <v>3</v>
      </c>
      <c r="GA73" s="7" t="str">
        <f t="shared" si="173"/>
        <v>21533</v>
      </c>
      <c r="GB73" s="25" t="str">
        <f t="shared" si="174"/>
        <v>Female</v>
      </c>
      <c r="GC73" s="5" t="str">
        <f t="shared" ref="GC73:GC136" si="191">IF(ISBLANK(B73),".",B73)</f>
        <v>female</v>
      </c>
      <c r="GD73" s="5" t="str">
        <f t="shared" si="179"/>
        <v>18</v>
      </c>
      <c r="GE73" s="5" t="str">
        <f t="shared" si="180"/>
        <v>Other/Mixed</v>
      </c>
      <c r="GF73" s="5" t="str">
        <f t="shared" si="181"/>
        <v>notHisp/Lat</v>
      </c>
      <c r="GG73" s="5">
        <f t="shared" si="182"/>
        <v>0</v>
      </c>
      <c r="GH73" s="5">
        <f t="shared" si="183"/>
        <v>0</v>
      </c>
      <c r="GI73" s="5">
        <f t="shared" si="184"/>
        <v>0</v>
      </c>
      <c r="GJ73" s="5">
        <f t="shared" si="185"/>
        <v>0</v>
      </c>
      <c r="GK73" s="5">
        <f t="shared" si="186"/>
        <v>1</v>
      </c>
      <c r="GL73" s="5">
        <f t="shared" si="187"/>
        <v>2</v>
      </c>
      <c r="GM73" s="5">
        <f t="shared" si="188"/>
        <v>1</v>
      </c>
      <c r="GN73" s="5">
        <f t="shared" si="189"/>
        <v>2</v>
      </c>
      <c r="GO73" s="5">
        <f t="shared" si="190"/>
        <v>3</v>
      </c>
      <c r="GP73" s="2"/>
      <c r="GQ73" s="14" t="s">
        <v>10</v>
      </c>
      <c r="GR73" s="14" t="s">
        <v>10</v>
      </c>
      <c r="GS73" s="14" t="s">
        <v>10</v>
      </c>
      <c r="GT73" s="14" t="s">
        <v>10</v>
      </c>
      <c r="GU73" s="27" t="s">
        <v>10</v>
      </c>
      <c r="GV73" s="27" t="s">
        <v>10</v>
      </c>
      <c r="GW73" s="27" t="s">
        <v>10</v>
      </c>
      <c r="GX73" s="27" t="s">
        <v>10</v>
      </c>
      <c r="GY73" s="27" t="s">
        <v>10</v>
      </c>
      <c r="GZ73" s="27" t="s">
        <v>10</v>
      </c>
      <c r="HA73" s="27" t="s">
        <v>10</v>
      </c>
      <c r="HB73" s="5">
        <f t="shared" si="36"/>
        <v>26</v>
      </c>
      <c r="HC73" s="5" t="str">
        <f t="shared" si="142"/>
        <v>ok</v>
      </c>
      <c r="HD73" s="23">
        <v>7.3010379678570166E-3</v>
      </c>
      <c r="HE73" s="23">
        <f t="shared" si="143"/>
        <v>4.9197387535577848</v>
      </c>
      <c r="HF73" s="23">
        <v>0.96296296296296291</v>
      </c>
      <c r="HG73" s="23">
        <v>0.55555555555555558</v>
      </c>
      <c r="HH73" s="14" t="s">
        <v>10</v>
      </c>
      <c r="HI73" s="14" t="s">
        <v>10</v>
      </c>
      <c r="HJ73" s="14" t="s">
        <v>10</v>
      </c>
      <c r="HK73" s="14" t="s">
        <v>10</v>
      </c>
      <c r="HL73" s="14" t="s">
        <v>10</v>
      </c>
      <c r="HM73" s="5">
        <f t="shared" si="144"/>
        <v>10</v>
      </c>
      <c r="HN73" s="5">
        <f t="shared" si="145"/>
        <v>8</v>
      </c>
      <c r="HO73" s="5">
        <f t="shared" si="146"/>
        <v>4</v>
      </c>
      <c r="HP73" s="5">
        <f t="shared" si="147"/>
        <v>5</v>
      </c>
      <c r="HQ73" s="5">
        <f t="shared" si="148"/>
        <v>7</v>
      </c>
    </row>
    <row r="74" spans="1:225" x14ac:dyDescent="0.25">
      <c r="A74" s="15" t="s">
        <v>865</v>
      </c>
      <c r="B74" s="13" t="s">
        <v>771</v>
      </c>
      <c r="C74" s="13" t="s">
        <v>768</v>
      </c>
      <c r="D74" s="13" t="s">
        <v>766</v>
      </c>
      <c r="E74" s="12">
        <v>2</v>
      </c>
      <c r="F74" s="12">
        <v>1</v>
      </c>
      <c r="G74" s="12">
        <v>2</v>
      </c>
      <c r="H74" s="12">
        <v>2</v>
      </c>
      <c r="I74" s="12">
        <v>2</v>
      </c>
      <c r="J74" s="12">
        <v>2</v>
      </c>
      <c r="K74" s="12">
        <v>2</v>
      </c>
      <c r="L74" s="12">
        <v>3</v>
      </c>
      <c r="M74" s="12">
        <v>3</v>
      </c>
      <c r="N74" s="12">
        <v>1</v>
      </c>
      <c r="O74" s="14" t="s">
        <v>10</v>
      </c>
      <c r="P74" s="14" t="s">
        <v>10</v>
      </c>
      <c r="Q74" s="14" t="s">
        <v>10</v>
      </c>
      <c r="R74" s="14" t="s">
        <v>10</v>
      </c>
      <c r="S74" s="14" t="s">
        <v>10</v>
      </c>
      <c r="T74" s="14" t="s">
        <v>10</v>
      </c>
      <c r="U74" s="14" t="s">
        <v>10</v>
      </c>
      <c r="V74" s="14" t="s">
        <v>10</v>
      </c>
      <c r="W74" s="14" t="s">
        <v>10</v>
      </c>
      <c r="X74" s="14" t="s">
        <v>10</v>
      </c>
      <c r="Y74" s="14" t="s">
        <v>10</v>
      </c>
      <c r="Z74" s="14" t="s">
        <v>10</v>
      </c>
      <c r="AA74" s="14" t="s">
        <v>10</v>
      </c>
      <c r="AB74" s="14" t="s">
        <v>10</v>
      </c>
      <c r="AC74" s="14" t="s">
        <v>10</v>
      </c>
      <c r="AD74" s="14" t="s">
        <v>10</v>
      </c>
      <c r="AE74" s="14" t="s">
        <v>10</v>
      </c>
      <c r="AF74" s="14" t="s">
        <v>10</v>
      </c>
      <c r="AG74" s="14" t="s">
        <v>10</v>
      </c>
      <c r="AH74" s="14" t="s">
        <v>10</v>
      </c>
      <c r="AI74" s="14" t="s">
        <v>10</v>
      </c>
      <c r="AJ74" s="14" t="s">
        <v>10</v>
      </c>
      <c r="AK74" s="14" t="s">
        <v>10</v>
      </c>
      <c r="AL74" s="14" t="s">
        <v>10</v>
      </c>
      <c r="AM74" s="14" t="s">
        <v>10</v>
      </c>
      <c r="AN74" s="14" t="s">
        <v>10</v>
      </c>
      <c r="AO74" s="14" t="s">
        <v>10</v>
      </c>
      <c r="AP74" s="14" t="s">
        <v>10</v>
      </c>
      <c r="AQ74" s="14" t="s">
        <v>10</v>
      </c>
      <c r="AR74" s="14" t="s">
        <v>10</v>
      </c>
      <c r="AS74" s="14" t="s">
        <v>10</v>
      </c>
      <c r="AT74" s="14" t="s">
        <v>10</v>
      </c>
      <c r="AU74" s="14" t="s">
        <v>10</v>
      </c>
      <c r="AV74" s="14" t="s">
        <v>10</v>
      </c>
      <c r="AW74" s="14" t="s">
        <v>10</v>
      </c>
      <c r="AX74" s="14" t="s">
        <v>10</v>
      </c>
      <c r="AY74" s="14" t="s">
        <v>10</v>
      </c>
      <c r="AZ74" s="14" t="s">
        <v>10</v>
      </c>
      <c r="BA74" s="14" t="s">
        <v>10</v>
      </c>
      <c r="BB74" s="14" t="s">
        <v>10</v>
      </c>
      <c r="BC74" s="14" t="s">
        <v>10</v>
      </c>
      <c r="BD74" s="14" t="s">
        <v>10</v>
      </c>
      <c r="BE74" s="14" t="s">
        <v>10</v>
      </c>
      <c r="BF74" s="14" t="s">
        <v>10</v>
      </c>
      <c r="BG74" s="14" t="s">
        <v>10</v>
      </c>
      <c r="BH74" s="14" t="s">
        <v>10</v>
      </c>
      <c r="BI74" s="14" t="s">
        <v>10</v>
      </c>
      <c r="BJ74" s="14" t="s">
        <v>10</v>
      </c>
      <c r="BK74" s="14" t="s">
        <v>10</v>
      </c>
      <c r="BL74" s="14" t="s">
        <v>10</v>
      </c>
      <c r="BM74" s="14" t="s">
        <v>10</v>
      </c>
      <c r="BN74" s="14" t="s">
        <v>10</v>
      </c>
      <c r="BO74" s="14" t="s">
        <v>10</v>
      </c>
      <c r="BP74" s="14" t="s">
        <v>10</v>
      </c>
      <c r="BQ74" s="14" t="s">
        <v>10</v>
      </c>
      <c r="BR74" s="14" t="s">
        <v>10</v>
      </c>
      <c r="BS74" s="14" t="s">
        <v>10</v>
      </c>
      <c r="BT74" s="14" t="s">
        <v>10</v>
      </c>
      <c r="BU74" s="14" t="s">
        <v>10</v>
      </c>
      <c r="BV74" s="14" t="s">
        <v>10</v>
      </c>
      <c r="BW74" s="14" t="s">
        <v>10</v>
      </c>
      <c r="BX74" s="14" t="s">
        <v>10</v>
      </c>
      <c r="BY74" s="14" t="s">
        <v>10</v>
      </c>
      <c r="BZ74" s="14" t="s">
        <v>10</v>
      </c>
      <c r="CA74" s="14" t="s">
        <v>10</v>
      </c>
      <c r="CB74" s="14" t="s">
        <v>10</v>
      </c>
      <c r="CC74" s="14" t="s">
        <v>10</v>
      </c>
      <c r="CD74" s="14" t="s">
        <v>10</v>
      </c>
      <c r="CE74" s="14" t="s">
        <v>10</v>
      </c>
      <c r="CF74" s="14" t="s">
        <v>10</v>
      </c>
      <c r="CG74" s="14" t="s">
        <v>10</v>
      </c>
      <c r="CH74" s="14" t="s">
        <v>10</v>
      </c>
      <c r="CI74" s="14" t="s">
        <v>10</v>
      </c>
      <c r="CJ74" s="14" t="s">
        <v>10</v>
      </c>
      <c r="CK74" s="14" t="s">
        <v>10</v>
      </c>
      <c r="CL74">
        <v>2</v>
      </c>
      <c r="CM74">
        <v>1</v>
      </c>
      <c r="CN74">
        <v>0</v>
      </c>
      <c r="CO74">
        <v>1</v>
      </c>
      <c r="CP74">
        <v>1</v>
      </c>
      <c r="CQ74">
        <v>2</v>
      </c>
      <c r="CR74">
        <v>2</v>
      </c>
      <c r="CS74">
        <v>2</v>
      </c>
      <c r="CT74">
        <v>1</v>
      </c>
      <c r="CU74">
        <v>1</v>
      </c>
      <c r="CV74">
        <v>0</v>
      </c>
      <c r="CW74">
        <v>1</v>
      </c>
      <c r="CX74">
        <v>1</v>
      </c>
      <c r="CY74">
        <v>0</v>
      </c>
      <c r="CZ74">
        <v>1</v>
      </c>
      <c r="DA74">
        <v>2</v>
      </c>
      <c r="DB74">
        <v>1</v>
      </c>
      <c r="DC74">
        <v>1</v>
      </c>
      <c r="DD74">
        <v>1</v>
      </c>
      <c r="DE74">
        <v>2</v>
      </c>
      <c r="DF74">
        <v>1</v>
      </c>
      <c r="DG74">
        <v>1</v>
      </c>
      <c r="DH74">
        <v>2</v>
      </c>
      <c r="DI74">
        <v>2</v>
      </c>
      <c r="DJ74">
        <v>1</v>
      </c>
      <c r="DK74">
        <v>1</v>
      </c>
      <c r="DL74">
        <v>2</v>
      </c>
      <c r="DM74">
        <v>1</v>
      </c>
      <c r="DN74">
        <v>1</v>
      </c>
      <c r="DO74">
        <v>2</v>
      </c>
      <c r="DP74">
        <v>1</v>
      </c>
      <c r="DQ74">
        <v>1</v>
      </c>
      <c r="DR74">
        <v>1</v>
      </c>
      <c r="DS74">
        <v>1</v>
      </c>
      <c r="DT74">
        <v>2</v>
      </c>
      <c r="DU74">
        <v>1</v>
      </c>
      <c r="DV74">
        <v>2</v>
      </c>
      <c r="DW74">
        <v>1</v>
      </c>
      <c r="DX74">
        <v>2</v>
      </c>
      <c r="DY74">
        <v>1</v>
      </c>
      <c r="DZ74">
        <v>2</v>
      </c>
      <c r="EA74">
        <v>1</v>
      </c>
      <c r="EB74">
        <v>2</v>
      </c>
      <c r="EC74" s="14" t="s">
        <v>10</v>
      </c>
      <c r="ED74" s="14" t="s">
        <v>10</v>
      </c>
      <c r="EE74" s="14" t="s">
        <v>10</v>
      </c>
      <c r="EF74" s="14" t="s">
        <v>10</v>
      </c>
      <c r="EG74" s="14" t="s">
        <v>10</v>
      </c>
      <c r="EH74" s="14" t="s">
        <v>10</v>
      </c>
      <c r="EI74" s="14" t="s">
        <v>10</v>
      </c>
      <c r="EJ74" s="14" t="s">
        <v>10</v>
      </c>
      <c r="EK74" s="14" t="s">
        <v>10</v>
      </c>
      <c r="EL74" s="14" t="s">
        <v>10</v>
      </c>
      <c r="EM74" s="14" t="s">
        <v>10</v>
      </c>
      <c r="EN74" s="14" t="s">
        <v>10</v>
      </c>
      <c r="EO74" s="14" t="s">
        <v>10</v>
      </c>
      <c r="EP74" s="14" t="s">
        <v>10</v>
      </c>
      <c r="EQ74" s="14" t="s">
        <v>10</v>
      </c>
      <c r="ER74" s="14" t="s">
        <v>10</v>
      </c>
      <c r="ES74" s="14" t="s">
        <v>10</v>
      </c>
      <c r="ET74" s="14" t="s">
        <v>10</v>
      </c>
      <c r="EU74" s="14" t="s">
        <v>10</v>
      </c>
      <c r="EV74" s="14" t="s">
        <v>10</v>
      </c>
      <c r="EW74" s="14" t="s">
        <v>10</v>
      </c>
      <c r="EX74" s="14" t="s">
        <v>10</v>
      </c>
      <c r="EY74" s="14" t="s">
        <v>10</v>
      </c>
      <c r="EZ74" s="14" t="s">
        <v>10</v>
      </c>
      <c r="FA74" s="14" t="s">
        <v>10</v>
      </c>
      <c r="FB74" s="14" t="s">
        <v>10</v>
      </c>
      <c r="FC74" s="14" t="s">
        <v>10</v>
      </c>
      <c r="FD74" s="14" t="s">
        <v>10</v>
      </c>
      <c r="FE74" s="14" t="s">
        <v>10</v>
      </c>
      <c r="FF74" s="14" t="s">
        <v>10</v>
      </c>
      <c r="FG74">
        <v>1</v>
      </c>
      <c r="FH74">
        <v>2</v>
      </c>
      <c r="FI74">
        <v>2</v>
      </c>
      <c r="FJ74">
        <v>2</v>
      </c>
      <c r="FK74">
        <v>1</v>
      </c>
      <c r="FL74">
        <v>2</v>
      </c>
      <c r="FM74">
        <v>1</v>
      </c>
      <c r="FN74">
        <v>2</v>
      </c>
      <c r="FO74">
        <v>1</v>
      </c>
      <c r="FP74">
        <v>3</v>
      </c>
      <c r="FQ74">
        <v>1</v>
      </c>
      <c r="FR74">
        <v>2</v>
      </c>
      <c r="FS74">
        <v>3</v>
      </c>
      <c r="FT74">
        <v>1</v>
      </c>
      <c r="FU74">
        <v>2</v>
      </c>
      <c r="FV74">
        <v>3</v>
      </c>
      <c r="FW74">
        <v>3</v>
      </c>
      <c r="FX74">
        <v>1</v>
      </c>
      <c r="FY74">
        <v>2</v>
      </c>
      <c r="FZ74">
        <v>2</v>
      </c>
      <c r="GA74" s="7" t="str">
        <f t="shared" si="173"/>
        <v>21534</v>
      </c>
      <c r="GB74" s="25" t="str">
        <f t="shared" si="174"/>
        <v>Male</v>
      </c>
      <c r="GC74" s="5" t="str">
        <f t="shared" si="191"/>
        <v>male</v>
      </c>
      <c r="GD74" s="5" t="str">
        <f t="shared" si="179"/>
        <v>18</v>
      </c>
      <c r="GE74" s="5" t="str">
        <f t="shared" si="180"/>
        <v>White</v>
      </c>
      <c r="GF74" s="5" t="str">
        <f t="shared" si="181"/>
        <v>notHisp/Lat</v>
      </c>
      <c r="GG74" s="5">
        <f t="shared" si="182"/>
        <v>1</v>
      </c>
      <c r="GH74" s="5">
        <f t="shared" si="183"/>
        <v>0</v>
      </c>
      <c r="GI74" s="5">
        <f t="shared" si="184"/>
        <v>0</v>
      </c>
      <c r="GJ74" s="5">
        <f t="shared" si="185"/>
        <v>0</v>
      </c>
      <c r="GK74" s="5">
        <f t="shared" si="186"/>
        <v>0</v>
      </c>
      <c r="GL74" s="5">
        <f t="shared" si="187"/>
        <v>2</v>
      </c>
      <c r="GM74" s="5">
        <f t="shared" si="188"/>
        <v>3</v>
      </c>
      <c r="GN74" s="5">
        <f t="shared" si="189"/>
        <v>3</v>
      </c>
      <c r="GO74" s="5">
        <f t="shared" si="190"/>
        <v>1</v>
      </c>
      <c r="GP74" s="2"/>
      <c r="GQ74" s="14" t="s">
        <v>10</v>
      </c>
      <c r="GR74" s="14" t="s">
        <v>10</v>
      </c>
      <c r="GS74" s="14" t="s">
        <v>10</v>
      </c>
      <c r="GT74" s="14" t="s">
        <v>10</v>
      </c>
      <c r="GU74" s="27" t="s">
        <v>10</v>
      </c>
      <c r="GV74" s="27" t="s">
        <v>10</v>
      </c>
      <c r="GW74" s="27" t="s">
        <v>10</v>
      </c>
      <c r="GX74" s="27" t="s">
        <v>10</v>
      </c>
      <c r="GY74" s="27" t="s">
        <v>10</v>
      </c>
      <c r="GZ74" s="27" t="s">
        <v>10</v>
      </c>
      <c r="HA74" s="27" t="s">
        <v>10</v>
      </c>
      <c r="HB74" s="5">
        <f t="shared" ref="HB74:HB136" si="192">IF(COUNTBLANK(CL74:DA74)&gt;0,".",SUM(CL74, CM74, CN74, 2-CO74, CP74, 2-CQ74, CR74, CS74, 2-CT74, CU74, CV74, CW74, 2-CX74, CY74, 2-CZ74, 2-DA74))</f>
        <v>14</v>
      </c>
      <c r="HC74" s="5" t="str">
        <f t="shared" si="142"/>
        <v>ok</v>
      </c>
      <c r="HD74" s="23">
        <v>1.8375687832470886E-2</v>
      </c>
      <c r="HE74" s="23">
        <f t="shared" si="143"/>
        <v>3.9967268015241961</v>
      </c>
      <c r="HF74" s="23">
        <v>0.96296296296296291</v>
      </c>
      <c r="HG74" s="23">
        <v>0.44444444444444442</v>
      </c>
      <c r="HH74" s="14" t="s">
        <v>10</v>
      </c>
      <c r="HI74" s="14" t="s">
        <v>10</v>
      </c>
      <c r="HJ74" s="14" t="s">
        <v>10</v>
      </c>
      <c r="HK74" s="14" t="s">
        <v>10</v>
      </c>
      <c r="HL74" s="14" t="s">
        <v>10</v>
      </c>
      <c r="HM74" s="5">
        <f t="shared" si="144"/>
        <v>11</v>
      </c>
      <c r="HN74" s="5">
        <f t="shared" si="145"/>
        <v>5</v>
      </c>
      <c r="HO74" s="5">
        <f t="shared" si="146"/>
        <v>7</v>
      </c>
      <c r="HP74" s="5">
        <f t="shared" si="147"/>
        <v>14</v>
      </c>
      <c r="HQ74" s="5">
        <f t="shared" si="148"/>
        <v>10</v>
      </c>
    </row>
    <row r="75" spans="1:225" x14ac:dyDescent="0.25">
      <c r="A75" s="15" t="s">
        <v>866</v>
      </c>
      <c r="B75" s="13" t="s">
        <v>764</v>
      </c>
      <c r="C75" s="13" t="s">
        <v>775</v>
      </c>
      <c r="D75" s="13" t="s">
        <v>766</v>
      </c>
      <c r="E75" s="12">
        <v>1</v>
      </c>
      <c r="F75" s="12">
        <v>2</v>
      </c>
      <c r="G75" s="12">
        <v>2</v>
      </c>
      <c r="H75" s="12">
        <v>2</v>
      </c>
      <c r="I75" s="12">
        <v>2</v>
      </c>
      <c r="J75" s="12">
        <v>2</v>
      </c>
      <c r="K75" s="12">
        <v>1</v>
      </c>
      <c r="L75" s="12">
        <v>1</v>
      </c>
      <c r="M75" s="12">
        <v>1</v>
      </c>
      <c r="N75" s="12">
        <v>2</v>
      </c>
      <c r="O75" s="14" t="s">
        <v>10</v>
      </c>
      <c r="P75" s="14" t="s">
        <v>10</v>
      </c>
      <c r="Q75" s="14" t="s">
        <v>10</v>
      </c>
      <c r="R75" s="14" t="s">
        <v>10</v>
      </c>
      <c r="S75" s="14" t="s">
        <v>10</v>
      </c>
      <c r="T75" s="14" t="s">
        <v>10</v>
      </c>
      <c r="U75" s="14" t="s">
        <v>10</v>
      </c>
      <c r="V75" s="14" t="s">
        <v>10</v>
      </c>
      <c r="W75" s="14" t="s">
        <v>10</v>
      </c>
      <c r="X75" s="14" t="s">
        <v>10</v>
      </c>
      <c r="Y75" s="14" t="s">
        <v>10</v>
      </c>
      <c r="Z75" s="14" t="s">
        <v>10</v>
      </c>
      <c r="AA75" s="14" t="s">
        <v>10</v>
      </c>
      <c r="AB75" s="14" t="s">
        <v>10</v>
      </c>
      <c r="AC75" s="14" t="s">
        <v>10</v>
      </c>
      <c r="AD75" s="14" t="s">
        <v>10</v>
      </c>
      <c r="AE75" s="14" t="s">
        <v>10</v>
      </c>
      <c r="AF75" s="14" t="s">
        <v>10</v>
      </c>
      <c r="AG75" s="14" t="s">
        <v>10</v>
      </c>
      <c r="AH75" s="14" t="s">
        <v>10</v>
      </c>
      <c r="AI75" s="14" t="s">
        <v>10</v>
      </c>
      <c r="AJ75" s="14" t="s">
        <v>10</v>
      </c>
      <c r="AK75" s="14" t="s">
        <v>10</v>
      </c>
      <c r="AL75" s="14" t="s">
        <v>10</v>
      </c>
      <c r="AM75" s="14" t="s">
        <v>10</v>
      </c>
      <c r="AN75" s="14" t="s">
        <v>10</v>
      </c>
      <c r="AO75" s="14" t="s">
        <v>10</v>
      </c>
      <c r="AP75" s="14" t="s">
        <v>10</v>
      </c>
      <c r="AQ75" s="14" t="s">
        <v>10</v>
      </c>
      <c r="AR75" s="14" t="s">
        <v>10</v>
      </c>
      <c r="AS75" s="14" t="s">
        <v>10</v>
      </c>
      <c r="AT75" s="14" t="s">
        <v>10</v>
      </c>
      <c r="AU75" s="14" t="s">
        <v>10</v>
      </c>
      <c r="AV75" s="14" t="s">
        <v>10</v>
      </c>
      <c r="AW75" s="14" t="s">
        <v>10</v>
      </c>
      <c r="AX75" s="14" t="s">
        <v>10</v>
      </c>
      <c r="AY75" s="14" t="s">
        <v>10</v>
      </c>
      <c r="AZ75" s="14" t="s">
        <v>10</v>
      </c>
      <c r="BA75" s="14" t="s">
        <v>10</v>
      </c>
      <c r="BB75" s="14" t="s">
        <v>10</v>
      </c>
      <c r="BC75" s="14" t="s">
        <v>10</v>
      </c>
      <c r="BD75" s="14" t="s">
        <v>10</v>
      </c>
      <c r="BE75" s="14" t="s">
        <v>10</v>
      </c>
      <c r="BF75" s="14" t="s">
        <v>10</v>
      </c>
      <c r="BG75" s="14" t="s">
        <v>10</v>
      </c>
      <c r="BH75" s="14" t="s">
        <v>10</v>
      </c>
      <c r="BI75" s="14" t="s">
        <v>10</v>
      </c>
      <c r="BJ75" s="14" t="s">
        <v>10</v>
      </c>
      <c r="BK75" s="14" t="s">
        <v>10</v>
      </c>
      <c r="BL75" s="14" t="s">
        <v>10</v>
      </c>
      <c r="BM75" s="14" t="s">
        <v>10</v>
      </c>
      <c r="BN75" s="14" t="s">
        <v>10</v>
      </c>
      <c r="BO75" s="14" t="s">
        <v>10</v>
      </c>
      <c r="BP75" s="14" t="s">
        <v>10</v>
      </c>
      <c r="BQ75" s="14" t="s">
        <v>10</v>
      </c>
      <c r="BR75" s="14" t="s">
        <v>10</v>
      </c>
      <c r="BS75" s="14" t="s">
        <v>10</v>
      </c>
      <c r="BT75" s="14" t="s">
        <v>10</v>
      </c>
      <c r="BU75" s="14" t="s">
        <v>10</v>
      </c>
      <c r="BV75" s="14" t="s">
        <v>10</v>
      </c>
      <c r="BW75" s="14" t="s">
        <v>10</v>
      </c>
      <c r="BX75" s="14" t="s">
        <v>10</v>
      </c>
      <c r="BY75" s="14" t="s">
        <v>10</v>
      </c>
      <c r="BZ75" s="14" t="s">
        <v>10</v>
      </c>
      <c r="CA75" s="14" t="s">
        <v>10</v>
      </c>
      <c r="CB75" s="14" t="s">
        <v>10</v>
      </c>
      <c r="CC75" s="14" t="s">
        <v>10</v>
      </c>
      <c r="CD75" s="14" t="s">
        <v>10</v>
      </c>
      <c r="CE75" s="14" t="s">
        <v>10</v>
      </c>
      <c r="CF75" s="14" t="s">
        <v>10</v>
      </c>
      <c r="CG75" s="14" t="s">
        <v>10</v>
      </c>
      <c r="CH75" s="14" t="s">
        <v>10</v>
      </c>
      <c r="CI75" s="14" t="s">
        <v>10</v>
      </c>
      <c r="CJ75" s="14" t="s">
        <v>10</v>
      </c>
      <c r="CK75" s="14" t="s">
        <v>10</v>
      </c>
      <c r="CL75">
        <v>2</v>
      </c>
      <c r="CM75">
        <v>2</v>
      </c>
      <c r="CN75">
        <v>2</v>
      </c>
      <c r="CO75">
        <v>0</v>
      </c>
      <c r="CP75">
        <v>2</v>
      </c>
      <c r="CQ75">
        <v>1</v>
      </c>
      <c r="CR75">
        <v>0</v>
      </c>
      <c r="CS75">
        <v>2</v>
      </c>
      <c r="CT75">
        <v>0</v>
      </c>
      <c r="CU75">
        <v>2</v>
      </c>
      <c r="CV75">
        <v>2</v>
      </c>
      <c r="CW75">
        <v>2</v>
      </c>
      <c r="CX75">
        <v>1</v>
      </c>
      <c r="CY75">
        <v>2</v>
      </c>
      <c r="CZ75">
        <v>1</v>
      </c>
      <c r="DA75">
        <v>2</v>
      </c>
      <c r="DB75">
        <v>1</v>
      </c>
      <c r="DC75">
        <v>2</v>
      </c>
      <c r="DD75">
        <v>1</v>
      </c>
      <c r="DE75">
        <v>2</v>
      </c>
      <c r="DF75">
        <v>1</v>
      </c>
      <c r="DG75">
        <v>1</v>
      </c>
      <c r="DH75">
        <v>2</v>
      </c>
      <c r="DI75">
        <v>2</v>
      </c>
      <c r="DJ75">
        <v>1</v>
      </c>
      <c r="DK75">
        <v>1</v>
      </c>
      <c r="DL75">
        <v>2</v>
      </c>
      <c r="DM75">
        <v>1</v>
      </c>
      <c r="DN75">
        <v>1</v>
      </c>
      <c r="DO75">
        <v>2</v>
      </c>
      <c r="DP75">
        <v>2</v>
      </c>
      <c r="DQ75">
        <v>1</v>
      </c>
      <c r="DR75">
        <v>1</v>
      </c>
      <c r="DS75">
        <v>1</v>
      </c>
      <c r="DT75">
        <v>2</v>
      </c>
      <c r="DU75">
        <v>1</v>
      </c>
      <c r="DV75">
        <v>2</v>
      </c>
      <c r="DW75">
        <v>1</v>
      </c>
      <c r="DX75">
        <v>2</v>
      </c>
      <c r="DY75">
        <v>1</v>
      </c>
      <c r="DZ75">
        <v>2</v>
      </c>
      <c r="EA75">
        <v>1</v>
      </c>
      <c r="EB75">
        <v>2</v>
      </c>
      <c r="EC75" s="14" t="s">
        <v>10</v>
      </c>
      <c r="ED75" s="14" t="s">
        <v>10</v>
      </c>
      <c r="EE75" s="14" t="s">
        <v>10</v>
      </c>
      <c r="EF75" s="14" t="s">
        <v>10</v>
      </c>
      <c r="EG75" s="14" t="s">
        <v>10</v>
      </c>
      <c r="EH75" s="14" t="s">
        <v>10</v>
      </c>
      <c r="EI75" s="14" t="s">
        <v>10</v>
      </c>
      <c r="EJ75" s="14" t="s">
        <v>10</v>
      </c>
      <c r="EK75" s="14" t="s">
        <v>10</v>
      </c>
      <c r="EL75" s="14" t="s">
        <v>10</v>
      </c>
      <c r="EM75" s="14" t="s">
        <v>10</v>
      </c>
      <c r="EN75" s="14" t="s">
        <v>10</v>
      </c>
      <c r="EO75" s="14" t="s">
        <v>10</v>
      </c>
      <c r="EP75" s="14" t="s">
        <v>10</v>
      </c>
      <c r="EQ75" s="14" t="s">
        <v>10</v>
      </c>
      <c r="ER75" s="14" t="s">
        <v>10</v>
      </c>
      <c r="ES75" s="14" t="s">
        <v>10</v>
      </c>
      <c r="ET75" s="14" t="s">
        <v>10</v>
      </c>
      <c r="EU75" s="14" t="s">
        <v>10</v>
      </c>
      <c r="EV75" s="14" t="s">
        <v>10</v>
      </c>
      <c r="EW75" s="14" t="s">
        <v>10</v>
      </c>
      <c r="EX75" s="14" t="s">
        <v>10</v>
      </c>
      <c r="EY75" s="14" t="s">
        <v>10</v>
      </c>
      <c r="EZ75" s="14" t="s">
        <v>10</v>
      </c>
      <c r="FA75" s="14" t="s">
        <v>10</v>
      </c>
      <c r="FB75" s="14" t="s">
        <v>10</v>
      </c>
      <c r="FC75" s="14" t="s">
        <v>10</v>
      </c>
      <c r="FD75" s="14" t="s">
        <v>10</v>
      </c>
      <c r="FE75" s="14" t="s">
        <v>10</v>
      </c>
      <c r="FF75" s="14" t="s">
        <v>10</v>
      </c>
      <c r="FG75">
        <v>2</v>
      </c>
      <c r="FH75">
        <v>3</v>
      </c>
      <c r="FI75">
        <v>2</v>
      </c>
      <c r="FJ75">
        <v>2</v>
      </c>
      <c r="FK75">
        <v>4</v>
      </c>
      <c r="FL75">
        <v>4</v>
      </c>
      <c r="FM75">
        <v>3</v>
      </c>
      <c r="FN75">
        <v>2</v>
      </c>
      <c r="FO75">
        <v>2</v>
      </c>
      <c r="FP75">
        <v>4</v>
      </c>
      <c r="FQ75">
        <v>2</v>
      </c>
      <c r="FR75">
        <v>4</v>
      </c>
      <c r="FS75">
        <v>2</v>
      </c>
      <c r="FT75">
        <v>2</v>
      </c>
      <c r="FU75">
        <v>3</v>
      </c>
      <c r="FV75">
        <v>4</v>
      </c>
      <c r="FW75">
        <v>4</v>
      </c>
      <c r="FX75">
        <v>2</v>
      </c>
      <c r="FY75">
        <v>4</v>
      </c>
      <c r="FZ75">
        <v>2</v>
      </c>
      <c r="GA75" s="7" t="str">
        <f t="shared" si="173"/>
        <v>21536</v>
      </c>
      <c r="GB75" s="25" t="str">
        <f t="shared" si="174"/>
        <v>Female</v>
      </c>
      <c r="GC75" s="5" t="str">
        <f t="shared" si="191"/>
        <v>Female</v>
      </c>
      <c r="GD75" s="5" t="str">
        <f t="shared" si="179"/>
        <v>19</v>
      </c>
      <c r="GE75" s="5" t="str">
        <f t="shared" si="180"/>
        <v>White</v>
      </c>
      <c r="GF75" s="5" t="str">
        <f t="shared" si="181"/>
        <v>Hisp/Lat</v>
      </c>
      <c r="GG75" s="5">
        <f t="shared" si="182"/>
        <v>0</v>
      </c>
      <c r="GH75" s="5">
        <f t="shared" si="183"/>
        <v>0</v>
      </c>
      <c r="GI75" s="5">
        <f t="shared" si="184"/>
        <v>0</v>
      </c>
      <c r="GJ75" s="5">
        <f t="shared" si="185"/>
        <v>0</v>
      </c>
      <c r="GK75" s="5">
        <f t="shared" si="186"/>
        <v>0</v>
      </c>
      <c r="GL75" s="5">
        <f t="shared" si="187"/>
        <v>1</v>
      </c>
      <c r="GM75" s="5">
        <f t="shared" si="188"/>
        <v>1</v>
      </c>
      <c r="GN75" s="5">
        <f t="shared" si="189"/>
        <v>1</v>
      </c>
      <c r="GO75" s="5">
        <f t="shared" si="190"/>
        <v>2</v>
      </c>
      <c r="GP75" s="2"/>
      <c r="GQ75" s="14" t="s">
        <v>10</v>
      </c>
      <c r="GR75" s="14" t="s">
        <v>10</v>
      </c>
      <c r="GS75" s="14" t="s">
        <v>10</v>
      </c>
      <c r="GT75" s="14" t="s">
        <v>10</v>
      </c>
      <c r="GU75" s="27" t="s">
        <v>10</v>
      </c>
      <c r="GV75" s="27" t="s">
        <v>10</v>
      </c>
      <c r="GW75" s="27" t="s">
        <v>10</v>
      </c>
      <c r="GX75" s="27" t="s">
        <v>10</v>
      </c>
      <c r="GY75" s="27" t="s">
        <v>10</v>
      </c>
      <c r="GZ75" s="27" t="s">
        <v>10</v>
      </c>
      <c r="HA75" s="27" t="s">
        <v>10</v>
      </c>
      <c r="HB75" s="5">
        <f t="shared" si="192"/>
        <v>25</v>
      </c>
      <c r="HC75" s="5" t="str">
        <f t="shared" si="142"/>
        <v>ok</v>
      </c>
      <c r="HD75" s="23">
        <v>1.0047559593674425E-2</v>
      </c>
      <c r="HE75" s="23">
        <f t="shared" si="143"/>
        <v>4.6004255004642376</v>
      </c>
      <c r="HF75" s="23">
        <v>0.88888888888888884</v>
      </c>
      <c r="HG75" s="23">
        <v>0.66666666666666663</v>
      </c>
      <c r="HH75" s="14" t="s">
        <v>10</v>
      </c>
      <c r="HI75" s="14" t="s">
        <v>10</v>
      </c>
      <c r="HJ75" s="14" t="s">
        <v>10</v>
      </c>
      <c r="HK75" s="14" t="s">
        <v>10</v>
      </c>
      <c r="HL75" s="14" t="s">
        <v>10</v>
      </c>
      <c r="HM75" s="5">
        <f t="shared" si="144"/>
        <v>9</v>
      </c>
      <c r="HN75" s="5">
        <f t="shared" si="145"/>
        <v>9</v>
      </c>
      <c r="HO75" s="5">
        <f t="shared" si="146"/>
        <v>15</v>
      </c>
      <c r="HP75" s="5">
        <f t="shared" si="147"/>
        <v>10</v>
      </c>
      <c r="HQ75" s="5">
        <f t="shared" si="148"/>
        <v>8</v>
      </c>
    </row>
    <row r="76" spans="1:225" x14ac:dyDescent="0.25">
      <c r="A76" s="11">
        <v>21539</v>
      </c>
      <c r="B76" s="13" t="s">
        <v>764</v>
      </c>
      <c r="C76" s="13" t="s">
        <v>775</v>
      </c>
      <c r="D76" s="13" t="s">
        <v>766</v>
      </c>
      <c r="E76" s="12">
        <v>1</v>
      </c>
      <c r="F76" s="12">
        <v>2</v>
      </c>
      <c r="G76" s="12">
        <v>2</v>
      </c>
      <c r="H76" s="12">
        <v>2</v>
      </c>
      <c r="I76" s="12">
        <v>2</v>
      </c>
      <c r="J76" s="12">
        <v>2</v>
      </c>
      <c r="K76" s="12">
        <v>2</v>
      </c>
      <c r="L76" s="12">
        <v>2</v>
      </c>
      <c r="M76" s="12">
        <v>2</v>
      </c>
      <c r="N76" s="12">
        <v>1</v>
      </c>
      <c r="O76" s="14" t="s">
        <v>10</v>
      </c>
      <c r="P76" s="14" t="s">
        <v>10</v>
      </c>
      <c r="Q76" s="14" t="s">
        <v>10</v>
      </c>
      <c r="R76" s="14" t="s">
        <v>10</v>
      </c>
      <c r="S76" s="14" t="s">
        <v>10</v>
      </c>
      <c r="T76" s="14" t="s">
        <v>10</v>
      </c>
      <c r="U76" s="14" t="s">
        <v>10</v>
      </c>
      <c r="V76" s="14" t="s">
        <v>10</v>
      </c>
      <c r="W76" s="14" t="s">
        <v>10</v>
      </c>
      <c r="X76" s="14" t="s">
        <v>10</v>
      </c>
      <c r="Y76" s="14" t="s">
        <v>10</v>
      </c>
      <c r="Z76" s="14" t="s">
        <v>10</v>
      </c>
      <c r="AA76" s="14" t="s">
        <v>10</v>
      </c>
      <c r="AB76" s="14" t="s">
        <v>10</v>
      </c>
      <c r="AC76" s="14" t="s">
        <v>10</v>
      </c>
      <c r="AD76" s="14" t="s">
        <v>10</v>
      </c>
      <c r="AE76" s="14" t="s">
        <v>10</v>
      </c>
      <c r="AF76" s="14" t="s">
        <v>10</v>
      </c>
      <c r="AG76" s="14" t="s">
        <v>10</v>
      </c>
      <c r="AH76" s="14" t="s">
        <v>10</v>
      </c>
      <c r="AI76" s="14" t="s">
        <v>10</v>
      </c>
      <c r="AJ76" s="14" t="s">
        <v>10</v>
      </c>
      <c r="AK76" s="14" t="s">
        <v>10</v>
      </c>
      <c r="AL76" s="14" t="s">
        <v>10</v>
      </c>
      <c r="AM76" s="14" t="s">
        <v>10</v>
      </c>
      <c r="AN76" s="14" t="s">
        <v>10</v>
      </c>
      <c r="AO76" s="14" t="s">
        <v>10</v>
      </c>
      <c r="AP76" s="14" t="s">
        <v>10</v>
      </c>
      <c r="AQ76" s="14" t="s">
        <v>10</v>
      </c>
      <c r="AR76" s="14" t="s">
        <v>10</v>
      </c>
      <c r="AS76" s="14" t="s">
        <v>10</v>
      </c>
      <c r="AT76" s="14" t="s">
        <v>10</v>
      </c>
      <c r="AU76" s="14" t="s">
        <v>10</v>
      </c>
      <c r="AV76" s="14" t="s">
        <v>10</v>
      </c>
      <c r="AW76" s="14" t="s">
        <v>10</v>
      </c>
      <c r="AX76" s="14" t="s">
        <v>10</v>
      </c>
      <c r="AY76" s="14" t="s">
        <v>10</v>
      </c>
      <c r="AZ76" s="14" t="s">
        <v>10</v>
      </c>
      <c r="BA76" s="14" t="s">
        <v>10</v>
      </c>
      <c r="BB76" s="14" t="s">
        <v>10</v>
      </c>
      <c r="BC76" s="14" t="s">
        <v>10</v>
      </c>
      <c r="BD76" s="14" t="s">
        <v>10</v>
      </c>
      <c r="BE76" s="14" t="s">
        <v>10</v>
      </c>
      <c r="BF76" s="14" t="s">
        <v>10</v>
      </c>
      <c r="BG76" s="14" t="s">
        <v>10</v>
      </c>
      <c r="BH76" s="14" t="s">
        <v>10</v>
      </c>
      <c r="BI76" s="14" t="s">
        <v>10</v>
      </c>
      <c r="BJ76" s="14" t="s">
        <v>10</v>
      </c>
      <c r="BK76" s="14" t="s">
        <v>10</v>
      </c>
      <c r="BL76" s="14" t="s">
        <v>10</v>
      </c>
      <c r="BM76" s="14" t="s">
        <v>10</v>
      </c>
      <c r="BN76" s="14" t="s">
        <v>10</v>
      </c>
      <c r="BO76" s="14" t="s">
        <v>10</v>
      </c>
      <c r="BP76" s="14" t="s">
        <v>10</v>
      </c>
      <c r="BQ76" s="14" t="s">
        <v>10</v>
      </c>
      <c r="BR76" s="14" t="s">
        <v>10</v>
      </c>
      <c r="BS76" s="14" t="s">
        <v>10</v>
      </c>
      <c r="BT76" s="14" t="s">
        <v>10</v>
      </c>
      <c r="BU76" s="14" t="s">
        <v>10</v>
      </c>
      <c r="BV76" s="14" t="s">
        <v>10</v>
      </c>
      <c r="BW76" s="14" t="s">
        <v>10</v>
      </c>
      <c r="BX76" s="14" t="s">
        <v>10</v>
      </c>
      <c r="BY76" s="14" t="s">
        <v>10</v>
      </c>
      <c r="BZ76" s="14" t="s">
        <v>10</v>
      </c>
      <c r="CA76" s="14" t="s">
        <v>10</v>
      </c>
      <c r="CB76" s="14" t="s">
        <v>10</v>
      </c>
      <c r="CC76" s="14" t="s">
        <v>10</v>
      </c>
      <c r="CD76" s="14" t="s">
        <v>10</v>
      </c>
      <c r="CE76" s="14" t="s">
        <v>10</v>
      </c>
      <c r="CF76" s="14" t="s">
        <v>10</v>
      </c>
      <c r="CG76" s="14" t="s">
        <v>10</v>
      </c>
      <c r="CH76" s="14" t="s">
        <v>10</v>
      </c>
      <c r="CI76" s="14" t="s">
        <v>10</v>
      </c>
      <c r="CJ76" s="14" t="s">
        <v>10</v>
      </c>
      <c r="CK76" s="14" t="s">
        <v>10</v>
      </c>
      <c r="CL76">
        <v>1</v>
      </c>
      <c r="CM76">
        <v>2</v>
      </c>
      <c r="CN76">
        <v>1</v>
      </c>
      <c r="CO76">
        <v>0</v>
      </c>
      <c r="CP76">
        <v>1</v>
      </c>
      <c r="CQ76">
        <v>0</v>
      </c>
      <c r="CR76">
        <v>2</v>
      </c>
      <c r="CS76">
        <v>1</v>
      </c>
      <c r="CT76">
        <v>1</v>
      </c>
      <c r="CU76">
        <v>2</v>
      </c>
      <c r="CV76">
        <v>1</v>
      </c>
      <c r="CW76">
        <v>1</v>
      </c>
      <c r="CX76">
        <v>0</v>
      </c>
      <c r="CY76">
        <v>1</v>
      </c>
      <c r="CZ76">
        <v>2</v>
      </c>
      <c r="DA76">
        <v>1</v>
      </c>
      <c r="DB76">
        <v>1</v>
      </c>
      <c r="DC76">
        <v>1</v>
      </c>
      <c r="DD76">
        <v>1</v>
      </c>
      <c r="DE76">
        <v>2</v>
      </c>
      <c r="DF76">
        <v>2</v>
      </c>
      <c r="DG76">
        <v>1</v>
      </c>
      <c r="DH76">
        <v>2</v>
      </c>
      <c r="DI76">
        <v>2</v>
      </c>
      <c r="DJ76">
        <v>1</v>
      </c>
      <c r="DK76">
        <v>1</v>
      </c>
      <c r="DL76">
        <v>2</v>
      </c>
      <c r="DM76">
        <v>1</v>
      </c>
      <c r="DN76">
        <v>1</v>
      </c>
      <c r="DO76">
        <v>2</v>
      </c>
      <c r="DP76">
        <v>1</v>
      </c>
      <c r="DQ76">
        <v>1</v>
      </c>
      <c r="DR76">
        <v>1</v>
      </c>
      <c r="DS76">
        <v>1</v>
      </c>
      <c r="DT76">
        <v>2</v>
      </c>
      <c r="DU76">
        <v>1</v>
      </c>
      <c r="DV76">
        <v>2</v>
      </c>
      <c r="DW76">
        <v>1</v>
      </c>
      <c r="DX76">
        <v>2</v>
      </c>
      <c r="DY76">
        <v>1</v>
      </c>
      <c r="DZ76">
        <v>2</v>
      </c>
      <c r="EA76">
        <v>1</v>
      </c>
      <c r="EB76">
        <v>2</v>
      </c>
      <c r="EC76" s="14" t="s">
        <v>10</v>
      </c>
      <c r="ED76" s="14" t="s">
        <v>10</v>
      </c>
      <c r="EE76" s="14" t="s">
        <v>10</v>
      </c>
      <c r="EF76" s="14" t="s">
        <v>10</v>
      </c>
      <c r="EG76" s="14" t="s">
        <v>10</v>
      </c>
      <c r="EH76" s="14" t="s">
        <v>10</v>
      </c>
      <c r="EI76" s="14" t="s">
        <v>10</v>
      </c>
      <c r="EJ76" s="14" t="s">
        <v>10</v>
      </c>
      <c r="EK76" s="14" t="s">
        <v>10</v>
      </c>
      <c r="EL76" s="14" t="s">
        <v>10</v>
      </c>
      <c r="EM76" s="14" t="s">
        <v>10</v>
      </c>
      <c r="EN76" s="14" t="s">
        <v>10</v>
      </c>
      <c r="EO76" s="14" t="s">
        <v>10</v>
      </c>
      <c r="EP76" s="14" t="s">
        <v>10</v>
      </c>
      <c r="EQ76" s="14" t="s">
        <v>10</v>
      </c>
      <c r="ER76" s="14" t="s">
        <v>10</v>
      </c>
      <c r="ES76" s="14" t="s">
        <v>10</v>
      </c>
      <c r="ET76" s="14" t="s">
        <v>10</v>
      </c>
      <c r="EU76" s="14" t="s">
        <v>10</v>
      </c>
      <c r="EV76" s="14" t="s">
        <v>10</v>
      </c>
      <c r="EW76" s="14" t="s">
        <v>10</v>
      </c>
      <c r="EX76" s="14" t="s">
        <v>10</v>
      </c>
      <c r="EY76" s="14" t="s">
        <v>10</v>
      </c>
      <c r="EZ76" s="14" t="s">
        <v>10</v>
      </c>
      <c r="FA76" s="14" t="s">
        <v>10</v>
      </c>
      <c r="FB76" s="14" t="s">
        <v>10</v>
      </c>
      <c r="FC76" s="14" t="s">
        <v>10</v>
      </c>
      <c r="FD76" s="14" t="s">
        <v>10</v>
      </c>
      <c r="FE76" s="14" t="s">
        <v>10</v>
      </c>
      <c r="FF76" s="14" t="s">
        <v>10</v>
      </c>
      <c r="FG76">
        <v>1</v>
      </c>
      <c r="FH76">
        <v>2</v>
      </c>
      <c r="FI76">
        <v>4</v>
      </c>
      <c r="FJ76">
        <v>2</v>
      </c>
      <c r="FK76">
        <v>2</v>
      </c>
      <c r="FL76">
        <v>3</v>
      </c>
      <c r="FM76">
        <v>2</v>
      </c>
      <c r="FN76">
        <v>2</v>
      </c>
      <c r="FO76">
        <v>4</v>
      </c>
      <c r="FP76">
        <v>4</v>
      </c>
      <c r="FQ76">
        <v>1</v>
      </c>
      <c r="FR76">
        <v>2</v>
      </c>
      <c r="FS76">
        <v>3</v>
      </c>
      <c r="FT76">
        <v>2</v>
      </c>
      <c r="FU76">
        <v>3</v>
      </c>
      <c r="FV76">
        <v>4</v>
      </c>
      <c r="FW76">
        <v>4</v>
      </c>
      <c r="FX76">
        <v>2</v>
      </c>
      <c r="FY76">
        <v>2</v>
      </c>
      <c r="FZ76">
        <v>3</v>
      </c>
      <c r="GA76" s="7">
        <f t="shared" si="173"/>
        <v>21539</v>
      </c>
      <c r="GB76" s="25" t="str">
        <f t="shared" si="174"/>
        <v>Female</v>
      </c>
      <c r="GC76" s="5" t="str">
        <f t="shared" si="191"/>
        <v>Female</v>
      </c>
      <c r="GD76" s="5" t="str">
        <f t="shared" si="179"/>
        <v>19</v>
      </c>
      <c r="GE76" s="5" t="str">
        <f t="shared" si="180"/>
        <v>White</v>
      </c>
      <c r="GF76" s="5" t="str">
        <f t="shared" si="181"/>
        <v>Hisp/Lat</v>
      </c>
      <c r="GG76" s="5">
        <f t="shared" si="182"/>
        <v>0</v>
      </c>
      <c r="GH76" s="5">
        <f t="shared" si="183"/>
        <v>0</v>
      </c>
      <c r="GI76" s="5">
        <f t="shared" si="184"/>
        <v>0</v>
      </c>
      <c r="GJ76" s="5">
        <f t="shared" si="185"/>
        <v>0</v>
      </c>
      <c r="GK76" s="5">
        <f t="shared" si="186"/>
        <v>0</v>
      </c>
      <c r="GL76" s="5">
        <f t="shared" si="187"/>
        <v>2</v>
      </c>
      <c r="GM76" s="5">
        <f t="shared" si="188"/>
        <v>2</v>
      </c>
      <c r="GN76" s="5">
        <f t="shared" si="189"/>
        <v>2</v>
      </c>
      <c r="GO76" s="5">
        <f t="shared" si="190"/>
        <v>1</v>
      </c>
      <c r="GP76" s="2"/>
      <c r="GQ76" s="14" t="s">
        <v>10</v>
      </c>
      <c r="GR76" s="14" t="s">
        <v>10</v>
      </c>
      <c r="GS76" s="14" t="s">
        <v>10</v>
      </c>
      <c r="GT76" s="14" t="s">
        <v>10</v>
      </c>
      <c r="GU76" s="27" t="s">
        <v>10</v>
      </c>
      <c r="GV76" s="27" t="s">
        <v>10</v>
      </c>
      <c r="GW76" s="27" t="s">
        <v>10</v>
      </c>
      <c r="GX76" s="27" t="s">
        <v>10</v>
      </c>
      <c r="GY76" s="27" t="s">
        <v>10</v>
      </c>
      <c r="GZ76" s="27" t="s">
        <v>10</v>
      </c>
      <c r="HA76" s="27" t="s">
        <v>10</v>
      </c>
      <c r="HB76" s="5">
        <f t="shared" si="192"/>
        <v>21</v>
      </c>
      <c r="HC76" s="5" t="str">
        <f t="shared" si="142"/>
        <v>ok</v>
      </c>
      <c r="HD76" s="23">
        <v>1.3454728788388135E-2</v>
      </c>
      <c r="HE76" s="23">
        <f t="shared" si="143"/>
        <v>4.3084246519452449</v>
      </c>
      <c r="HF76" s="23">
        <v>1</v>
      </c>
      <c r="HG76" s="23">
        <v>0.44444444444444442</v>
      </c>
      <c r="HH76" s="14" t="s">
        <v>10</v>
      </c>
      <c r="HI76" s="14" t="s">
        <v>10</v>
      </c>
      <c r="HJ76" s="14" t="s">
        <v>10</v>
      </c>
      <c r="HK76" s="14" t="s">
        <v>10</v>
      </c>
      <c r="HL76" s="14" t="s">
        <v>10</v>
      </c>
      <c r="HM76" s="5">
        <f t="shared" si="144"/>
        <v>9</v>
      </c>
      <c r="HN76" s="5">
        <f t="shared" si="145"/>
        <v>6</v>
      </c>
      <c r="HO76" s="5">
        <f t="shared" si="146"/>
        <v>8</v>
      </c>
      <c r="HP76" s="5">
        <f t="shared" si="147"/>
        <v>8</v>
      </c>
      <c r="HQ76" s="5">
        <f t="shared" si="148"/>
        <v>5</v>
      </c>
    </row>
    <row r="77" spans="1:225" x14ac:dyDescent="0.25">
      <c r="A77" s="11">
        <v>21540</v>
      </c>
      <c r="B77" s="13" t="s">
        <v>764</v>
      </c>
      <c r="C77" s="13" t="s">
        <v>768</v>
      </c>
      <c r="D77" s="13" t="s">
        <v>766</v>
      </c>
      <c r="E77" s="12">
        <v>2</v>
      </c>
      <c r="F77" s="12">
        <v>1</v>
      </c>
      <c r="G77" s="12">
        <v>2</v>
      </c>
      <c r="H77" s="12">
        <v>1</v>
      </c>
      <c r="I77" s="12">
        <v>2</v>
      </c>
      <c r="J77" s="12">
        <v>2</v>
      </c>
      <c r="K77" s="12">
        <v>3</v>
      </c>
      <c r="L77" s="12">
        <v>4</v>
      </c>
      <c r="M77" s="12">
        <v>4</v>
      </c>
      <c r="N77" s="12">
        <v>3</v>
      </c>
      <c r="O77" s="14" t="s">
        <v>10</v>
      </c>
      <c r="P77" s="14" t="s">
        <v>10</v>
      </c>
      <c r="Q77" s="14" t="s">
        <v>10</v>
      </c>
      <c r="R77" s="14" t="s">
        <v>10</v>
      </c>
      <c r="S77" s="14" t="s">
        <v>10</v>
      </c>
      <c r="T77" s="14" t="s">
        <v>10</v>
      </c>
      <c r="U77" s="14" t="s">
        <v>10</v>
      </c>
      <c r="V77" s="14" t="s">
        <v>10</v>
      </c>
      <c r="W77" s="14" t="s">
        <v>10</v>
      </c>
      <c r="X77" s="14" t="s">
        <v>10</v>
      </c>
      <c r="Y77" s="14" t="s">
        <v>10</v>
      </c>
      <c r="Z77" s="14" t="s">
        <v>10</v>
      </c>
      <c r="AA77" s="14" t="s">
        <v>10</v>
      </c>
      <c r="AB77" s="14" t="s">
        <v>10</v>
      </c>
      <c r="AC77" s="14" t="s">
        <v>10</v>
      </c>
      <c r="AD77" s="14" t="s">
        <v>10</v>
      </c>
      <c r="AE77" s="14" t="s">
        <v>10</v>
      </c>
      <c r="AF77" s="14" t="s">
        <v>10</v>
      </c>
      <c r="AG77" s="14" t="s">
        <v>10</v>
      </c>
      <c r="AH77" s="14" t="s">
        <v>10</v>
      </c>
      <c r="AI77" s="14" t="s">
        <v>10</v>
      </c>
      <c r="AJ77" s="14" t="s">
        <v>10</v>
      </c>
      <c r="AK77" s="14" t="s">
        <v>10</v>
      </c>
      <c r="AL77" s="14" t="s">
        <v>10</v>
      </c>
      <c r="AM77" s="14" t="s">
        <v>10</v>
      </c>
      <c r="AN77" s="14" t="s">
        <v>10</v>
      </c>
      <c r="AO77" s="14" t="s">
        <v>10</v>
      </c>
      <c r="AP77" s="14" t="s">
        <v>10</v>
      </c>
      <c r="AQ77" s="14" t="s">
        <v>10</v>
      </c>
      <c r="AR77" s="14" t="s">
        <v>10</v>
      </c>
      <c r="AS77" s="14" t="s">
        <v>10</v>
      </c>
      <c r="AT77" s="14" t="s">
        <v>10</v>
      </c>
      <c r="AU77" s="14" t="s">
        <v>10</v>
      </c>
      <c r="AV77" s="14" t="s">
        <v>10</v>
      </c>
      <c r="AW77" s="14" t="s">
        <v>10</v>
      </c>
      <c r="AX77" s="14" t="s">
        <v>10</v>
      </c>
      <c r="AY77" s="14" t="s">
        <v>10</v>
      </c>
      <c r="AZ77" s="14" t="s">
        <v>10</v>
      </c>
      <c r="BA77" s="14" t="s">
        <v>10</v>
      </c>
      <c r="BB77" s="14" t="s">
        <v>10</v>
      </c>
      <c r="BC77" s="14" t="s">
        <v>10</v>
      </c>
      <c r="BD77" s="14" t="s">
        <v>10</v>
      </c>
      <c r="BE77" s="14" t="s">
        <v>10</v>
      </c>
      <c r="BF77" s="14" t="s">
        <v>10</v>
      </c>
      <c r="BG77" s="14" t="s">
        <v>10</v>
      </c>
      <c r="BH77" s="14" t="s">
        <v>10</v>
      </c>
      <c r="BI77" s="14" t="s">
        <v>10</v>
      </c>
      <c r="BJ77" s="14" t="s">
        <v>10</v>
      </c>
      <c r="BK77" s="14" t="s">
        <v>10</v>
      </c>
      <c r="BL77" s="14" t="s">
        <v>10</v>
      </c>
      <c r="BM77" s="14" t="s">
        <v>10</v>
      </c>
      <c r="BN77" s="14" t="s">
        <v>10</v>
      </c>
      <c r="BO77" s="14" t="s">
        <v>10</v>
      </c>
      <c r="BP77" s="14" t="s">
        <v>10</v>
      </c>
      <c r="BQ77" s="14" t="s">
        <v>10</v>
      </c>
      <c r="BR77" s="14" t="s">
        <v>10</v>
      </c>
      <c r="BS77" s="14" t="s">
        <v>10</v>
      </c>
      <c r="BT77" s="14" t="s">
        <v>10</v>
      </c>
      <c r="BU77" s="14" t="s">
        <v>10</v>
      </c>
      <c r="BV77" s="14" t="s">
        <v>10</v>
      </c>
      <c r="BW77" s="14" t="s">
        <v>10</v>
      </c>
      <c r="BX77" s="14" t="s">
        <v>10</v>
      </c>
      <c r="BY77" s="14" t="s">
        <v>10</v>
      </c>
      <c r="BZ77" s="14" t="s">
        <v>10</v>
      </c>
      <c r="CA77" s="14" t="s">
        <v>10</v>
      </c>
      <c r="CB77" s="14" t="s">
        <v>10</v>
      </c>
      <c r="CC77" s="14" t="s">
        <v>10</v>
      </c>
      <c r="CD77" s="14" t="s">
        <v>10</v>
      </c>
      <c r="CE77" s="14" t="s">
        <v>10</v>
      </c>
      <c r="CF77" s="14" t="s">
        <v>10</v>
      </c>
      <c r="CG77" s="14" t="s">
        <v>10</v>
      </c>
      <c r="CH77" s="14" t="s">
        <v>10</v>
      </c>
      <c r="CI77" s="14" t="s">
        <v>10</v>
      </c>
      <c r="CJ77" s="14" t="s">
        <v>10</v>
      </c>
      <c r="CK77" s="14" t="s">
        <v>10</v>
      </c>
      <c r="CL77">
        <v>1</v>
      </c>
      <c r="CM77">
        <v>1</v>
      </c>
      <c r="CN77">
        <v>2</v>
      </c>
      <c r="CO77">
        <v>1</v>
      </c>
      <c r="CP77">
        <v>2</v>
      </c>
      <c r="CQ77">
        <v>0</v>
      </c>
      <c r="CR77">
        <v>2</v>
      </c>
      <c r="CS77">
        <v>2</v>
      </c>
      <c r="CT77">
        <v>1</v>
      </c>
      <c r="CU77">
        <v>2</v>
      </c>
      <c r="CV77">
        <v>1</v>
      </c>
      <c r="CW77">
        <v>1</v>
      </c>
      <c r="CX77">
        <v>1</v>
      </c>
      <c r="CY77">
        <v>0</v>
      </c>
      <c r="CZ77">
        <v>2</v>
      </c>
      <c r="DA77">
        <v>1</v>
      </c>
      <c r="DB77">
        <v>1</v>
      </c>
      <c r="DC77">
        <v>2</v>
      </c>
      <c r="DD77">
        <v>2</v>
      </c>
      <c r="DE77">
        <v>2</v>
      </c>
      <c r="DF77">
        <v>2</v>
      </c>
      <c r="DG77">
        <v>2</v>
      </c>
      <c r="DH77">
        <v>2</v>
      </c>
      <c r="DI77">
        <v>2</v>
      </c>
      <c r="DJ77">
        <v>1</v>
      </c>
      <c r="DK77">
        <v>2</v>
      </c>
      <c r="DL77">
        <v>2</v>
      </c>
      <c r="DM77">
        <v>2</v>
      </c>
      <c r="DN77">
        <v>1</v>
      </c>
      <c r="DO77">
        <v>2</v>
      </c>
      <c r="DP77">
        <v>2</v>
      </c>
      <c r="DQ77">
        <v>2</v>
      </c>
      <c r="DR77">
        <v>1</v>
      </c>
      <c r="DS77">
        <v>2</v>
      </c>
      <c r="DT77">
        <v>2</v>
      </c>
      <c r="DU77">
        <v>1</v>
      </c>
      <c r="DV77">
        <v>2</v>
      </c>
      <c r="DW77">
        <v>1</v>
      </c>
      <c r="DX77">
        <v>2</v>
      </c>
      <c r="DY77">
        <v>1</v>
      </c>
      <c r="DZ77">
        <v>2</v>
      </c>
      <c r="EA77">
        <v>1</v>
      </c>
      <c r="EB77">
        <v>2</v>
      </c>
      <c r="EC77" s="14" t="s">
        <v>10</v>
      </c>
      <c r="ED77" s="14" t="s">
        <v>10</v>
      </c>
      <c r="EE77" s="14" t="s">
        <v>10</v>
      </c>
      <c r="EF77" s="14" t="s">
        <v>10</v>
      </c>
      <c r="EG77" s="14" t="s">
        <v>10</v>
      </c>
      <c r="EH77" s="14" t="s">
        <v>10</v>
      </c>
      <c r="EI77" s="14" t="s">
        <v>10</v>
      </c>
      <c r="EJ77" s="14" t="s">
        <v>10</v>
      </c>
      <c r="EK77" s="14" t="s">
        <v>10</v>
      </c>
      <c r="EL77" s="14" t="s">
        <v>10</v>
      </c>
      <c r="EM77" s="14" t="s">
        <v>10</v>
      </c>
      <c r="EN77" s="14" t="s">
        <v>10</v>
      </c>
      <c r="EO77" s="14" t="s">
        <v>10</v>
      </c>
      <c r="EP77" s="14" t="s">
        <v>10</v>
      </c>
      <c r="EQ77" s="14" t="s">
        <v>10</v>
      </c>
      <c r="ER77" s="14" t="s">
        <v>10</v>
      </c>
      <c r="ES77" s="14" t="s">
        <v>10</v>
      </c>
      <c r="ET77" s="14" t="s">
        <v>10</v>
      </c>
      <c r="EU77" s="14" t="s">
        <v>10</v>
      </c>
      <c r="EV77" s="14" t="s">
        <v>10</v>
      </c>
      <c r="EW77" s="14" t="s">
        <v>10</v>
      </c>
      <c r="EX77" s="14" t="s">
        <v>10</v>
      </c>
      <c r="EY77" s="14" t="s">
        <v>10</v>
      </c>
      <c r="EZ77" s="14" t="s">
        <v>10</v>
      </c>
      <c r="FA77" s="14" t="s">
        <v>10</v>
      </c>
      <c r="FB77" s="14" t="s">
        <v>10</v>
      </c>
      <c r="FC77" s="14" t="s">
        <v>10</v>
      </c>
      <c r="FD77" s="14" t="s">
        <v>10</v>
      </c>
      <c r="FE77" s="14" t="s">
        <v>10</v>
      </c>
      <c r="FF77" s="14" t="s">
        <v>10</v>
      </c>
      <c r="FG77">
        <v>1</v>
      </c>
      <c r="FH77">
        <v>1</v>
      </c>
      <c r="FI77">
        <v>2</v>
      </c>
      <c r="FJ77">
        <v>1</v>
      </c>
      <c r="FK77">
        <v>1</v>
      </c>
      <c r="FL77">
        <v>2</v>
      </c>
      <c r="FM77">
        <v>1</v>
      </c>
      <c r="FN77">
        <v>2</v>
      </c>
      <c r="FO77">
        <v>3</v>
      </c>
      <c r="FP77">
        <v>4</v>
      </c>
      <c r="FQ77">
        <v>1</v>
      </c>
      <c r="FR77">
        <v>1</v>
      </c>
      <c r="FS77">
        <v>2</v>
      </c>
      <c r="FT77">
        <v>2</v>
      </c>
      <c r="FU77">
        <v>2</v>
      </c>
      <c r="FV77">
        <v>4</v>
      </c>
      <c r="FW77">
        <v>2</v>
      </c>
      <c r="FX77">
        <v>4</v>
      </c>
      <c r="FY77">
        <v>2</v>
      </c>
      <c r="FZ77">
        <v>2</v>
      </c>
      <c r="GA77" s="7">
        <f t="shared" si="173"/>
        <v>21540</v>
      </c>
      <c r="GB77" s="25" t="str">
        <f t="shared" si="174"/>
        <v>Female</v>
      </c>
      <c r="GC77" s="5" t="str">
        <f t="shared" si="191"/>
        <v>Female</v>
      </c>
      <c r="GD77" s="5" t="str">
        <f t="shared" si="179"/>
        <v>18</v>
      </c>
      <c r="GE77" s="5" t="str">
        <f t="shared" si="180"/>
        <v>White</v>
      </c>
      <c r="GF77" s="5" t="str">
        <f t="shared" si="181"/>
        <v>notHisp/Lat</v>
      </c>
      <c r="GG77" s="5">
        <f t="shared" si="182"/>
        <v>1</v>
      </c>
      <c r="GH77" s="5">
        <f t="shared" si="183"/>
        <v>0</v>
      </c>
      <c r="GI77" s="5">
        <f t="shared" si="184"/>
        <v>1</v>
      </c>
      <c r="GJ77" s="5">
        <f t="shared" si="185"/>
        <v>0</v>
      </c>
      <c r="GK77" s="5">
        <f t="shared" si="186"/>
        <v>0</v>
      </c>
      <c r="GL77" s="5">
        <f t="shared" si="187"/>
        <v>3</v>
      </c>
      <c r="GM77" s="5">
        <f t="shared" si="188"/>
        <v>4</v>
      </c>
      <c r="GN77" s="5">
        <f t="shared" si="189"/>
        <v>4</v>
      </c>
      <c r="GO77" s="5">
        <f t="shared" si="190"/>
        <v>3</v>
      </c>
      <c r="GP77" s="2"/>
      <c r="GQ77" s="14" t="s">
        <v>10</v>
      </c>
      <c r="GR77" s="14" t="s">
        <v>10</v>
      </c>
      <c r="GS77" s="14" t="s">
        <v>10</v>
      </c>
      <c r="GT77" s="14" t="s">
        <v>10</v>
      </c>
      <c r="GU77" s="27" t="s">
        <v>10</v>
      </c>
      <c r="GV77" s="27" t="s">
        <v>10</v>
      </c>
      <c r="GW77" s="27" t="s">
        <v>10</v>
      </c>
      <c r="GX77" s="27" t="s">
        <v>10</v>
      </c>
      <c r="GY77" s="27" t="s">
        <v>10</v>
      </c>
      <c r="GZ77" s="27" t="s">
        <v>10</v>
      </c>
      <c r="HA77" s="27" t="s">
        <v>10</v>
      </c>
      <c r="HB77" s="5">
        <f t="shared" si="192"/>
        <v>20</v>
      </c>
      <c r="HC77" s="5" t="str">
        <f t="shared" si="142"/>
        <v>ok</v>
      </c>
      <c r="HD77" s="23">
        <v>1.1551333908318695E-3</v>
      </c>
      <c r="HE77" s="23">
        <f t="shared" si="143"/>
        <v>6.7635394517791028</v>
      </c>
      <c r="HF77" s="23">
        <v>0.92592592592592593</v>
      </c>
      <c r="HG77" s="23">
        <v>0.77777777777777779</v>
      </c>
      <c r="HH77" s="14" t="s">
        <v>10</v>
      </c>
      <c r="HI77" s="14" t="s">
        <v>10</v>
      </c>
      <c r="HJ77" s="14" t="s">
        <v>10</v>
      </c>
      <c r="HK77" s="14" t="s">
        <v>10</v>
      </c>
      <c r="HL77" s="14" t="s">
        <v>10</v>
      </c>
      <c r="HM77" s="5">
        <f t="shared" si="144"/>
        <v>12</v>
      </c>
      <c r="HN77" s="5">
        <f t="shared" si="145"/>
        <v>4</v>
      </c>
      <c r="HO77" s="5">
        <f t="shared" si="146"/>
        <v>5</v>
      </c>
      <c r="HP77" s="5">
        <f t="shared" si="147"/>
        <v>7</v>
      </c>
      <c r="HQ77" s="5">
        <f t="shared" si="148"/>
        <v>10</v>
      </c>
    </row>
    <row r="78" spans="1:225" x14ac:dyDescent="0.25">
      <c r="A78" s="11">
        <v>21544</v>
      </c>
      <c r="B78" s="13" t="s">
        <v>771</v>
      </c>
      <c r="C78" s="13" t="s">
        <v>782</v>
      </c>
      <c r="D78" s="13" t="s">
        <v>766</v>
      </c>
      <c r="E78" s="12">
        <v>2</v>
      </c>
      <c r="F78" s="12">
        <v>2</v>
      </c>
      <c r="G78" s="12">
        <v>2</v>
      </c>
      <c r="H78" s="12">
        <v>1</v>
      </c>
      <c r="I78" s="12">
        <v>2</v>
      </c>
      <c r="J78" s="12">
        <v>1</v>
      </c>
      <c r="K78" s="12">
        <v>3</v>
      </c>
      <c r="L78" s="12">
        <v>3</v>
      </c>
      <c r="M78" s="12">
        <v>2</v>
      </c>
      <c r="N78" s="12">
        <v>2</v>
      </c>
      <c r="O78" s="14" t="s">
        <v>10</v>
      </c>
      <c r="P78" s="14" t="s">
        <v>10</v>
      </c>
      <c r="Q78" s="14" t="s">
        <v>10</v>
      </c>
      <c r="R78" s="14" t="s">
        <v>10</v>
      </c>
      <c r="S78" s="14" t="s">
        <v>10</v>
      </c>
      <c r="T78" s="14" t="s">
        <v>10</v>
      </c>
      <c r="U78" s="14" t="s">
        <v>10</v>
      </c>
      <c r="V78" s="14" t="s">
        <v>10</v>
      </c>
      <c r="W78" s="14" t="s">
        <v>10</v>
      </c>
      <c r="X78" s="14" t="s">
        <v>10</v>
      </c>
      <c r="Y78" s="14" t="s">
        <v>10</v>
      </c>
      <c r="Z78" s="14" t="s">
        <v>10</v>
      </c>
      <c r="AA78" s="14" t="s">
        <v>10</v>
      </c>
      <c r="AB78" s="14" t="s">
        <v>10</v>
      </c>
      <c r="AC78" s="14" t="s">
        <v>10</v>
      </c>
      <c r="AD78" s="14" t="s">
        <v>10</v>
      </c>
      <c r="AE78" s="14" t="s">
        <v>10</v>
      </c>
      <c r="AF78" s="14" t="s">
        <v>10</v>
      </c>
      <c r="AG78" s="14" t="s">
        <v>10</v>
      </c>
      <c r="AH78" s="14" t="s">
        <v>10</v>
      </c>
      <c r="AI78" s="14" t="s">
        <v>10</v>
      </c>
      <c r="AJ78" s="14" t="s">
        <v>10</v>
      </c>
      <c r="AK78" s="14" t="s">
        <v>10</v>
      </c>
      <c r="AL78" s="14" t="s">
        <v>10</v>
      </c>
      <c r="AM78" s="14" t="s">
        <v>10</v>
      </c>
      <c r="AN78" s="14" t="s">
        <v>10</v>
      </c>
      <c r="AO78" s="14" t="s">
        <v>10</v>
      </c>
      <c r="AP78" s="14" t="s">
        <v>10</v>
      </c>
      <c r="AQ78" s="14" t="s">
        <v>10</v>
      </c>
      <c r="AR78" s="14" t="s">
        <v>10</v>
      </c>
      <c r="AS78" s="14" t="s">
        <v>10</v>
      </c>
      <c r="AT78" s="14" t="s">
        <v>10</v>
      </c>
      <c r="AU78" s="14" t="s">
        <v>10</v>
      </c>
      <c r="AV78" s="14" t="s">
        <v>10</v>
      </c>
      <c r="AW78" s="14" t="s">
        <v>10</v>
      </c>
      <c r="AX78" s="14" t="s">
        <v>10</v>
      </c>
      <c r="AY78" s="14" t="s">
        <v>10</v>
      </c>
      <c r="AZ78" s="14" t="s">
        <v>10</v>
      </c>
      <c r="BA78" s="14" t="s">
        <v>10</v>
      </c>
      <c r="BB78" s="14" t="s">
        <v>10</v>
      </c>
      <c r="BC78" s="14" t="s">
        <v>10</v>
      </c>
      <c r="BD78" s="14" t="s">
        <v>10</v>
      </c>
      <c r="BE78" s="14" t="s">
        <v>10</v>
      </c>
      <c r="BF78" s="14" t="s">
        <v>10</v>
      </c>
      <c r="BG78" s="14" t="s">
        <v>10</v>
      </c>
      <c r="BH78" s="14" t="s">
        <v>10</v>
      </c>
      <c r="BI78" s="14" t="s">
        <v>10</v>
      </c>
      <c r="BJ78" s="14" t="s">
        <v>10</v>
      </c>
      <c r="BK78" s="14" t="s">
        <v>10</v>
      </c>
      <c r="BL78" s="14" t="s">
        <v>10</v>
      </c>
      <c r="BM78" s="14" t="s">
        <v>10</v>
      </c>
      <c r="BN78" s="14" t="s">
        <v>10</v>
      </c>
      <c r="BO78" s="14" t="s">
        <v>10</v>
      </c>
      <c r="BP78" s="14" t="s">
        <v>10</v>
      </c>
      <c r="BQ78" s="14" t="s">
        <v>10</v>
      </c>
      <c r="BR78" s="14" t="s">
        <v>10</v>
      </c>
      <c r="BS78" s="14" t="s">
        <v>10</v>
      </c>
      <c r="BT78" s="14" t="s">
        <v>10</v>
      </c>
      <c r="BU78" s="14" t="s">
        <v>10</v>
      </c>
      <c r="BV78" s="14" t="s">
        <v>10</v>
      </c>
      <c r="BW78" s="14" t="s">
        <v>10</v>
      </c>
      <c r="BX78" s="14" t="s">
        <v>10</v>
      </c>
      <c r="BY78" s="14" t="s">
        <v>10</v>
      </c>
      <c r="BZ78" s="14" t="s">
        <v>10</v>
      </c>
      <c r="CA78" s="14" t="s">
        <v>10</v>
      </c>
      <c r="CB78" s="14" t="s">
        <v>10</v>
      </c>
      <c r="CC78" s="14" t="s">
        <v>10</v>
      </c>
      <c r="CD78" s="14" t="s">
        <v>10</v>
      </c>
      <c r="CE78" s="14" t="s">
        <v>10</v>
      </c>
      <c r="CF78" s="14" t="s">
        <v>10</v>
      </c>
      <c r="CG78" s="14" t="s">
        <v>10</v>
      </c>
      <c r="CH78" s="14" t="s">
        <v>10</v>
      </c>
      <c r="CI78" s="14" t="s">
        <v>10</v>
      </c>
      <c r="CJ78" s="14" t="s">
        <v>10</v>
      </c>
      <c r="CK78" s="14" t="s">
        <v>10</v>
      </c>
      <c r="CL78">
        <v>2</v>
      </c>
      <c r="CM78">
        <v>1</v>
      </c>
      <c r="CN78">
        <v>2</v>
      </c>
      <c r="CO78">
        <v>0</v>
      </c>
      <c r="CP78">
        <v>1</v>
      </c>
      <c r="CQ78">
        <v>0</v>
      </c>
      <c r="CR78">
        <v>2</v>
      </c>
      <c r="CS78">
        <v>1</v>
      </c>
      <c r="CT78">
        <v>0</v>
      </c>
      <c r="CU78">
        <v>1</v>
      </c>
      <c r="CV78">
        <v>1</v>
      </c>
      <c r="CW78">
        <v>2</v>
      </c>
      <c r="CX78">
        <v>1</v>
      </c>
      <c r="CY78">
        <v>1</v>
      </c>
      <c r="CZ78">
        <v>0</v>
      </c>
      <c r="DA78">
        <v>2</v>
      </c>
      <c r="DB78">
        <v>1</v>
      </c>
      <c r="DC78">
        <v>2</v>
      </c>
      <c r="DD78">
        <v>1</v>
      </c>
      <c r="DE78">
        <v>2</v>
      </c>
      <c r="DF78">
        <v>2</v>
      </c>
      <c r="DG78">
        <v>1</v>
      </c>
      <c r="DH78">
        <v>2</v>
      </c>
      <c r="DI78">
        <v>2</v>
      </c>
      <c r="DJ78">
        <v>1</v>
      </c>
      <c r="DK78">
        <v>1</v>
      </c>
      <c r="DL78">
        <v>2</v>
      </c>
      <c r="DM78">
        <v>1</v>
      </c>
      <c r="DN78">
        <v>1</v>
      </c>
      <c r="DO78">
        <v>2</v>
      </c>
      <c r="DP78">
        <v>1</v>
      </c>
      <c r="DQ78">
        <v>1</v>
      </c>
      <c r="DR78">
        <v>1</v>
      </c>
      <c r="DS78">
        <v>2</v>
      </c>
      <c r="DT78">
        <v>2</v>
      </c>
      <c r="DU78">
        <v>1</v>
      </c>
      <c r="DV78">
        <v>2</v>
      </c>
      <c r="DW78">
        <v>1</v>
      </c>
      <c r="DX78">
        <v>2</v>
      </c>
      <c r="DY78">
        <v>1</v>
      </c>
      <c r="DZ78">
        <v>2</v>
      </c>
      <c r="EA78">
        <v>1</v>
      </c>
      <c r="EB78">
        <v>2</v>
      </c>
      <c r="EC78" s="14" t="s">
        <v>10</v>
      </c>
      <c r="ED78" s="14" t="s">
        <v>10</v>
      </c>
      <c r="EE78" s="14" t="s">
        <v>10</v>
      </c>
      <c r="EF78" s="14" t="s">
        <v>10</v>
      </c>
      <c r="EG78" s="14" t="s">
        <v>10</v>
      </c>
      <c r="EH78" s="14" t="s">
        <v>10</v>
      </c>
      <c r="EI78" s="14" t="s">
        <v>10</v>
      </c>
      <c r="EJ78" s="14" t="s">
        <v>10</v>
      </c>
      <c r="EK78" s="14" t="s">
        <v>10</v>
      </c>
      <c r="EL78" s="14" t="s">
        <v>10</v>
      </c>
      <c r="EM78" s="14" t="s">
        <v>10</v>
      </c>
      <c r="EN78" s="14" t="s">
        <v>10</v>
      </c>
      <c r="EO78" s="14" t="s">
        <v>10</v>
      </c>
      <c r="EP78" s="14" t="s">
        <v>10</v>
      </c>
      <c r="EQ78" s="14" t="s">
        <v>10</v>
      </c>
      <c r="ER78" s="14" t="s">
        <v>10</v>
      </c>
      <c r="ES78" s="14" t="s">
        <v>10</v>
      </c>
      <c r="ET78" s="14" t="s">
        <v>10</v>
      </c>
      <c r="EU78" s="14" t="s">
        <v>10</v>
      </c>
      <c r="EV78" s="14" t="s">
        <v>10</v>
      </c>
      <c r="EW78" s="14" t="s">
        <v>10</v>
      </c>
      <c r="EX78" s="14" t="s">
        <v>10</v>
      </c>
      <c r="EY78" s="14" t="s">
        <v>10</v>
      </c>
      <c r="EZ78" s="14" t="s">
        <v>10</v>
      </c>
      <c r="FA78" s="14" t="s">
        <v>10</v>
      </c>
      <c r="FB78" s="14" t="s">
        <v>10</v>
      </c>
      <c r="FC78" s="14" t="s">
        <v>10</v>
      </c>
      <c r="FD78" s="14" t="s">
        <v>10</v>
      </c>
      <c r="FE78" s="14" t="s">
        <v>10</v>
      </c>
      <c r="FF78" s="14" t="s">
        <v>10</v>
      </c>
      <c r="FG78">
        <v>1</v>
      </c>
      <c r="FH78">
        <v>1</v>
      </c>
      <c r="FI78">
        <v>3</v>
      </c>
      <c r="FJ78">
        <v>2</v>
      </c>
      <c r="FK78">
        <v>2</v>
      </c>
      <c r="FL78">
        <v>2</v>
      </c>
      <c r="FM78">
        <v>3</v>
      </c>
      <c r="FN78">
        <v>2</v>
      </c>
      <c r="FO78">
        <v>2</v>
      </c>
      <c r="FP78">
        <v>3</v>
      </c>
      <c r="FQ78">
        <v>2</v>
      </c>
      <c r="FR78">
        <v>1</v>
      </c>
      <c r="FS78">
        <v>4</v>
      </c>
      <c r="FT78">
        <v>3</v>
      </c>
      <c r="FU78">
        <v>4</v>
      </c>
      <c r="FV78">
        <v>2</v>
      </c>
      <c r="FW78">
        <v>3</v>
      </c>
      <c r="FX78">
        <v>2</v>
      </c>
      <c r="FY78">
        <v>2</v>
      </c>
      <c r="FZ78">
        <v>4</v>
      </c>
      <c r="GA78" s="7">
        <f t="shared" si="173"/>
        <v>21544</v>
      </c>
      <c r="GB78" s="25" t="str">
        <f t="shared" si="174"/>
        <v>Male</v>
      </c>
      <c r="GC78" s="5" t="str">
        <f t="shared" si="191"/>
        <v>male</v>
      </c>
      <c r="GD78" s="5" t="str">
        <f t="shared" si="179"/>
        <v>21</v>
      </c>
      <c r="GE78" s="5" t="str">
        <f t="shared" si="180"/>
        <v>White</v>
      </c>
      <c r="GF78" s="5" t="str">
        <f t="shared" si="181"/>
        <v>notHisp/Lat</v>
      </c>
      <c r="GG78" s="5">
        <f t="shared" si="182"/>
        <v>0</v>
      </c>
      <c r="GH78" s="5">
        <f t="shared" si="183"/>
        <v>0</v>
      </c>
      <c r="GI78" s="5">
        <f t="shared" si="184"/>
        <v>1</v>
      </c>
      <c r="GJ78" s="5">
        <f t="shared" si="185"/>
        <v>0</v>
      </c>
      <c r="GK78" s="5">
        <f t="shared" si="186"/>
        <v>1</v>
      </c>
      <c r="GL78" s="5">
        <f t="shared" si="187"/>
        <v>3</v>
      </c>
      <c r="GM78" s="5">
        <f t="shared" si="188"/>
        <v>3</v>
      </c>
      <c r="GN78" s="5">
        <f t="shared" si="189"/>
        <v>2</v>
      </c>
      <c r="GO78" s="5">
        <f t="shared" si="190"/>
        <v>2</v>
      </c>
      <c r="GP78" s="2"/>
      <c r="GQ78" s="14" t="s">
        <v>10</v>
      </c>
      <c r="GR78" s="14" t="s">
        <v>10</v>
      </c>
      <c r="GS78" s="14" t="s">
        <v>10</v>
      </c>
      <c r="GT78" s="14" t="s">
        <v>10</v>
      </c>
      <c r="GU78" s="27" t="s">
        <v>10</v>
      </c>
      <c r="GV78" s="27" t="s">
        <v>10</v>
      </c>
      <c r="GW78" s="27" t="s">
        <v>10</v>
      </c>
      <c r="GX78" s="27" t="s">
        <v>10</v>
      </c>
      <c r="GY78" s="27" t="s">
        <v>10</v>
      </c>
      <c r="GZ78" s="27" t="s">
        <v>10</v>
      </c>
      <c r="HA78" s="27" t="s">
        <v>10</v>
      </c>
      <c r="HB78" s="5">
        <f t="shared" si="192"/>
        <v>23</v>
      </c>
      <c r="HC78" s="5" t="str">
        <f t="shared" si="142"/>
        <v>ok</v>
      </c>
      <c r="HD78" s="23">
        <v>7.1686701461512615E-3</v>
      </c>
      <c r="HE78" s="23">
        <f t="shared" si="143"/>
        <v>4.9380351163080052</v>
      </c>
      <c r="HF78" s="23">
        <v>1</v>
      </c>
      <c r="HG78" s="23">
        <v>0.55555555555555558</v>
      </c>
      <c r="HH78" s="14" t="s">
        <v>10</v>
      </c>
      <c r="HI78" s="14" t="s">
        <v>10</v>
      </c>
      <c r="HJ78" s="14" t="s">
        <v>10</v>
      </c>
      <c r="HK78" s="14" t="s">
        <v>10</v>
      </c>
      <c r="HL78" s="14" t="s">
        <v>10</v>
      </c>
      <c r="HM78" s="5">
        <f t="shared" si="144"/>
        <v>8</v>
      </c>
      <c r="HN78" s="5">
        <f t="shared" si="145"/>
        <v>8</v>
      </c>
      <c r="HO78" s="5">
        <f t="shared" si="146"/>
        <v>6</v>
      </c>
      <c r="HP78" s="5">
        <f t="shared" si="147"/>
        <v>11</v>
      </c>
      <c r="HQ78" s="5">
        <f t="shared" si="148"/>
        <v>7</v>
      </c>
    </row>
    <row r="79" spans="1:225" x14ac:dyDescent="0.25">
      <c r="A79" s="13" t="s">
        <v>867</v>
      </c>
      <c r="B79" s="13" t="s">
        <v>764</v>
      </c>
      <c r="C79" s="13" t="s">
        <v>768</v>
      </c>
      <c r="D79" s="13" t="s">
        <v>766</v>
      </c>
      <c r="E79" s="12">
        <v>1</v>
      </c>
      <c r="F79" s="12">
        <v>2</v>
      </c>
      <c r="G79" s="12">
        <v>2</v>
      </c>
      <c r="H79" s="12">
        <v>2</v>
      </c>
      <c r="I79" s="12">
        <v>2</v>
      </c>
      <c r="J79" s="12">
        <v>2</v>
      </c>
      <c r="K79" s="12">
        <v>3</v>
      </c>
      <c r="L79" s="12">
        <v>3</v>
      </c>
      <c r="M79" s="12">
        <v>3</v>
      </c>
      <c r="N79" s="12">
        <v>1</v>
      </c>
      <c r="O79" s="14" t="s">
        <v>10</v>
      </c>
      <c r="P79" s="14" t="s">
        <v>10</v>
      </c>
      <c r="Q79" s="14" t="s">
        <v>10</v>
      </c>
      <c r="R79" s="14" t="s">
        <v>10</v>
      </c>
      <c r="S79" s="14" t="s">
        <v>10</v>
      </c>
      <c r="T79" s="14" t="s">
        <v>10</v>
      </c>
      <c r="U79" s="14" t="s">
        <v>10</v>
      </c>
      <c r="V79" s="14" t="s">
        <v>10</v>
      </c>
      <c r="W79" s="14" t="s">
        <v>10</v>
      </c>
      <c r="X79" s="14" t="s">
        <v>10</v>
      </c>
      <c r="Y79" s="14" t="s">
        <v>10</v>
      </c>
      <c r="Z79" s="14" t="s">
        <v>10</v>
      </c>
      <c r="AA79" s="14" t="s">
        <v>10</v>
      </c>
      <c r="AB79" s="14" t="s">
        <v>10</v>
      </c>
      <c r="AC79" s="14" t="s">
        <v>10</v>
      </c>
      <c r="AD79" s="14" t="s">
        <v>10</v>
      </c>
      <c r="AE79" s="14" t="s">
        <v>10</v>
      </c>
      <c r="AF79" s="14" t="s">
        <v>10</v>
      </c>
      <c r="AG79" s="14" t="s">
        <v>10</v>
      </c>
      <c r="AH79" s="14" t="s">
        <v>10</v>
      </c>
      <c r="AI79" s="14" t="s">
        <v>10</v>
      </c>
      <c r="AJ79" s="14" t="s">
        <v>10</v>
      </c>
      <c r="AK79" s="14" t="s">
        <v>10</v>
      </c>
      <c r="AL79" s="14" t="s">
        <v>10</v>
      </c>
      <c r="AM79" s="14" t="s">
        <v>10</v>
      </c>
      <c r="AN79" s="14" t="s">
        <v>10</v>
      </c>
      <c r="AO79" s="14" t="s">
        <v>10</v>
      </c>
      <c r="AP79" s="14" t="s">
        <v>10</v>
      </c>
      <c r="AQ79" s="14" t="s">
        <v>10</v>
      </c>
      <c r="AR79" s="14" t="s">
        <v>10</v>
      </c>
      <c r="AS79" s="14" t="s">
        <v>10</v>
      </c>
      <c r="AT79" s="14" t="s">
        <v>10</v>
      </c>
      <c r="AU79" s="14" t="s">
        <v>10</v>
      </c>
      <c r="AV79" s="14" t="s">
        <v>10</v>
      </c>
      <c r="AW79" s="14" t="s">
        <v>10</v>
      </c>
      <c r="AX79" s="14" t="s">
        <v>10</v>
      </c>
      <c r="AY79" s="14" t="s">
        <v>10</v>
      </c>
      <c r="AZ79" s="14" t="s">
        <v>10</v>
      </c>
      <c r="BA79" s="14" t="s">
        <v>10</v>
      </c>
      <c r="BB79" s="14" t="s">
        <v>10</v>
      </c>
      <c r="BC79" s="14" t="s">
        <v>10</v>
      </c>
      <c r="BD79" s="14" t="s">
        <v>10</v>
      </c>
      <c r="BE79" s="14" t="s">
        <v>10</v>
      </c>
      <c r="BF79" s="14" t="s">
        <v>10</v>
      </c>
      <c r="BG79" s="14" t="s">
        <v>10</v>
      </c>
      <c r="BH79" s="14" t="s">
        <v>10</v>
      </c>
      <c r="BI79" s="14" t="s">
        <v>10</v>
      </c>
      <c r="BJ79" s="14" t="s">
        <v>10</v>
      </c>
      <c r="BK79" s="14" t="s">
        <v>10</v>
      </c>
      <c r="BL79" s="14" t="s">
        <v>10</v>
      </c>
      <c r="BM79" s="14" t="s">
        <v>10</v>
      </c>
      <c r="BN79" s="14" t="s">
        <v>10</v>
      </c>
      <c r="BO79" s="14" t="s">
        <v>10</v>
      </c>
      <c r="BP79" s="14" t="s">
        <v>10</v>
      </c>
      <c r="BQ79" s="14" t="s">
        <v>10</v>
      </c>
      <c r="BR79" s="14" t="s">
        <v>10</v>
      </c>
      <c r="BS79" s="14" t="s">
        <v>10</v>
      </c>
      <c r="BT79" s="14" t="s">
        <v>10</v>
      </c>
      <c r="BU79" s="14" t="s">
        <v>10</v>
      </c>
      <c r="BV79" s="14" t="s">
        <v>10</v>
      </c>
      <c r="BW79" s="14" t="s">
        <v>10</v>
      </c>
      <c r="BX79" s="14" t="s">
        <v>10</v>
      </c>
      <c r="BY79" s="14" t="s">
        <v>10</v>
      </c>
      <c r="BZ79" s="14" t="s">
        <v>10</v>
      </c>
      <c r="CA79" s="14" t="s">
        <v>10</v>
      </c>
      <c r="CB79" s="14" t="s">
        <v>10</v>
      </c>
      <c r="CC79" s="14" t="s">
        <v>10</v>
      </c>
      <c r="CD79" s="14" t="s">
        <v>10</v>
      </c>
      <c r="CE79" s="14" t="s">
        <v>10</v>
      </c>
      <c r="CF79" s="14" t="s">
        <v>10</v>
      </c>
      <c r="CG79" s="14" t="s">
        <v>10</v>
      </c>
      <c r="CH79" s="14" t="s">
        <v>10</v>
      </c>
      <c r="CI79" s="14" t="s">
        <v>10</v>
      </c>
      <c r="CJ79" s="14" t="s">
        <v>10</v>
      </c>
      <c r="CK79" s="14" t="s">
        <v>10</v>
      </c>
      <c r="CL79">
        <v>2</v>
      </c>
      <c r="CM79">
        <v>2</v>
      </c>
      <c r="CN79">
        <v>2</v>
      </c>
      <c r="CO79">
        <v>0</v>
      </c>
      <c r="CP79">
        <v>2</v>
      </c>
      <c r="CQ79">
        <v>1</v>
      </c>
      <c r="CR79">
        <v>2</v>
      </c>
      <c r="CS79">
        <v>2</v>
      </c>
      <c r="CT79">
        <v>0</v>
      </c>
      <c r="CU79">
        <v>2</v>
      </c>
      <c r="CV79">
        <v>1</v>
      </c>
      <c r="CW79">
        <v>1</v>
      </c>
      <c r="CX79">
        <v>1</v>
      </c>
      <c r="CY79">
        <v>1</v>
      </c>
      <c r="CZ79">
        <v>1</v>
      </c>
      <c r="DA79">
        <v>1</v>
      </c>
      <c r="DB79">
        <v>1</v>
      </c>
      <c r="DC79">
        <v>2</v>
      </c>
      <c r="DD79">
        <v>2</v>
      </c>
      <c r="DE79">
        <v>2</v>
      </c>
      <c r="DF79">
        <v>2</v>
      </c>
      <c r="DG79">
        <v>1</v>
      </c>
      <c r="DH79">
        <v>2</v>
      </c>
      <c r="DI79">
        <v>2</v>
      </c>
      <c r="DJ79">
        <v>1</v>
      </c>
      <c r="DK79">
        <v>2</v>
      </c>
      <c r="DL79">
        <v>2</v>
      </c>
      <c r="DM79">
        <v>1</v>
      </c>
      <c r="DN79">
        <v>1</v>
      </c>
      <c r="DO79">
        <v>2</v>
      </c>
      <c r="DP79">
        <v>2</v>
      </c>
      <c r="DQ79">
        <v>2</v>
      </c>
      <c r="DR79">
        <v>1</v>
      </c>
      <c r="DS79">
        <v>2</v>
      </c>
      <c r="DT79">
        <v>2</v>
      </c>
      <c r="DU79">
        <v>1</v>
      </c>
      <c r="DV79">
        <v>2</v>
      </c>
      <c r="DW79">
        <v>1</v>
      </c>
      <c r="DX79">
        <v>2</v>
      </c>
      <c r="DY79">
        <v>1</v>
      </c>
      <c r="DZ79">
        <v>2</v>
      </c>
      <c r="EA79">
        <v>1</v>
      </c>
      <c r="EB79">
        <v>2</v>
      </c>
      <c r="EC79" s="14" t="s">
        <v>10</v>
      </c>
      <c r="ED79" s="14" t="s">
        <v>10</v>
      </c>
      <c r="EE79" s="14" t="s">
        <v>10</v>
      </c>
      <c r="EF79" s="14" t="s">
        <v>10</v>
      </c>
      <c r="EG79" s="14" t="s">
        <v>10</v>
      </c>
      <c r="EH79" s="14" t="s">
        <v>10</v>
      </c>
      <c r="EI79" s="14" t="s">
        <v>10</v>
      </c>
      <c r="EJ79" s="14" t="s">
        <v>10</v>
      </c>
      <c r="EK79" s="14" t="s">
        <v>10</v>
      </c>
      <c r="EL79" s="14" t="s">
        <v>10</v>
      </c>
      <c r="EM79" s="14" t="s">
        <v>10</v>
      </c>
      <c r="EN79" s="14" t="s">
        <v>10</v>
      </c>
      <c r="EO79" s="14" t="s">
        <v>10</v>
      </c>
      <c r="EP79" s="14" t="s">
        <v>10</v>
      </c>
      <c r="EQ79" s="14" t="s">
        <v>10</v>
      </c>
      <c r="ER79" s="14" t="s">
        <v>10</v>
      </c>
      <c r="ES79" s="14" t="s">
        <v>10</v>
      </c>
      <c r="ET79" s="14" t="s">
        <v>10</v>
      </c>
      <c r="EU79" s="14" t="s">
        <v>10</v>
      </c>
      <c r="EV79" s="14" t="s">
        <v>10</v>
      </c>
      <c r="EW79" s="14" t="s">
        <v>10</v>
      </c>
      <c r="EX79" s="14" t="s">
        <v>10</v>
      </c>
      <c r="EY79" s="14" t="s">
        <v>10</v>
      </c>
      <c r="EZ79" s="14" t="s">
        <v>10</v>
      </c>
      <c r="FA79" s="14" t="s">
        <v>10</v>
      </c>
      <c r="FB79" s="14" t="s">
        <v>10</v>
      </c>
      <c r="FC79" s="14" t="s">
        <v>10</v>
      </c>
      <c r="FD79" s="14" t="s">
        <v>10</v>
      </c>
      <c r="FE79" s="14" t="s">
        <v>10</v>
      </c>
      <c r="FF79" s="14" t="s">
        <v>10</v>
      </c>
      <c r="FG79">
        <v>1</v>
      </c>
      <c r="FH79">
        <v>1</v>
      </c>
      <c r="FI79">
        <v>4</v>
      </c>
      <c r="FJ79">
        <v>2</v>
      </c>
      <c r="FK79">
        <v>2</v>
      </c>
      <c r="FL79">
        <v>4</v>
      </c>
      <c r="FM79">
        <v>2</v>
      </c>
      <c r="FN79">
        <v>3</v>
      </c>
      <c r="FO79">
        <v>2</v>
      </c>
      <c r="FP79">
        <v>4</v>
      </c>
      <c r="FQ79">
        <v>2</v>
      </c>
      <c r="FR79">
        <v>2</v>
      </c>
      <c r="FS79">
        <v>4</v>
      </c>
      <c r="FT79">
        <v>2</v>
      </c>
      <c r="FU79">
        <v>4</v>
      </c>
      <c r="FV79">
        <v>2</v>
      </c>
      <c r="FW79">
        <v>4</v>
      </c>
      <c r="FX79">
        <v>2</v>
      </c>
      <c r="FY79">
        <v>1</v>
      </c>
      <c r="FZ79">
        <v>4</v>
      </c>
      <c r="GA79" s="7" t="str">
        <f t="shared" si="173"/>
        <v>21547</v>
      </c>
      <c r="GB79" s="25" t="str">
        <f t="shared" si="174"/>
        <v>Female</v>
      </c>
      <c r="GC79" s="5" t="str">
        <f t="shared" si="191"/>
        <v>Female</v>
      </c>
      <c r="GD79" s="5" t="str">
        <f t="shared" si="179"/>
        <v>18</v>
      </c>
      <c r="GE79" s="5" t="str">
        <f t="shared" si="180"/>
        <v>White</v>
      </c>
      <c r="GF79" s="5" t="str">
        <f t="shared" si="181"/>
        <v>Hisp/Lat</v>
      </c>
      <c r="GG79" s="5">
        <f t="shared" si="182"/>
        <v>0</v>
      </c>
      <c r="GH79" s="5">
        <f t="shared" si="183"/>
        <v>0</v>
      </c>
      <c r="GI79" s="5">
        <f t="shared" si="184"/>
        <v>0</v>
      </c>
      <c r="GJ79" s="5">
        <f t="shared" si="185"/>
        <v>0</v>
      </c>
      <c r="GK79" s="5">
        <f t="shared" si="186"/>
        <v>0</v>
      </c>
      <c r="GL79" s="5">
        <f t="shared" si="187"/>
        <v>3</v>
      </c>
      <c r="GM79" s="5">
        <f t="shared" si="188"/>
        <v>3</v>
      </c>
      <c r="GN79" s="5">
        <f t="shared" si="189"/>
        <v>3</v>
      </c>
      <c r="GO79" s="5">
        <f t="shared" si="190"/>
        <v>1</v>
      </c>
      <c r="GP79" s="2"/>
      <c r="GQ79" s="14" t="s">
        <v>10</v>
      </c>
      <c r="GR79" s="14" t="s">
        <v>10</v>
      </c>
      <c r="GS79" s="14" t="s">
        <v>10</v>
      </c>
      <c r="GT79" s="14" t="s">
        <v>10</v>
      </c>
      <c r="GU79" s="27" t="s">
        <v>10</v>
      </c>
      <c r="GV79" s="27" t="s">
        <v>10</v>
      </c>
      <c r="GW79" s="27" t="s">
        <v>10</v>
      </c>
      <c r="GX79" s="27" t="s">
        <v>10</v>
      </c>
      <c r="GY79" s="27" t="s">
        <v>10</v>
      </c>
      <c r="GZ79" s="27" t="s">
        <v>10</v>
      </c>
      <c r="HA79" s="27" t="s">
        <v>10</v>
      </c>
      <c r="HB79" s="5">
        <f t="shared" si="192"/>
        <v>25</v>
      </c>
      <c r="HC79" s="5" t="str">
        <f t="shared" si="142"/>
        <v>ok</v>
      </c>
      <c r="HD79" s="23">
        <v>2.1404254370836688E-3</v>
      </c>
      <c r="HE79" s="23">
        <f t="shared" si="143"/>
        <v>6.1467506673314043</v>
      </c>
      <c r="HF79" s="23">
        <v>1</v>
      </c>
      <c r="HG79" s="23">
        <v>0.66666666666666663</v>
      </c>
      <c r="HH79" s="14" t="s">
        <v>10</v>
      </c>
      <c r="HI79" s="14" t="s">
        <v>10</v>
      </c>
      <c r="HJ79" s="14" t="s">
        <v>10</v>
      </c>
      <c r="HK79" s="14" t="s">
        <v>10</v>
      </c>
      <c r="HL79" s="14" t="s">
        <v>10</v>
      </c>
      <c r="HM79" s="5">
        <f t="shared" si="144"/>
        <v>5</v>
      </c>
      <c r="HN79" s="5">
        <f t="shared" si="145"/>
        <v>7</v>
      </c>
      <c r="HO79" s="5">
        <f t="shared" si="146"/>
        <v>6</v>
      </c>
      <c r="HP79" s="5">
        <f t="shared" si="147"/>
        <v>12</v>
      </c>
      <c r="HQ79" s="5">
        <f t="shared" si="148"/>
        <v>4</v>
      </c>
    </row>
    <row r="80" spans="1:225" x14ac:dyDescent="0.25">
      <c r="A80" s="11">
        <v>21549</v>
      </c>
      <c r="B80" s="13" t="s">
        <v>777</v>
      </c>
      <c r="C80" s="13" t="s">
        <v>768</v>
      </c>
      <c r="D80" s="13" t="s">
        <v>766</v>
      </c>
      <c r="E80" s="12">
        <v>2</v>
      </c>
      <c r="F80" s="12">
        <v>2</v>
      </c>
      <c r="G80" s="12">
        <v>2</v>
      </c>
      <c r="H80" s="12">
        <v>2</v>
      </c>
      <c r="I80" s="12">
        <v>2</v>
      </c>
      <c r="J80" s="12">
        <v>2</v>
      </c>
      <c r="K80" s="12">
        <v>3</v>
      </c>
      <c r="L80" s="12">
        <v>3</v>
      </c>
      <c r="M80" s="12">
        <v>3</v>
      </c>
      <c r="N80" s="12">
        <v>3</v>
      </c>
      <c r="O80" s="14" t="s">
        <v>10</v>
      </c>
      <c r="P80" s="14" t="s">
        <v>10</v>
      </c>
      <c r="Q80" s="14" t="s">
        <v>10</v>
      </c>
      <c r="R80" s="14" t="s">
        <v>10</v>
      </c>
      <c r="S80" s="14" t="s">
        <v>10</v>
      </c>
      <c r="T80" s="14" t="s">
        <v>10</v>
      </c>
      <c r="U80" s="14" t="s">
        <v>10</v>
      </c>
      <c r="V80" s="14" t="s">
        <v>10</v>
      </c>
      <c r="W80" s="14" t="s">
        <v>10</v>
      </c>
      <c r="X80" s="14" t="s">
        <v>10</v>
      </c>
      <c r="Y80" s="14" t="s">
        <v>10</v>
      </c>
      <c r="Z80" s="14" t="s">
        <v>10</v>
      </c>
      <c r="AA80" s="14" t="s">
        <v>10</v>
      </c>
      <c r="AB80" s="14" t="s">
        <v>10</v>
      </c>
      <c r="AC80" s="14" t="s">
        <v>10</v>
      </c>
      <c r="AD80" s="14" t="s">
        <v>10</v>
      </c>
      <c r="AE80" s="14" t="s">
        <v>10</v>
      </c>
      <c r="AF80" s="14" t="s">
        <v>10</v>
      </c>
      <c r="AG80" s="14" t="s">
        <v>10</v>
      </c>
      <c r="AH80" s="14" t="s">
        <v>10</v>
      </c>
      <c r="AI80" s="14" t="s">
        <v>10</v>
      </c>
      <c r="AJ80" s="14" t="s">
        <v>10</v>
      </c>
      <c r="AK80" s="14" t="s">
        <v>10</v>
      </c>
      <c r="AL80" s="14" t="s">
        <v>10</v>
      </c>
      <c r="AM80" s="14" t="s">
        <v>10</v>
      </c>
      <c r="AN80" s="14" t="s">
        <v>10</v>
      </c>
      <c r="AO80" s="14" t="s">
        <v>10</v>
      </c>
      <c r="AP80" s="14" t="s">
        <v>10</v>
      </c>
      <c r="AQ80" s="14" t="s">
        <v>10</v>
      </c>
      <c r="AR80" s="14" t="s">
        <v>10</v>
      </c>
      <c r="AS80" s="14" t="s">
        <v>10</v>
      </c>
      <c r="AT80" s="14" t="s">
        <v>10</v>
      </c>
      <c r="AU80" s="14" t="s">
        <v>10</v>
      </c>
      <c r="AV80" s="14" t="s">
        <v>10</v>
      </c>
      <c r="AW80" s="14" t="s">
        <v>10</v>
      </c>
      <c r="AX80" s="14" t="s">
        <v>10</v>
      </c>
      <c r="AY80" s="14" t="s">
        <v>10</v>
      </c>
      <c r="AZ80" s="14" t="s">
        <v>10</v>
      </c>
      <c r="BA80" s="14" t="s">
        <v>10</v>
      </c>
      <c r="BB80" s="14" t="s">
        <v>10</v>
      </c>
      <c r="BC80" s="14" t="s">
        <v>10</v>
      </c>
      <c r="BD80" s="14" t="s">
        <v>10</v>
      </c>
      <c r="BE80" s="14" t="s">
        <v>10</v>
      </c>
      <c r="BF80" s="14" t="s">
        <v>10</v>
      </c>
      <c r="BG80" s="14" t="s">
        <v>10</v>
      </c>
      <c r="BH80" s="14" t="s">
        <v>10</v>
      </c>
      <c r="BI80" s="14" t="s">
        <v>10</v>
      </c>
      <c r="BJ80" s="14" t="s">
        <v>10</v>
      </c>
      <c r="BK80" s="14" t="s">
        <v>10</v>
      </c>
      <c r="BL80" s="14" t="s">
        <v>10</v>
      </c>
      <c r="BM80" s="14" t="s">
        <v>10</v>
      </c>
      <c r="BN80" s="14" t="s">
        <v>10</v>
      </c>
      <c r="BO80" s="14" t="s">
        <v>10</v>
      </c>
      <c r="BP80" s="14" t="s">
        <v>10</v>
      </c>
      <c r="BQ80" s="14" t="s">
        <v>10</v>
      </c>
      <c r="BR80" s="14" t="s">
        <v>10</v>
      </c>
      <c r="BS80" s="14" t="s">
        <v>10</v>
      </c>
      <c r="BT80" s="14" t="s">
        <v>10</v>
      </c>
      <c r="BU80" s="14" t="s">
        <v>10</v>
      </c>
      <c r="BV80" s="14" t="s">
        <v>10</v>
      </c>
      <c r="BW80" s="14" t="s">
        <v>10</v>
      </c>
      <c r="BX80" s="14" t="s">
        <v>10</v>
      </c>
      <c r="BY80" s="14" t="s">
        <v>10</v>
      </c>
      <c r="BZ80" s="14" t="s">
        <v>10</v>
      </c>
      <c r="CA80" s="14" t="s">
        <v>10</v>
      </c>
      <c r="CB80" s="14" t="s">
        <v>10</v>
      </c>
      <c r="CC80" s="14" t="s">
        <v>10</v>
      </c>
      <c r="CD80" s="14" t="s">
        <v>10</v>
      </c>
      <c r="CE80" s="14" t="s">
        <v>10</v>
      </c>
      <c r="CF80" s="14" t="s">
        <v>10</v>
      </c>
      <c r="CG80" s="14" t="s">
        <v>10</v>
      </c>
      <c r="CH80" s="14" t="s">
        <v>10</v>
      </c>
      <c r="CI80" s="14" t="s">
        <v>10</v>
      </c>
      <c r="CJ80" s="14" t="s">
        <v>10</v>
      </c>
      <c r="CK80" s="14" t="s">
        <v>10</v>
      </c>
      <c r="CL80">
        <v>2</v>
      </c>
      <c r="CM80">
        <v>2</v>
      </c>
      <c r="CN80">
        <v>2</v>
      </c>
      <c r="CO80">
        <v>1</v>
      </c>
      <c r="CP80">
        <v>2</v>
      </c>
      <c r="CQ80">
        <v>0</v>
      </c>
      <c r="CR80">
        <v>1</v>
      </c>
      <c r="CS80">
        <v>1</v>
      </c>
      <c r="CT80">
        <v>1</v>
      </c>
      <c r="CU80">
        <v>1</v>
      </c>
      <c r="CV80">
        <v>0</v>
      </c>
      <c r="CW80">
        <v>1</v>
      </c>
      <c r="CX80">
        <v>1</v>
      </c>
      <c r="CY80">
        <v>1</v>
      </c>
      <c r="CZ80">
        <v>1</v>
      </c>
      <c r="DA80">
        <v>2</v>
      </c>
      <c r="DB80">
        <v>1</v>
      </c>
      <c r="DC80">
        <v>2</v>
      </c>
      <c r="DD80">
        <v>2</v>
      </c>
      <c r="DE80">
        <v>2</v>
      </c>
      <c r="DF80">
        <v>2</v>
      </c>
      <c r="DG80">
        <v>1</v>
      </c>
      <c r="DH80">
        <v>2</v>
      </c>
      <c r="DI80">
        <v>2</v>
      </c>
      <c r="DJ80">
        <v>1</v>
      </c>
      <c r="DK80">
        <v>2</v>
      </c>
      <c r="DL80">
        <v>2</v>
      </c>
      <c r="DM80">
        <v>2</v>
      </c>
      <c r="DN80">
        <v>1</v>
      </c>
      <c r="DO80">
        <v>2</v>
      </c>
      <c r="DP80">
        <v>2</v>
      </c>
      <c r="DQ80">
        <v>2</v>
      </c>
      <c r="DR80">
        <v>1</v>
      </c>
      <c r="DS80">
        <v>2</v>
      </c>
      <c r="DT80">
        <v>2</v>
      </c>
      <c r="DU80">
        <v>1</v>
      </c>
      <c r="DV80">
        <v>2</v>
      </c>
      <c r="DW80">
        <v>1</v>
      </c>
      <c r="DX80">
        <v>2</v>
      </c>
      <c r="DY80">
        <v>1</v>
      </c>
      <c r="DZ80">
        <v>2</v>
      </c>
      <c r="EA80">
        <v>1</v>
      </c>
      <c r="EB80">
        <v>2</v>
      </c>
      <c r="EC80" s="14" t="s">
        <v>10</v>
      </c>
      <c r="ED80" s="14" t="s">
        <v>10</v>
      </c>
      <c r="EE80" s="14" t="s">
        <v>10</v>
      </c>
      <c r="EF80" s="14" t="s">
        <v>10</v>
      </c>
      <c r="EG80" s="14" t="s">
        <v>10</v>
      </c>
      <c r="EH80" s="14" t="s">
        <v>10</v>
      </c>
      <c r="EI80" s="14" t="s">
        <v>10</v>
      </c>
      <c r="EJ80" s="14" t="s">
        <v>10</v>
      </c>
      <c r="EK80" s="14" t="s">
        <v>10</v>
      </c>
      <c r="EL80" s="14" t="s">
        <v>10</v>
      </c>
      <c r="EM80" s="14" t="s">
        <v>10</v>
      </c>
      <c r="EN80" s="14" t="s">
        <v>10</v>
      </c>
      <c r="EO80" s="14" t="s">
        <v>10</v>
      </c>
      <c r="EP80" s="14" t="s">
        <v>10</v>
      </c>
      <c r="EQ80" s="14" t="s">
        <v>10</v>
      </c>
      <c r="ER80" s="14" t="s">
        <v>10</v>
      </c>
      <c r="ES80" s="14" t="s">
        <v>10</v>
      </c>
      <c r="ET80" s="14" t="s">
        <v>10</v>
      </c>
      <c r="EU80" s="14" t="s">
        <v>10</v>
      </c>
      <c r="EV80" s="14" t="s">
        <v>10</v>
      </c>
      <c r="EW80" s="14" t="s">
        <v>10</v>
      </c>
      <c r="EX80" s="14" t="s">
        <v>10</v>
      </c>
      <c r="EY80" s="14" t="s">
        <v>10</v>
      </c>
      <c r="EZ80" s="14" t="s">
        <v>10</v>
      </c>
      <c r="FA80" s="14" t="s">
        <v>10</v>
      </c>
      <c r="FB80" s="14" t="s">
        <v>10</v>
      </c>
      <c r="FC80" s="14" t="s">
        <v>10</v>
      </c>
      <c r="FD80" s="14" t="s">
        <v>10</v>
      </c>
      <c r="FE80" s="14" t="s">
        <v>10</v>
      </c>
      <c r="FF80" s="14" t="s">
        <v>10</v>
      </c>
      <c r="FG80">
        <v>2</v>
      </c>
      <c r="FH80">
        <v>2</v>
      </c>
      <c r="FI80">
        <v>3</v>
      </c>
      <c r="FJ80">
        <v>2</v>
      </c>
      <c r="FK80">
        <v>2</v>
      </c>
      <c r="FL80">
        <v>3</v>
      </c>
      <c r="FM80">
        <v>2</v>
      </c>
      <c r="FN80">
        <v>2</v>
      </c>
      <c r="FO80">
        <v>2</v>
      </c>
      <c r="FP80">
        <v>3</v>
      </c>
      <c r="FQ80">
        <v>2</v>
      </c>
      <c r="FR80">
        <v>2</v>
      </c>
      <c r="FS80">
        <v>3</v>
      </c>
      <c r="FT80">
        <v>2</v>
      </c>
      <c r="FU80">
        <v>3</v>
      </c>
      <c r="FV80">
        <v>4</v>
      </c>
      <c r="FW80">
        <v>3</v>
      </c>
      <c r="FX80">
        <v>2</v>
      </c>
      <c r="FY80">
        <v>2</v>
      </c>
      <c r="FZ80">
        <v>3</v>
      </c>
      <c r="GA80" s="7">
        <f t="shared" si="173"/>
        <v>21549</v>
      </c>
      <c r="GB80" s="25" t="str">
        <f t="shared" si="174"/>
        <v>Female</v>
      </c>
      <c r="GC80" s="5" t="str">
        <f t="shared" si="191"/>
        <v>female</v>
      </c>
      <c r="GD80" s="5" t="str">
        <f t="shared" si="179"/>
        <v>18</v>
      </c>
      <c r="GE80" s="5" t="str">
        <f t="shared" si="180"/>
        <v>White</v>
      </c>
      <c r="GF80" s="5" t="str">
        <f t="shared" si="181"/>
        <v>notHisp/Lat</v>
      </c>
      <c r="GG80" s="5">
        <f t="shared" si="182"/>
        <v>0</v>
      </c>
      <c r="GH80" s="5">
        <f t="shared" si="183"/>
        <v>0</v>
      </c>
      <c r="GI80" s="5">
        <f t="shared" si="184"/>
        <v>0</v>
      </c>
      <c r="GJ80" s="5">
        <f t="shared" si="185"/>
        <v>0</v>
      </c>
      <c r="GK80" s="5">
        <f t="shared" si="186"/>
        <v>0</v>
      </c>
      <c r="GL80" s="5">
        <f t="shared" si="187"/>
        <v>3</v>
      </c>
      <c r="GM80" s="5">
        <f t="shared" si="188"/>
        <v>3</v>
      </c>
      <c r="GN80" s="5">
        <f t="shared" si="189"/>
        <v>3</v>
      </c>
      <c r="GO80" s="5">
        <f t="shared" si="190"/>
        <v>3</v>
      </c>
      <c r="GP80" s="2"/>
      <c r="GQ80" s="14" t="s">
        <v>10</v>
      </c>
      <c r="GR80" s="14" t="s">
        <v>10</v>
      </c>
      <c r="GS80" s="14" t="s">
        <v>10</v>
      </c>
      <c r="GT80" s="14" t="s">
        <v>10</v>
      </c>
      <c r="GU80" s="27" t="s">
        <v>10</v>
      </c>
      <c r="GV80" s="27" t="s">
        <v>10</v>
      </c>
      <c r="GW80" s="27" t="s">
        <v>10</v>
      </c>
      <c r="GX80" s="27" t="s">
        <v>10</v>
      </c>
      <c r="GY80" s="27" t="s">
        <v>10</v>
      </c>
      <c r="GZ80" s="27" t="s">
        <v>10</v>
      </c>
      <c r="HA80" s="27" t="s">
        <v>10</v>
      </c>
      <c r="HB80" s="5">
        <f t="shared" si="192"/>
        <v>19</v>
      </c>
      <c r="HC80" s="5" t="str">
        <f t="shared" si="142"/>
        <v>ok</v>
      </c>
      <c r="HD80" s="23">
        <v>1.5708157522866173E-3</v>
      </c>
      <c r="HE80" s="23">
        <f t="shared" si="143"/>
        <v>6.4561602071170316</v>
      </c>
      <c r="HF80" s="23">
        <v>0.96296296296296291</v>
      </c>
      <c r="HG80" s="23">
        <v>0.77777777777777779</v>
      </c>
      <c r="HH80" s="14" t="s">
        <v>10</v>
      </c>
      <c r="HI80" s="14" t="s">
        <v>10</v>
      </c>
      <c r="HJ80" s="14" t="s">
        <v>10</v>
      </c>
      <c r="HK80" s="14" t="s">
        <v>10</v>
      </c>
      <c r="HL80" s="14" t="s">
        <v>10</v>
      </c>
      <c r="HM80" s="5">
        <f t="shared" si="144"/>
        <v>9</v>
      </c>
      <c r="HN80" s="5">
        <f t="shared" si="145"/>
        <v>8</v>
      </c>
      <c r="HO80" s="5">
        <f t="shared" si="146"/>
        <v>8</v>
      </c>
      <c r="HP80" s="5">
        <f t="shared" si="147"/>
        <v>10</v>
      </c>
      <c r="HQ80" s="5">
        <f t="shared" si="148"/>
        <v>8</v>
      </c>
    </row>
    <row r="81" spans="1:225" x14ac:dyDescent="0.25">
      <c r="A81" s="11">
        <v>21550</v>
      </c>
      <c r="B81" s="13" t="s">
        <v>764</v>
      </c>
      <c r="C81" s="13" t="s">
        <v>775</v>
      </c>
      <c r="D81" s="13" t="s">
        <v>766</v>
      </c>
      <c r="E81" s="12">
        <v>2</v>
      </c>
      <c r="F81" s="12">
        <v>2</v>
      </c>
      <c r="G81" s="12">
        <v>2</v>
      </c>
      <c r="H81" s="12">
        <v>1</v>
      </c>
      <c r="I81" s="12">
        <v>2</v>
      </c>
      <c r="J81" s="12">
        <v>2</v>
      </c>
      <c r="K81" s="12">
        <v>4</v>
      </c>
      <c r="L81" s="12">
        <v>4</v>
      </c>
      <c r="M81" s="12">
        <v>4</v>
      </c>
      <c r="N81" s="12">
        <v>2</v>
      </c>
      <c r="O81" s="14" t="s">
        <v>10</v>
      </c>
      <c r="P81" s="14" t="s">
        <v>10</v>
      </c>
      <c r="Q81" s="14" t="s">
        <v>10</v>
      </c>
      <c r="R81" s="14" t="s">
        <v>10</v>
      </c>
      <c r="S81" s="14" t="s">
        <v>10</v>
      </c>
      <c r="T81" s="14" t="s">
        <v>10</v>
      </c>
      <c r="U81" s="14" t="s">
        <v>10</v>
      </c>
      <c r="V81" s="14" t="s">
        <v>10</v>
      </c>
      <c r="W81" s="14" t="s">
        <v>10</v>
      </c>
      <c r="X81" s="14" t="s">
        <v>10</v>
      </c>
      <c r="Y81" s="14" t="s">
        <v>10</v>
      </c>
      <c r="Z81" s="14" t="s">
        <v>10</v>
      </c>
      <c r="AA81" s="14" t="s">
        <v>10</v>
      </c>
      <c r="AB81" s="14" t="s">
        <v>10</v>
      </c>
      <c r="AC81" s="14" t="s">
        <v>10</v>
      </c>
      <c r="AD81" s="14" t="s">
        <v>10</v>
      </c>
      <c r="AE81" s="14" t="s">
        <v>10</v>
      </c>
      <c r="AF81" s="14" t="s">
        <v>10</v>
      </c>
      <c r="AG81" s="14" t="s">
        <v>10</v>
      </c>
      <c r="AH81" s="14" t="s">
        <v>10</v>
      </c>
      <c r="AI81" s="14" t="s">
        <v>10</v>
      </c>
      <c r="AJ81" s="14" t="s">
        <v>10</v>
      </c>
      <c r="AK81" s="14" t="s">
        <v>10</v>
      </c>
      <c r="AL81" s="14" t="s">
        <v>10</v>
      </c>
      <c r="AM81" s="14" t="s">
        <v>10</v>
      </c>
      <c r="AN81" s="14" t="s">
        <v>10</v>
      </c>
      <c r="AO81" s="14" t="s">
        <v>10</v>
      </c>
      <c r="AP81" s="14" t="s">
        <v>10</v>
      </c>
      <c r="AQ81" s="14" t="s">
        <v>10</v>
      </c>
      <c r="AR81" s="14" t="s">
        <v>10</v>
      </c>
      <c r="AS81" s="14" t="s">
        <v>10</v>
      </c>
      <c r="AT81" s="14" t="s">
        <v>10</v>
      </c>
      <c r="AU81" s="14" t="s">
        <v>10</v>
      </c>
      <c r="AV81" s="14" t="s">
        <v>10</v>
      </c>
      <c r="AW81" s="14" t="s">
        <v>10</v>
      </c>
      <c r="AX81" s="14" t="s">
        <v>10</v>
      </c>
      <c r="AY81" s="14" t="s">
        <v>10</v>
      </c>
      <c r="AZ81" s="14" t="s">
        <v>10</v>
      </c>
      <c r="BA81" s="14" t="s">
        <v>10</v>
      </c>
      <c r="BB81" s="14" t="s">
        <v>10</v>
      </c>
      <c r="BC81" s="14" t="s">
        <v>10</v>
      </c>
      <c r="BD81" s="14" t="s">
        <v>10</v>
      </c>
      <c r="BE81" s="14" t="s">
        <v>10</v>
      </c>
      <c r="BF81" s="14" t="s">
        <v>10</v>
      </c>
      <c r="BG81" s="14" t="s">
        <v>10</v>
      </c>
      <c r="BH81" s="14" t="s">
        <v>10</v>
      </c>
      <c r="BI81" s="14" t="s">
        <v>10</v>
      </c>
      <c r="BJ81" s="14" t="s">
        <v>10</v>
      </c>
      <c r="BK81" s="14" t="s">
        <v>10</v>
      </c>
      <c r="BL81" s="14" t="s">
        <v>10</v>
      </c>
      <c r="BM81" s="14" t="s">
        <v>10</v>
      </c>
      <c r="BN81" s="14" t="s">
        <v>10</v>
      </c>
      <c r="BO81" s="14" t="s">
        <v>10</v>
      </c>
      <c r="BP81" s="14" t="s">
        <v>10</v>
      </c>
      <c r="BQ81" s="14" t="s">
        <v>10</v>
      </c>
      <c r="BR81" s="14" t="s">
        <v>10</v>
      </c>
      <c r="BS81" s="14" t="s">
        <v>10</v>
      </c>
      <c r="BT81" s="14" t="s">
        <v>10</v>
      </c>
      <c r="BU81" s="14" t="s">
        <v>10</v>
      </c>
      <c r="BV81" s="14" t="s">
        <v>10</v>
      </c>
      <c r="BW81" s="14" t="s">
        <v>10</v>
      </c>
      <c r="BX81" s="14" t="s">
        <v>10</v>
      </c>
      <c r="BY81" s="14" t="s">
        <v>10</v>
      </c>
      <c r="BZ81" s="14" t="s">
        <v>10</v>
      </c>
      <c r="CA81" s="14" t="s">
        <v>10</v>
      </c>
      <c r="CB81" s="14" t="s">
        <v>10</v>
      </c>
      <c r="CC81" s="14" t="s">
        <v>10</v>
      </c>
      <c r="CD81" s="14" t="s">
        <v>10</v>
      </c>
      <c r="CE81" s="14" t="s">
        <v>10</v>
      </c>
      <c r="CF81" s="14" t="s">
        <v>10</v>
      </c>
      <c r="CG81" s="14" t="s">
        <v>10</v>
      </c>
      <c r="CH81" s="14" t="s">
        <v>10</v>
      </c>
      <c r="CI81" s="14" t="s">
        <v>10</v>
      </c>
      <c r="CJ81" s="14" t="s">
        <v>10</v>
      </c>
      <c r="CK81" s="14" t="s">
        <v>10</v>
      </c>
      <c r="CL81">
        <v>1</v>
      </c>
      <c r="CM81">
        <v>0</v>
      </c>
      <c r="CN81">
        <v>1</v>
      </c>
      <c r="CO81">
        <v>1</v>
      </c>
      <c r="CP81">
        <v>2</v>
      </c>
      <c r="CQ81">
        <v>2</v>
      </c>
      <c r="CR81">
        <v>2</v>
      </c>
      <c r="CS81">
        <v>2</v>
      </c>
      <c r="CT81">
        <v>1</v>
      </c>
      <c r="CU81">
        <v>1</v>
      </c>
      <c r="CV81">
        <v>0</v>
      </c>
      <c r="CW81">
        <v>1</v>
      </c>
      <c r="CX81">
        <v>1</v>
      </c>
      <c r="CY81">
        <v>0</v>
      </c>
      <c r="CZ81">
        <v>2</v>
      </c>
      <c r="DA81">
        <v>2</v>
      </c>
      <c r="DB81">
        <v>1</v>
      </c>
      <c r="DC81">
        <v>1</v>
      </c>
      <c r="DD81">
        <v>1</v>
      </c>
      <c r="DE81">
        <v>2</v>
      </c>
      <c r="DF81">
        <v>1</v>
      </c>
      <c r="DG81">
        <v>1</v>
      </c>
      <c r="DH81">
        <v>2</v>
      </c>
      <c r="DI81">
        <v>2</v>
      </c>
      <c r="DJ81">
        <v>1</v>
      </c>
      <c r="DK81">
        <v>1</v>
      </c>
      <c r="DL81">
        <v>2</v>
      </c>
      <c r="DM81">
        <v>1</v>
      </c>
      <c r="DN81">
        <v>1</v>
      </c>
      <c r="DO81">
        <v>1</v>
      </c>
      <c r="DP81">
        <v>1</v>
      </c>
      <c r="DQ81">
        <v>1</v>
      </c>
      <c r="DR81">
        <v>1</v>
      </c>
      <c r="DS81">
        <v>1</v>
      </c>
      <c r="DT81">
        <v>2</v>
      </c>
      <c r="DU81">
        <v>1</v>
      </c>
      <c r="DV81">
        <v>1</v>
      </c>
      <c r="DW81">
        <v>1</v>
      </c>
      <c r="DX81">
        <v>1</v>
      </c>
      <c r="DY81">
        <v>1</v>
      </c>
      <c r="DZ81">
        <v>2</v>
      </c>
      <c r="EA81">
        <v>1</v>
      </c>
      <c r="EB81">
        <v>2</v>
      </c>
      <c r="EC81" s="14" t="s">
        <v>10</v>
      </c>
      <c r="ED81" s="14" t="s">
        <v>10</v>
      </c>
      <c r="EE81" s="14" t="s">
        <v>10</v>
      </c>
      <c r="EF81" s="14" t="s">
        <v>10</v>
      </c>
      <c r="EG81" s="14" t="s">
        <v>10</v>
      </c>
      <c r="EH81" s="14" t="s">
        <v>10</v>
      </c>
      <c r="EI81" s="14" t="s">
        <v>10</v>
      </c>
      <c r="EJ81" s="14" t="s">
        <v>10</v>
      </c>
      <c r="EK81" s="14" t="s">
        <v>10</v>
      </c>
      <c r="EL81" s="14" t="s">
        <v>10</v>
      </c>
      <c r="EM81" s="14" t="s">
        <v>10</v>
      </c>
      <c r="EN81" s="14" t="s">
        <v>10</v>
      </c>
      <c r="EO81" s="14" t="s">
        <v>10</v>
      </c>
      <c r="EP81" s="14" t="s">
        <v>10</v>
      </c>
      <c r="EQ81" s="14" t="s">
        <v>10</v>
      </c>
      <c r="ER81" s="14" t="s">
        <v>10</v>
      </c>
      <c r="ES81" s="14" t="s">
        <v>10</v>
      </c>
      <c r="ET81" s="14" t="s">
        <v>10</v>
      </c>
      <c r="EU81" s="14" t="s">
        <v>10</v>
      </c>
      <c r="EV81" s="14" t="s">
        <v>10</v>
      </c>
      <c r="EW81" s="14" t="s">
        <v>10</v>
      </c>
      <c r="EX81" s="14" t="s">
        <v>10</v>
      </c>
      <c r="EY81" s="14" t="s">
        <v>10</v>
      </c>
      <c r="EZ81" s="14" t="s">
        <v>10</v>
      </c>
      <c r="FA81" s="14" t="s">
        <v>10</v>
      </c>
      <c r="FB81" s="14" t="s">
        <v>10</v>
      </c>
      <c r="FC81" s="14" t="s">
        <v>10</v>
      </c>
      <c r="FD81" s="14" t="s">
        <v>10</v>
      </c>
      <c r="FE81" s="14" t="s">
        <v>10</v>
      </c>
      <c r="FF81" s="14" t="s">
        <v>10</v>
      </c>
      <c r="FG81">
        <v>2</v>
      </c>
      <c r="FH81">
        <v>2</v>
      </c>
      <c r="FI81">
        <v>3</v>
      </c>
      <c r="FJ81">
        <v>2</v>
      </c>
      <c r="FK81">
        <v>2</v>
      </c>
      <c r="FL81">
        <v>2</v>
      </c>
      <c r="FM81">
        <v>2</v>
      </c>
      <c r="FN81">
        <v>2</v>
      </c>
      <c r="FO81">
        <v>3</v>
      </c>
      <c r="FP81">
        <v>3</v>
      </c>
      <c r="FQ81">
        <v>1</v>
      </c>
      <c r="FR81">
        <v>2</v>
      </c>
      <c r="FS81">
        <v>2</v>
      </c>
      <c r="FT81">
        <v>2</v>
      </c>
      <c r="FU81">
        <v>2</v>
      </c>
      <c r="FV81">
        <v>4</v>
      </c>
      <c r="FW81">
        <v>3</v>
      </c>
      <c r="FX81">
        <v>1</v>
      </c>
      <c r="FY81">
        <v>2</v>
      </c>
      <c r="FZ81">
        <v>2</v>
      </c>
      <c r="GA81" s="7">
        <f t="shared" si="173"/>
        <v>21550</v>
      </c>
      <c r="GB81" s="25" t="str">
        <f t="shared" si="174"/>
        <v>Female</v>
      </c>
      <c r="GC81" s="5" t="str">
        <f t="shared" si="191"/>
        <v>Female</v>
      </c>
      <c r="GD81" s="5" t="str">
        <f t="shared" si="179"/>
        <v>19</v>
      </c>
      <c r="GE81" s="5" t="str">
        <f t="shared" si="180"/>
        <v>White</v>
      </c>
      <c r="GF81" s="5" t="str">
        <f t="shared" si="181"/>
        <v>notHisp/Lat</v>
      </c>
      <c r="GG81" s="5">
        <f t="shared" si="182"/>
        <v>0</v>
      </c>
      <c r="GH81" s="5">
        <f t="shared" si="183"/>
        <v>0</v>
      </c>
      <c r="GI81" s="5">
        <f t="shared" si="184"/>
        <v>1</v>
      </c>
      <c r="GJ81" s="5">
        <f t="shared" si="185"/>
        <v>0</v>
      </c>
      <c r="GK81" s="5">
        <f t="shared" si="186"/>
        <v>0</v>
      </c>
      <c r="GL81" s="5">
        <f t="shared" si="187"/>
        <v>4</v>
      </c>
      <c r="GM81" s="5">
        <f t="shared" si="188"/>
        <v>4</v>
      </c>
      <c r="GN81" s="5">
        <f t="shared" si="189"/>
        <v>4</v>
      </c>
      <c r="GO81" s="5">
        <f t="shared" si="190"/>
        <v>2</v>
      </c>
      <c r="GP81" s="2"/>
      <c r="GQ81" s="14" t="s">
        <v>10</v>
      </c>
      <c r="GR81" s="14" t="s">
        <v>10</v>
      </c>
      <c r="GS81" s="14" t="s">
        <v>10</v>
      </c>
      <c r="GT81" s="14" t="s">
        <v>10</v>
      </c>
      <c r="GU81" s="27" t="s">
        <v>10</v>
      </c>
      <c r="GV81" s="27" t="s">
        <v>10</v>
      </c>
      <c r="GW81" s="27" t="s">
        <v>10</v>
      </c>
      <c r="GX81" s="27" t="s">
        <v>10</v>
      </c>
      <c r="GY81" s="27" t="s">
        <v>10</v>
      </c>
      <c r="GZ81" s="27" t="s">
        <v>10</v>
      </c>
      <c r="HA81" s="27" t="s">
        <v>10</v>
      </c>
      <c r="HB81" s="5">
        <f t="shared" si="192"/>
        <v>13</v>
      </c>
      <c r="HC81" s="5" t="str">
        <f t="shared" si="142"/>
        <v>ok</v>
      </c>
      <c r="HD81" s="23">
        <v>4.7108751839441437E-2</v>
      </c>
      <c r="HE81" s="23">
        <f t="shared" si="143"/>
        <v>3.0552964812201684</v>
      </c>
      <c r="HF81" s="23">
        <v>0.96296296296296291</v>
      </c>
      <c r="HG81" s="23">
        <v>0.33333333333333331</v>
      </c>
      <c r="HH81" s="14" t="s">
        <v>10</v>
      </c>
      <c r="HI81" s="14" t="s">
        <v>10</v>
      </c>
      <c r="HJ81" s="14" t="s">
        <v>10</v>
      </c>
      <c r="HK81" s="14" t="s">
        <v>10</v>
      </c>
      <c r="HL81" s="14" t="s">
        <v>10</v>
      </c>
      <c r="HM81" s="5">
        <f t="shared" si="144"/>
        <v>12</v>
      </c>
      <c r="HN81" s="5">
        <f t="shared" si="145"/>
        <v>7</v>
      </c>
      <c r="HO81" s="5">
        <f t="shared" si="146"/>
        <v>8</v>
      </c>
      <c r="HP81" s="5">
        <f t="shared" si="147"/>
        <v>10</v>
      </c>
      <c r="HQ81" s="5">
        <f t="shared" si="148"/>
        <v>9</v>
      </c>
    </row>
    <row r="82" spans="1:225" x14ac:dyDescent="0.25">
      <c r="A82" s="11">
        <v>21551</v>
      </c>
      <c r="B82" s="13" t="s">
        <v>764</v>
      </c>
      <c r="C82" s="13" t="s">
        <v>768</v>
      </c>
      <c r="D82" s="13" t="s">
        <v>847</v>
      </c>
      <c r="E82" s="12">
        <v>2</v>
      </c>
      <c r="F82" s="12">
        <v>1</v>
      </c>
      <c r="G82" s="12">
        <v>2</v>
      </c>
      <c r="H82" s="12">
        <v>2</v>
      </c>
      <c r="I82" s="12">
        <v>2</v>
      </c>
      <c r="J82" s="12">
        <v>2</v>
      </c>
      <c r="K82" s="12">
        <v>2</v>
      </c>
      <c r="L82" s="12">
        <v>2</v>
      </c>
      <c r="M82" s="12">
        <v>3</v>
      </c>
      <c r="N82" s="12">
        <v>2</v>
      </c>
      <c r="O82" s="14" t="s">
        <v>10</v>
      </c>
      <c r="P82" s="14" t="s">
        <v>10</v>
      </c>
      <c r="Q82" s="14" t="s">
        <v>10</v>
      </c>
      <c r="R82" s="14" t="s">
        <v>10</v>
      </c>
      <c r="S82" s="14" t="s">
        <v>10</v>
      </c>
      <c r="T82" s="14" t="s">
        <v>10</v>
      </c>
      <c r="U82" s="14" t="s">
        <v>10</v>
      </c>
      <c r="V82" s="14" t="s">
        <v>10</v>
      </c>
      <c r="W82" s="14" t="s">
        <v>10</v>
      </c>
      <c r="X82" s="14" t="s">
        <v>10</v>
      </c>
      <c r="Y82" s="14" t="s">
        <v>10</v>
      </c>
      <c r="Z82" s="14" t="s">
        <v>10</v>
      </c>
      <c r="AA82" s="14" t="s">
        <v>10</v>
      </c>
      <c r="AB82" s="14" t="s">
        <v>10</v>
      </c>
      <c r="AC82" s="14" t="s">
        <v>10</v>
      </c>
      <c r="AD82" s="14" t="s">
        <v>10</v>
      </c>
      <c r="AE82" s="14" t="s">
        <v>10</v>
      </c>
      <c r="AF82" s="14" t="s">
        <v>10</v>
      </c>
      <c r="AG82" s="14" t="s">
        <v>10</v>
      </c>
      <c r="AH82" s="14" t="s">
        <v>10</v>
      </c>
      <c r="AI82" s="14" t="s">
        <v>10</v>
      </c>
      <c r="AJ82" s="14" t="s">
        <v>10</v>
      </c>
      <c r="AK82" s="14" t="s">
        <v>10</v>
      </c>
      <c r="AL82" s="14" t="s">
        <v>10</v>
      </c>
      <c r="AM82" s="14" t="s">
        <v>10</v>
      </c>
      <c r="AN82" s="14" t="s">
        <v>10</v>
      </c>
      <c r="AO82" s="14" t="s">
        <v>10</v>
      </c>
      <c r="AP82" s="14" t="s">
        <v>10</v>
      </c>
      <c r="AQ82" s="14" t="s">
        <v>10</v>
      </c>
      <c r="AR82" s="14" t="s">
        <v>10</v>
      </c>
      <c r="AS82" s="14" t="s">
        <v>10</v>
      </c>
      <c r="AT82" s="14" t="s">
        <v>10</v>
      </c>
      <c r="AU82" s="14" t="s">
        <v>10</v>
      </c>
      <c r="AV82" s="14" t="s">
        <v>10</v>
      </c>
      <c r="AW82" s="14" t="s">
        <v>10</v>
      </c>
      <c r="AX82" s="14" t="s">
        <v>10</v>
      </c>
      <c r="AY82" s="14" t="s">
        <v>10</v>
      </c>
      <c r="AZ82" s="14" t="s">
        <v>10</v>
      </c>
      <c r="BA82" s="14" t="s">
        <v>10</v>
      </c>
      <c r="BB82" s="14" t="s">
        <v>10</v>
      </c>
      <c r="BC82" s="14" t="s">
        <v>10</v>
      </c>
      <c r="BD82" s="14" t="s">
        <v>10</v>
      </c>
      <c r="BE82" s="14" t="s">
        <v>10</v>
      </c>
      <c r="BF82" s="14" t="s">
        <v>10</v>
      </c>
      <c r="BG82" s="14" t="s">
        <v>10</v>
      </c>
      <c r="BH82" s="14" t="s">
        <v>10</v>
      </c>
      <c r="BI82" s="14" t="s">
        <v>10</v>
      </c>
      <c r="BJ82" s="14" t="s">
        <v>10</v>
      </c>
      <c r="BK82" s="14" t="s">
        <v>10</v>
      </c>
      <c r="BL82" s="14" t="s">
        <v>10</v>
      </c>
      <c r="BM82" s="14" t="s">
        <v>10</v>
      </c>
      <c r="BN82" s="14" t="s">
        <v>10</v>
      </c>
      <c r="BO82" s="14" t="s">
        <v>10</v>
      </c>
      <c r="BP82" s="14" t="s">
        <v>10</v>
      </c>
      <c r="BQ82" s="14" t="s">
        <v>10</v>
      </c>
      <c r="BR82" s="14" t="s">
        <v>10</v>
      </c>
      <c r="BS82" s="14" t="s">
        <v>10</v>
      </c>
      <c r="BT82" s="14" t="s">
        <v>10</v>
      </c>
      <c r="BU82" s="14" t="s">
        <v>10</v>
      </c>
      <c r="BV82" s="14" t="s">
        <v>10</v>
      </c>
      <c r="BW82" s="14" t="s">
        <v>10</v>
      </c>
      <c r="BX82" s="14" t="s">
        <v>10</v>
      </c>
      <c r="BY82" s="14" t="s">
        <v>10</v>
      </c>
      <c r="BZ82" s="14" t="s">
        <v>10</v>
      </c>
      <c r="CA82" s="14" t="s">
        <v>10</v>
      </c>
      <c r="CB82" s="14" t="s">
        <v>10</v>
      </c>
      <c r="CC82" s="14" t="s">
        <v>10</v>
      </c>
      <c r="CD82" s="14" t="s">
        <v>10</v>
      </c>
      <c r="CE82" s="14" t="s">
        <v>10</v>
      </c>
      <c r="CF82" s="14" t="s">
        <v>10</v>
      </c>
      <c r="CG82" s="14" t="s">
        <v>10</v>
      </c>
      <c r="CH82" s="14" t="s">
        <v>10</v>
      </c>
      <c r="CI82" s="14" t="s">
        <v>10</v>
      </c>
      <c r="CJ82" s="14" t="s">
        <v>10</v>
      </c>
      <c r="CK82" s="14" t="s">
        <v>10</v>
      </c>
      <c r="CL82">
        <v>1</v>
      </c>
      <c r="CM82">
        <v>2</v>
      </c>
      <c r="CN82">
        <v>2</v>
      </c>
      <c r="CO82">
        <v>1</v>
      </c>
      <c r="CP82">
        <v>2</v>
      </c>
      <c r="CQ82">
        <v>0</v>
      </c>
      <c r="CR82">
        <v>2</v>
      </c>
      <c r="CS82">
        <v>1</v>
      </c>
      <c r="CT82">
        <v>1</v>
      </c>
      <c r="CU82">
        <v>2</v>
      </c>
      <c r="CV82">
        <v>0</v>
      </c>
      <c r="CW82">
        <v>1</v>
      </c>
      <c r="CX82">
        <v>1</v>
      </c>
      <c r="CY82">
        <v>1</v>
      </c>
      <c r="CZ82">
        <v>1</v>
      </c>
      <c r="DA82">
        <v>1</v>
      </c>
      <c r="DB82">
        <v>1</v>
      </c>
      <c r="DC82">
        <v>2</v>
      </c>
      <c r="DD82">
        <v>2</v>
      </c>
      <c r="DE82">
        <v>2</v>
      </c>
      <c r="DF82">
        <v>2</v>
      </c>
      <c r="DG82">
        <v>1</v>
      </c>
      <c r="DH82">
        <v>2</v>
      </c>
      <c r="DI82">
        <v>2</v>
      </c>
      <c r="DJ82">
        <v>1</v>
      </c>
      <c r="DK82">
        <v>1</v>
      </c>
      <c r="DL82">
        <v>2</v>
      </c>
      <c r="DM82">
        <v>1</v>
      </c>
      <c r="DN82">
        <v>1</v>
      </c>
      <c r="DO82">
        <v>2</v>
      </c>
      <c r="DP82">
        <v>1</v>
      </c>
      <c r="DQ82">
        <v>1</v>
      </c>
      <c r="DR82">
        <v>1</v>
      </c>
      <c r="DS82">
        <v>2</v>
      </c>
      <c r="DT82">
        <v>2</v>
      </c>
      <c r="DU82">
        <v>1</v>
      </c>
      <c r="DV82">
        <v>1</v>
      </c>
      <c r="DW82">
        <v>1</v>
      </c>
      <c r="DX82">
        <v>2</v>
      </c>
      <c r="DY82">
        <v>1</v>
      </c>
      <c r="DZ82">
        <v>1</v>
      </c>
      <c r="EA82">
        <v>1</v>
      </c>
      <c r="EB82">
        <v>2</v>
      </c>
      <c r="EC82" s="14" t="s">
        <v>10</v>
      </c>
      <c r="ED82" s="14" t="s">
        <v>10</v>
      </c>
      <c r="EE82" s="14" t="s">
        <v>10</v>
      </c>
      <c r="EF82" s="14" t="s">
        <v>10</v>
      </c>
      <c r="EG82" s="14" t="s">
        <v>10</v>
      </c>
      <c r="EH82" s="14" t="s">
        <v>10</v>
      </c>
      <c r="EI82" s="14" t="s">
        <v>10</v>
      </c>
      <c r="EJ82" s="14" t="s">
        <v>10</v>
      </c>
      <c r="EK82" s="14" t="s">
        <v>10</v>
      </c>
      <c r="EL82" s="14" t="s">
        <v>10</v>
      </c>
      <c r="EM82" s="14" t="s">
        <v>10</v>
      </c>
      <c r="EN82" s="14" t="s">
        <v>10</v>
      </c>
      <c r="EO82" s="14" t="s">
        <v>10</v>
      </c>
      <c r="EP82" s="14" t="s">
        <v>10</v>
      </c>
      <c r="EQ82" s="14" t="s">
        <v>10</v>
      </c>
      <c r="ER82" s="14" t="s">
        <v>10</v>
      </c>
      <c r="ES82" s="14" t="s">
        <v>10</v>
      </c>
      <c r="ET82" s="14" t="s">
        <v>10</v>
      </c>
      <c r="EU82" s="14" t="s">
        <v>10</v>
      </c>
      <c r="EV82" s="14" t="s">
        <v>10</v>
      </c>
      <c r="EW82" s="14" t="s">
        <v>10</v>
      </c>
      <c r="EX82" s="14" t="s">
        <v>10</v>
      </c>
      <c r="EY82" s="14" t="s">
        <v>10</v>
      </c>
      <c r="EZ82" s="14" t="s">
        <v>10</v>
      </c>
      <c r="FA82" s="14" t="s">
        <v>10</v>
      </c>
      <c r="FB82" s="14" t="s">
        <v>10</v>
      </c>
      <c r="FC82" s="14" t="s">
        <v>10</v>
      </c>
      <c r="FD82" s="14" t="s">
        <v>10</v>
      </c>
      <c r="FE82" s="14" t="s">
        <v>10</v>
      </c>
      <c r="FF82" s="14" t="s">
        <v>10</v>
      </c>
      <c r="FG82">
        <v>1</v>
      </c>
      <c r="FH82">
        <v>1</v>
      </c>
      <c r="FI82">
        <v>4</v>
      </c>
      <c r="FJ82">
        <v>1</v>
      </c>
      <c r="FK82">
        <v>1</v>
      </c>
      <c r="FL82">
        <v>4</v>
      </c>
      <c r="FM82">
        <v>1</v>
      </c>
      <c r="FN82">
        <v>2</v>
      </c>
      <c r="FO82">
        <v>3</v>
      </c>
      <c r="FP82">
        <v>3</v>
      </c>
      <c r="FQ82">
        <v>1</v>
      </c>
      <c r="FR82">
        <v>2</v>
      </c>
      <c r="FS82">
        <v>4</v>
      </c>
      <c r="FT82">
        <v>3</v>
      </c>
      <c r="FU82">
        <v>4</v>
      </c>
      <c r="FV82">
        <v>3</v>
      </c>
      <c r="FW82">
        <v>3</v>
      </c>
      <c r="FX82">
        <v>3</v>
      </c>
      <c r="FY82">
        <v>2</v>
      </c>
      <c r="FZ82">
        <v>3</v>
      </c>
      <c r="GA82" s="7">
        <f t="shared" si="173"/>
        <v>21551</v>
      </c>
      <c r="GB82" s="25" t="str">
        <f t="shared" si="174"/>
        <v>Female</v>
      </c>
      <c r="GC82" s="5" t="str">
        <f t="shared" si="191"/>
        <v>Female</v>
      </c>
      <c r="GD82" s="5" t="str">
        <f t="shared" si="179"/>
        <v>18</v>
      </c>
      <c r="GE82" s="5" t="str">
        <f t="shared" si="180"/>
        <v>Asian</v>
      </c>
      <c r="GF82" s="5" t="str">
        <f t="shared" si="181"/>
        <v>notHisp/Lat</v>
      </c>
      <c r="GG82" s="5">
        <f t="shared" si="182"/>
        <v>1</v>
      </c>
      <c r="GH82" s="5">
        <f t="shared" si="183"/>
        <v>0</v>
      </c>
      <c r="GI82" s="5">
        <f t="shared" si="184"/>
        <v>0</v>
      </c>
      <c r="GJ82" s="5">
        <f t="shared" si="185"/>
        <v>0</v>
      </c>
      <c r="GK82" s="5">
        <f t="shared" si="186"/>
        <v>0</v>
      </c>
      <c r="GL82" s="5">
        <f t="shared" si="187"/>
        <v>2</v>
      </c>
      <c r="GM82" s="5">
        <f t="shared" si="188"/>
        <v>2</v>
      </c>
      <c r="GN82" s="5">
        <f t="shared" si="189"/>
        <v>3</v>
      </c>
      <c r="GO82" s="5">
        <f t="shared" si="190"/>
        <v>2</v>
      </c>
      <c r="GP82" s="2"/>
      <c r="GQ82" s="14" t="s">
        <v>10</v>
      </c>
      <c r="GR82" s="14" t="s">
        <v>10</v>
      </c>
      <c r="GS82" s="14" t="s">
        <v>10</v>
      </c>
      <c r="GT82" s="14" t="s">
        <v>10</v>
      </c>
      <c r="GU82" s="27" t="s">
        <v>10</v>
      </c>
      <c r="GV82" s="27" t="s">
        <v>10</v>
      </c>
      <c r="GW82" s="27" t="s">
        <v>10</v>
      </c>
      <c r="GX82" s="27" t="s">
        <v>10</v>
      </c>
      <c r="GY82" s="27" t="s">
        <v>10</v>
      </c>
      <c r="GZ82" s="27" t="s">
        <v>10</v>
      </c>
      <c r="HA82" s="27" t="s">
        <v>10</v>
      </c>
      <c r="HB82" s="5">
        <f t="shared" si="192"/>
        <v>21</v>
      </c>
      <c r="HC82" s="5" t="str">
        <f t="shared" si="142"/>
        <v>ok</v>
      </c>
      <c r="HD82" s="23">
        <v>9.9200058170730143E-3</v>
      </c>
      <c r="HE82" s="23">
        <f t="shared" si="143"/>
        <v>4.6132017712870379</v>
      </c>
      <c r="HF82" s="23">
        <v>0.88888888888888884</v>
      </c>
      <c r="HG82" s="23">
        <v>0.44444444444444442</v>
      </c>
      <c r="HH82" s="14" t="s">
        <v>10</v>
      </c>
      <c r="HI82" s="14" t="s">
        <v>10</v>
      </c>
      <c r="HJ82" s="14" t="s">
        <v>10</v>
      </c>
      <c r="HK82" s="14" t="s">
        <v>10</v>
      </c>
      <c r="HL82" s="14" t="s">
        <v>10</v>
      </c>
      <c r="HM82" s="5">
        <f t="shared" si="144"/>
        <v>6</v>
      </c>
      <c r="HN82" s="5">
        <f t="shared" si="145"/>
        <v>4</v>
      </c>
      <c r="HO82" s="5">
        <f t="shared" si="146"/>
        <v>6</v>
      </c>
      <c r="HP82" s="5">
        <f t="shared" si="147"/>
        <v>8</v>
      </c>
      <c r="HQ82" s="5">
        <f t="shared" si="148"/>
        <v>7</v>
      </c>
    </row>
    <row r="83" spans="1:225" x14ac:dyDescent="0.25">
      <c r="A83" s="11">
        <v>21554</v>
      </c>
      <c r="B83" s="13" t="s">
        <v>777</v>
      </c>
      <c r="C83" s="13" t="s">
        <v>768</v>
      </c>
      <c r="D83" s="13" t="s">
        <v>766</v>
      </c>
      <c r="E83" s="12">
        <v>2</v>
      </c>
      <c r="F83" s="12">
        <v>2</v>
      </c>
      <c r="G83" s="12">
        <v>2</v>
      </c>
      <c r="H83" s="12">
        <v>2</v>
      </c>
      <c r="I83" s="12">
        <v>2</v>
      </c>
      <c r="J83" s="12">
        <v>2</v>
      </c>
      <c r="K83" s="12">
        <v>2</v>
      </c>
      <c r="L83" s="12">
        <v>2</v>
      </c>
      <c r="M83" s="12">
        <v>3</v>
      </c>
      <c r="N83" s="12">
        <v>1</v>
      </c>
      <c r="O83" s="14" t="s">
        <v>10</v>
      </c>
      <c r="P83" s="14" t="s">
        <v>10</v>
      </c>
      <c r="Q83" s="14" t="s">
        <v>10</v>
      </c>
      <c r="R83" s="14" t="s">
        <v>10</v>
      </c>
      <c r="S83" s="14" t="s">
        <v>10</v>
      </c>
      <c r="T83" s="14" t="s">
        <v>10</v>
      </c>
      <c r="U83" s="14" t="s">
        <v>10</v>
      </c>
      <c r="V83" s="14" t="s">
        <v>10</v>
      </c>
      <c r="W83" s="14" t="s">
        <v>10</v>
      </c>
      <c r="X83" s="14" t="s">
        <v>10</v>
      </c>
      <c r="Y83" s="14" t="s">
        <v>10</v>
      </c>
      <c r="Z83" s="14" t="s">
        <v>10</v>
      </c>
      <c r="AA83" s="14" t="s">
        <v>10</v>
      </c>
      <c r="AB83" s="14" t="s">
        <v>10</v>
      </c>
      <c r="AC83" s="14" t="s">
        <v>10</v>
      </c>
      <c r="AD83" s="14" t="s">
        <v>10</v>
      </c>
      <c r="AE83" s="14" t="s">
        <v>10</v>
      </c>
      <c r="AF83" s="14" t="s">
        <v>10</v>
      </c>
      <c r="AG83" s="14" t="s">
        <v>10</v>
      </c>
      <c r="AH83" s="14" t="s">
        <v>10</v>
      </c>
      <c r="AI83" s="14" t="s">
        <v>10</v>
      </c>
      <c r="AJ83" s="14" t="s">
        <v>10</v>
      </c>
      <c r="AK83" s="14" t="s">
        <v>10</v>
      </c>
      <c r="AL83" s="14" t="s">
        <v>10</v>
      </c>
      <c r="AM83" s="14" t="s">
        <v>10</v>
      </c>
      <c r="AN83" s="14" t="s">
        <v>10</v>
      </c>
      <c r="AO83" s="14" t="s">
        <v>10</v>
      </c>
      <c r="AP83" s="14" t="s">
        <v>10</v>
      </c>
      <c r="AQ83" s="14" t="s">
        <v>10</v>
      </c>
      <c r="AR83" s="14" t="s">
        <v>10</v>
      </c>
      <c r="AS83" s="14" t="s">
        <v>10</v>
      </c>
      <c r="AT83" s="14" t="s">
        <v>10</v>
      </c>
      <c r="AU83" s="14" t="s">
        <v>10</v>
      </c>
      <c r="AV83" s="14" t="s">
        <v>10</v>
      </c>
      <c r="AW83" s="14" t="s">
        <v>10</v>
      </c>
      <c r="AX83" s="14" t="s">
        <v>10</v>
      </c>
      <c r="AY83" s="14" t="s">
        <v>10</v>
      </c>
      <c r="AZ83" s="14" t="s">
        <v>10</v>
      </c>
      <c r="BA83" s="14" t="s">
        <v>10</v>
      </c>
      <c r="BB83" s="14" t="s">
        <v>10</v>
      </c>
      <c r="BC83" s="14" t="s">
        <v>10</v>
      </c>
      <c r="BD83" s="14" t="s">
        <v>10</v>
      </c>
      <c r="BE83" s="14" t="s">
        <v>10</v>
      </c>
      <c r="BF83" s="14" t="s">
        <v>10</v>
      </c>
      <c r="BG83" s="14" t="s">
        <v>10</v>
      </c>
      <c r="BH83" s="14" t="s">
        <v>10</v>
      </c>
      <c r="BI83" s="14" t="s">
        <v>10</v>
      </c>
      <c r="BJ83" s="14" t="s">
        <v>10</v>
      </c>
      <c r="BK83" s="14" t="s">
        <v>10</v>
      </c>
      <c r="BL83" s="14" t="s">
        <v>10</v>
      </c>
      <c r="BM83" s="14" t="s">
        <v>10</v>
      </c>
      <c r="BN83" s="14" t="s">
        <v>10</v>
      </c>
      <c r="BO83" s="14" t="s">
        <v>10</v>
      </c>
      <c r="BP83" s="14" t="s">
        <v>10</v>
      </c>
      <c r="BQ83" s="14" t="s">
        <v>10</v>
      </c>
      <c r="BR83" s="14" t="s">
        <v>10</v>
      </c>
      <c r="BS83" s="14" t="s">
        <v>10</v>
      </c>
      <c r="BT83" s="14" t="s">
        <v>10</v>
      </c>
      <c r="BU83" s="14" t="s">
        <v>10</v>
      </c>
      <c r="BV83" s="14" t="s">
        <v>10</v>
      </c>
      <c r="BW83" s="14" t="s">
        <v>10</v>
      </c>
      <c r="BX83" s="14" t="s">
        <v>10</v>
      </c>
      <c r="BY83" s="14" t="s">
        <v>10</v>
      </c>
      <c r="BZ83" s="14" t="s">
        <v>10</v>
      </c>
      <c r="CA83" s="14" t="s">
        <v>10</v>
      </c>
      <c r="CB83" s="14" t="s">
        <v>10</v>
      </c>
      <c r="CC83" s="14" t="s">
        <v>10</v>
      </c>
      <c r="CD83" s="14" t="s">
        <v>10</v>
      </c>
      <c r="CE83" s="14" t="s">
        <v>10</v>
      </c>
      <c r="CF83" s="14" t="s">
        <v>10</v>
      </c>
      <c r="CG83" s="14" t="s">
        <v>10</v>
      </c>
      <c r="CH83" s="14" t="s">
        <v>10</v>
      </c>
      <c r="CI83" s="14" t="s">
        <v>10</v>
      </c>
      <c r="CJ83" s="14" t="s">
        <v>10</v>
      </c>
      <c r="CK83" s="14" t="s">
        <v>10</v>
      </c>
      <c r="CL83">
        <v>2</v>
      </c>
      <c r="CM83">
        <v>0</v>
      </c>
      <c r="CN83">
        <v>1</v>
      </c>
      <c r="CO83">
        <v>0</v>
      </c>
      <c r="CP83">
        <v>2</v>
      </c>
      <c r="CQ83">
        <v>2</v>
      </c>
      <c r="CR83">
        <v>2</v>
      </c>
      <c r="CS83">
        <v>1</v>
      </c>
      <c r="CT83">
        <v>1</v>
      </c>
      <c r="CU83">
        <v>1</v>
      </c>
      <c r="CV83">
        <v>1</v>
      </c>
      <c r="CW83">
        <v>2</v>
      </c>
      <c r="CX83">
        <v>1</v>
      </c>
      <c r="CY83">
        <v>1</v>
      </c>
      <c r="CZ83">
        <v>1</v>
      </c>
      <c r="DA83">
        <v>2</v>
      </c>
      <c r="DB83">
        <v>1</v>
      </c>
      <c r="DC83">
        <v>1</v>
      </c>
      <c r="DD83">
        <v>1</v>
      </c>
      <c r="DE83">
        <v>2</v>
      </c>
      <c r="DF83">
        <v>1</v>
      </c>
      <c r="DG83">
        <v>1</v>
      </c>
      <c r="DH83">
        <v>2</v>
      </c>
      <c r="DI83">
        <v>2</v>
      </c>
      <c r="DJ83">
        <v>1</v>
      </c>
      <c r="DK83">
        <v>1</v>
      </c>
      <c r="DL83">
        <v>2</v>
      </c>
      <c r="DM83">
        <v>1</v>
      </c>
      <c r="DN83">
        <v>1</v>
      </c>
      <c r="DO83">
        <v>2</v>
      </c>
      <c r="DP83">
        <v>1</v>
      </c>
      <c r="DQ83">
        <v>1</v>
      </c>
      <c r="DR83">
        <v>1</v>
      </c>
      <c r="DS83">
        <v>1</v>
      </c>
      <c r="DT83">
        <v>2</v>
      </c>
      <c r="DU83">
        <v>1</v>
      </c>
      <c r="DV83">
        <v>1</v>
      </c>
      <c r="DW83">
        <v>1</v>
      </c>
      <c r="DX83">
        <v>2</v>
      </c>
      <c r="DY83">
        <v>1</v>
      </c>
      <c r="DZ83">
        <v>1</v>
      </c>
      <c r="EA83">
        <v>1</v>
      </c>
      <c r="EB83">
        <v>2</v>
      </c>
      <c r="EC83" s="14" t="s">
        <v>10</v>
      </c>
      <c r="ED83" s="14" t="s">
        <v>10</v>
      </c>
      <c r="EE83" s="14" t="s">
        <v>10</v>
      </c>
      <c r="EF83" s="14" t="s">
        <v>10</v>
      </c>
      <c r="EG83" s="14" t="s">
        <v>10</v>
      </c>
      <c r="EH83" s="14" t="s">
        <v>10</v>
      </c>
      <c r="EI83" s="14" t="s">
        <v>10</v>
      </c>
      <c r="EJ83" s="14" t="s">
        <v>10</v>
      </c>
      <c r="EK83" s="14" t="s">
        <v>10</v>
      </c>
      <c r="EL83" s="14" t="s">
        <v>10</v>
      </c>
      <c r="EM83" s="14" t="s">
        <v>10</v>
      </c>
      <c r="EN83" s="14" t="s">
        <v>10</v>
      </c>
      <c r="EO83" s="14" t="s">
        <v>10</v>
      </c>
      <c r="EP83" s="14" t="s">
        <v>10</v>
      </c>
      <c r="EQ83" s="14" t="s">
        <v>10</v>
      </c>
      <c r="ER83" s="14" t="s">
        <v>10</v>
      </c>
      <c r="ES83" s="14" t="s">
        <v>10</v>
      </c>
      <c r="ET83" s="14" t="s">
        <v>10</v>
      </c>
      <c r="EU83" s="14" t="s">
        <v>10</v>
      </c>
      <c r="EV83" s="14" t="s">
        <v>10</v>
      </c>
      <c r="EW83" s="14" t="s">
        <v>10</v>
      </c>
      <c r="EX83" s="14" t="s">
        <v>10</v>
      </c>
      <c r="EY83" s="14" t="s">
        <v>10</v>
      </c>
      <c r="EZ83" s="14" t="s">
        <v>10</v>
      </c>
      <c r="FA83" s="14" t="s">
        <v>10</v>
      </c>
      <c r="FB83" s="14" t="s">
        <v>10</v>
      </c>
      <c r="FC83" s="14" t="s">
        <v>10</v>
      </c>
      <c r="FD83" s="14" t="s">
        <v>10</v>
      </c>
      <c r="FE83" s="14" t="s">
        <v>10</v>
      </c>
      <c r="FF83" s="14" t="s">
        <v>10</v>
      </c>
      <c r="FG83">
        <v>1</v>
      </c>
      <c r="FH83">
        <v>1</v>
      </c>
      <c r="FI83">
        <v>2</v>
      </c>
      <c r="FJ83">
        <v>1</v>
      </c>
      <c r="FK83">
        <v>1</v>
      </c>
      <c r="FL83">
        <v>2</v>
      </c>
      <c r="FM83">
        <v>1</v>
      </c>
      <c r="FN83">
        <v>2</v>
      </c>
      <c r="FO83">
        <v>2</v>
      </c>
      <c r="FP83">
        <v>3</v>
      </c>
      <c r="FQ83">
        <v>1</v>
      </c>
      <c r="FR83">
        <v>1</v>
      </c>
      <c r="FS83">
        <v>2</v>
      </c>
      <c r="FT83">
        <v>3</v>
      </c>
      <c r="FU83">
        <v>1</v>
      </c>
      <c r="FV83">
        <v>4</v>
      </c>
      <c r="FW83">
        <v>4</v>
      </c>
      <c r="FX83">
        <v>2</v>
      </c>
      <c r="FY83">
        <v>1</v>
      </c>
      <c r="FZ83">
        <v>3</v>
      </c>
      <c r="GA83" s="7">
        <f t="shared" si="173"/>
        <v>21554</v>
      </c>
      <c r="GB83" s="25" t="str">
        <f t="shared" si="174"/>
        <v>Female</v>
      </c>
      <c r="GC83" s="5" t="str">
        <f t="shared" si="191"/>
        <v>female</v>
      </c>
      <c r="GD83" s="5" t="str">
        <f t="shared" si="179"/>
        <v>18</v>
      </c>
      <c r="GE83" s="5" t="str">
        <f t="shared" si="180"/>
        <v>White</v>
      </c>
      <c r="GF83" s="5" t="str">
        <f t="shared" si="181"/>
        <v>notHisp/Lat</v>
      </c>
      <c r="GG83" s="5">
        <f t="shared" si="182"/>
        <v>0</v>
      </c>
      <c r="GH83" s="5">
        <f t="shared" si="183"/>
        <v>0</v>
      </c>
      <c r="GI83" s="5">
        <f t="shared" si="184"/>
        <v>0</v>
      </c>
      <c r="GJ83" s="5">
        <f t="shared" si="185"/>
        <v>0</v>
      </c>
      <c r="GK83" s="5">
        <f t="shared" si="186"/>
        <v>0</v>
      </c>
      <c r="GL83" s="5">
        <f t="shared" si="187"/>
        <v>2</v>
      </c>
      <c r="GM83" s="5">
        <f t="shared" si="188"/>
        <v>2</v>
      </c>
      <c r="GN83" s="5">
        <f t="shared" si="189"/>
        <v>3</v>
      </c>
      <c r="GO83" s="5">
        <f t="shared" si="190"/>
        <v>1</v>
      </c>
      <c r="GP83" s="2"/>
      <c r="GQ83" s="14" t="s">
        <v>10</v>
      </c>
      <c r="GR83" s="14" t="s">
        <v>10</v>
      </c>
      <c r="GS83" s="14" t="s">
        <v>10</v>
      </c>
      <c r="GT83" s="14" t="s">
        <v>10</v>
      </c>
      <c r="GU83" s="27" t="s">
        <v>10</v>
      </c>
      <c r="GV83" s="27" t="s">
        <v>10</v>
      </c>
      <c r="GW83" s="27" t="s">
        <v>10</v>
      </c>
      <c r="GX83" s="27" t="s">
        <v>10</v>
      </c>
      <c r="GY83" s="27" t="s">
        <v>10</v>
      </c>
      <c r="GZ83" s="27" t="s">
        <v>10</v>
      </c>
      <c r="HA83" s="27" t="s">
        <v>10</v>
      </c>
      <c r="HB83" s="5">
        <f t="shared" si="192"/>
        <v>18</v>
      </c>
      <c r="HC83" s="5" t="str">
        <f t="shared" si="142"/>
        <v>ok</v>
      </c>
      <c r="HD83" s="23">
        <v>3.4864416662164978E-2</v>
      </c>
      <c r="HE83" s="23">
        <f t="shared" si="143"/>
        <v>3.3562885497795514</v>
      </c>
      <c r="HF83" s="23">
        <v>1</v>
      </c>
      <c r="HG83" s="23">
        <v>0.33333333333333331</v>
      </c>
      <c r="HH83" s="14" t="s">
        <v>10</v>
      </c>
      <c r="HI83" s="14" t="s">
        <v>10</v>
      </c>
      <c r="HJ83" s="14" t="s">
        <v>10</v>
      </c>
      <c r="HK83" s="14" t="s">
        <v>10</v>
      </c>
      <c r="HL83" s="14" t="s">
        <v>10</v>
      </c>
      <c r="HM83" s="5">
        <f t="shared" si="144"/>
        <v>13</v>
      </c>
      <c r="HN83" s="5">
        <f t="shared" si="145"/>
        <v>4</v>
      </c>
      <c r="HO83" s="5">
        <f t="shared" si="146"/>
        <v>4</v>
      </c>
      <c r="HP83" s="5">
        <f t="shared" si="147"/>
        <v>9</v>
      </c>
      <c r="HQ83" s="5">
        <f t="shared" si="148"/>
        <v>8</v>
      </c>
    </row>
    <row r="84" spans="1:225" x14ac:dyDescent="0.25">
      <c r="A84" s="11">
        <v>21555</v>
      </c>
      <c r="B84" s="13" t="s">
        <v>774</v>
      </c>
      <c r="C84" s="13" t="s">
        <v>768</v>
      </c>
      <c r="D84" s="13" t="s">
        <v>766</v>
      </c>
      <c r="E84" s="12">
        <v>1</v>
      </c>
      <c r="F84" s="12">
        <v>2</v>
      </c>
      <c r="G84" s="12">
        <v>2</v>
      </c>
      <c r="H84" s="12">
        <v>2</v>
      </c>
      <c r="I84" s="12">
        <v>2</v>
      </c>
      <c r="J84" s="12">
        <v>2</v>
      </c>
      <c r="K84" s="12">
        <v>2</v>
      </c>
      <c r="L84" s="12">
        <v>3</v>
      </c>
      <c r="M84" s="12">
        <v>3</v>
      </c>
      <c r="N84" s="12">
        <v>1</v>
      </c>
      <c r="O84" s="14" t="s">
        <v>10</v>
      </c>
      <c r="P84" s="14" t="s">
        <v>10</v>
      </c>
      <c r="Q84" s="14" t="s">
        <v>10</v>
      </c>
      <c r="R84" s="14" t="s">
        <v>10</v>
      </c>
      <c r="S84" s="14" t="s">
        <v>10</v>
      </c>
      <c r="T84" s="14" t="s">
        <v>10</v>
      </c>
      <c r="U84" s="14" t="s">
        <v>10</v>
      </c>
      <c r="V84" s="14" t="s">
        <v>10</v>
      </c>
      <c r="W84" s="14" t="s">
        <v>10</v>
      </c>
      <c r="X84" s="14" t="s">
        <v>10</v>
      </c>
      <c r="Y84" s="14" t="s">
        <v>10</v>
      </c>
      <c r="Z84" s="14" t="s">
        <v>10</v>
      </c>
      <c r="AA84" s="14" t="s">
        <v>10</v>
      </c>
      <c r="AB84" s="14" t="s">
        <v>10</v>
      </c>
      <c r="AC84" s="14" t="s">
        <v>10</v>
      </c>
      <c r="AD84" s="14" t="s">
        <v>10</v>
      </c>
      <c r="AE84" s="14" t="s">
        <v>10</v>
      </c>
      <c r="AF84" s="14" t="s">
        <v>10</v>
      </c>
      <c r="AG84" s="14" t="s">
        <v>10</v>
      </c>
      <c r="AH84" s="14" t="s">
        <v>10</v>
      </c>
      <c r="AI84" s="14" t="s">
        <v>10</v>
      </c>
      <c r="AJ84" s="14" t="s">
        <v>10</v>
      </c>
      <c r="AK84" s="14" t="s">
        <v>10</v>
      </c>
      <c r="AL84" s="14" t="s">
        <v>10</v>
      </c>
      <c r="AM84" s="14" t="s">
        <v>10</v>
      </c>
      <c r="AN84" s="14" t="s">
        <v>10</v>
      </c>
      <c r="AO84" s="14" t="s">
        <v>10</v>
      </c>
      <c r="AP84" s="14" t="s">
        <v>10</v>
      </c>
      <c r="AQ84" s="14" t="s">
        <v>10</v>
      </c>
      <c r="AR84" s="14" t="s">
        <v>10</v>
      </c>
      <c r="AS84" s="14" t="s">
        <v>10</v>
      </c>
      <c r="AT84" s="14" t="s">
        <v>10</v>
      </c>
      <c r="AU84" s="14" t="s">
        <v>10</v>
      </c>
      <c r="AV84" s="14" t="s">
        <v>10</v>
      </c>
      <c r="AW84" s="14" t="s">
        <v>10</v>
      </c>
      <c r="AX84" s="14" t="s">
        <v>10</v>
      </c>
      <c r="AY84" s="14" t="s">
        <v>10</v>
      </c>
      <c r="AZ84" s="14" t="s">
        <v>10</v>
      </c>
      <c r="BA84" s="14" t="s">
        <v>10</v>
      </c>
      <c r="BB84" s="14" t="s">
        <v>10</v>
      </c>
      <c r="BC84" s="14" t="s">
        <v>10</v>
      </c>
      <c r="BD84" s="14" t="s">
        <v>10</v>
      </c>
      <c r="BE84" s="14" t="s">
        <v>10</v>
      </c>
      <c r="BF84" s="14" t="s">
        <v>10</v>
      </c>
      <c r="BG84" s="14" t="s">
        <v>10</v>
      </c>
      <c r="BH84" s="14" t="s">
        <v>10</v>
      </c>
      <c r="BI84" s="14" t="s">
        <v>10</v>
      </c>
      <c r="BJ84" s="14" t="s">
        <v>10</v>
      </c>
      <c r="BK84" s="14" t="s">
        <v>10</v>
      </c>
      <c r="BL84" s="14" t="s">
        <v>10</v>
      </c>
      <c r="BM84" s="14" t="s">
        <v>10</v>
      </c>
      <c r="BN84" s="14" t="s">
        <v>10</v>
      </c>
      <c r="BO84" s="14" t="s">
        <v>10</v>
      </c>
      <c r="BP84" s="14" t="s">
        <v>10</v>
      </c>
      <c r="BQ84" s="14" t="s">
        <v>10</v>
      </c>
      <c r="BR84" s="14" t="s">
        <v>10</v>
      </c>
      <c r="BS84" s="14" t="s">
        <v>10</v>
      </c>
      <c r="BT84" s="14" t="s">
        <v>10</v>
      </c>
      <c r="BU84" s="14" t="s">
        <v>10</v>
      </c>
      <c r="BV84" s="14" t="s">
        <v>10</v>
      </c>
      <c r="BW84" s="14" t="s">
        <v>10</v>
      </c>
      <c r="BX84" s="14" t="s">
        <v>10</v>
      </c>
      <c r="BY84" s="14" t="s">
        <v>10</v>
      </c>
      <c r="BZ84" s="14" t="s">
        <v>10</v>
      </c>
      <c r="CA84" s="14" t="s">
        <v>10</v>
      </c>
      <c r="CB84" s="14" t="s">
        <v>10</v>
      </c>
      <c r="CC84" s="14" t="s">
        <v>10</v>
      </c>
      <c r="CD84" s="14" t="s">
        <v>10</v>
      </c>
      <c r="CE84" s="14" t="s">
        <v>10</v>
      </c>
      <c r="CF84" s="14" t="s">
        <v>10</v>
      </c>
      <c r="CG84" s="14" t="s">
        <v>10</v>
      </c>
      <c r="CH84" s="14" t="s">
        <v>10</v>
      </c>
      <c r="CI84" s="14" t="s">
        <v>10</v>
      </c>
      <c r="CJ84" s="14" t="s">
        <v>10</v>
      </c>
      <c r="CK84" s="14" t="s">
        <v>10</v>
      </c>
      <c r="CL84">
        <v>2</v>
      </c>
      <c r="CM84">
        <v>1</v>
      </c>
      <c r="CN84">
        <v>2</v>
      </c>
      <c r="CO84">
        <v>0</v>
      </c>
      <c r="CP84">
        <v>0</v>
      </c>
      <c r="CQ84">
        <v>0</v>
      </c>
      <c r="CR84">
        <v>2</v>
      </c>
      <c r="CS84">
        <v>0</v>
      </c>
      <c r="CT84">
        <v>0</v>
      </c>
      <c r="CU84">
        <v>2</v>
      </c>
      <c r="CV84">
        <v>1</v>
      </c>
      <c r="CW84">
        <v>2</v>
      </c>
      <c r="CX84">
        <v>0</v>
      </c>
      <c r="CY84">
        <v>2</v>
      </c>
      <c r="CZ84">
        <v>0</v>
      </c>
      <c r="DA84">
        <v>1</v>
      </c>
      <c r="DB84">
        <v>1</v>
      </c>
      <c r="DC84">
        <v>2</v>
      </c>
      <c r="DD84">
        <v>1</v>
      </c>
      <c r="DE84">
        <v>2</v>
      </c>
      <c r="DF84">
        <v>1</v>
      </c>
      <c r="DG84">
        <v>1</v>
      </c>
      <c r="DH84">
        <v>2</v>
      </c>
      <c r="DI84">
        <v>2</v>
      </c>
      <c r="DJ84">
        <v>1</v>
      </c>
      <c r="DK84">
        <v>1</v>
      </c>
      <c r="DL84">
        <v>2</v>
      </c>
      <c r="DM84">
        <v>1</v>
      </c>
      <c r="DN84">
        <v>1</v>
      </c>
      <c r="DO84">
        <v>1</v>
      </c>
      <c r="DP84">
        <v>1</v>
      </c>
      <c r="DQ84">
        <v>1</v>
      </c>
      <c r="DR84">
        <v>1</v>
      </c>
      <c r="DS84">
        <v>1</v>
      </c>
      <c r="DT84">
        <v>2</v>
      </c>
      <c r="DU84">
        <v>1</v>
      </c>
      <c r="DV84">
        <v>1</v>
      </c>
      <c r="DW84">
        <v>1</v>
      </c>
      <c r="DX84">
        <v>2</v>
      </c>
      <c r="DY84">
        <v>1</v>
      </c>
      <c r="DZ84">
        <v>2</v>
      </c>
      <c r="EA84">
        <v>1</v>
      </c>
      <c r="EB84">
        <v>2</v>
      </c>
      <c r="EC84" s="14" t="s">
        <v>10</v>
      </c>
      <c r="ED84" s="14" t="s">
        <v>10</v>
      </c>
      <c r="EE84" s="14" t="s">
        <v>10</v>
      </c>
      <c r="EF84" s="14" t="s">
        <v>10</v>
      </c>
      <c r="EG84" s="14" t="s">
        <v>10</v>
      </c>
      <c r="EH84" s="14" t="s">
        <v>10</v>
      </c>
      <c r="EI84" s="14" t="s">
        <v>10</v>
      </c>
      <c r="EJ84" s="14" t="s">
        <v>10</v>
      </c>
      <c r="EK84" s="14" t="s">
        <v>10</v>
      </c>
      <c r="EL84" s="14" t="s">
        <v>10</v>
      </c>
      <c r="EM84" s="14" t="s">
        <v>10</v>
      </c>
      <c r="EN84" s="14" t="s">
        <v>10</v>
      </c>
      <c r="EO84" s="14" t="s">
        <v>10</v>
      </c>
      <c r="EP84" s="14" t="s">
        <v>10</v>
      </c>
      <c r="EQ84" s="14" t="s">
        <v>10</v>
      </c>
      <c r="ER84" s="14" t="s">
        <v>10</v>
      </c>
      <c r="ES84" s="14" t="s">
        <v>10</v>
      </c>
      <c r="ET84" s="14" t="s">
        <v>10</v>
      </c>
      <c r="EU84" s="14" t="s">
        <v>10</v>
      </c>
      <c r="EV84" s="14" t="s">
        <v>10</v>
      </c>
      <c r="EW84" s="14" t="s">
        <v>10</v>
      </c>
      <c r="EX84" s="14" t="s">
        <v>10</v>
      </c>
      <c r="EY84" s="14" t="s">
        <v>10</v>
      </c>
      <c r="EZ84" s="14" t="s">
        <v>10</v>
      </c>
      <c r="FA84" s="14" t="s">
        <v>10</v>
      </c>
      <c r="FB84" s="14" t="s">
        <v>10</v>
      </c>
      <c r="FC84" s="14" t="s">
        <v>10</v>
      </c>
      <c r="FD84" s="14" t="s">
        <v>10</v>
      </c>
      <c r="FE84" s="14" t="s">
        <v>10</v>
      </c>
      <c r="FF84" s="14" t="s">
        <v>10</v>
      </c>
      <c r="FG84">
        <v>2</v>
      </c>
      <c r="FH84">
        <v>2</v>
      </c>
      <c r="FI84">
        <v>4</v>
      </c>
      <c r="FJ84">
        <v>3</v>
      </c>
      <c r="FK84">
        <v>2</v>
      </c>
      <c r="FL84">
        <v>1</v>
      </c>
      <c r="FM84">
        <v>3</v>
      </c>
      <c r="FN84">
        <v>2</v>
      </c>
      <c r="FO84">
        <v>3</v>
      </c>
      <c r="FP84">
        <v>4</v>
      </c>
      <c r="FQ84">
        <v>3</v>
      </c>
      <c r="FR84">
        <v>2</v>
      </c>
      <c r="FS84">
        <v>4</v>
      </c>
      <c r="FT84">
        <v>3</v>
      </c>
      <c r="FU84">
        <v>3</v>
      </c>
      <c r="FV84">
        <v>4</v>
      </c>
      <c r="FW84">
        <v>4</v>
      </c>
      <c r="FX84">
        <v>2</v>
      </c>
      <c r="FY84">
        <v>2</v>
      </c>
      <c r="FZ84">
        <v>4</v>
      </c>
      <c r="GA84" s="7">
        <f t="shared" si="173"/>
        <v>21555</v>
      </c>
      <c r="GB84" s="25" t="str">
        <f t="shared" si="174"/>
        <v>Male</v>
      </c>
      <c r="GC84" s="5" t="str">
        <f t="shared" si="191"/>
        <v>Male</v>
      </c>
      <c r="GD84" s="5" t="str">
        <f t="shared" si="179"/>
        <v>18</v>
      </c>
      <c r="GE84" s="5" t="str">
        <f t="shared" si="180"/>
        <v>White</v>
      </c>
      <c r="GF84" s="5" t="str">
        <f t="shared" si="181"/>
        <v>Hisp/Lat</v>
      </c>
      <c r="GG84" s="5">
        <f t="shared" si="182"/>
        <v>0</v>
      </c>
      <c r="GH84" s="5">
        <f t="shared" si="183"/>
        <v>0</v>
      </c>
      <c r="GI84" s="5">
        <f t="shared" si="184"/>
        <v>0</v>
      </c>
      <c r="GJ84" s="5">
        <f t="shared" si="185"/>
        <v>0</v>
      </c>
      <c r="GK84" s="5">
        <f t="shared" si="186"/>
        <v>0</v>
      </c>
      <c r="GL84" s="5">
        <f t="shared" si="187"/>
        <v>2</v>
      </c>
      <c r="GM84" s="5">
        <f t="shared" si="188"/>
        <v>3</v>
      </c>
      <c r="GN84" s="5">
        <f t="shared" si="189"/>
        <v>3</v>
      </c>
      <c r="GO84" s="5">
        <f t="shared" si="190"/>
        <v>1</v>
      </c>
      <c r="GP84" s="2"/>
      <c r="GQ84" s="14" t="s">
        <v>10</v>
      </c>
      <c r="GR84" s="14" t="s">
        <v>10</v>
      </c>
      <c r="GS84" s="14" t="s">
        <v>10</v>
      </c>
      <c r="GT84" s="14" t="s">
        <v>10</v>
      </c>
      <c r="GU84" s="27" t="s">
        <v>10</v>
      </c>
      <c r="GV84" s="27" t="s">
        <v>10</v>
      </c>
      <c r="GW84" s="27" t="s">
        <v>10</v>
      </c>
      <c r="GX84" s="27" t="s">
        <v>10</v>
      </c>
      <c r="GY84" s="27" t="s">
        <v>10</v>
      </c>
      <c r="GZ84" s="27" t="s">
        <v>10</v>
      </c>
      <c r="HA84" s="27" t="s">
        <v>10</v>
      </c>
      <c r="HB84" s="5">
        <f t="shared" si="192"/>
        <v>25</v>
      </c>
      <c r="HC84" s="5" t="str">
        <f t="shared" si="142"/>
        <v>ok</v>
      </c>
      <c r="HD84" s="23">
        <v>2.5285392342758298E-2</v>
      </c>
      <c r="HE84" s="23">
        <f t="shared" si="143"/>
        <v>3.6775284277519753</v>
      </c>
      <c r="HF84" s="23">
        <v>0.92592592592592593</v>
      </c>
      <c r="HG84" s="23">
        <v>0.55555555555555558</v>
      </c>
      <c r="HH84" s="14" t="s">
        <v>10</v>
      </c>
      <c r="HI84" s="14" t="s">
        <v>10</v>
      </c>
      <c r="HJ84" s="14" t="s">
        <v>10</v>
      </c>
      <c r="HK84" s="14" t="s">
        <v>10</v>
      </c>
      <c r="HL84" s="14" t="s">
        <v>10</v>
      </c>
      <c r="HM84" s="5">
        <f t="shared" si="144"/>
        <v>10</v>
      </c>
      <c r="HN84" s="5">
        <f t="shared" si="145"/>
        <v>11</v>
      </c>
      <c r="HO84" s="5">
        <f t="shared" si="146"/>
        <v>8</v>
      </c>
      <c r="HP84" s="5">
        <f t="shared" si="147"/>
        <v>8</v>
      </c>
      <c r="HQ84" s="5">
        <f t="shared" si="148"/>
        <v>4</v>
      </c>
    </row>
    <row r="85" spans="1:225" x14ac:dyDescent="0.25">
      <c r="A85" s="11">
        <v>21556</v>
      </c>
      <c r="B85" s="13" t="s">
        <v>774</v>
      </c>
      <c r="C85" s="13" t="s">
        <v>782</v>
      </c>
      <c r="D85" s="13" t="s">
        <v>766</v>
      </c>
      <c r="E85" s="12">
        <v>2</v>
      </c>
      <c r="F85" s="12">
        <v>2</v>
      </c>
      <c r="G85" s="12">
        <v>2</v>
      </c>
      <c r="H85" s="12">
        <v>1</v>
      </c>
      <c r="I85" s="12">
        <v>2</v>
      </c>
      <c r="J85" s="12">
        <v>2</v>
      </c>
      <c r="K85" s="12">
        <v>4</v>
      </c>
      <c r="L85" s="12">
        <v>4</v>
      </c>
      <c r="M85" s="12">
        <v>4</v>
      </c>
      <c r="N85" s="12">
        <v>4</v>
      </c>
      <c r="O85" s="14" t="s">
        <v>10</v>
      </c>
      <c r="P85" s="14" t="s">
        <v>10</v>
      </c>
      <c r="Q85" s="14" t="s">
        <v>10</v>
      </c>
      <c r="R85" s="14" t="s">
        <v>10</v>
      </c>
      <c r="S85" s="14" t="s">
        <v>10</v>
      </c>
      <c r="T85" s="14" t="s">
        <v>10</v>
      </c>
      <c r="U85" s="14" t="s">
        <v>10</v>
      </c>
      <c r="V85" s="14" t="s">
        <v>10</v>
      </c>
      <c r="W85" s="14" t="s">
        <v>10</v>
      </c>
      <c r="X85" s="14" t="s">
        <v>10</v>
      </c>
      <c r="Y85" s="14" t="s">
        <v>10</v>
      </c>
      <c r="Z85" s="14" t="s">
        <v>10</v>
      </c>
      <c r="AA85" s="14" t="s">
        <v>10</v>
      </c>
      <c r="AB85" s="14" t="s">
        <v>10</v>
      </c>
      <c r="AC85" s="14" t="s">
        <v>10</v>
      </c>
      <c r="AD85" s="14" t="s">
        <v>10</v>
      </c>
      <c r="AE85" s="14" t="s">
        <v>10</v>
      </c>
      <c r="AF85" s="14" t="s">
        <v>10</v>
      </c>
      <c r="AG85" s="14" t="s">
        <v>10</v>
      </c>
      <c r="AH85" s="14" t="s">
        <v>10</v>
      </c>
      <c r="AI85" s="14" t="s">
        <v>10</v>
      </c>
      <c r="AJ85" s="14" t="s">
        <v>10</v>
      </c>
      <c r="AK85" s="14" t="s">
        <v>10</v>
      </c>
      <c r="AL85" s="14" t="s">
        <v>10</v>
      </c>
      <c r="AM85" s="14" t="s">
        <v>10</v>
      </c>
      <c r="AN85" s="14" t="s">
        <v>10</v>
      </c>
      <c r="AO85" s="14" t="s">
        <v>10</v>
      </c>
      <c r="AP85" s="14" t="s">
        <v>10</v>
      </c>
      <c r="AQ85" s="14" t="s">
        <v>10</v>
      </c>
      <c r="AR85" s="14" t="s">
        <v>10</v>
      </c>
      <c r="AS85" s="14" t="s">
        <v>10</v>
      </c>
      <c r="AT85" s="14" t="s">
        <v>10</v>
      </c>
      <c r="AU85" s="14" t="s">
        <v>10</v>
      </c>
      <c r="AV85" s="14" t="s">
        <v>10</v>
      </c>
      <c r="AW85" s="14" t="s">
        <v>10</v>
      </c>
      <c r="AX85" s="14" t="s">
        <v>10</v>
      </c>
      <c r="AY85" s="14" t="s">
        <v>10</v>
      </c>
      <c r="AZ85" s="14" t="s">
        <v>10</v>
      </c>
      <c r="BA85" s="14" t="s">
        <v>10</v>
      </c>
      <c r="BB85" s="14" t="s">
        <v>10</v>
      </c>
      <c r="BC85" s="14" t="s">
        <v>10</v>
      </c>
      <c r="BD85" s="14" t="s">
        <v>10</v>
      </c>
      <c r="BE85" s="14" t="s">
        <v>10</v>
      </c>
      <c r="BF85" s="14" t="s">
        <v>10</v>
      </c>
      <c r="BG85" s="14" t="s">
        <v>10</v>
      </c>
      <c r="BH85" s="14" t="s">
        <v>10</v>
      </c>
      <c r="BI85" s="14" t="s">
        <v>10</v>
      </c>
      <c r="BJ85" s="14" t="s">
        <v>10</v>
      </c>
      <c r="BK85" s="14" t="s">
        <v>10</v>
      </c>
      <c r="BL85" s="14" t="s">
        <v>10</v>
      </c>
      <c r="BM85" s="14" t="s">
        <v>10</v>
      </c>
      <c r="BN85" s="14" t="s">
        <v>10</v>
      </c>
      <c r="BO85" s="14" t="s">
        <v>10</v>
      </c>
      <c r="BP85" s="14" t="s">
        <v>10</v>
      </c>
      <c r="BQ85" s="14" t="s">
        <v>10</v>
      </c>
      <c r="BR85" s="14" t="s">
        <v>10</v>
      </c>
      <c r="BS85" s="14" t="s">
        <v>10</v>
      </c>
      <c r="BT85" s="14" t="s">
        <v>10</v>
      </c>
      <c r="BU85" s="14" t="s">
        <v>10</v>
      </c>
      <c r="BV85" s="14" t="s">
        <v>10</v>
      </c>
      <c r="BW85" s="14" t="s">
        <v>10</v>
      </c>
      <c r="BX85" s="14" t="s">
        <v>10</v>
      </c>
      <c r="BY85" s="14" t="s">
        <v>10</v>
      </c>
      <c r="BZ85" s="14" t="s">
        <v>10</v>
      </c>
      <c r="CA85" s="14" t="s">
        <v>10</v>
      </c>
      <c r="CB85" s="14" t="s">
        <v>10</v>
      </c>
      <c r="CC85" s="14" t="s">
        <v>10</v>
      </c>
      <c r="CD85" s="14" t="s">
        <v>10</v>
      </c>
      <c r="CE85" s="14" t="s">
        <v>10</v>
      </c>
      <c r="CF85" s="14" t="s">
        <v>10</v>
      </c>
      <c r="CG85" s="14" t="s">
        <v>10</v>
      </c>
      <c r="CH85" s="14" t="s">
        <v>10</v>
      </c>
      <c r="CI85" s="14" t="s">
        <v>10</v>
      </c>
      <c r="CJ85" s="14" t="s">
        <v>10</v>
      </c>
      <c r="CK85" s="14" t="s">
        <v>10</v>
      </c>
      <c r="CL85">
        <v>2</v>
      </c>
      <c r="CM85">
        <v>1</v>
      </c>
      <c r="CN85">
        <v>1</v>
      </c>
      <c r="CO85">
        <v>0</v>
      </c>
      <c r="CP85">
        <v>0</v>
      </c>
      <c r="CQ85">
        <v>2</v>
      </c>
      <c r="CR85">
        <v>2</v>
      </c>
      <c r="CS85">
        <v>0</v>
      </c>
      <c r="CT85">
        <v>1</v>
      </c>
      <c r="CU85">
        <v>1</v>
      </c>
      <c r="CV85">
        <v>0</v>
      </c>
      <c r="CW85">
        <v>1</v>
      </c>
      <c r="CX85">
        <v>1</v>
      </c>
      <c r="CY85">
        <v>1</v>
      </c>
      <c r="CZ85">
        <v>1</v>
      </c>
      <c r="DA85">
        <v>1</v>
      </c>
      <c r="DB85">
        <v>1</v>
      </c>
      <c r="DC85">
        <v>1</v>
      </c>
      <c r="DD85">
        <v>1</v>
      </c>
      <c r="DE85">
        <v>2</v>
      </c>
      <c r="DF85">
        <v>1</v>
      </c>
      <c r="DG85">
        <v>1</v>
      </c>
      <c r="DH85">
        <v>2</v>
      </c>
      <c r="DI85">
        <v>2</v>
      </c>
      <c r="DJ85">
        <v>1</v>
      </c>
      <c r="DK85">
        <v>1</v>
      </c>
      <c r="DL85">
        <v>2</v>
      </c>
      <c r="DM85">
        <v>1</v>
      </c>
      <c r="DN85">
        <v>1</v>
      </c>
      <c r="DO85">
        <v>1</v>
      </c>
      <c r="DP85">
        <v>1</v>
      </c>
      <c r="DQ85">
        <v>1</v>
      </c>
      <c r="DR85">
        <v>1</v>
      </c>
      <c r="DS85">
        <v>1</v>
      </c>
      <c r="DT85">
        <v>2</v>
      </c>
      <c r="DU85">
        <v>1</v>
      </c>
      <c r="DV85">
        <v>1</v>
      </c>
      <c r="DW85">
        <v>1</v>
      </c>
      <c r="DX85">
        <v>1</v>
      </c>
      <c r="DY85">
        <v>1</v>
      </c>
      <c r="DZ85">
        <v>1</v>
      </c>
      <c r="EA85">
        <v>1</v>
      </c>
      <c r="EB85">
        <v>2</v>
      </c>
      <c r="EC85" s="14" t="s">
        <v>10</v>
      </c>
      <c r="ED85" s="14" t="s">
        <v>10</v>
      </c>
      <c r="EE85" s="14" t="s">
        <v>10</v>
      </c>
      <c r="EF85" s="14" t="s">
        <v>10</v>
      </c>
      <c r="EG85" s="14" t="s">
        <v>10</v>
      </c>
      <c r="EH85" s="14" t="s">
        <v>10</v>
      </c>
      <c r="EI85" s="14" t="s">
        <v>10</v>
      </c>
      <c r="EJ85" s="14" t="s">
        <v>10</v>
      </c>
      <c r="EK85" s="14" t="s">
        <v>10</v>
      </c>
      <c r="EL85" s="14" t="s">
        <v>10</v>
      </c>
      <c r="EM85" s="14" t="s">
        <v>10</v>
      </c>
      <c r="EN85" s="14" t="s">
        <v>10</v>
      </c>
      <c r="EO85" s="14" t="s">
        <v>10</v>
      </c>
      <c r="EP85" s="14" t="s">
        <v>10</v>
      </c>
      <c r="EQ85" s="14" t="s">
        <v>10</v>
      </c>
      <c r="ER85" s="14" t="s">
        <v>10</v>
      </c>
      <c r="ES85" s="14" t="s">
        <v>10</v>
      </c>
      <c r="ET85" s="14" t="s">
        <v>10</v>
      </c>
      <c r="EU85" s="14" t="s">
        <v>10</v>
      </c>
      <c r="EV85" s="14" t="s">
        <v>10</v>
      </c>
      <c r="EW85" s="14" t="s">
        <v>10</v>
      </c>
      <c r="EX85" s="14" t="s">
        <v>10</v>
      </c>
      <c r="EY85" s="14" t="s">
        <v>10</v>
      </c>
      <c r="EZ85" s="14" t="s">
        <v>10</v>
      </c>
      <c r="FA85" s="14" t="s">
        <v>10</v>
      </c>
      <c r="FB85" s="14" t="s">
        <v>10</v>
      </c>
      <c r="FC85" s="14" t="s">
        <v>10</v>
      </c>
      <c r="FD85" s="14" t="s">
        <v>10</v>
      </c>
      <c r="FE85" s="14" t="s">
        <v>10</v>
      </c>
      <c r="FF85" s="14" t="s">
        <v>10</v>
      </c>
      <c r="FG85">
        <v>1</v>
      </c>
      <c r="FH85">
        <v>1</v>
      </c>
      <c r="FI85">
        <v>3</v>
      </c>
      <c r="FJ85">
        <v>1</v>
      </c>
      <c r="FK85">
        <v>1</v>
      </c>
      <c r="FL85">
        <v>4</v>
      </c>
      <c r="FM85">
        <v>1</v>
      </c>
      <c r="FN85">
        <v>1</v>
      </c>
      <c r="FO85">
        <v>2</v>
      </c>
      <c r="FP85">
        <v>3</v>
      </c>
      <c r="FQ85">
        <v>1</v>
      </c>
      <c r="FR85">
        <v>1</v>
      </c>
      <c r="FS85">
        <v>4</v>
      </c>
      <c r="FT85">
        <v>2</v>
      </c>
      <c r="FU85">
        <v>3</v>
      </c>
      <c r="FV85">
        <v>3</v>
      </c>
      <c r="FW85">
        <v>4</v>
      </c>
      <c r="FX85">
        <v>4</v>
      </c>
      <c r="FY85">
        <v>1</v>
      </c>
      <c r="FZ85">
        <v>4</v>
      </c>
      <c r="GA85" s="7">
        <f t="shared" si="173"/>
        <v>21556</v>
      </c>
      <c r="GB85" s="25" t="str">
        <f t="shared" si="174"/>
        <v>Male</v>
      </c>
      <c r="GC85" s="5" t="str">
        <f t="shared" si="191"/>
        <v>Male</v>
      </c>
      <c r="GD85" s="5" t="str">
        <f t="shared" si="179"/>
        <v>21</v>
      </c>
      <c r="GE85" s="5" t="str">
        <f t="shared" si="180"/>
        <v>White</v>
      </c>
      <c r="GF85" s="5" t="str">
        <f t="shared" si="181"/>
        <v>notHisp/Lat</v>
      </c>
      <c r="GG85" s="5">
        <f t="shared" si="182"/>
        <v>0</v>
      </c>
      <c r="GH85" s="5">
        <f t="shared" si="183"/>
        <v>0</v>
      </c>
      <c r="GI85" s="5">
        <f t="shared" si="184"/>
        <v>1</v>
      </c>
      <c r="GJ85" s="5">
        <f t="shared" si="185"/>
        <v>0</v>
      </c>
      <c r="GK85" s="5">
        <f t="shared" si="186"/>
        <v>0</v>
      </c>
      <c r="GL85" s="5">
        <f t="shared" si="187"/>
        <v>4</v>
      </c>
      <c r="GM85" s="5">
        <f t="shared" si="188"/>
        <v>4</v>
      </c>
      <c r="GN85" s="5">
        <f t="shared" si="189"/>
        <v>4</v>
      </c>
      <c r="GO85" s="5">
        <f t="shared" si="190"/>
        <v>4</v>
      </c>
      <c r="GP85" s="2"/>
      <c r="GQ85" s="14" t="s">
        <v>10</v>
      </c>
      <c r="GR85" s="14" t="s">
        <v>10</v>
      </c>
      <c r="GS85" s="14" t="s">
        <v>10</v>
      </c>
      <c r="GT85" s="14" t="s">
        <v>10</v>
      </c>
      <c r="GU85" s="27" t="s">
        <v>10</v>
      </c>
      <c r="GV85" s="27" t="s">
        <v>10</v>
      </c>
      <c r="GW85" s="27" t="s">
        <v>10</v>
      </c>
      <c r="GX85" s="27" t="s">
        <v>10</v>
      </c>
      <c r="GY85" s="27" t="s">
        <v>10</v>
      </c>
      <c r="GZ85" s="27" t="s">
        <v>10</v>
      </c>
      <c r="HA85" s="27" t="s">
        <v>10</v>
      </c>
      <c r="HB85" s="5">
        <f t="shared" si="192"/>
        <v>15</v>
      </c>
      <c r="HC85" s="5" t="str">
        <f t="shared" si="142"/>
        <v>ok</v>
      </c>
      <c r="HD85" s="23">
        <v>6.4584558164648059E-2</v>
      </c>
      <c r="HE85" s="23">
        <f t="shared" si="143"/>
        <v>2.7397799344665916</v>
      </c>
      <c r="HF85" s="23">
        <v>1</v>
      </c>
      <c r="HG85" s="23">
        <v>0.22222222222222221</v>
      </c>
      <c r="HH85" s="14" t="s">
        <v>10</v>
      </c>
      <c r="HI85" s="14" t="s">
        <v>10</v>
      </c>
      <c r="HJ85" s="14" t="s">
        <v>10</v>
      </c>
      <c r="HK85" s="14" t="s">
        <v>10</v>
      </c>
      <c r="HL85" s="14" t="s">
        <v>10</v>
      </c>
      <c r="HM85" s="5">
        <f t="shared" si="144"/>
        <v>8</v>
      </c>
      <c r="HN85" s="5">
        <f t="shared" si="145"/>
        <v>4</v>
      </c>
      <c r="HO85" s="5">
        <f t="shared" si="146"/>
        <v>4</v>
      </c>
      <c r="HP85" s="5">
        <f t="shared" si="147"/>
        <v>9</v>
      </c>
      <c r="HQ85" s="5">
        <f t="shared" si="148"/>
        <v>6</v>
      </c>
    </row>
    <row r="86" spans="1:225" x14ac:dyDescent="0.25">
      <c r="A86" s="11">
        <v>21557</v>
      </c>
      <c r="B86" s="13" t="s">
        <v>774</v>
      </c>
      <c r="C86" s="13" t="s">
        <v>782</v>
      </c>
      <c r="D86" s="13" t="s">
        <v>770</v>
      </c>
      <c r="E86" s="12">
        <v>2</v>
      </c>
      <c r="F86" s="12">
        <v>2</v>
      </c>
      <c r="G86" s="12">
        <v>2</v>
      </c>
      <c r="H86" s="12">
        <v>2</v>
      </c>
      <c r="I86" s="12">
        <v>2</v>
      </c>
      <c r="J86" s="12">
        <v>2</v>
      </c>
      <c r="K86" s="12">
        <v>3</v>
      </c>
      <c r="L86" s="12">
        <v>3</v>
      </c>
      <c r="M86" s="12">
        <v>4</v>
      </c>
      <c r="N86" s="12">
        <v>2</v>
      </c>
      <c r="O86" s="14" t="s">
        <v>10</v>
      </c>
      <c r="P86" s="14" t="s">
        <v>10</v>
      </c>
      <c r="Q86" s="14" t="s">
        <v>10</v>
      </c>
      <c r="R86" s="14" t="s">
        <v>10</v>
      </c>
      <c r="S86" s="14" t="s">
        <v>10</v>
      </c>
      <c r="T86" s="14" t="s">
        <v>10</v>
      </c>
      <c r="U86" s="14" t="s">
        <v>10</v>
      </c>
      <c r="V86" s="14" t="s">
        <v>10</v>
      </c>
      <c r="W86" s="14" t="s">
        <v>10</v>
      </c>
      <c r="X86" s="14" t="s">
        <v>10</v>
      </c>
      <c r="Y86" s="14" t="s">
        <v>10</v>
      </c>
      <c r="Z86" s="14" t="s">
        <v>10</v>
      </c>
      <c r="AA86" s="14" t="s">
        <v>10</v>
      </c>
      <c r="AB86" s="14" t="s">
        <v>10</v>
      </c>
      <c r="AC86" s="14" t="s">
        <v>10</v>
      </c>
      <c r="AD86" s="14" t="s">
        <v>10</v>
      </c>
      <c r="AE86" s="14" t="s">
        <v>10</v>
      </c>
      <c r="AF86" s="14" t="s">
        <v>10</v>
      </c>
      <c r="AG86" s="14" t="s">
        <v>10</v>
      </c>
      <c r="AH86" s="14" t="s">
        <v>10</v>
      </c>
      <c r="AI86" s="14" t="s">
        <v>10</v>
      </c>
      <c r="AJ86" s="14" t="s">
        <v>10</v>
      </c>
      <c r="AK86" s="14" t="s">
        <v>10</v>
      </c>
      <c r="AL86" s="14" t="s">
        <v>10</v>
      </c>
      <c r="AM86" s="14" t="s">
        <v>10</v>
      </c>
      <c r="AN86" s="14" t="s">
        <v>10</v>
      </c>
      <c r="AO86" s="14" t="s">
        <v>10</v>
      </c>
      <c r="AP86" s="14" t="s">
        <v>10</v>
      </c>
      <c r="AQ86" s="14" t="s">
        <v>10</v>
      </c>
      <c r="AR86" s="14" t="s">
        <v>10</v>
      </c>
      <c r="AS86" s="14" t="s">
        <v>10</v>
      </c>
      <c r="AT86" s="14" t="s">
        <v>10</v>
      </c>
      <c r="AU86" s="14" t="s">
        <v>10</v>
      </c>
      <c r="AV86" s="14" t="s">
        <v>10</v>
      </c>
      <c r="AW86" s="14" t="s">
        <v>10</v>
      </c>
      <c r="AX86" s="14" t="s">
        <v>10</v>
      </c>
      <c r="AY86" s="14" t="s">
        <v>10</v>
      </c>
      <c r="AZ86" s="14" t="s">
        <v>10</v>
      </c>
      <c r="BA86" s="14" t="s">
        <v>10</v>
      </c>
      <c r="BB86" s="14" t="s">
        <v>10</v>
      </c>
      <c r="BC86" s="14" t="s">
        <v>10</v>
      </c>
      <c r="BD86" s="14" t="s">
        <v>10</v>
      </c>
      <c r="BE86" s="14" t="s">
        <v>10</v>
      </c>
      <c r="BF86" s="14" t="s">
        <v>10</v>
      </c>
      <c r="BG86" s="14" t="s">
        <v>10</v>
      </c>
      <c r="BH86" s="14" t="s">
        <v>10</v>
      </c>
      <c r="BI86" s="14" t="s">
        <v>10</v>
      </c>
      <c r="BJ86" s="14" t="s">
        <v>10</v>
      </c>
      <c r="BK86" s="14" t="s">
        <v>10</v>
      </c>
      <c r="BL86" s="14" t="s">
        <v>10</v>
      </c>
      <c r="BM86" s="14" t="s">
        <v>10</v>
      </c>
      <c r="BN86" s="14" t="s">
        <v>10</v>
      </c>
      <c r="BO86" s="14" t="s">
        <v>10</v>
      </c>
      <c r="BP86" s="14" t="s">
        <v>10</v>
      </c>
      <c r="BQ86" s="14" t="s">
        <v>10</v>
      </c>
      <c r="BR86" s="14" t="s">
        <v>10</v>
      </c>
      <c r="BS86" s="14" t="s">
        <v>10</v>
      </c>
      <c r="BT86" s="14" t="s">
        <v>10</v>
      </c>
      <c r="BU86" s="14" t="s">
        <v>10</v>
      </c>
      <c r="BV86" s="14" t="s">
        <v>10</v>
      </c>
      <c r="BW86" s="14" t="s">
        <v>10</v>
      </c>
      <c r="BX86" s="14" t="s">
        <v>10</v>
      </c>
      <c r="BY86" s="14" t="s">
        <v>10</v>
      </c>
      <c r="BZ86" s="14" t="s">
        <v>10</v>
      </c>
      <c r="CA86" s="14" t="s">
        <v>10</v>
      </c>
      <c r="CB86" s="14" t="s">
        <v>10</v>
      </c>
      <c r="CC86" s="14" t="s">
        <v>10</v>
      </c>
      <c r="CD86" s="14" t="s">
        <v>10</v>
      </c>
      <c r="CE86" s="14" t="s">
        <v>10</v>
      </c>
      <c r="CF86" s="14" t="s">
        <v>10</v>
      </c>
      <c r="CG86" s="14" t="s">
        <v>10</v>
      </c>
      <c r="CH86" s="14" t="s">
        <v>10</v>
      </c>
      <c r="CI86" s="14" t="s">
        <v>10</v>
      </c>
      <c r="CJ86" s="14" t="s">
        <v>10</v>
      </c>
      <c r="CK86" s="14" t="s">
        <v>10</v>
      </c>
      <c r="CL86">
        <v>2</v>
      </c>
      <c r="CM86">
        <v>1</v>
      </c>
      <c r="CN86">
        <v>2</v>
      </c>
      <c r="CO86">
        <v>0</v>
      </c>
      <c r="CP86">
        <v>1</v>
      </c>
      <c r="CQ86">
        <v>0</v>
      </c>
      <c r="CR86">
        <v>2</v>
      </c>
      <c r="CS86">
        <v>1</v>
      </c>
      <c r="CT86">
        <v>0</v>
      </c>
      <c r="CU86">
        <v>2</v>
      </c>
      <c r="CV86">
        <v>1</v>
      </c>
      <c r="CW86">
        <v>2</v>
      </c>
      <c r="CX86">
        <v>1</v>
      </c>
      <c r="CY86">
        <v>1</v>
      </c>
      <c r="CZ86">
        <v>1</v>
      </c>
      <c r="DA86">
        <v>1</v>
      </c>
      <c r="DB86">
        <v>1</v>
      </c>
      <c r="DC86">
        <v>2</v>
      </c>
      <c r="DD86">
        <v>1</v>
      </c>
      <c r="DE86">
        <v>2</v>
      </c>
      <c r="DF86">
        <v>2</v>
      </c>
      <c r="DG86">
        <v>1</v>
      </c>
      <c r="DH86">
        <v>2</v>
      </c>
      <c r="DI86">
        <v>2</v>
      </c>
      <c r="DJ86">
        <v>1</v>
      </c>
      <c r="DK86">
        <v>1</v>
      </c>
      <c r="DL86">
        <v>2</v>
      </c>
      <c r="DM86">
        <v>1</v>
      </c>
      <c r="DN86">
        <v>1</v>
      </c>
      <c r="DO86">
        <v>2</v>
      </c>
      <c r="DP86">
        <v>1</v>
      </c>
      <c r="DQ86">
        <v>1</v>
      </c>
      <c r="DR86">
        <v>1</v>
      </c>
      <c r="DS86">
        <v>2</v>
      </c>
      <c r="DT86">
        <v>2</v>
      </c>
      <c r="DU86">
        <v>1</v>
      </c>
      <c r="DV86">
        <v>1</v>
      </c>
      <c r="DW86">
        <v>1</v>
      </c>
      <c r="DX86">
        <v>2</v>
      </c>
      <c r="DY86">
        <v>1</v>
      </c>
      <c r="DZ86">
        <v>2</v>
      </c>
      <c r="EA86">
        <v>1</v>
      </c>
      <c r="EB86">
        <v>2</v>
      </c>
      <c r="EC86" s="14" t="s">
        <v>10</v>
      </c>
      <c r="ED86" s="14" t="s">
        <v>10</v>
      </c>
      <c r="EE86" s="14" t="s">
        <v>10</v>
      </c>
      <c r="EF86" s="14" t="s">
        <v>10</v>
      </c>
      <c r="EG86" s="14" t="s">
        <v>10</v>
      </c>
      <c r="EH86" s="14" t="s">
        <v>10</v>
      </c>
      <c r="EI86" s="14" t="s">
        <v>10</v>
      </c>
      <c r="EJ86" s="14" t="s">
        <v>10</v>
      </c>
      <c r="EK86" s="14" t="s">
        <v>10</v>
      </c>
      <c r="EL86" s="14" t="s">
        <v>10</v>
      </c>
      <c r="EM86" s="14" t="s">
        <v>10</v>
      </c>
      <c r="EN86" s="14" t="s">
        <v>10</v>
      </c>
      <c r="EO86" s="14" t="s">
        <v>10</v>
      </c>
      <c r="EP86" s="14" t="s">
        <v>10</v>
      </c>
      <c r="EQ86" s="14" t="s">
        <v>10</v>
      </c>
      <c r="ER86" s="14" t="s">
        <v>10</v>
      </c>
      <c r="ES86" s="14" t="s">
        <v>10</v>
      </c>
      <c r="ET86" s="14" t="s">
        <v>10</v>
      </c>
      <c r="EU86" s="14" t="s">
        <v>10</v>
      </c>
      <c r="EV86" s="14" t="s">
        <v>10</v>
      </c>
      <c r="EW86" s="14" t="s">
        <v>10</v>
      </c>
      <c r="EX86" s="14" t="s">
        <v>10</v>
      </c>
      <c r="EY86" s="14" t="s">
        <v>10</v>
      </c>
      <c r="EZ86" s="14" t="s">
        <v>10</v>
      </c>
      <c r="FA86" s="14" t="s">
        <v>10</v>
      </c>
      <c r="FB86" s="14" t="s">
        <v>10</v>
      </c>
      <c r="FC86" s="14" t="s">
        <v>10</v>
      </c>
      <c r="FD86" s="14" t="s">
        <v>10</v>
      </c>
      <c r="FE86" s="14" t="s">
        <v>10</v>
      </c>
      <c r="FF86" s="14" t="s">
        <v>10</v>
      </c>
      <c r="FG86">
        <v>1</v>
      </c>
      <c r="FH86">
        <v>1</v>
      </c>
      <c r="FI86">
        <v>3</v>
      </c>
      <c r="FJ86">
        <v>2</v>
      </c>
      <c r="FK86">
        <v>1</v>
      </c>
      <c r="FL86">
        <v>4</v>
      </c>
      <c r="FM86">
        <v>2</v>
      </c>
      <c r="FN86">
        <v>4</v>
      </c>
      <c r="FO86">
        <v>2</v>
      </c>
      <c r="FP86">
        <v>4</v>
      </c>
      <c r="FQ86">
        <v>2</v>
      </c>
      <c r="FR86">
        <v>2</v>
      </c>
      <c r="FS86">
        <v>4</v>
      </c>
      <c r="FT86">
        <v>2</v>
      </c>
      <c r="FU86">
        <v>4</v>
      </c>
      <c r="FV86">
        <v>2</v>
      </c>
      <c r="FW86">
        <v>3</v>
      </c>
      <c r="FX86">
        <v>3</v>
      </c>
      <c r="FY86">
        <v>1</v>
      </c>
      <c r="FZ86">
        <v>4</v>
      </c>
      <c r="GA86" s="7">
        <f t="shared" si="173"/>
        <v>21557</v>
      </c>
      <c r="GB86" s="25" t="str">
        <f t="shared" si="174"/>
        <v>Male</v>
      </c>
      <c r="GC86" s="5" t="str">
        <f t="shared" si="191"/>
        <v>Male</v>
      </c>
      <c r="GD86" s="5" t="str">
        <f t="shared" si="179"/>
        <v>21</v>
      </c>
      <c r="GE86" s="5" t="str">
        <f t="shared" si="180"/>
        <v>Black/AfrAmer</v>
      </c>
      <c r="GF86" s="5" t="str">
        <f t="shared" si="181"/>
        <v>notHisp/Lat</v>
      </c>
      <c r="GG86" s="5">
        <f t="shared" si="182"/>
        <v>0</v>
      </c>
      <c r="GH86" s="5">
        <f t="shared" si="183"/>
        <v>0</v>
      </c>
      <c r="GI86" s="5">
        <f t="shared" si="184"/>
        <v>0</v>
      </c>
      <c r="GJ86" s="5">
        <f t="shared" si="185"/>
        <v>0</v>
      </c>
      <c r="GK86" s="5">
        <f t="shared" si="186"/>
        <v>0</v>
      </c>
      <c r="GL86" s="5">
        <f t="shared" si="187"/>
        <v>3</v>
      </c>
      <c r="GM86" s="5">
        <f t="shared" si="188"/>
        <v>3</v>
      </c>
      <c r="GN86" s="5">
        <f t="shared" si="189"/>
        <v>4</v>
      </c>
      <c r="GO86" s="5">
        <f t="shared" si="190"/>
        <v>2</v>
      </c>
      <c r="GP86" s="2"/>
      <c r="GQ86" s="14" t="s">
        <v>10</v>
      </c>
      <c r="GR86" s="14" t="s">
        <v>10</v>
      </c>
      <c r="GS86" s="14" t="s">
        <v>10</v>
      </c>
      <c r="GT86" s="14" t="s">
        <v>10</v>
      </c>
      <c r="GU86" s="27" t="s">
        <v>10</v>
      </c>
      <c r="GV86" s="27" t="s">
        <v>10</v>
      </c>
      <c r="GW86" s="27" t="s">
        <v>10</v>
      </c>
      <c r="GX86" s="27" t="s">
        <v>10</v>
      </c>
      <c r="GY86" s="27" t="s">
        <v>10</v>
      </c>
      <c r="GZ86" s="27" t="s">
        <v>10</v>
      </c>
      <c r="HA86" s="27" t="s">
        <v>10</v>
      </c>
      <c r="HB86" s="5">
        <f t="shared" si="192"/>
        <v>24</v>
      </c>
      <c r="HC86" s="5" t="str">
        <f t="shared" si="142"/>
        <v>ok</v>
      </c>
      <c r="HD86" s="23">
        <v>9.8444048118641204E-3</v>
      </c>
      <c r="HE86" s="23">
        <f t="shared" si="143"/>
        <v>4.6208520245983022</v>
      </c>
      <c r="HF86" s="23">
        <v>0.96296296296296291</v>
      </c>
      <c r="HG86" s="23">
        <v>0.55555555555555558</v>
      </c>
      <c r="HH86" s="14" t="s">
        <v>10</v>
      </c>
      <c r="HI86" s="14" t="s">
        <v>10</v>
      </c>
      <c r="HJ86" s="14" t="s">
        <v>10</v>
      </c>
      <c r="HK86" s="14" t="s">
        <v>10</v>
      </c>
      <c r="HL86" s="14" t="s">
        <v>10</v>
      </c>
      <c r="HM86" s="5">
        <f t="shared" si="144"/>
        <v>4</v>
      </c>
      <c r="HN86" s="5">
        <f t="shared" si="145"/>
        <v>7</v>
      </c>
      <c r="HO86" s="5">
        <f t="shared" si="146"/>
        <v>5</v>
      </c>
      <c r="HP86" s="5">
        <f t="shared" si="147"/>
        <v>11</v>
      </c>
      <c r="HQ86" s="5">
        <f t="shared" si="148"/>
        <v>6</v>
      </c>
    </row>
    <row r="87" spans="1:225" ht="31.5" x14ac:dyDescent="0.25">
      <c r="A87" s="11">
        <v>21559</v>
      </c>
      <c r="B87" s="13" t="s">
        <v>969</v>
      </c>
      <c r="C87" s="13" t="s">
        <v>768</v>
      </c>
      <c r="D87" s="13" t="s">
        <v>931</v>
      </c>
      <c r="E87" s="12">
        <v>1</v>
      </c>
      <c r="F87" s="12">
        <v>2</v>
      </c>
      <c r="G87" s="12">
        <v>2</v>
      </c>
      <c r="H87" s="12">
        <v>2</v>
      </c>
      <c r="I87" s="12">
        <v>2</v>
      </c>
      <c r="J87" s="12">
        <v>2</v>
      </c>
      <c r="K87" s="12">
        <v>1</v>
      </c>
      <c r="L87" s="12">
        <v>2</v>
      </c>
      <c r="M87" s="12">
        <v>2</v>
      </c>
      <c r="N87" s="12">
        <v>3</v>
      </c>
      <c r="O87" s="14" t="s">
        <v>10</v>
      </c>
      <c r="P87" s="14" t="s">
        <v>10</v>
      </c>
      <c r="Q87" s="14" t="s">
        <v>10</v>
      </c>
      <c r="R87" s="14" t="s">
        <v>10</v>
      </c>
      <c r="S87" s="14" t="s">
        <v>10</v>
      </c>
      <c r="T87" s="14" t="s">
        <v>10</v>
      </c>
      <c r="U87" s="14" t="s">
        <v>10</v>
      </c>
      <c r="V87" s="14" t="s">
        <v>10</v>
      </c>
      <c r="W87" s="14" t="s">
        <v>10</v>
      </c>
      <c r="X87" s="14" t="s">
        <v>10</v>
      </c>
      <c r="Y87" s="14" t="s">
        <v>10</v>
      </c>
      <c r="Z87" s="14" t="s">
        <v>10</v>
      </c>
      <c r="AA87" s="14" t="s">
        <v>10</v>
      </c>
      <c r="AB87" s="14" t="s">
        <v>10</v>
      </c>
      <c r="AC87" s="14" t="s">
        <v>10</v>
      </c>
      <c r="AD87" s="14" t="s">
        <v>10</v>
      </c>
      <c r="AE87" s="14" t="s">
        <v>10</v>
      </c>
      <c r="AF87" s="14" t="s">
        <v>10</v>
      </c>
      <c r="AG87" s="14" t="s">
        <v>10</v>
      </c>
      <c r="AH87" s="14" t="s">
        <v>10</v>
      </c>
      <c r="AI87" s="14" t="s">
        <v>10</v>
      </c>
      <c r="AJ87" s="14" t="s">
        <v>10</v>
      </c>
      <c r="AK87" s="14" t="s">
        <v>10</v>
      </c>
      <c r="AL87" s="14" t="s">
        <v>10</v>
      </c>
      <c r="AM87" s="14" t="s">
        <v>10</v>
      </c>
      <c r="AN87" s="14" t="s">
        <v>10</v>
      </c>
      <c r="AO87" s="14" t="s">
        <v>10</v>
      </c>
      <c r="AP87" s="14" t="s">
        <v>10</v>
      </c>
      <c r="AQ87" s="14" t="s">
        <v>10</v>
      </c>
      <c r="AR87" s="14" t="s">
        <v>10</v>
      </c>
      <c r="AS87" s="14" t="s">
        <v>10</v>
      </c>
      <c r="AT87" s="14" t="s">
        <v>10</v>
      </c>
      <c r="AU87" s="14" t="s">
        <v>10</v>
      </c>
      <c r="AV87" s="14" t="s">
        <v>10</v>
      </c>
      <c r="AW87" s="14" t="s">
        <v>10</v>
      </c>
      <c r="AX87" s="14" t="s">
        <v>10</v>
      </c>
      <c r="AY87" s="14" t="s">
        <v>10</v>
      </c>
      <c r="AZ87" s="14" t="s">
        <v>10</v>
      </c>
      <c r="BA87" s="14" t="s">
        <v>10</v>
      </c>
      <c r="BB87" s="14" t="s">
        <v>10</v>
      </c>
      <c r="BC87" s="14" t="s">
        <v>10</v>
      </c>
      <c r="BD87" s="14" t="s">
        <v>10</v>
      </c>
      <c r="BE87" s="14" t="s">
        <v>10</v>
      </c>
      <c r="BF87" s="14" t="s">
        <v>10</v>
      </c>
      <c r="BG87" s="14" t="s">
        <v>10</v>
      </c>
      <c r="BH87" s="14" t="s">
        <v>10</v>
      </c>
      <c r="BI87" s="14" t="s">
        <v>10</v>
      </c>
      <c r="BJ87" s="14" t="s">
        <v>10</v>
      </c>
      <c r="BK87" s="14" t="s">
        <v>10</v>
      </c>
      <c r="BL87" s="14" t="s">
        <v>10</v>
      </c>
      <c r="BM87" s="14" t="s">
        <v>10</v>
      </c>
      <c r="BN87" s="14" t="s">
        <v>10</v>
      </c>
      <c r="BO87" s="14" t="s">
        <v>10</v>
      </c>
      <c r="BP87" s="14" t="s">
        <v>10</v>
      </c>
      <c r="BQ87" s="14" t="s">
        <v>10</v>
      </c>
      <c r="BR87" s="14" t="s">
        <v>10</v>
      </c>
      <c r="BS87" s="14" t="s">
        <v>10</v>
      </c>
      <c r="BT87" s="14" t="s">
        <v>10</v>
      </c>
      <c r="BU87" s="14" t="s">
        <v>10</v>
      </c>
      <c r="BV87" s="14" t="s">
        <v>10</v>
      </c>
      <c r="BW87" s="14" t="s">
        <v>10</v>
      </c>
      <c r="BX87" s="14" t="s">
        <v>10</v>
      </c>
      <c r="BY87" s="14" t="s">
        <v>10</v>
      </c>
      <c r="BZ87" s="14" t="s">
        <v>10</v>
      </c>
      <c r="CA87" s="14" t="s">
        <v>10</v>
      </c>
      <c r="CB87" s="14" t="s">
        <v>10</v>
      </c>
      <c r="CC87" s="14" t="s">
        <v>10</v>
      </c>
      <c r="CD87" s="14" t="s">
        <v>10</v>
      </c>
      <c r="CE87" s="14" t="s">
        <v>10</v>
      </c>
      <c r="CF87" s="14" t="s">
        <v>10</v>
      </c>
      <c r="CG87" s="14" t="s">
        <v>10</v>
      </c>
      <c r="CH87" s="14" t="s">
        <v>10</v>
      </c>
      <c r="CI87" s="14" t="s">
        <v>10</v>
      </c>
      <c r="CJ87" s="14" t="s">
        <v>10</v>
      </c>
      <c r="CK87" s="14" t="s">
        <v>10</v>
      </c>
      <c r="CL87">
        <v>2</v>
      </c>
      <c r="CM87">
        <v>1</v>
      </c>
      <c r="CN87">
        <v>0</v>
      </c>
      <c r="CO87">
        <v>2</v>
      </c>
      <c r="CP87">
        <v>2</v>
      </c>
      <c r="CQ87">
        <v>1</v>
      </c>
      <c r="CR87">
        <v>2</v>
      </c>
      <c r="CS87">
        <v>0</v>
      </c>
      <c r="CT87">
        <v>2</v>
      </c>
      <c r="CU87">
        <v>1</v>
      </c>
      <c r="CV87">
        <v>0</v>
      </c>
      <c r="CW87">
        <v>1</v>
      </c>
      <c r="CX87">
        <v>2</v>
      </c>
      <c r="CY87">
        <v>0</v>
      </c>
      <c r="CZ87">
        <v>2</v>
      </c>
      <c r="DA87">
        <v>1</v>
      </c>
      <c r="DB87">
        <v>1</v>
      </c>
      <c r="DC87">
        <v>1</v>
      </c>
      <c r="DD87">
        <v>1</v>
      </c>
      <c r="DE87">
        <v>2</v>
      </c>
      <c r="DF87">
        <v>2</v>
      </c>
      <c r="DG87">
        <v>1</v>
      </c>
      <c r="DH87">
        <v>2</v>
      </c>
      <c r="DI87">
        <v>2</v>
      </c>
      <c r="DJ87">
        <v>1</v>
      </c>
      <c r="DK87">
        <v>1</v>
      </c>
      <c r="DL87">
        <v>2</v>
      </c>
      <c r="DM87">
        <v>1</v>
      </c>
      <c r="DN87">
        <v>1</v>
      </c>
      <c r="DO87">
        <v>1</v>
      </c>
      <c r="DP87">
        <v>1</v>
      </c>
      <c r="DQ87">
        <v>1</v>
      </c>
      <c r="DR87">
        <v>1</v>
      </c>
      <c r="DS87">
        <v>1</v>
      </c>
      <c r="DT87">
        <v>2</v>
      </c>
      <c r="DU87">
        <v>1</v>
      </c>
      <c r="DV87">
        <v>2</v>
      </c>
      <c r="DW87">
        <v>1</v>
      </c>
      <c r="DX87">
        <v>1</v>
      </c>
      <c r="DY87">
        <v>1</v>
      </c>
      <c r="DZ87">
        <v>1</v>
      </c>
      <c r="EA87">
        <v>1</v>
      </c>
      <c r="EB87">
        <v>2</v>
      </c>
      <c r="EC87" s="14" t="s">
        <v>10</v>
      </c>
      <c r="ED87" s="14" t="s">
        <v>10</v>
      </c>
      <c r="EE87" s="14" t="s">
        <v>10</v>
      </c>
      <c r="EF87" s="14" t="s">
        <v>10</v>
      </c>
      <c r="EG87" s="14" t="s">
        <v>10</v>
      </c>
      <c r="EH87" s="14" t="s">
        <v>10</v>
      </c>
      <c r="EI87" s="14" t="s">
        <v>10</v>
      </c>
      <c r="EJ87" s="14" t="s">
        <v>10</v>
      </c>
      <c r="EK87" s="14" t="s">
        <v>10</v>
      </c>
      <c r="EL87" s="14" t="s">
        <v>10</v>
      </c>
      <c r="EM87" s="14" t="s">
        <v>10</v>
      </c>
      <c r="EN87" s="14" t="s">
        <v>10</v>
      </c>
      <c r="EO87" s="14" t="s">
        <v>10</v>
      </c>
      <c r="EP87" s="14" t="s">
        <v>10</v>
      </c>
      <c r="EQ87" s="14" t="s">
        <v>10</v>
      </c>
      <c r="ER87" s="14" t="s">
        <v>10</v>
      </c>
      <c r="ES87" s="14" t="s">
        <v>10</v>
      </c>
      <c r="ET87" s="14" t="s">
        <v>10</v>
      </c>
      <c r="EU87" s="14" t="s">
        <v>10</v>
      </c>
      <c r="EV87" s="14" t="s">
        <v>10</v>
      </c>
      <c r="EW87" s="14" t="s">
        <v>10</v>
      </c>
      <c r="EX87" s="14" t="s">
        <v>10</v>
      </c>
      <c r="EY87" s="14" t="s">
        <v>10</v>
      </c>
      <c r="EZ87" s="14" t="s">
        <v>10</v>
      </c>
      <c r="FA87" s="14" t="s">
        <v>10</v>
      </c>
      <c r="FB87" s="14" t="s">
        <v>10</v>
      </c>
      <c r="FC87" s="14" t="s">
        <v>10</v>
      </c>
      <c r="FD87" s="14" t="s">
        <v>10</v>
      </c>
      <c r="FE87" s="14" t="s">
        <v>10</v>
      </c>
      <c r="FF87" s="14" t="s">
        <v>10</v>
      </c>
      <c r="FG87">
        <v>1</v>
      </c>
      <c r="FH87">
        <v>2</v>
      </c>
      <c r="FI87">
        <v>3</v>
      </c>
      <c r="FJ87">
        <v>2</v>
      </c>
      <c r="FK87">
        <v>2</v>
      </c>
      <c r="FL87">
        <v>1</v>
      </c>
      <c r="FM87">
        <v>3</v>
      </c>
      <c r="FN87">
        <v>1</v>
      </c>
      <c r="FO87">
        <v>3</v>
      </c>
      <c r="FP87">
        <v>3</v>
      </c>
      <c r="FQ87">
        <v>2</v>
      </c>
      <c r="FR87">
        <v>2</v>
      </c>
      <c r="FS87">
        <v>3</v>
      </c>
      <c r="FT87">
        <v>2</v>
      </c>
      <c r="FU87">
        <v>4</v>
      </c>
      <c r="FV87">
        <v>3</v>
      </c>
      <c r="FW87">
        <v>4</v>
      </c>
      <c r="FX87">
        <v>1</v>
      </c>
      <c r="FY87">
        <v>2</v>
      </c>
      <c r="FZ87">
        <v>4</v>
      </c>
      <c r="GA87" s="7">
        <f t="shared" si="173"/>
        <v>21559</v>
      </c>
      <c r="GB87" s="25" t="str">
        <f t="shared" si="174"/>
        <v>other/unspecified</v>
      </c>
      <c r="GC87" s="5" t="str">
        <f t="shared" si="191"/>
        <v>heterosexual</v>
      </c>
      <c r="GD87" s="5" t="str">
        <f t="shared" si="179"/>
        <v>18</v>
      </c>
      <c r="GE87" s="5" t="str">
        <f t="shared" si="180"/>
        <v>AmerInd/AlaskNativ</v>
      </c>
      <c r="GF87" s="5" t="str">
        <f t="shared" si="181"/>
        <v>Hisp/Lat</v>
      </c>
      <c r="GG87" s="5">
        <f t="shared" si="182"/>
        <v>0</v>
      </c>
      <c r="GH87" s="5">
        <f t="shared" si="183"/>
        <v>0</v>
      </c>
      <c r="GI87" s="5">
        <f t="shared" si="184"/>
        <v>0</v>
      </c>
      <c r="GJ87" s="5">
        <f t="shared" si="185"/>
        <v>0</v>
      </c>
      <c r="GK87" s="5">
        <f t="shared" si="186"/>
        <v>0</v>
      </c>
      <c r="GL87" s="5">
        <f t="shared" si="187"/>
        <v>1</v>
      </c>
      <c r="GM87" s="5">
        <f t="shared" si="188"/>
        <v>2</v>
      </c>
      <c r="GN87" s="5">
        <f t="shared" si="189"/>
        <v>2</v>
      </c>
      <c r="GO87" s="5">
        <f t="shared" si="190"/>
        <v>3</v>
      </c>
      <c r="GP87" s="2"/>
      <c r="GQ87" s="14" t="s">
        <v>10</v>
      </c>
      <c r="GR87" s="14" t="s">
        <v>10</v>
      </c>
      <c r="GS87" s="14" t="s">
        <v>10</v>
      </c>
      <c r="GT87" s="14" t="s">
        <v>10</v>
      </c>
      <c r="GU87" s="27" t="s">
        <v>10</v>
      </c>
      <c r="GV87" s="27" t="s">
        <v>10</v>
      </c>
      <c r="GW87" s="27" t="s">
        <v>10</v>
      </c>
      <c r="GX87" s="27" t="s">
        <v>10</v>
      </c>
      <c r="GY87" s="27" t="s">
        <v>10</v>
      </c>
      <c r="GZ87" s="27" t="s">
        <v>10</v>
      </c>
      <c r="HA87" s="27" t="s">
        <v>10</v>
      </c>
      <c r="HB87" s="5">
        <f t="shared" si="192"/>
        <v>11</v>
      </c>
      <c r="HC87" s="5" t="str">
        <f t="shared" ref="HC87:HC102" si="193">IF(DB87=".",".",IF(COUNTBLANK(DB87:EB87)&gt;0,"Incomplete","ok"))</f>
        <v>ok</v>
      </c>
      <c r="HD87" s="23">
        <v>3.4581560529088284E-2</v>
      </c>
      <c r="HE87" s="23">
        <f t="shared" ref="HE87:HE118" si="194" xml:space="preserve"> -LN(HD87)</f>
        <v>3.3644346716628659</v>
      </c>
      <c r="HF87" s="23">
        <v>0.92592592592592593</v>
      </c>
      <c r="HG87" s="23">
        <v>0.22222222222222221</v>
      </c>
      <c r="HH87" s="14" t="s">
        <v>10</v>
      </c>
      <c r="HI87" s="14" t="s">
        <v>10</v>
      </c>
      <c r="HJ87" s="14" t="s">
        <v>10</v>
      </c>
      <c r="HK87" s="14" t="s">
        <v>10</v>
      </c>
      <c r="HL87" s="14" t="s">
        <v>10</v>
      </c>
      <c r="HM87" s="5">
        <f t="shared" ref="HM87:HM102" si="195">IF(ISBLANK(FL87)+ISBLANK(FN87)+ISBLANK(FS87)+ISBLANK(FU87)&gt;0,".",(5-FL87)+(5-FN87)+(5-FS87)+(5-FU87))</f>
        <v>11</v>
      </c>
      <c r="HN87" s="5">
        <f t="shared" ref="HN87:HN102" si="196">IF(ISBLANK(FG87)+ISBLANK(FJ87)+ISBLANK(FM87)+ISBLANK(FQ87)&gt;0,".",FG87+FJ87+FM87+FQ87)</f>
        <v>8</v>
      </c>
      <c r="HO87" s="5">
        <f t="shared" ref="HO87:HO102" si="197">IF(ISBLANK(FH87)+ISBLANK(FK87)+ISBLANK(FR87)+ISBLANK(FY87)&gt;0,".",FH87+FK87+FR87+FY87)</f>
        <v>8</v>
      </c>
      <c r="HP87" s="5">
        <f t="shared" ref="HP87:HP102" si="198">IF(ISBLANK(FO87)+ISBLANK(FT87)+ISBLANK(FV87)+ISBLANK(FX87)&gt;0,".",(5-FO87)+(5-FT87)+(5-FV87)+(5-FX87))</f>
        <v>11</v>
      </c>
      <c r="HQ87" s="5">
        <f t="shared" ref="HQ87:HQ102" si="199">IF(ISBLANK(FI87)+ISBLANK(FP87)+ISBLANK(FW87)+ISBLANK(FZ87)&gt;0,".",(5-FI87)+(5-FP87)+(5-FW87)+(5-FZ87))</f>
        <v>6</v>
      </c>
    </row>
    <row r="88" spans="1:225" x14ac:dyDescent="0.25">
      <c r="A88" s="11">
        <v>21560</v>
      </c>
      <c r="B88" s="13" t="s">
        <v>936</v>
      </c>
      <c r="C88" s="13" t="s">
        <v>780</v>
      </c>
      <c r="D88" s="13" t="s">
        <v>766</v>
      </c>
      <c r="E88" s="12">
        <v>2</v>
      </c>
      <c r="F88" s="12">
        <v>2</v>
      </c>
      <c r="G88" s="12">
        <v>2</v>
      </c>
      <c r="H88" s="12">
        <v>1</v>
      </c>
      <c r="I88" s="12">
        <v>2</v>
      </c>
      <c r="J88" s="12">
        <v>2</v>
      </c>
      <c r="K88" s="12">
        <v>2</v>
      </c>
      <c r="L88" s="12">
        <v>3</v>
      </c>
      <c r="M88" s="12">
        <v>1</v>
      </c>
      <c r="N88" s="12">
        <v>4</v>
      </c>
      <c r="O88" s="14" t="s">
        <v>10</v>
      </c>
      <c r="P88" s="14" t="s">
        <v>10</v>
      </c>
      <c r="Q88" s="14" t="s">
        <v>10</v>
      </c>
      <c r="R88" s="14" t="s">
        <v>10</v>
      </c>
      <c r="S88" s="14" t="s">
        <v>10</v>
      </c>
      <c r="T88" s="14" t="s">
        <v>10</v>
      </c>
      <c r="U88" s="14" t="s">
        <v>10</v>
      </c>
      <c r="V88" s="14" t="s">
        <v>10</v>
      </c>
      <c r="W88" s="14" t="s">
        <v>10</v>
      </c>
      <c r="X88" s="14" t="s">
        <v>10</v>
      </c>
      <c r="Y88" s="14" t="s">
        <v>10</v>
      </c>
      <c r="Z88" s="14" t="s">
        <v>10</v>
      </c>
      <c r="AA88" s="14" t="s">
        <v>10</v>
      </c>
      <c r="AB88" s="14" t="s">
        <v>10</v>
      </c>
      <c r="AC88" s="14" t="s">
        <v>10</v>
      </c>
      <c r="AD88" s="14" t="s">
        <v>10</v>
      </c>
      <c r="AE88" s="14" t="s">
        <v>10</v>
      </c>
      <c r="AF88" s="14" t="s">
        <v>10</v>
      </c>
      <c r="AG88" s="14" t="s">
        <v>10</v>
      </c>
      <c r="AH88" s="14" t="s">
        <v>10</v>
      </c>
      <c r="AI88" s="14" t="s">
        <v>10</v>
      </c>
      <c r="AJ88" s="14" t="s">
        <v>10</v>
      </c>
      <c r="AK88" s="14" t="s">
        <v>10</v>
      </c>
      <c r="AL88" s="14" t="s">
        <v>10</v>
      </c>
      <c r="AM88" s="14" t="s">
        <v>10</v>
      </c>
      <c r="AN88" s="14" t="s">
        <v>10</v>
      </c>
      <c r="AO88" s="14" t="s">
        <v>10</v>
      </c>
      <c r="AP88" s="14" t="s">
        <v>10</v>
      </c>
      <c r="AQ88" s="14" t="s">
        <v>10</v>
      </c>
      <c r="AR88" s="14" t="s">
        <v>10</v>
      </c>
      <c r="AS88" s="14" t="s">
        <v>10</v>
      </c>
      <c r="AT88" s="14" t="s">
        <v>10</v>
      </c>
      <c r="AU88" s="14" t="s">
        <v>10</v>
      </c>
      <c r="AV88" s="14" t="s">
        <v>10</v>
      </c>
      <c r="AW88" s="14" t="s">
        <v>10</v>
      </c>
      <c r="AX88" s="14" t="s">
        <v>10</v>
      </c>
      <c r="AY88" s="14" t="s">
        <v>10</v>
      </c>
      <c r="AZ88" s="14" t="s">
        <v>10</v>
      </c>
      <c r="BA88" s="14" t="s">
        <v>10</v>
      </c>
      <c r="BB88" s="14" t="s">
        <v>10</v>
      </c>
      <c r="BC88" s="14" t="s">
        <v>10</v>
      </c>
      <c r="BD88" s="14" t="s">
        <v>10</v>
      </c>
      <c r="BE88" s="14" t="s">
        <v>10</v>
      </c>
      <c r="BF88" s="14" t="s">
        <v>10</v>
      </c>
      <c r="BG88" s="14" t="s">
        <v>10</v>
      </c>
      <c r="BH88" s="14" t="s">
        <v>10</v>
      </c>
      <c r="BI88" s="14" t="s">
        <v>10</v>
      </c>
      <c r="BJ88" s="14" t="s">
        <v>10</v>
      </c>
      <c r="BK88" s="14" t="s">
        <v>10</v>
      </c>
      <c r="BL88" s="14" t="s">
        <v>10</v>
      </c>
      <c r="BM88" s="14" t="s">
        <v>10</v>
      </c>
      <c r="BN88" s="14" t="s">
        <v>10</v>
      </c>
      <c r="BO88" s="14" t="s">
        <v>10</v>
      </c>
      <c r="BP88" s="14" t="s">
        <v>10</v>
      </c>
      <c r="BQ88" s="14" t="s">
        <v>10</v>
      </c>
      <c r="BR88" s="14" t="s">
        <v>10</v>
      </c>
      <c r="BS88" s="14" t="s">
        <v>10</v>
      </c>
      <c r="BT88" s="14" t="s">
        <v>10</v>
      </c>
      <c r="BU88" s="14" t="s">
        <v>10</v>
      </c>
      <c r="BV88" s="14" t="s">
        <v>10</v>
      </c>
      <c r="BW88" s="14" t="s">
        <v>10</v>
      </c>
      <c r="BX88" s="14" t="s">
        <v>10</v>
      </c>
      <c r="BY88" s="14" t="s">
        <v>10</v>
      </c>
      <c r="BZ88" s="14" t="s">
        <v>10</v>
      </c>
      <c r="CA88" s="14" t="s">
        <v>10</v>
      </c>
      <c r="CB88" s="14" t="s">
        <v>10</v>
      </c>
      <c r="CC88" s="14" t="s">
        <v>10</v>
      </c>
      <c r="CD88" s="14" t="s">
        <v>10</v>
      </c>
      <c r="CE88" s="14" t="s">
        <v>10</v>
      </c>
      <c r="CF88" s="14" t="s">
        <v>10</v>
      </c>
      <c r="CG88" s="14" t="s">
        <v>10</v>
      </c>
      <c r="CH88" s="14" t="s">
        <v>10</v>
      </c>
      <c r="CI88" s="14" t="s">
        <v>10</v>
      </c>
      <c r="CJ88" s="14" t="s">
        <v>10</v>
      </c>
      <c r="CK88" s="14" t="s">
        <v>10</v>
      </c>
      <c r="CL88">
        <v>0</v>
      </c>
      <c r="CM88">
        <v>2</v>
      </c>
      <c r="CN88">
        <v>0</v>
      </c>
      <c r="CO88">
        <v>1</v>
      </c>
      <c r="CP88">
        <v>1</v>
      </c>
      <c r="CQ88">
        <v>2</v>
      </c>
      <c r="CR88">
        <v>2</v>
      </c>
      <c r="CS88">
        <v>0</v>
      </c>
      <c r="CT88">
        <v>1</v>
      </c>
      <c r="CU88">
        <v>1</v>
      </c>
      <c r="CV88">
        <v>0</v>
      </c>
      <c r="CW88">
        <v>1</v>
      </c>
      <c r="CX88">
        <v>2</v>
      </c>
      <c r="CY88">
        <v>0</v>
      </c>
      <c r="CZ88">
        <v>2</v>
      </c>
      <c r="DA88">
        <v>2</v>
      </c>
      <c r="DB88">
        <v>1</v>
      </c>
      <c r="DC88">
        <v>1</v>
      </c>
      <c r="DD88">
        <v>1</v>
      </c>
      <c r="DE88">
        <v>2</v>
      </c>
      <c r="DF88">
        <v>1</v>
      </c>
      <c r="DG88">
        <v>1</v>
      </c>
      <c r="DH88">
        <v>1</v>
      </c>
      <c r="DI88">
        <v>1</v>
      </c>
      <c r="DJ88">
        <v>1</v>
      </c>
      <c r="DK88">
        <v>1</v>
      </c>
      <c r="DL88">
        <v>1</v>
      </c>
      <c r="DM88">
        <v>1</v>
      </c>
      <c r="DN88">
        <v>1</v>
      </c>
      <c r="DO88">
        <v>1</v>
      </c>
      <c r="DP88">
        <v>1</v>
      </c>
      <c r="DQ88">
        <v>1</v>
      </c>
      <c r="DR88">
        <v>1</v>
      </c>
      <c r="DS88">
        <v>1</v>
      </c>
      <c r="DT88">
        <v>2</v>
      </c>
      <c r="DU88">
        <v>1</v>
      </c>
      <c r="DV88">
        <v>1</v>
      </c>
      <c r="DW88">
        <v>1</v>
      </c>
      <c r="DX88">
        <v>1</v>
      </c>
      <c r="DY88">
        <v>1</v>
      </c>
      <c r="DZ88">
        <v>1</v>
      </c>
      <c r="EA88">
        <v>1</v>
      </c>
      <c r="EB88">
        <v>1</v>
      </c>
      <c r="EC88" s="14" t="s">
        <v>10</v>
      </c>
      <c r="ED88" s="14" t="s">
        <v>10</v>
      </c>
      <c r="EE88" s="14" t="s">
        <v>10</v>
      </c>
      <c r="EF88" s="14" t="s">
        <v>10</v>
      </c>
      <c r="EG88" s="14" t="s">
        <v>10</v>
      </c>
      <c r="EH88" s="14" t="s">
        <v>10</v>
      </c>
      <c r="EI88" s="14" t="s">
        <v>10</v>
      </c>
      <c r="EJ88" s="14" t="s">
        <v>10</v>
      </c>
      <c r="EK88" s="14" t="s">
        <v>10</v>
      </c>
      <c r="EL88" s="14" t="s">
        <v>10</v>
      </c>
      <c r="EM88" s="14" t="s">
        <v>10</v>
      </c>
      <c r="EN88" s="14" t="s">
        <v>10</v>
      </c>
      <c r="EO88" s="14" t="s">
        <v>10</v>
      </c>
      <c r="EP88" s="14" t="s">
        <v>10</v>
      </c>
      <c r="EQ88" s="14" t="s">
        <v>10</v>
      </c>
      <c r="ER88" s="14" t="s">
        <v>10</v>
      </c>
      <c r="ES88" s="14" t="s">
        <v>10</v>
      </c>
      <c r="ET88" s="14" t="s">
        <v>10</v>
      </c>
      <c r="EU88" s="14" t="s">
        <v>10</v>
      </c>
      <c r="EV88" s="14" t="s">
        <v>10</v>
      </c>
      <c r="EW88" s="14" t="s">
        <v>10</v>
      </c>
      <c r="EX88" s="14" t="s">
        <v>10</v>
      </c>
      <c r="EY88" s="14" t="s">
        <v>10</v>
      </c>
      <c r="EZ88" s="14" t="s">
        <v>10</v>
      </c>
      <c r="FA88" s="14" t="s">
        <v>10</v>
      </c>
      <c r="FB88" s="14" t="s">
        <v>10</v>
      </c>
      <c r="FC88" s="14" t="s">
        <v>10</v>
      </c>
      <c r="FD88" s="14" t="s">
        <v>10</v>
      </c>
      <c r="FE88" s="14" t="s">
        <v>10</v>
      </c>
      <c r="FF88" s="14" t="s">
        <v>10</v>
      </c>
      <c r="FG88">
        <v>1</v>
      </c>
      <c r="FH88">
        <v>2</v>
      </c>
      <c r="FI88">
        <v>1</v>
      </c>
      <c r="FJ88">
        <v>2</v>
      </c>
      <c r="FK88">
        <v>3</v>
      </c>
      <c r="FL88">
        <v>1</v>
      </c>
      <c r="FM88">
        <v>3</v>
      </c>
      <c r="FN88">
        <v>1</v>
      </c>
      <c r="FO88">
        <v>3</v>
      </c>
      <c r="FP88">
        <v>4</v>
      </c>
      <c r="FQ88">
        <v>1</v>
      </c>
      <c r="FR88">
        <v>2</v>
      </c>
      <c r="FS88">
        <v>1</v>
      </c>
      <c r="FT88">
        <v>3</v>
      </c>
      <c r="FU88">
        <v>3</v>
      </c>
      <c r="FV88">
        <v>1</v>
      </c>
      <c r="FW88">
        <v>2</v>
      </c>
      <c r="FX88">
        <v>2</v>
      </c>
      <c r="FY88">
        <v>3</v>
      </c>
      <c r="FZ88">
        <v>1</v>
      </c>
      <c r="GA88" s="7">
        <f t="shared" si="173"/>
        <v>21560</v>
      </c>
      <c r="GB88" s="25" t="str">
        <f t="shared" si="174"/>
        <v>Male</v>
      </c>
      <c r="GC88" s="5" t="str">
        <f t="shared" si="191"/>
        <v>Man</v>
      </c>
      <c r="GD88" s="5" t="str">
        <f t="shared" si="179"/>
        <v>20</v>
      </c>
      <c r="GE88" s="5" t="str">
        <f t="shared" si="180"/>
        <v>White</v>
      </c>
      <c r="GF88" s="5" t="str">
        <f t="shared" si="181"/>
        <v>notHisp/Lat</v>
      </c>
      <c r="GG88" s="5">
        <f t="shared" si="182"/>
        <v>0</v>
      </c>
      <c r="GH88" s="5">
        <f t="shared" si="183"/>
        <v>0</v>
      </c>
      <c r="GI88" s="5">
        <f t="shared" si="184"/>
        <v>1</v>
      </c>
      <c r="GJ88" s="5">
        <f t="shared" si="185"/>
        <v>0</v>
      </c>
      <c r="GK88" s="5">
        <f t="shared" si="186"/>
        <v>0</v>
      </c>
      <c r="GL88" s="5">
        <f t="shared" si="187"/>
        <v>2</v>
      </c>
      <c r="GM88" s="5">
        <f t="shared" si="188"/>
        <v>3</v>
      </c>
      <c r="GN88" s="5">
        <f t="shared" si="189"/>
        <v>1</v>
      </c>
      <c r="GO88" s="5">
        <f t="shared" si="190"/>
        <v>4</v>
      </c>
      <c r="GP88" s="2"/>
      <c r="GQ88" s="14" t="s">
        <v>10</v>
      </c>
      <c r="GR88" s="14" t="s">
        <v>10</v>
      </c>
      <c r="GS88" s="14" t="s">
        <v>10</v>
      </c>
      <c r="GT88" s="14" t="s">
        <v>10</v>
      </c>
      <c r="GU88" s="27" t="s">
        <v>10</v>
      </c>
      <c r="GV88" s="27" t="s">
        <v>10</v>
      </c>
      <c r="GW88" s="27" t="s">
        <v>10</v>
      </c>
      <c r="GX88" s="27" t="s">
        <v>10</v>
      </c>
      <c r="GY88" s="27" t="s">
        <v>10</v>
      </c>
      <c r="GZ88" s="27" t="s">
        <v>10</v>
      </c>
      <c r="HA88" s="27" t="s">
        <v>10</v>
      </c>
      <c r="HB88" s="5">
        <f t="shared" si="192"/>
        <v>9</v>
      </c>
      <c r="HC88" s="5" t="str">
        <f t="shared" si="193"/>
        <v>ok</v>
      </c>
      <c r="HD88" s="23">
        <v>0.15882582478960902</v>
      </c>
      <c r="HE88" s="23">
        <f t="shared" si="194"/>
        <v>1.8399471187713476</v>
      </c>
      <c r="HF88" s="23">
        <v>0.96296296296296291</v>
      </c>
      <c r="HG88" s="23">
        <v>0.22222222222222221</v>
      </c>
      <c r="HH88" s="14" t="s">
        <v>10</v>
      </c>
      <c r="HI88" s="14" t="s">
        <v>10</v>
      </c>
      <c r="HJ88" s="14" t="s">
        <v>10</v>
      </c>
      <c r="HK88" s="14" t="s">
        <v>10</v>
      </c>
      <c r="HL88" s="14" t="s">
        <v>10</v>
      </c>
      <c r="HM88" s="5">
        <f t="shared" si="195"/>
        <v>14</v>
      </c>
      <c r="HN88" s="5">
        <f t="shared" si="196"/>
        <v>7</v>
      </c>
      <c r="HO88" s="5">
        <f t="shared" si="197"/>
        <v>10</v>
      </c>
      <c r="HP88" s="5">
        <f t="shared" si="198"/>
        <v>11</v>
      </c>
      <c r="HQ88" s="5">
        <f t="shared" si="199"/>
        <v>12</v>
      </c>
    </row>
    <row r="89" spans="1:225" x14ac:dyDescent="0.25">
      <c r="A89" s="13" t="s">
        <v>868</v>
      </c>
      <c r="B89" s="13" t="s">
        <v>774</v>
      </c>
      <c r="C89" s="13" t="s">
        <v>768</v>
      </c>
      <c r="D89" s="13" t="s">
        <v>766</v>
      </c>
      <c r="E89" s="12">
        <v>2</v>
      </c>
      <c r="F89" s="12">
        <v>2</v>
      </c>
      <c r="G89" s="12">
        <v>2</v>
      </c>
      <c r="H89" s="12">
        <v>2</v>
      </c>
      <c r="I89" s="12">
        <v>2</v>
      </c>
      <c r="J89" s="12">
        <v>2</v>
      </c>
      <c r="K89" s="12">
        <v>3</v>
      </c>
      <c r="L89" s="12">
        <v>3</v>
      </c>
      <c r="M89" s="12">
        <v>3</v>
      </c>
      <c r="N89" s="12">
        <v>1</v>
      </c>
      <c r="O89" s="14" t="s">
        <v>10</v>
      </c>
      <c r="P89" s="14" t="s">
        <v>10</v>
      </c>
      <c r="Q89" s="14" t="s">
        <v>10</v>
      </c>
      <c r="R89" s="14" t="s">
        <v>10</v>
      </c>
      <c r="S89" s="14" t="s">
        <v>10</v>
      </c>
      <c r="T89" s="14" t="s">
        <v>10</v>
      </c>
      <c r="U89" s="14" t="s">
        <v>10</v>
      </c>
      <c r="V89" s="14" t="s">
        <v>10</v>
      </c>
      <c r="W89" s="14" t="s">
        <v>10</v>
      </c>
      <c r="X89" s="14" t="s">
        <v>10</v>
      </c>
      <c r="Y89" s="14" t="s">
        <v>10</v>
      </c>
      <c r="Z89" s="14" t="s">
        <v>10</v>
      </c>
      <c r="AA89" s="14" t="s">
        <v>10</v>
      </c>
      <c r="AB89" s="14" t="s">
        <v>10</v>
      </c>
      <c r="AC89" s="14" t="s">
        <v>10</v>
      </c>
      <c r="AD89" s="14" t="s">
        <v>10</v>
      </c>
      <c r="AE89" s="14" t="s">
        <v>10</v>
      </c>
      <c r="AF89" s="14" t="s">
        <v>10</v>
      </c>
      <c r="AG89" s="14" t="s">
        <v>10</v>
      </c>
      <c r="AH89" s="14" t="s">
        <v>10</v>
      </c>
      <c r="AI89" s="14" t="s">
        <v>10</v>
      </c>
      <c r="AJ89" s="14" t="s">
        <v>10</v>
      </c>
      <c r="AK89" s="14" t="s">
        <v>10</v>
      </c>
      <c r="AL89" s="14" t="s">
        <v>10</v>
      </c>
      <c r="AM89" s="14" t="s">
        <v>10</v>
      </c>
      <c r="AN89" s="14" t="s">
        <v>10</v>
      </c>
      <c r="AO89" s="14" t="s">
        <v>10</v>
      </c>
      <c r="AP89" s="14" t="s">
        <v>10</v>
      </c>
      <c r="AQ89" s="14" t="s">
        <v>10</v>
      </c>
      <c r="AR89" s="14" t="s">
        <v>10</v>
      </c>
      <c r="AS89" s="14" t="s">
        <v>10</v>
      </c>
      <c r="AT89" s="14" t="s">
        <v>10</v>
      </c>
      <c r="AU89" s="14" t="s">
        <v>10</v>
      </c>
      <c r="AV89" s="14" t="s">
        <v>10</v>
      </c>
      <c r="AW89" s="14" t="s">
        <v>10</v>
      </c>
      <c r="AX89" s="14" t="s">
        <v>10</v>
      </c>
      <c r="AY89" s="14" t="s">
        <v>10</v>
      </c>
      <c r="AZ89" s="14" t="s">
        <v>10</v>
      </c>
      <c r="BA89" s="14" t="s">
        <v>10</v>
      </c>
      <c r="BB89" s="14" t="s">
        <v>10</v>
      </c>
      <c r="BC89" s="14" t="s">
        <v>10</v>
      </c>
      <c r="BD89" s="14" t="s">
        <v>10</v>
      </c>
      <c r="BE89" s="14" t="s">
        <v>10</v>
      </c>
      <c r="BF89" s="14" t="s">
        <v>10</v>
      </c>
      <c r="BG89" s="14" t="s">
        <v>10</v>
      </c>
      <c r="BH89" s="14" t="s">
        <v>10</v>
      </c>
      <c r="BI89" s="14" t="s">
        <v>10</v>
      </c>
      <c r="BJ89" s="14" t="s">
        <v>10</v>
      </c>
      <c r="BK89" s="14" t="s">
        <v>10</v>
      </c>
      <c r="BL89" s="14" t="s">
        <v>10</v>
      </c>
      <c r="BM89" s="14" t="s">
        <v>10</v>
      </c>
      <c r="BN89" s="14" t="s">
        <v>10</v>
      </c>
      <c r="BO89" s="14" t="s">
        <v>10</v>
      </c>
      <c r="BP89" s="14" t="s">
        <v>10</v>
      </c>
      <c r="BQ89" s="14" t="s">
        <v>10</v>
      </c>
      <c r="BR89" s="14" t="s">
        <v>10</v>
      </c>
      <c r="BS89" s="14" t="s">
        <v>10</v>
      </c>
      <c r="BT89" s="14" t="s">
        <v>10</v>
      </c>
      <c r="BU89" s="14" t="s">
        <v>10</v>
      </c>
      <c r="BV89" s="14" t="s">
        <v>10</v>
      </c>
      <c r="BW89" s="14" t="s">
        <v>10</v>
      </c>
      <c r="BX89" s="14" t="s">
        <v>10</v>
      </c>
      <c r="BY89" s="14" t="s">
        <v>10</v>
      </c>
      <c r="BZ89" s="14" t="s">
        <v>10</v>
      </c>
      <c r="CA89" s="14" t="s">
        <v>10</v>
      </c>
      <c r="CB89" s="14" t="s">
        <v>10</v>
      </c>
      <c r="CC89" s="14" t="s">
        <v>10</v>
      </c>
      <c r="CD89" s="14" t="s">
        <v>10</v>
      </c>
      <c r="CE89" s="14" t="s">
        <v>10</v>
      </c>
      <c r="CF89" s="14" t="s">
        <v>10</v>
      </c>
      <c r="CG89" s="14" t="s">
        <v>10</v>
      </c>
      <c r="CH89" s="14" t="s">
        <v>10</v>
      </c>
      <c r="CI89" s="14" t="s">
        <v>10</v>
      </c>
      <c r="CJ89" s="14" t="s">
        <v>10</v>
      </c>
      <c r="CK89" s="14" t="s">
        <v>10</v>
      </c>
      <c r="CL89">
        <v>2</v>
      </c>
      <c r="CM89">
        <v>2</v>
      </c>
      <c r="CN89">
        <v>2</v>
      </c>
      <c r="CO89">
        <v>0</v>
      </c>
      <c r="CP89">
        <v>2</v>
      </c>
      <c r="CQ89">
        <v>0</v>
      </c>
      <c r="CR89">
        <v>2</v>
      </c>
      <c r="CS89">
        <v>0</v>
      </c>
      <c r="CT89">
        <v>1</v>
      </c>
      <c r="CU89">
        <v>2</v>
      </c>
      <c r="CV89">
        <v>1</v>
      </c>
      <c r="CW89">
        <v>0</v>
      </c>
      <c r="CX89">
        <v>1</v>
      </c>
      <c r="CY89">
        <v>0</v>
      </c>
      <c r="CZ89">
        <v>1</v>
      </c>
      <c r="DA89">
        <v>1</v>
      </c>
      <c r="DB89">
        <v>1</v>
      </c>
      <c r="DC89">
        <v>2</v>
      </c>
      <c r="DD89">
        <v>1</v>
      </c>
      <c r="DE89">
        <v>2</v>
      </c>
      <c r="DF89">
        <v>2</v>
      </c>
      <c r="DG89">
        <v>1</v>
      </c>
      <c r="DH89">
        <v>2</v>
      </c>
      <c r="DI89">
        <v>2</v>
      </c>
      <c r="DJ89">
        <v>1</v>
      </c>
      <c r="DK89">
        <v>2</v>
      </c>
      <c r="DL89">
        <v>2</v>
      </c>
      <c r="DM89">
        <v>2</v>
      </c>
      <c r="DN89">
        <v>1</v>
      </c>
      <c r="DO89">
        <v>2</v>
      </c>
      <c r="DP89">
        <v>2</v>
      </c>
      <c r="DQ89">
        <v>2</v>
      </c>
      <c r="DR89">
        <v>1</v>
      </c>
      <c r="DS89">
        <v>2</v>
      </c>
      <c r="DT89">
        <v>2</v>
      </c>
      <c r="DU89">
        <v>1</v>
      </c>
      <c r="DV89">
        <v>2</v>
      </c>
      <c r="DW89">
        <v>1</v>
      </c>
      <c r="DX89">
        <v>2</v>
      </c>
      <c r="DY89">
        <v>1</v>
      </c>
      <c r="DZ89">
        <v>2</v>
      </c>
      <c r="EA89">
        <v>1</v>
      </c>
      <c r="EB89">
        <v>2</v>
      </c>
      <c r="EC89" s="14" t="s">
        <v>10</v>
      </c>
      <c r="ED89" s="14" t="s">
        <v>10</v>
      </c>
      <c r="EE89" s="14" t="s">
        <v>10</v>
      </c>
      <c r="EF89" s="14" t="s">
        <v>10</v>
      </c>
      <c r="EG89" s="14" t="s">
        <v>10</v>
      </c>
      <c r="EH89" s="14" t="s">
        <v>10</v>
      </c>
      <c r="EI89" s="14" t="s">
        <v>10</v>
      </c>
      <c r="EJ89" s="14" t="s">
        <v>10</v>
      </c>
      <c r="EK89" s="14" t="s">
        <v>10</v>
      </c>
      <c r="EL89" s="14" t="s">
        <v>10</v>
      </c>
      <c r="EM89" s="14" t="s">
        <v>10</v>
      </c>
      <c r="EN89" s="14" t="s">
        <v>10</v>
      </c>
      <c r="EO89" s="14" t="s">
        <v>10</v>
      </c>
      <c r="EP89" s="14" t="s">
        <v>10</v>
      </c>
      <c r="EQ89" s="14" t="s">
        <v>10</v>
      </c>
      <c r="ER89" s="14" t="s">
        <v>10</v>
      </c>
      <c r="ES89" s="14" t="s">
        <v>10</v>
      </c>
      <c r="ET89" s="14" t="s">
        <v>10</v>
      </c>
      <c r="EU89" s="14" t="s">
        <v>10</v>
      </c>
      <c r="EV89" s="14" t="s">
        <v>10</v>
      </c>
      <c r="EW89" s="14" t="s">
        <v>10</v>
      </c>
      <c r="EX89" s="14" t="s">
        <v>10</v>
      </c>
      <c r="EY89" s="14" t="s">
        <v>10</v>
      </c>
      <c r="EZ89" s="14" t="s">
        <v>10</v>
      </c>
      <c r="FA89" s="14" t="s">
        <v>10</v>
      </c>
      <c r="FB89" s="14" t="s">
        <v>10</v>
      </c>
      <c r="FC89" s="14" t="s">
        <v>10</v>
      </c>
      <c r="FD89" s="14" t="s">
        <v>10</v>
      </c>
      <c r="FE89" s="14" t="s">
        <v>10</v>
      </c>
      <c r="FF89" s="14" t="s">
        <v>10</v>
      </c>
      <c r="FG89">
        <v>1</v>
      </c>
      <c r="FH89">
        <v>2</v>
      </c>
      <c r="FI89">
        <v>4</v>
      </c>
      <c r="FJ89">
        <v>1</v>
      </c>
      <c r="FK89">
        <v>2</v>
      </c>
      <c r="FL89">
        <v>4</v>
      </c>
      <c r="FM89">
        <v>3</v>
      </c>
      <c r="FN89">
        <v>4</v>
      </c>
      <c r="FO89">
        <v>2</v>
      </c>
      <c r="FP89">
        <v>4</v>
      </c>
      <c r="FQ89">
        <v>1</v>
      </c>
      <c r="FR89">
        <v>2</v>
      </c>
      <c r="FS89">
        <v>4</v>
      </c>
      <c r="FT89">
        <v>3</v>
      </c>
      <c r="FU89">
        <v>2</v>
      </c>
      <c r="FV89">
        <v>4</v>
      </c>
      <c r="FW89">
        <v>4</v>
      </c>
      <c r="FX89">
        <v>1</v>
      </c>
      <c r="FY89">
        <v>1</v>
      </c>
      <c r="FZ89">
        <v>4</v>
      </c>
      <c r="GA89" s="7" t="str">
        <f t="shared" si="173"/>
        <v>21563</v>
      </c>
      <c r="GB89" s="25" t="str">
        <f t="shared" si="174"/>
        <v>Male</v>
      </c>
      <c r="GC89" s="5" t="str">
        <f t="shared" si="191"/>
        <v>Male</v>
      </c>
      <c r="GD89" s="5" t="str">
        <f t="shared" si="179"/>
        <v>18</v>
      </c>
      <c r="GE89" s="5" t="str">
        <f t="shared" si="180"/>
        <v>White</v>
      </c>
      <c r="GF89" s="5" t="str">
        <f t="shared" si="181"/>
        <v>notHisp/Lat</v>
      </c>
      <c r="GG89" s="5">
        <f t="shared" si="182"/>
        <v>0</v>
      </c>
      <c r="GH89" s="5">
        <f t="shared" si="183"/>
        <v>0</v>
      </c>
      <c r="GI89" s="5">
        <f t="shared" si="184"/>
        <v>0</v>
      </c>
      <c r="GJ89" s="5">
        <f t="shared" si="185"/>
        <v>0</v>
      </c>
      <c r="GK89" s="5">
        <f t="shared" si="186"/>
        <v>0</v>
      </c>
      <c r="GL89" s="5">
        <f t="shared" si="187"/>
        <v>3</v>
      </c>
      <c r="GM89" s="5">
        <f t="shared" si="188"/>
        <v>3</v>
      </c>
      <c r="GN89" s="5">
        <f t="shared" si="189"/>
        <v>3</v>
      </c>
      <c r="GO89" s="5">
        <f t="shared" si="190"/>
        <v>1</v>
      </c>
      <c r="GP89" s="2"/>
      <c r="GQ89" s="14" t="s">
        <v>10</v>
      </c>
      <c r="GR89" s="14" t="s">
        <v>10</v>
      </c>
      <c r="GS89" s="14" t="s">
        <v>10</v>
      </c>
      <c r="GT89" s="14" t="s">
        <v>10</v>
      </c>
      <c r="GU89" s="27" t="s">
        <v>10</v>
      </c>
      <c r="GV89" s="27" t="s">
        <v>10</v>
      </c>
      <c r="GW89" s="27" t="s">
        <v>10</v>
      </c>
      <c r="GX89" s="27" t="s">
        <v>10</v>
      </c>
      <c r="GY89" s="27" t="s">
        <v>10</v>
      </c>
      <c r="GZ89" s="27" t="s">
        <v>10</v>
      </c>
      <c r="HA89" s="27" t="s">
        <v>10</v>
      </c>
      <c r="HB89" s="5">
        <f t="shared" si="192"/>
        <v>21</v>
      </c>
      <c r="HC89" s="5" t="str">
        <f t="shared" si="193"/>
        <v>ok</v>
      </c>
      <c r="HD89" s="23">
        <v>2.1359896988710956E-3</v>
      </c>
      <c r="HE89" s="23">
        <f t="shared" si="194"/>
        <v>6.1488251805217091</v>
      </c>
      <c r="HF89" s="23">
        <v>0.92592592592592593</v>
      </c>
      <c r="HG89" s="23">
        <v>0.77777777777777779</v>
      </c>
      <c r="HH89" s="14" t="s">
        <v>10</v>
      </c>
      <c r="HI89" s="14" t="s">
        <v>10</v>
      </c>
      <c r="HJ89" s="14" t="s">
        <v>10</v>
      </c>
      <c r="HK89" s="14" t="s">
        <v>10</v>
      </c>
      <c r="HL89" s="14" t="s">
        <v>10</v>
      </c>
      <c r="HM89" s="5">
        <f t="shared" si="195"/>
        <v>6</v>
      </c>
      <c r="HN89" s="5">
        <f t="shared" si="196"/>
        <v>6</v>
      </c>
      <c r="HO89" s="5">
        <f t="shared" si="197"/>
        <v>7</v>
      </c>
      <c r="HP89" s="5">
        <f t="shared" si="198"/>
        <v>10</v>
      </c>
      <c r="HQ89" s="5">
        <f t="shared" si="199"/>
        <v>4</v>
      </c>
    </row>
    <row r="90" spans="1:225" x14ac:dyDescent="0.25">
      <c r="A90" s="11">
        <v>21564</v>
      </c>
      <c r="B90" s="13" t="s">
        <v>777</v>
      </c>
      <c r="C90" s="13" t="s">
        <v>768</v>
      </c>
      <c r="D90" s="13" t="s">
        <v>766</v>
      </c>
      <c r="E90" s="12">
        <v>2</v>
      </c>
      <c r="F90" s="12">
        <v>1</v>
      </c>
      <c r="G90" s="12">
        <v>1</v>
      </c>
      <c r="H90" s="12">
        <v>2</v>
      </c>
      <c r="I90" s="12">
        <v>2</v>
      </c>
      <c r="J90" s="12">
        <v>2</v>
      </c>
      <c r="K90" s="12">
        <v>3</v>
      </c>
      <c r="L90" s="12">
        <v>3</v>
      </c>
      <c r="M90" s="12">
        <v>2</v>
      </c>
      <c r="N90" s="12">
        <v>2</v>
      </c>
      <c r="O90" s="14" t="s">
        <v>10</v>
      </c>
      <c r="P90" s="14" t="s">
        <v>10</v>
      </c>
      <c r="Q90" s="14" t="s">
        <v>10</v>
      </c>
      <c r="R90" s="14" t="s">
        <v>10</v>
      </c>
      <c r="S90" s="14" t="s">
        <v>10</v>
      </c>
      <c r="T90" s="14" t="s">
        <v>10</v>
      </c>
      <c r="U90" s="14" t="s">
        <v>10</v>
      </c>
      <c r="V90" s="14" t="s">
        <v>10</v>
      </c>
      <c r="W90" s="14" t="s">
        <v>10</v>
      </c>
      <c r="X90" s="14" t="s">
        <v>10</v>
      </c>
      <c r="Y90" s="14" t="s">
        <v>10</v>
      </c>
      <c r="Z90" s="14" t="s">
        <v>10</v>
      </c>
      <c r="AA90" s="14" t="s">
        <v>10</v>
      </c>
      <c r="AB90" s="14" t="s">
        <v>10</v>
      </c>
      <c r="AC90" s="14" t="s">
        <v>10</v>
      </c>
      <c r="AD90" s="14" t="s">
        <v>10</v>
      </c>
      <c r="AE90" s="14" t="s">
        <v>10</v>
      </c>
      <c r="AF90" s="14" t="s">
        <v>10</v>
      </c>
      <c r="AG90" s="14" t="s">
        <v>10</v>
      </c>
      <c r="AH90" s="14" t="s">
        <v>10</v>
      </c>
      <c r="AI90" s="14" t="s">
        <v>10</v>
      </c>
      <c r="AJ90" s="14" t="s">
        <v>10</v>
      </c>
      <c r="AK90" s="14" t="s">
        <v>10</v>
      </c>
      <c r="AL90" s="14" t="s">
        <v>10</v>
      </c>
      <c r="AM90" s="14" t="s">
        <v>10</v>
      </c>
      <c r="AN90" s="14" t="s">
        <v>10</v>
      </c>
      <c r="AO90" s="14" t="s">
        <v>10</v>
      </c>
      <c r="AP90" s="14" t="s">
        <v>10</v>
      </c>
      <c r="AQ90" s="14" t="s">
        <v>10</v>
      </c>
      <c r="AR90" s="14" t="s">
        <v>10</v>
      </c>
      <c r="AS90" s="14" t="s">
        <v>10</v>
      </c>
      <c r="AT90" s="14" t="s">
        <v>10</v>
      </c>
      <c r="AU90" s="14" t="s">
        <v>10</v>
      </c>
      <c r="AV90" s="14" t="s">
        <v>10</v>
      </c>
      <c r="AW90" s="14" t="s">
        <v>10</v>
      </c>
      <c r="AX90" s="14" t="s">
        <v>10</v>
      </c>
      <c r="AY90" s="14" t="s">
        <v>10</v>
      </c>
      <c r="AZ90" s="14" t="s">
        <v>10</v>
      </c>
      <c r="BA90" s="14" t="s">
        <v>10</v>
      </c>
      <c r="BB90" s="14" t="s">
        <v>10</v>
      </c>
      <c r="BC90" s="14" t="s">
        <v>10</v>
      </c>
      <c r="BD90" s="14" t="s">
        <v>10</v>
      </c>
      <c r="BE90" s="14" t="s">
        <v>10</v>
      </c>
      <c r="BF90" s="14" t="s">
        <v>10</v>
      </c>
      <c r="BG90" s="14" t="s">
        <v>10</v>
      </c>
      <c r="BH90" s="14" t="s">
        <v>10</v>
      </c>
      <c r="BI90" s="14" t="s">
        <v>10</v>
      </c>
      <c r="BJ90" s="14" t="s">
        <v>10</v>
      </c>
      <c r="BK90" s="14" t="s">
        <v>10</v>
      </c>
      <c r="BL90" s="14" t="s">
        <v>10</v>
      </c>
      <c r="BM90" s="14" t="s">
        <v>10</v>
      </c>
      <c r="BN90" s="14" t="s">
        <v>10</v>
      </c>
      <c r="BO90" s="14" t="s">
        <v>10</v>
      </c>
      <c r="BP90" s="14" t="s">
        <v>10</v>
      </c>
      <c r="BQ90" s="14" t="s">
        <v>10</v>
      </c>
      <c r="BR90" s="14" t="s">
        <v>10</v>
      </c>
      <c r="BS90" s="14" t="s">
        <v>10</v>
      </c>
      <c r="BT90" s="14" t="s">
        <v>10</v>
      </c>
      <c r="BU90" s="14" t="s">
        <v>10</v>
      </c>
      <c r="BV90" s="14" t="s">
        <v>10</v>
      </c>
      <c r="BW90" s="14" t="s">
        <v>10</v>
      </c>
      <c r="BX90" s="14" t="s">
        <v>10</v>
      </c>
      <c r="BY90" s="14" t="s">
        <v>10</v>
      </c>
      <c r="BZ90" s="14" t="s">
        <v>10</v>
      </c>
      <c r="CA90" s="14" t="s">
        <v>10</v>
      </c>
      <c r="CB90" s="14" t="s">
        <v>10</v>
      </c>
      <c r="CC90" s="14" t="s">
        <v>10</v>
      </c>
      <c r="CD90" s="14" t="s">
        <v>10</v>
      </c>
      <c r="CE90" s="14" t="s">
        <v>10</v>
      </c>
      <c r="CF90" s="14" t="s">
        <v>10</v>
      </c>
      <c r="CG90" s="14" t="s">
        <v>10</v>
      </c>
      <c r="CH90" s="14" t="s">
        <v>10</v>
      </c>
      <c r="CI90" s="14" t="s">
        <v>10</v>
      </c>
      <c r="CJ90" s="14" t="s">
        <v>10</v>
      </c>
      <c r="CK90" s="14" t="s">
        <v>10</v>
      </c>
      <c r="CL90">
        <v>2</v>
      </c>
      <c r="CM90">
        <v>2</v>
      </c>
      <c r="CN90">
        <v>2</v>
      </c>
      <c r="CO90">
        <v>0</v>
      </c>
      <c r="CP90">
        <v>2</v>
      </c>
      <c r="CQ90">
        <v>1</v>
      </c>
      <c r="CR90">
        <v>2</v>
      </c>
      <c r="CS90">
        <v>2</v>
      </c>
      <c r="CT90">
        <v>0</v>
      </c>
      <c r="CU90">
        <v>2</v>
      </c>
      <c r="CV90">
        <v>2</v>
      </c>
      <c r="CW90">
        <v>1</v>
      </c>
      <c r="CX90">
        <v>1</v>
      </c>
      <c r="CY90">
        <v>1</v>
      </c>
      <c r="CZ90">
        <v>1</v>
      </c>
      <c r="DA90">
        <v>0</v>
      </c>
      <c r="DB90">
        <v>1</v>
      </c>
      <c r="DC90">
        <v>2</v>
      </c>
      <c r="DD90">
        <v>2</v>
      </c>
      <c r="DE90">
        <v>2</v>
      </c>
      <c r="DF90">
        <v>2</v>
      </c>
      <c r="DG90">
        <v>1</v>
      </c>
      <c r="DH90">
        <v>2</v>
      </c>
      <c r="DI90">
        <v>2</v>
      </c>
      <c r="DJ90">
        <v>1</v>
      </c>
      <c r="DK90">
        <v>2</v>
      </c>
      <c r="DL90">
        <v>2</v>
      </c>
      <c r="DM90">
        <v>2</v>
      </c>
      <c r="DN90">
        <v>1</v>
      </c>
      <c r="DO90">
        <v>2</v>
      </c>
      <c r="DP90">
        <v>2</v>
      </c>
      <c r="DQ90">
        <v>2</v>
      </c>
      <c r="DR90">
        <v>1</v>
      </c>
      <c r="DS90">
        <v>2</v>
      </c>
      <c r="DT90">
        <v>2</v>
      </c>
      <c r="DU90">
        <v>1</v>
      </c>
      <c r="DV90">
        <v>2</v>
      </c>
      <c r="DW90">
        <v>1</v>
      </c>
      <c r="DX90">
        <v>2</v>
      </c>
      <c r="DY90">
        <v>1</v>
      </c>
      <c r="DZ90">
        <v>2</v>
      </c>
      <c r="EA90">
        <v>1</v>
      </c>
      <c r="EB90">
        <v>2</v>
      </c>
      <c r="EC90" s="14" t="s">
        <v>10</v>
      </c>
      <c r="ED90" s="14" t="s">
        <v>10</v>
      </c>
      <c r="EE90" s="14" t="s">
        <v>10</v>
      </c>
      <c r="EF90" s="14" t="s">
        <v>10</v>
      </c>
      <c r="EG90" s="14" t="s">
        <v>10</v>
      </c>
      <c r="EH90" s="14" t="s">
        <v>10</v>
      </c>
      <c r="EI90" s="14" t="s">
        <v>10</v>
      </c>
      <c r="EJ90" s="14" t="s">
        <v>10</v>
      </c>
      <c r="EK90" s="14" t="s">
        <v>10</v>
      </c>
      <c r="EL90" s="14" t="s">
        <v>10</v>
      </c>
      <c r="EM90" s="14" t="s">
        <v>10</v>
      </c>
      <c r="EN90" s="14" t="s">
        <v>10</v>
      </c>
      <c r="EO90" s="14" t="s">
        <v>10</v>
      </c>
      <c r="EP90" s="14" t="s">
        <v>10</v>
      </c>
      <c r="EQ90" s="14" t="s">
        <v>10</v>
      </c>
      <c r="ER90" s="14" t="s">
        <v>10</v>
      </c>
      <c r="ES90" s="14" t="s">
        <v>10</v>
      </c>
      <c r="ET90" s="14" t="s">
        <v>10</v>
      </c>
      <c r="EU90" s="14" t="s">
        <v>10</v>
      </c>
      <c r="EV90" s="14" t="s">
        <v>10</v>
      </c>
      <c r="EW90" s="14" t="s">
        <v>10</v>
      </c>
      <c r="EX90" s="14" t="s">
        <v>10</v>
      </c>
      <c r="EY90" s="14" t="s">
        <v>10</v>
      </c>
      <c r="EZ90" s="14" t="s">
        <v>10</v>
      </c>
      <c r="FA90" s="14" t="s">
        <v>10</v>
      </c>
      <c r="FB90" s="14" t="s">
        <v>10</v>
      </c>
      <c r="FC90" s="14" t="s">
        <v>10</v>
      </c>
      <c r="FD90" s="14" t="s">
        <v>10</v>
      </c>
      <c r="FE90" s="14" t="s">
        <v>10</v>
      </c>
      <c r="FF90" s="14" t="s">
        <v>10</v>
      </c>
      <c r="FG90">
        <v>2</v>
      </c>
      <c r="FH90">
        <v>1</v>
      </c>
      <c r="FI90">
        <v>2</v>
      </c>
      <c r="FJ90">
        <v>1</v>
      </c>
      <c r="FK90">
        <v>1</v>
      </c>
      <c r="FL90">
        <v>1</v>
      </c>
      <c r="FM90">
        <v>1</v>
      </c>
      <c r="FN90">
        <v>1</v>
      </c>
      <c r="FO90">
        <v>3</v>
      </c>
      <c r="FP90">
        <v>2</v>
      </c>
      <c r="FQ90">
        <v>1</v>
      </c>
      <c r="FR90">
        <v>2</v>
      </c>
      <c r="FS90">
        <v>1</v>
      </c>
      <c r="FT90">
        <v>2</v>
      </c>
      <c r="FU90">
        <v>2</v>
      </c>
      <c r="FV90">
        <v>1</v>
      </c>
      <c r="FW90">
        <v>4</v>
      </c>
      <c r="FX90">
        <v>4</v>
      </c>
      <c r="FY90">
        <v>2</v>
      </c>
      <c r="FZ90">
        <v>3</v>
      </c>
      <c r="GA90" s="7">
        <f t="shared" si="173"/>
        <v>21564</v>
      </c>
      <c r="GB90" s="25" t="str">
        <f t="shared" si="174"/>
        <v>Female</v>
      </c>
      <c r="GC90" s="5" t="str">
        <f t="shared" si="191"/>
        <v>female</v>
      </c>
      <c r="GD90" s="5" t="str">
        <f t="shared" si="179"/>
        <v>18</v>
      </c>
      <c r="GE90" s="5" t="str">
        <f t="shared" si="180"/>
        <v>White</v>
      </c>
      <c r="GF90" s="5" t="str">
        <f t="shared" si="181"/>
        <v>notHisp/Lat</v>
      </c>
      <c r="GG90" s="5">
        <f t="shared" si="182"/>
        <v>1</v>
      </c>
      <c r="GH90" s="5">
        <f t="shared" si="183"/>
        <v>1</v>
      </c>
      <c r="GI90" s="5">
        <f t="shared" si="184"/>
        <v>0</v>
      </c>
      <c r="GJ90" s="5">
        <f t="shared" si="185"/>
        <v>0</v>
      </c>
      <c r="GK90" s="5">
        <f t="shared" si="186"/>
        <v>0</v>
      </c>
      <c r="GL90" s="5">
        <f t="shared" si="187"/>
        <v>3</v>
      </c>
      <c r="GM90" s="5">
        <f t="shared" si="188"/>
        <v>3</v>
      </c>
      <c r="GN90" s="5">
        <f t="shared" si="189"/>
        <v>2</v>
      </c>
      <c r="GO90" s="5">
        <f t="shared" si="190"/>
        <v>2</v>
      </c>
      <c r="GP90" s="2"/>
      <c r="GQ90" s="14" t="s">
        <v>10</v>
      </c>
      <c r="GR90" s="14" t="s">
        <v>10</v>
      </c>
      <c r="GS90" s="14" t="s">
        <v>10</v>
      </c>
      <c r="GT90" s="14" t="s">
        <v>10</v>
      </c>
      <c r="GU90" s="27" t="s">
        <v>10</v>
      </c>
      <c r="GV90" s="27" t="s">
        <v>10</v>
      </c>
      <c r="GW90" s="27" t="s">
        <v>10</v>
      </c>
      <c r="GX90" s="27" t="s">
        <v>10</v>
      </c>
      <c r="GY90" s="27" t="s">
        <v>10</v>
      </c>
      <c r="GZ90" s="27" t="s">
        <v>10</v>
      </c>
      <c r="HA90" s="27" t="s">
        <v>10</v>
      </c>
      <c r="HB90" s="5">
        <f t="shared" si="192"/>
        <v>27</v>
      </c>
      <c r="HC90" s="5" t="str">
        <f t="shared" si="193"/>
        <v>ok</v>
      </c>
      <c r="HD90" s="23">
        <v>1.5708157522866173E-3</v>
      </c>
      <c r="HE90" s="23">
        <f t="shared" si="194"/>
        <v>6.4561602071170316</v>
      </c>
      <c r="HF90" s="23">
        <v>0.96296296296296291</v>
      </c>
      <c r="HG90" s="23">
        <v>0.77777777777777779</v>
      </c>
      <c r="HH90" s="14" t="s">
        <v>10</v>
      </c>
      <c r="HI90" s="14" t="s">
        <v>10</v>
      </c>
      <c r="HJ90" s="14" t="s">
        <v>10</v>
      </c>
      <c r="HK90" s="14" t="s">
        <v>10</v>
      </c>
      <c r="HL90" s="14" t="s">
        <v>10</v>
      </c>
      <c r="HM90" s="5">
        <f t="shared" si="195"/>
        <v>15</v>
      </c>
      <c r="HN90" s="5">
        <f t="shared" si="196"/>
        <v>5</v>
      </c>
      <c r="HO90" s="5">
        <f t="shared" si="197"/>
        <v>6</v>
      </c>
      <c r="HP90" s="5">
        <f t="shared" si="198"/>
        <v>10</v>
      </c>
      <c r="HQ90" s="5">
        <f t="shared" si="199"/>
        <v>9</v>
      </c>
    </row>
    <row r="91" spans="1:225" x14ac:dyDescent="0.25">
      <c r="A91" s="11">
        <v>21565</v>
      </c>
      <c r="B91" s="13" t="s">
        <v>764</v>
      </c>
      <c r="C91" s="13" t="s">
        <v>768</v>
      </c>
      <c r="D91" s="13" t="s">
        <v>766</v>
      </c>
      <c r="E91" s="12">
        <v>2</v>
      </c>
      <c r="F91" s="12">
        <v>2</v>
      </c>
      <c r="G91" s="12">
        <v>2</v>
      </c>
      <c r="H91" s="12">
        <v>2</v>
      </c>
      <c r="I91" s="12">
        <v>2</v>
      </c>
      <c r="J91" s="12">
        <v>2</v>
      </c>
      <c r="K91" s="12">
        <v>4</v>
      </c>
      <c r="L91" s="12">
        <v>4</v>
      </c>
      <c r="M91" s="12">
        <v>3</v>
      </c>
      <c r="N91" s="12">
        <v>1</v>
      </c>
      <c r="O91" s="14" t="s">
        <v>10</v>
      </c>
      <c r="P91" s="14" t="s">
        <v>10</v>
      </c>
      <c r="Q91" s="14" t="s">
        <v>10</v>
      </c>
      <c r="R91" s="14" t="s">
        <v>10</v>
      </c>
      <c r="S91" s="14" t="s">
        <v>10</v>
      </c>
      <c r="T91" s="14" t="s">
        <v>10</v>
      </c>
      <c r="U91" s="14" t="s">
        <v>10</v>
      </c>
      <c r="V91" s="14" t="s">
        <v>10</v>
      </c>
      <c r="W91" s="14" t="s">
        <v>10</v>
      </c>
      <c r="X91" s="14" t="s">
        <v>10</v>
      </c>
      <c r="Y91" s="14" t="s">
        <v>10</v>
      </c>
      <c r="Z91" s="14" t="s">
        <v>10</v>
      </c>
      <c r="AA91" s="14" t="s">
        <v>10</v>
      </c>
      <c r="AB91" s="14" t="s">
        <v>10</v>
      </c>
      <c r="AC91" s="14" t="s">
        <v>10</v>
      </c>
      <c r="AD91" s="14" t="s">
        <v>10</v>
      </c>
      <c r="AE91" s="14" t="s">
        <v>10</v>
      </c>
      <c r="AF91" s="14" t="s">
        <v>10</v>
      </c>
      <c r="AG91" s="14" t="s">
        <v>10</v>
      </c>
      <c r="AH91" s="14" t="s">
        <v>10</v>
      </c>
      <c r="AI91" s="14" t="s">
        <v>10</v>
      </c>
      <c r="AJ91" s="14" t="s">
        <v>10</v>
      </c>
      <c r="AK91" s="14" t="s">
        <v>10</v>
      </c>
      <c r="AL91" s="14" t="s">
        <v>10</v>
      </c>
      <c r="AM91" s="14" t="s">
        <v>10</v>
      </c>
      <c r="AN91" s="14" t="s">
        <v>10</v>
      </c>
      <c r="AO91" s="14" t="s">
        <v>10</v>
      </c>
      <c r="AP91" s="14" t="s">
        <v>10</v>
      </c>
      <c r="AQ91" s="14" t="s">
        <v>10</v>
      </c>
      <c r="AR91" s="14" t="s">
        <v>10</v>
      </c>
      <c r="AS91" s="14" t="s">
        <v>10</v>
      </c>
      <c r="AT91" s="14" t="s">
        <v>10</v>
      </c>
      <c r="AU91" s="14" t="s">
        <v>10</v>
      </c>
      <c r="AV91" s="14" t="s">
        <v>10</v>
      </c>
      <c r="AW91" s="14" t="s">
        <v>10</v>
      </c>
      <c r="AX91" s="14" t="s">
        <v>10</v>
      </c>
      <c r="AY91" s="14" t="s">
        <v>10</v>
      </c>
      <c r="AZ91" s="14" t="s">
        <v>10</v>
      </c>
      <c r="BA91" s="14" t="s">
        <v>10</v>
      </c>
      <c r="BB91" s="14" t="s">
        <v>10</v>
      </c>
      <c r="BC91" s="14" t="s">
        <v>10</v>
      </c>
      <c r="BD91" s="14" t="s">
        <v>10</v>
      </c>
      <c r="BE91" s="14" t="s">
        <v>10</v>
      </c>
      <c r="BF91" s="14" t="s">
        <v>10</v>
      </c>
      <c r="BG91" s="14" t="s">
        <v>10</v>
      </c>
      <c r="BH91" s="14" t="s">
        <v>10</v>
      </c>
      <c r="BI91" s="14" t="s">
        <v>10</v>
      </c>
      <c r="BJ91" s="14" t="s">
        <v>10</v>
      </c>
      <c r="BK91" s="14" t="s">
        <v>10</v>
      </c>
      <c r="BL91" s="14" t="s">
        <v>10</v>
      </c>
      <c r="BM91" s="14" t="s">
        <v>10</v>
      </c>
      <c r="BN91" s="14" t="s">
        <v>10</v>
      </c>
      <c r="BO91" s="14" t="s">
        <v>10</v>
      </c>
      <c r="BP91" s="14" t="s">
        <v>10</v>
      </c>
      <c r="BQ91" s="14" t="s">
        <v>10</v>
      </c>
      <c r="BR91" s="14" t="s">
        <v>10</v>
      </c>
      <c r="BS91" s="14" t="s">
        <v>10</v>
      </c>
      <c r="BT91" s="14" t="s">
        <v>10</v>
      </c>
      <c r="BU91" s="14" t="s">
        <v>10</v>
      </c>
      <c r="BV91" s="14" t="s">
        <v>10</v>
      </c>
      <c r="BW91" s="14" t="s">
        <v>10</v>
      </c>
      <c r="BX91" s="14" t="s">
        <v>10</v>
      </c>
      <c r="BY91" s="14" t="s">
        <v>10</v>
      </c>
      <c r="BZ91" s="14" t="s">
        <v>10</v>
      </c>
      <c r="CA91" s="14" t="s">
        <v>10</v>
      </c>
      <c r="CB91" s="14" t="s">
        <v>10</v>
      </c>
      <c r="CC91" s="14" t="s">
        <v>10</v>
      </c>
      <c r="CD91" s="14" t="s">
        <v>10</v>
      </c>
      <c r="CE91" s="14" t="s">
        <v>10</v>
      </c>
      <c r="CF91" s="14" t="s">
        <v>10</v>
      </c>
      <c r="CG91" s="14" t="s">
        <v>10</v>
      </c>
      <c r="CH91" s="14" t="s">
        <v>10</v>
      </c>
      <c r="CI91" s="14" t="s">
        <v>10</v>
      </c>
      <c r="CJ91" s="14" t="s">
        <v>10</v>
      </c>
      <c r="CK91" s="14" t="s">
        <v>10</v>
      </c>
      <c r="CL91">
        <v>2</v>
      </c>
      <c r="CM91">
        <v>1</v>
      </c>
      <c r="CN91">
        <v>2</v>
      </c>
      <c r="CO91">
        <v>0</v>
      </c>
      <c r="CP91">
        <v>2</v>
      </c>
      <c r="CQ91">
        <v>1</v>
      </c>
      <c r="CR91">
        <v>2</v>
      </c>
      <c r="CS91">
        <v>1</v>
      </c>
      <c r="CT91">
        <v>0</v>
      </c>
      <c r="CU91">
        <v>2</v>
      </c>
      <c r="CV91">
        <v>1</v>
      </c>
      <c r="CW91">
        <v>1</v>
      </c>
      <c r="CX91">
        <v>1</v>
      </c>
      <c r="CY91">
        <v>1</v>
      </c>
      <c r="CZ91">
        <v>1</v>
      </c>
      <c r="DA91">
        <v>1</v>
      </c>
      <c r="DB91">
        <v>1</v>
      </c>
      <c r="DC91">
        <v>2</v>
      </c>
      <c r="DD91">
        <v>2</v>
      </c>
      <c r="DE91">
        <v>2</v>
      </c>
      <c r="DF91">
        <v>2</v>
      </c>
      <c r="DG91">
        <v>1</v>
      </c>
      <c r="DH91">
        <v>2</v>
      </c>
      <c r="DI91">
        <v>2</v>
      </c>
      <c r="DJ91">
        <v>1</v>
      </c>
      <c r="DK91">
        <v>2</v>
      </c>
      <c r="DL91">
        <v>2</v>
      </c>
      <c r="DM91">
        <v>2</v>
      </c>
      <c r="DN91">
        <v>1</v>
      </c>
      <c r="DO91">
        <v>2</v>
      </c>
      <c r="DP91">
        <v>2</v>
      </c>
      <c r="DQ91">
        <v>2</v>
      </c>
      <c r="DR91">
        <v>1</v>
      </c>
      <c r="DS91">
        <v>2</v>
      </c>
      <c r="DT91">
        <v>2</v>
      </c>
      <c r="DU91">
        <v>1</v>
      </c>
      <c r="DV91">
        <v>2</v>
      </c>
      <c r="DW91">
        <v>2</v>
      </c>
      <c r="DX91">
        <v>2</v>
      </c>
      <c r="DY91">
        <v>1</v>
      </c>
      <c r="DZ91">
        <v>2</v>
      </c>
      <c r="EA91">
        <v>1</v>
      </c>
      <c r="EB91">
        <v>2</v>
      </c>
      <c r="EC91" s="14" t="s">
        <v>10</v>
      </c>
      <c r="ED91" s="14" t="s">
        <v>10</v>
      </c>
      <c r="EE91" s="14" t="s">
        <v>10</v>
      </c>
      <c r="EF91" s="14" t="s">
        <v>10</v>
      </c>
      <c r="EG91" s="14" t="s">
        <v>10</v>
      </c>
      <c r="EH91" s="14" t="s">
        <v>10</v>
      </c>
      <c r="EI91" s="14" t="s">
        <v>10</v>
      </c>
      <c r="EJ91" s="14" t="s">
        <v>10</v>
      </c>
      <c r="EK91" s="14" t="s">
        <v>10</v>
      </c>
      <c r="EL91" s="14" t="s">
        <v>10</v>
      </c>
      <c r="EM91" s="14" t="s">
        <v>10</v>
      </c>
      <c r="EN91" s="14" t="s">
        <v>10</v>
      </c>
      <c r="EO91" s="14" t="s">
        <v>10</v>
      </c>
      <c r="EP91" s="14" t="s">
        <v>10</v>
      </c>
      <c r="EQ91" s="14" t="s">
        <v>10</v>
      </c>
      <c r="ER91" s="14" t="s">
        <v>10</v>
      </c>
      <c r="ES91" s="14" t="s">
        <v>10</v>
      </c>
      <c r="ET91" s="14" t="s">
        <v>10</v>
      </c>
      <c r="EU91" s="14" t="s">
        <v>10</v>
      </c>
      <c r="EV91" s="14" t="s">
        <v>10</v>
      </c>
      <c r="EW91" s="14" t="s">
        <v>10</v>
      </c>
      <c r="EX91" s="14" t="s">
        <v>10</v>
      </c>
      <c r="EY91" s="14" t="s">
        <v>10</v>
      </c>
      <c r="EZ91" s="14" t="s">
        <v>10</v>
      </c>
      <c r="FA91" s="14" t="s">
        <v>10</v>
      </c>
      <c r="FB91" s="14" t="s">
        <v>10</v>
      </c>
      <c r="FC91" s="14" t="s">
        <v>10</v>
      </c>
      <c r="FD91" s="14" t="s">
        <v>10</v>
      </c>
      <c r="FE91" s="14" t="s">
        <v>10</v>
      </c>
      <c r="FF91" s="14" t="s">
        <v>10</v>
      </c>
      <c r="FG91">
        <v>2</v>
      </c>
      <c r="FH91">
        <v>2</v>
      </c>
      <c r="FI91">
        <v>3</v>
      </c>
      <c r="FJ91">
        <v>3</v>
      </c>
      <c r="FK91">
        <v>2</v>
      </c>
      <c r="FL91">
        <v>3</v>
      </c>
      <c r="FM91">
        <v>3</v>
      </c>
      <c r="FN91">
        <v>4</v>
      </c>
      <c r="FO91">
        <v>3</v>
      </c>
      <c r="FP91">
        <v>3</v>
      </c>
      <c r="FQ91">
        <v>2</v>
      </c>
      <c r="FR91">
        <v>1</v>
      </c>
      <c r="FS91">
        <v>3</v>
      </c>
      <c r="FT91">
        <v>2</v>
      </c>
      <c r="FU91">
        <v>3</v>
      </c>
      <c r="FV91">
        <v>4</v>
      </c>
      <c r="FW91">
        <v>4</v>
      </c>
      <c r="FX91">
        <v>4</v>
      </c>
      <c r="FY91">
        <v>2</v>
      </c>
      <c r="FZ91">
        <v>3</v>
      </c>
      <c r="GA91" s="7">
        <f t="shared" si="173"/>
        <v>21565</v>
      </c>
      <c r="GB91" s="25" t="str">
        <f t="shared" si="174"/>
        <v>Female</v>
      </c>
      <c r="GC91" s="5" t="str">
        <f t="shared" si="191"/>
        <v>Female</v>
      </c>
      <c r="GD91" s="5" t="str">
        <f t="shared" si="179"/>
        <v>18</v>
      </c>
      <c r="GE91" s="5" t="str">
        <f t="shared" si="180"/>
        <v>White</v>
      </c>
      <c r="GF91" s="5" t="str">
        <f t="shared" si="181"/>
        <v>notHisp/Lat</v>
      </c>
      <c r="GG91" s="5">
        <f t="shared" si="182"/>
        <v>0</v>
      </c>
      <c r="GH91" s="5">
        <f t="shared" si="183"/>
        <v>0</v>
      </c>
      <c r="GI91" s="5">
        <f t="shared" si="184"/>
        <v>0</v>
      </c>
      <c r="GJ91" s="5">
        <f t="shared" si="185"/>
        <v>0</v>
      </c>
      <c r="GK91" s="5">
        <f t="shared" si="186"/>
        <v>0</v>
      </c>
      <c r="GL91" s="5">
        <f t="shared" si="187"/>
        <v>4</v>
      </c>
      <c r="GM91" s="5">
        <f t="shared" si="188"/>
        <v>4</v>
      </c>
      <c r="GN91" s="5">
        <f t="shared" si="189"/>
        <v>3</v>
      </c>
      <c r="GO91" s="5">
        <f t="shared" si="190"/>
        <v>1</v>
      </c>
      <c r="GP91" s="2"/>
      <c r="GQ91" s="14" t="s">
        <v>10</v>
      </c>
      <c r="GR91" s="14" t="s">
        <v>10</v>
      </c>
      <c r="GS91" s="14" t="s">
        <v>10</v>
      </c>
      <c r="GT91" s="14" t="s">
        <v>10</v>
      </c>
      <c r="GU91" s="27" t="s">
        <v>10</v>
      </c>
      <c r="GV91" s="27" t="s">
        <v>10</v>
      </c>
      <c r="GW91" s="27" t="s">
        <v>10</v>
      </c>
      <c r="GX91" s="27" t="s">
        <v>10</v>
      </c>
      <c r="GY91" s="27" t="s">
        <v>10</v>
      </c>
      <c r="GZ91" s="27" t="s">
        <v>10</v>
      </c>
      <c r="HA91" s="27" t="s">
        <v>10</v>
      </c>
      <c r="HB91" s="5">
        <f t="shared" si="192"/>
        <v>23</v>
      </c>
      <c r="HC91" s="5" t="str">
        <f t="shared" si="193"/>
        <v>ok</v>
      </c>
      <c r="HD91" s="23">
        <v>1.1671631355226544E-3</v>
      </c>
      <c r="HE91" s="23">
        <f t="shared" si="194"/>
        <v>6.7531791449396561</v>
      </c>
      <c r="HF91" s="23">
        <v>1</v>
      </c>
      <c r="HG91" s="23">
        <v>0.77777777777777779</v>
      </c>
      <c r="HH91" s="14" t="s">
        <v>10</v>
      </c>
      <c r="HI91" s="14" t="s">
        <v>10</v>
      </c>
      <c r="HJ91" s="14" t="s">
        <v>10</v>
      </c>
      <c r="HK91" s="14" t="s">
        <v>10</v>
      </c>
      <c r="HL91" s="14" t="s">
        <v>10</v>
      </c>
      <c r="HM91" s="5">
        <f t="shared" si="195"/>
        <v>7</v>
      </c>
      <c r="HN91" s="5">
        <f t="shared" si="196"/>
        <v>10</v>
      </c>
      <c r="HO91" s="5">
        <f t="shared" si="197"/>
        <v>7</v>
      </c>
      <c r="HP91" s="5">
        <f t="shared" si="198"/>
        <v>7</v>
      </c>
      <c r="HQ91" s="5">
        <f t="shared" si="199"/>
        <v>7</v>
      </c>
    </row>
    <row r="92" spans="1:225" x14ac:dyDescent="0.25">
      <c r="A92" s="11">
        <v>21566</v>
      </c>
      <c r="B92" s="13" t="s">
        <v>764</v>
      </c>
      <c r="C92" s="13" t="s">
        <v>768</v>
      </c>
      <c r="D92" s="13" t="s">
        <v>766</v>
      </c>
      <c r="E92" s="12">
        <v>2</v>
      </c>
      <c r="F92" s="12">
        <v>2</v>
      </c>
      <c r="G92" s="12">
        <v>2</v>
      </c>
      <c r="H92" s="12">
        <v>2</v>
      </c>
      <c r="I92" s="12">
        <v>2</v>
      </c>
      <c r="J92" s="12">
        <v>1</v>
      </c>
      <c r="K92" s="12">
        <v>3</v>
      </c>
      <c r="L92" s="12">
        <v>2</v>
      </c>
      <c r="M92" s="12">
        <v>2</v>
      </c>
      <c r="N92" s="12">
        <v>2</v>
      </c>
      <c r="O92" s="14" t="s">
        <v>10</v>
      </c>
      <c r="P92" s="14" t="s">
        <v>10</v>
      </c>
      <c r="Q92" s="14" t="s">
        <v>10</v>
      </c>
      <c r="R92" s="14" t="s">
        <v>10</v>
      </c>
      <c r="S92" s="14" t="s">
        <v>10</v>
      </c>
      <c r="T92" s="14" t="s">
        <v>10</v>
      </c>
      <c r="U92" s="14" t="s">
        <v>10</v>
      </c>
      <c r="V92" s="14" t="s">
        <v>10</v>
      </c>
      <c r="W92" s="14" t="s">
        <v>10</v>
      </c>
      <c r="X92" s="14" t="s">
        <v>10</v>
      </c>
      <c r="Y92" s="14" t="s">
        <v>10</v>
      </c>
      <c r="Z92" s="14" t="s">
        <v>10</v>
      </c>
      <c r="AA92" s="14" t="s">
        <v>10</v>
      </c>
      <c r="AB92" s="14" t="s">
        <v>10</v>
      </c>
      <c r="AC92" s="14" t="s">
        <v>10</v>
      </c>
      <c r="AD92" s="14" t="s">
        <v>10</v>
      </c>
      <c r="AE92" s="14" t="s">
        <v>10</v>
      </c>
      <c r="AF92" s="14" t="s">
        <v>10</v>
      </c>
      <c r="AG92" s="14" t="s">
        <v>10</v>
      </c>
      <c r="AH92" s="14" t="s">
        <v>10</v>
      </c>
      <c r="AI92" s="14" t="s">
        <v>10</v>
      </c>
      <c r="AJ92" s="14" t="s">
        <v>10</v>
      </c>
      <c r="AK92" s="14" t="s">
        <v>10</v>
      </c>
      <c r="AL92" s="14" t="s">
        <v>10</v>
      </c>
      <c r="AM92" s="14" t="s">
        <v>10</v>
      </c>
      <c r="AN92" s="14" t="s">
        <v>10</v>
      </c>
      <c r="AO92" s="14" t="s">
        <v>10</v>
      </c>
      <c r="AP92" s="14" t="s">
        <v>10</v>
      </c>
      <c r="AQ92" s="14" t="s">
        <v>10</v>
      </c>
      <c r="AR92" s="14" t="s">
        <v>10</v>
      </c>
      <c r="AS92" s="14" t="s">
        <v>10</v>
      </c>
      <c r="AT92" s="14" t="s">
        <v>10</v>
      </c>
      <c r="AU92" s="14" t="s">
        <v>10</v>
      </c>
      <c r="AV92" s="14" t="s">
        <v>10</v>
      </c>
      <c r="AW92" s="14" t="s">
        <v>10</v>
      </c>
      <c r="AX92" s="14" t="s">
        <v>10</v>
      </c>
      <c r="AY92" s="14" t="s">
        <v>10</v>
      </c>
      <c r="AZ92" s="14" t="s">
        <v>10</v>
      </c>
      <c r="BA92" s="14" t="s">
        <v>10</v>
      </c>
      <c r="BB92" s="14" t="s">
        <v>10</v>
      </c>
      <c r="BC92" s="14" t="s">
        <v>10</v>
      </c>
      <c r="BD92" s="14" t="s">
        <v>10</v>
      </c>
      <c r="BE92" s="14" t="s">
        <v>10</v>
      </c>
      <c r="BF92" s="14" t="s">
        <v>10</v>
      </c>
      <c r="BG92" s="14" t="s">
        <v>10</v>
      </c>
      <c r="BH92" s="14" t="s">
        <v>10</v>
      </c>
      <c r="BI92" s="14" t="s">
        <v>10</v>
      </c>
      <c r="BJ92" s="14" t="s">
        <v>10</v>
      </c>
      <c r="BK92" s="14" t="s">
        <v>10</v>
      </c>
      <c r="BL92" s="14" t="s">
        <v>10</v>
      </c>
      <c r="BM92" s="14" t="s">
        <v>10</v>
      </c>
      <c r="BN92" s="14" t="s">
        <v>10</v>
      </c>
      <c r="BO92" s="14" t="s">
        <v>10</v>
      </c>
      <c r="BP92" s="14" t="s">
        <v>10</v>
      </c>
      <c r="BQ92" s="14" t="s">
        <v>10</v>
      </c>
      <c r="BR92" s="14" t="s">
        <v>10</v>
      </c>
      <c r="BS92" s="14" t="s">
        <v>10</v>
      </c>
      <c r="BT92" s="14" t="s">
        <v>10</v>
      </c>
      <c r="BU92" s="14" t="s">
        <v>10</v>
      </c>
      <c r="BV92" s="14" t="s">
        <v>10</v>
      </c>
      <c r="BW92" s="14" t="s">
        <v>10</v>
      </c>
      <c r="BX92" s="14" t="s">
        <v>10</v>
      </c>
      <c r="BY92" s="14" t="s">
        <v>10</v>
      </c>
      <c r="BZ92" s="14" t="s">
        <v>10</v>
      </c>
      <c r="CA92" s="14" t="s">
        <v>10</v>
      </c>
      <c r="CB92" s="14" t="s">
        <v>10</v>
      </c>
      <c r="CC92" s="14" t="s">
        <v>10</v>
      </c>
      <c r="CD92" s="14" t="s">
        <v>10</v>
      </c>
      <c r="CE92" s="14" t="s">
        <v>10</v>
      </c>
      <c r="CF92" s="14" t="s">
        <v>10</v>
      </c>
      <c r="CG92" s="14" t="s">
        <v>10</v>
      </c>
      <c r="CH92" s="14" t="s">
        <v>10</v>
      </c>
      <c r="CI92" s="14" t="s">
        <v>10</v>
      </c>
      <c r="CJ92" s="14" t="s">
        <v>10</v>
      </c>
      <c r="CK92" s="14" t="s">
        <v>10</v>
      </c>
      <c r="CL92">
        <v>1</v>
      </c>
      <c r="CM92">
        <v>0</v>
      </c>
      <c r="CN92">
        <v>0</v>
      </c>
      <c r="CO92">
        <v>2</v>
      </c>
      <c r="CP92">
        <v>1</v>
      </c>
      <c r="CQ92">
        <v>2</v>
      </c>
      <c r="CR92">
        <v>1</v>
      </c>
      <c r="CS92">
        <v>0</v>
      </c>
      <c r="CT92">
        <v>2</v>
      </c>
      <c r="CU92">
        <v>1</v>
      </c>
      <c r="CV92">
        <v>1</v>
      </c>
      <c r="CW92">
        <v>0</v>
      </c>
      <c r="CX92">
        <v>2</v>
      </c>
      <c r="CY92">
        <v>0</v>
      </c>
      <c r="CZ92">
        <v>1</v>
      </c>
      <c r="DA92">
        <v>1</v>
      </c>
      <c r="DB92">
        <v>1</v>
      </c>
      <c r="DC92">
        <v>2</v>
      </c>
      <c r="DD92">
        <v>1</v>
      </c>
      <c r="DE92">
        <v>2</v>
      </c>
      <c r="DF92">
        <v>2</v>
      </c>
      <c r="DG92">
        <v>1</v>
      </c>
      <c r="DH92">
        <v>2</v>
      </c>
      <c r="DI92">
        <v>2</v>
      </c>
      <c r="DJ92">
        <v>1</v>
      </c>
      <c r="DK92">
        <v>1</v>
      </c>
      <c r="DL92">
        <v>2</v>
      </c>
      <c r="DM92">
        <v>1</v>
      </c>
      <c r="DN92">
        <v>1</v>
      </c>
      <c r="DO92">
        <v>1</v>
      </c>
      <c r="DP92">
        <v>1</v>
      </c>
      <c r="DQ92">
        <v>1</v>
      </c>
      <c r="DR92">
        <v>1</v>
      </c>
      <c r="DS92">
        <v>1</v>
      </c>
      <c r="DT92">
        <v>2</v>
      </c>
      <c r="DU92">
        <v>1</v>
      </c>
      <c r="DV92">
        <v>1</v>
      </c>
      <c r="DW92">
        <v>1</v>
      </c>
      <c r="DX92">
        <v>2</v>
      </c>
      <c r="DY92">
        <v>1</v>
      </c>
      <c r="DZ92">
        <v>2</v>
      </c>
      <c r="EA92">
        <v>1</v>
      </c>
      <c r="EB92">
        <v>2</v>
      </c>
      <c r="EC92" s="14" t="s">
        <v>10</v>
      </c>
      <c r="ED92" s="14" t="s">
        <v>10</v>
      </c>
      <c r="EE92" s="14" t="s">
        <v>10</v>
      </c>
      <c r="EF92" s="14" t="s">
        <v>10</v>
      </c>
      <c r="EG92" s="14" t="s">
        <v>10</v>
      </c>
      <c r="EH92" s="14" t="s">
        <v>10</v>
      </c>
      <c r="EI92" s="14" t="s">
        <v>10</v>
      </c>
      <c r="EJ92" s="14" t="s">
        <v>10</v>
      </c>
      <c r="EK92" s="14" t="s">
        <v>10</v>
      </c>
      <c r="EL92" s="14" t="s">
        <v>10</v>
      </c>
      <c r="EM92" s="14" t="s">
        <v>10</v>
      </c>
      <c r="EN92" s="14" t="s">
        <v>10</v>
      </c>
      <c r="EO92" s="14" t="s">
        <v>10</v>
      </c>
      <c r="EP92" s="14" t="s">
        <v>10</v>
      </c>
      <c r="EQ92" s="14" t="s">
        <v>10</v>
      </c>
      <c r="ER92" s="14" t="s">
        <v>10</v>
      </c>
      <c r="ES92" s="14" t="s">
        <v>10</v>
      </c>
      <c r="ET92" s="14" t="s">
        <v>10</v>
      </c>
      <c r="EU92" s="14" t="s">
        <v>10</v>
      </c>
      <c r="EV92" s="14" t="s">
        <v>10</v>
      </c>
      <c r="EW92" s="14" t="s">
        <v>10</v>
      </c>
      <c r="EX92" s="14" t="s">
        <v>10</v>
      </c>
      <c r="EY92" s="14" t="s">
        <v>10</v>
      </c>
      <c r="EZ92" s="14" t="s">
        <v>10</v>
      </c>
      <c r="FA92" s="14" t="s">
        <v>10</v>
      </c>
      <c r="FB92" s="14" t="s">
        <v>10</v>
      </c>
      <c r="FC92" s="14" t="s">
        <v>10</v>
      </c>
      <c r="FD92" s="14" t="s">
        <v>10</v>
      </c>
      <c r="FE92" s="14" t="s">
        <v>10</v>
      </c>
      <c r="FF92" s="14" t="s">
        <v>10</v>
      </c>
      <c r="FG92">
        <v>1</v>
      </c>
      <c r="FH92">
        <v>1</v>
      </c>
      <c r="FI92">
        <v>2</v>
      </c>
      <c r="FJ92">
        <v>2</v>
      </c>
      <c r="FK92">
        <v>2</v>
      </c>
      <c r="FL92">
        <v>2</v>
      </c>
      <c r="FM92">
        <v>1</v>
      </c>
      <c r="FN92">
        <v>3</v>
      </c>
      <c r="FO92">
        <v>2</v>
      </c>
      <c r="FP92">
        <v>3</v>
      </c>
      <c r="FQ92">
        <v>2</v>
      </c>
      <c r="FR92">
        <v>1</v>
      </c>
      <c r="FS92">
        <v>3</v>
      </c>
      <c r="FT92">
        <v>1</v>
      </c>
      <c r="FU92">
        <v>3</v>
      </c>
      <c r="FV92">
        <v>3</v>
      </c>
      <c r="FW92">
        <v>4</v>
      </c>
      <c r="FX92">
        <v>4</v>
      </c>
      <c r="FY92">
        <v>1</v>
      </c>
      <c r="FZ92">
        <v>3</v>
      </c>
      <c r="GA92" s="7">
        <f t="shared" si="173"/>
        <v>21566</v>
      </c>
      <c r="GB92" s="25" t="str">
        <f t="shared" si="174"/>
        <v>Female</v>
      </c>
      <c r="GC92" s="5" t="str">
        <f t="shared" si="191"/>
        <v>Female</v>
      </c>
      <c r="GD92" s="5" t="str">
        <f t="shared" si="179"/>
        <v>18</v>
      </c>
      <c r="GE92" s="5" t="str">
        <f t="shared" si="180"/>
        <v>White</v>
      </c>
      <c r="GF92" s="5" t="str">
        <f t="shared" si="181"/>
        <v>notHisp/Lat</v>
      </c>
      <c r="GG92" s="5">
        <f t="shared" si="182"/>
        <v>0</v>
      </c>
      <c r="GH92" s="5">
        <f t="shared" si="183"/>
        <v>0</v>
      </c>
      <c r="GI92" s="5">
        <f t="shared" si="184"/>
        <v>0</v>
      </c>
      <c r="GJ92" s="5">
        <f t="shared" si="185"/>
        <v>0</v>
      </c>
      <c r="GK92" s="5">
        <f t="shared" si="186"/>
        <v>1</v>
      </c>
      <c r="GL92" s="5">
        <f t="shared" si="187"/>
        <v>3</v>
      </c>
      <c r="GM92" s="5">
        <f t="shared" si="188"/>
        <v>2</v>
      </c>
      <c r="GN92" s="5">
        <f t="shared" si="189"/>
        <v>2</v>
      </c>
      <c r="GO92" s="5">
        <f t="shared" si="190"/>
        <v>2</v>
      </c>
      <c r="GP92" s="2"/>
      <c r="GQ92" s="14" t="s">
        <v>10</v>
      </c>
      <c r="GR92" s="14" t="s">
        <v>10</v>
      </c>
      <c r="GS92" s="14" t="s">
        <v>10</v>
      </c>
      <c r="GT92" s="14" t="s">
        <v>10</v>
      </c>
      <c r="GU92" s="27" t="s">
        <v>10</v>
      </c>
      <c r="GV92" s="27" t="s">
        <v>10</v>
      </c>
      <c r="GW92" s="27" t="s">
        <v>10</v>
      </c>
      <c r="GX92" s="27" t="s">
        <v>10</v>
      </c>
      <c r="GY92" s="27" t="s">
        <v>10</v>
      </c>
      <c r="GZ92" s="27" t="s">
        <v>10</v>
      </c>
      <c r="HA92" s="27" t="s">
        <v>10</v>
      </c>
      <c r="HB92" s="5">
        <f t="shared" si="192"/>
        <v>7</v>
      </c>
      <c r="HC92" s="5" t="str">
        <f t="shared" si="193"/>
        <v>ok</v>
      </c>
      <c r="HD92" s="23">
        <v>1.8514033291239951E-2</v>
      </c>
      <c r="HE92" s="23">
        <f t="shared" si="194"/>
        <v>3.9892262781730246</v>
      </c>
      <c r="HF92" s="23">
        <v>0.92592592592592593</v>
      </c>
      <c r="HG92" s="23">
        <v>0.55555555555555558</v>
      </c>
      <c r="HH92" s="14" t="s">
        <v>10</v>
      </c>
      <c r="HI92" s="14" t="s">
        <v>10</v>
      </c>
      <c r="HJ92" s="14" t="s">
        <v>10</v>
      </c>
      <c r="HK92" s="14" t="s">
        <v>10</v>
      </c>
      <c r="HL92" s="14" t="s">
        <v>10</v>
      </c>
      <c r="HM92" s="5">
        <f t="shared" si="195"/>
        <v>9</v>
      </c>
      <c r="HN92" s="5">
        <f t="shared" si="196"/>
        <v>6</v>
      </c>
      <c r="HO92" s="5">
        <f t="shared" si="197"/>
        <v>5</v>
      </c>
      <c r="HP92" s="5">
        <f t="shared" si="198"/>
        <v>10</v>
      </c>
      <c r="HQ92" s="5">
        <f t="shared" si="199"/>
        <v>8</v>
      </c>
    </row>
    <row r="93" spans="1:225" x14ac:dyDescent="0.25">
      <c r="A93" s="11">
        <v>21568</v>
      </c>
      <c r="B93" s="13" t="s">
        <v>777</v>
      </c>
      <c r="C93" s="13" t="s">
        <v>775</v>
      </c>
      <c r="D93" s="13" t="s">
        <v>766</v>
      </c>
      <c r="E93" s="12">
        <v>2</v>
      </c>
      <c r="F93" s="12">
        <v>1</v>
      </c>
      <c r="G93" s="12">
        <v>1</v>
      </c>
      <c r="H93" s="12">
        <v>1</v>
      </c>
      <c r="I93" s="12">
        <v>2</v>
      </c>
      <c r="J93" s="12">
        <v>2</v>
      </c>
      <c r="K93" s="12">
        <v>2</v>
      </c>
      <c r="L93" s="12">
        <v>3</v>
      </c>
      <c r="M93" s="12">
        <v>3</v>
      </c>
      <c r="N93" s="12">
        <v>1</v>
      </c>
      <c r="O93" s="14" t="s">
        <v>10</v>
      </c>
      <c r="P93" s="14" t="s">
        <v>10</v>
      </c>
      <c r="Q93" s="14" t="s">
        <v>10</v>
      </c>
      <c r="R93" s="14" t="s">
        <v>10</v>
      </c>
      <c r="S93" s="14" t="s">
        <v>10</v>
      </c>
      <c r="T93" s="14" t="s">
        <v>10</v>
      </c>
      <c r="U93" s="14" t="s">
        <v>10</v>
      </c>
      <c r="V93" s="14" t="s">
        <v>10</v>
      </c>
      <c r="W93" s="14" t="s">
        <v>10</v>
      </c>
      <c r="X93" s="14" t="s">
        <v>10</v>
      </c>
      <c r="Y93" s="14" t="s">
        <v>10</v>
      </c>
      <c r="Z93" s="14" t="s">
        <v>10</v>
      </c>
      <c r="AA93" s="14" t="s">
        <v>10</v>
      </c>
      <c r="AB93" s="14" t="s">
        <v>10</v>
      </c>
      <c r="AC93" s="14" t="s">
        <v>10</v>
      </c>
      <c r="AD93" s="14" t="s">
        <v>10</v>
      </c>
      <c r="AE93" s="14" t="s">
        <v>10</v>
      </c>
      <c r="AF93" s="14" t="s">
        <v>10</v>
      </c>
      <c r="AG93" s="14" t="s">
        <v>10</v>
      </c>
      <c r="AH93" s="14" t="s">
        <v>10</v>
      </c>
      <c r="AI93" s="14" t="s">
        <v>10</v>
      </c>
      <c r="AJ93" s="14" t="s">
        <v>10</v>
      </c>
      <c r="AK93" s="14" t="s">
        <v>10</v>
      </c>
      <c r="AL93" s="14" t="s">
        <v>10</v>
      </c>
      <c r="AM93" s="14" t="s">
        <v>10</v>
      </c>
      <c r="AN93" s="14" t="s">
        <v>10</v>
      </c>
      <c r="AO93" s="14" t="s">
        <v>10</v>
      </c>
      <c r="AP93" s="14" t="s">
        <v>10</v>
      </c>
      <c r="AQ93" s="14" t="s">
        <v>10</v>
      </c>
      <c r="AR93" s="14" t="s">
        <v>10</v>
      </c>
      <c r="AS93" s="14" t="s">
        <v>10</v>
      </c>
      <c r="AT93" s="14" t="s">
        <v>10</v>
      </c>
      <c r="AU93" s="14" t="s">
        <v>10</v>
      </c>
      <c r="AV93" s="14" t="s">
        <v>10</v>
      </c>
      <c r="AW93" s="14" t="s">
        <v>10</v>
      </c>
      <c r="AX93" s="14" t="s">
        <v>10</v>
      </c>
      <c r="AY93" s="14" t="s">
        <v>10</v>
      </c>
      <c r="AZ93" s="14" t="s">
        <v>10</v>
      </c>
      <c r="BA93" s="14" t="s">
        <v>10</v>
      </c>
      <c r="BB93" s="14" t="s">
        <v>10</v>
      </c>
      <c r="BC93" s="14" t="s">
        <v>10</v>
      </c>
      <c r="BD93" s="14" t="s">
        <v>10</v>
      </c>
      <c r="BE93" s="14" t="s">
        <v>10</v>
      </c>
      <c r="BF93" s="14" t="s">
        <v>10</v>
      </c>
      <c r="BG93" s="14" t="s">
        <v>10</v>
      </c>
      <c r="BH93" s="14" t="s">
        <v>10</v>
      </c>
      <c r="BI93" s="14" t="s">
        <v>10</v>
      </c>
      <c r="BJ93" s="14" t="s">
        <v>10</v>
      </c>
      <c r="BK93" s="14" t="s">
        <v>10</v>
      </c>
      <c r="BL93" s="14" t="s">
        <v>10</v>
      </c>
      <c r="BM93" s="14" t="s">
        <v>10</v>
      </c>
      <c r="BN93" s="14" t="s">
        <v>10</v>
      </c>
      <c r="BO93" s="14" t="s">
        <v>10</v>
      </c>
      <c r="BP93" s="14" t="s">
        <v>10</v>
      </c>
      <c r="BQ93" s="14" t="s">
        <v>10</v>
      </c>
      <c r="BR93" s="14" t="s">
        <v>10</v>
      </c>
      <c r="BS93" s="14" t="s">
        <v>10</v>
      </c>
      <c r="BT93" s="14" t="s">
        <v>10</v>
      </c>
      <c r="BU93" s="14" t="s">
        <v>10</v>
      </c>
      <c r="BV93" s="14" t="s">
        <v>10</v>
      </c>
      <c r="BW93" s="14" t="s">
        <v>10</v>
      </c>
      <c r="BX93" s="14" t="s">
        <v>10</v>
      </c>
      <c r="BY93" s="14" t="s">
        <v>10</v>
      </c>
      <c r="BZ93" s="14" t="s">
        <v>10</v>
      </c>
      <c r="CA93" s="14" t="s">
        <v>10</v>
      </c>
      <c r="CB93" s="14" t="s">
        <v>10</v>
      </c>
      <c r="CC93" s="14" t="s">
        <v>10</v>
      </c>
      <c r="CD93" s="14" t="s">
        <v>10</v>
      </c>
      <c r="CE93" s="14" t="s">
        <v>10</v>
      </c>
      <c r="CF93" s="14" t="s">
        <v>10</v>
      </c>
      <c r="CG93" s="14" t="s">
        <v>10</v>
      </c>
      <c r="CH93" s="14" t="s">
        <v>10</v>
      </c>
      <c r="CI93" s="14" t="s">
        <v>10</v>
      </c>
      <c r="CJ93" s="14" t="s">
        <v>10</v>
      </c>
      <c r="CK93" s="14" t="s">
        <v>10</v>
      </c>
      <c r="CL93">
        <v>2</v>
      </c>
      <c r="CM93">
        <v>2</v>
      </c>
      <c r="CN93">
        <v>2</v>
      </c>
      <c r="CO93">
        <v>1</v>
      </c>
      <c r="CP93">
        <v>2</v>
      </c>
      <c r="CQ93">
        <v>0</v>
      </c>
      <c r="CR93">
        <v>2</v>
      </c>
      <c r="CS93">
        <v>2</v>
      </c>
      <c r="CT93">
        <v>1</v>
      </c>
      <c r="CU93">
        <v>1</v>
      </c>
      <c r="CV93">
        <v>1</v>
      </c>
      <c r="CW93">
        <v>1</v>
      </c>
      <c r="CX93">
        <v>1</v>
      </c>
      <c r="CY93">
        <v>0</v>
      </c>
      <c r="CZ93">
        <v>1</v>
      </c>
      <c r="DA93">
        <v>2</v>
      </c>
      <c r="DB93">
        <v>1</v>
      </c>
      <c r="DC93">
        <v>2</v>
      </c>
      <c r="DD93">
        <v>2</v>
      </c>
      <c r="DE93">
        <v>2</v>
      </c>
      <c r="DF93">
        <v>2</v>
      </c>
      <c r="DG93">
        <v>1</v>
      </c>
      <c r="DH93">
        <v>2</v>
      </c>
      <c r="DI93">
        <v>2</v>
      </c>
      <c r="DJ93">
        <v>1</v>
      </c>
      <c r="DK93">
        <v>1</v>
      </c>
      <c r="DL93">
        <v>2</v>
      </c>
      <c r="DM93">
        <v>1</v>
      </c>
      <c r="DN93">
        <v>1</v>
      </c>
      <c r="DO93">
        <v>2</v>
      </c>
      <c r="DP93">
        <v>1</v>
      </c>
      <c r="DQ93">
        <v>1</v>
      </c>
      <c r="DR93">
        <v>1</v>
      </c>
      <c r="DS93">
        <v>1</v>
      </c>
      <c r="DT93">
        <v>2</v>
      </c>
      <c r="DU93">
        <v>1</v>
      </c>
      <c r="DV93">
        <v>1</v>
      </c>
      <c r="DW93">
        <v>1</v>
      </c>
      <c r="DX93">
        <v>1</v>
      </c>
      <c r="DY93">
        <v>2</v>
      </c>
      <c r="DZ93">
        <v>1</v>
      </c>
      <c r="EA93">
        <v>1</v>
      </c>
      <c r="EB93">
        <v>2</v>
      </c>
      <c r="EC93" s="14" t="s">
        <v>10</v>
      </c>
      <c r="ED93" s="14" t="s">
        <v>10</v>
      </c>
      <c r="EE93" s="14" t="s">
        <v>10</v>
      </c>
      <c r="EF93" s="14" t="s">
        <v>10</v>
      </c>
      <c r="EG93" s="14" t="s">
        <v>10</v>
      </c>
      <c r="EH93" s="14" t="s">
        <v>10</v>
      </c>
      <c r="EI93" s="14" t="s">
        <v>10</v>
      </c>
      <c r="EJ93" s="14" t="s">
        <v>10</v>
      </c>
      <c r="EK93" s="14" t="s">
        <v>10</v>
      </c>
      <c r="EL93" s="14" t="s">
        <v>10</v>
      </c>
      <c r="EM93" s="14" t="s">
        <v>10</v>
      </c>
      <c r="EN93" s="14" t="s">
        <v>10</v>
      </c>
      <c r="EO93" s="14" t="s">
        <v>10</v>
      </c>
      <c r="EP93" s="14" t="s">
        <v>10</v>
      </c>
      <c r="EQ93" s="14" t="s">
        <v>10</v>
      </c>
      <c r="ER93" s="14" t="s">
        <v>10</v>
      </c>
      <c r="ES93" s="14" t="s">
        <v>10</v>
      </c>
      <c r="ET93" s="14" t="s">
        <v>10</v>
      </c>
      <c r="EU93" s="14" t="s">
        <v>10</v>
      </c>
      <c r="EV93" s="14" t="s">
        <v>10</v>
      </c>
      <c r="EW93" s="14" t="s">
        <v>10</v>
      </c>
      <c r="EX93" s="14" t="s">
        <v>10</v>
      </c>
      <c r="EY93" s="14" t="s">
        <v>10</v>
      </c>
      <c r="EZ93" s="14" t="s">
        <v>10</v>
      </c>
      <c r="FA93" s="14" t="s">
        <v>10</v>
      </c>
      <c r="FB93" s="14" t="s">
        <v>10</v>
      </c>
      <c r="FC93" s="14" t="s">
        <v>10</v>
      </c>
      <c r="FD93" s="14" t="s">
        <v>10</v>
      </c>
      <c r="FE93" s="14" t="s">
        <v>10</v>
      </c>
      <c r="FF93" s="14" t="s">
        <v>10</v>
      </c>
      <c r="FG93">
        <v>1</v>
      </c>
      <c r="FH93">
        <v>2</v>
      </c>
      <c r="FI93">
        <v>3</v>
      </c>
      <c r="FJ93">
        <v>1</v>
      </c>
      <c r="FK93">
        <v>1</v>
      </c>
      <c r="FL93">
        <v>4</v>
      </c>
      <c r="FM93">
        <v>1</v>
      </c>
      <c r="FN93">
        <v>1</v>
      </c>
      <c r="FO93">
        <v>1</v>
      </c>
      <c r="FP93">
        <v>3</v>
      </c>
      <c r="FQ93">
        <v>2</v>
      </c>
      <c r="FR93">
        <v>1</v>
      </c>
      <c r="FS93">
        <v>2</v>
      </c>
      <c r="FT93">
        <v>1</v>
      </c>
      <c r="FU93">
        <v>2</v>
      </c>
      <c r="FV93">
        <v>1</v>
      </c>
      <c r="FW93">
        <v>3</v>
      </c>
      <c r="FX93">
        <v>1</v>
      </c>
      <c r="FY93">
        <v>1</v>
      </c>
      <c r="FZ93">
        <v>3</v>
      </c>
      <c r="GA93" s="7">
        <f t="shared" si="173"/>
        <v>21568</v>
      </c>
      <c r="GB93" s="25" t="str">
        <f t="shared" si="174"/>
        <v>Female</v>
      </c>
      <c r="GC93" s="5" t="str">
        <f t="shared" si="191"/>
        <v>female</v>
      </c>
      <c r="GD93" s="5" t="str">
        <f t="shared" si="179"/>
        <v>19</v>
      </c>
      <c r="GE93" s="5" t="str">
        <f t="shared" si="180"/>
        <v>White</v>
      </c>
      <c r="GF93" s="5" t="str">
        <f t="shared" si="181"/>
        <v>notHisp/Lat</v>
      </c>
      <c r="GG93" s="5">
        <f t="shared" si="182"/>
        <v>1</v>
      </c>
      <c r="GH93" s="5">
        <f t="shared" si="183"/>
        <v>1</v>
      </c>
      <c r="GI93" s="5">
        <f t="shared" si="184"/>
        <v>1</v>
      </c>
      <c r="GJ93" s="5">
        <f t="shared" si="185"/>
        <v>0</v>
      </c>
      <c r="GK93" s="5">
        <f t="shared" si="186"/>
        <v>0</v>
      </c>
      <c r="GL93" s="5">
        <f t="shared" si="187"/>
        <v>2</v>
      </c>
      <c r="GM93" s="5">
        <f t="shared" si="188"/>
        <v>3</v>
      </c>
      <c r="GN93" s="5">
        <f t="shared" si="189"/>
        <v>3</v>
      </c>
      <c r="GO93" s="5">
        <f t="shared" si="190"/>
        <v>1</v>
      </c>
      <c r="GP93" s="2"/>
      <c r="GQ93" s="14" t="s">
        <v>10</v>
      </c>
      <c r="GR93" s="14" t="s">
        <v>10</v>
      </c>
      <c r="GS93" s="14" t="s">
        <v>10</v>
      </c>
      <c r="GT93" s="14" t="s">
        <v>10</v>
      </c>
      <c r="GU93" s="27" t="s">
        <v>10</v>
      </c>
      <c r="GV93" s="27" t="s">
        <v>10</v>
      </c>
      <c r="GW93" s="27" t="s">
        <v>10</v>
      </c>
      <c r="GX93" s="27" t="s">
        <v>10</v>
      </c>
      <c r="GY93" s="27" t="s">
        <v>10</v>
      </c>
      <c r="GZ93" s="27" t="s">
        <v>10</v>
      </c>
      <c r="HA93" s="27" t="s">
        <v>10</v>
      </c>
      <c r="HB93" s="5">
        <f t="shared" si="192"/>
        <v>21</v>
      </c>
      <c r="HC93" s="5" t="str">
        <f t="shared" si="193"/>
        <v>ok</v>
      </c>
      <c r="HD93" s="23">
        <v>2.5341206004170523E-2</v>
      </c>
      <c r="HE93" s="23">
        <f t="shared" si="194"/>
        <v>3.675323512318315</v>
      </c>
      <c r="HF93" s="23">
        <v>0.85185185185185186</v>
      </c>
      <c r="HG93" s="23">
        <v>0.33333333333333331</v>
      </c>
      <c r="HH93" s="14" t="s">
        <v>10</v>
      </c>
      <c r="HI93" s="14" t="s">
        <v>10</v>
      </c>
      <c r="HJ93" s="14" t="s">
        <v>10</v>
      </c>
      <c r="HK93" s="14" t="s">
        <v>10</v>
      </c>
      <c r="HL93" s="14" t="s">
        <v>10</v>
      </c>
      <c r="HM93" s="5">
        <f t="shared" si="195"/>
        <v>11</v>
      </c>
      <c r="HN93" s="5">
        <f t="shared" si="196"/>
        <v>5</v>
      </c>
      <c r="HO93" s="5">
        <f t="shared" si="197"/>
        <v>5</v>
      </c>
      <c r="HP93" s="5">
        <f t="shared" si="198"/>
        <v>16</v>
      </c>
      <c r="HQ93" s="5">
        <f t="shared" si="199"/>
        <v>8</v>
      </c>
    </row>
    <row r="94" spans="1:225" x14ac:dyDescent="0.25">
      <c r="A94" s="11">
        <v>21570</v>
      </c>
      <c r="B94" s="13" t="s">
        <v>777</v>
      </c>
      <c r="C94" s="13" t="s">
        <v>768</v>
      </c>
      <c r="D94" s="13" t="s">
        <v>766</v>
      </c>
      <c r="E94" s="12">
        <v>2</v>
      </c>
      <c r="F94" s="12">
        <v>1</v>
      </c>
      <c r="G94" s="12">
        <v>1</v>
      </c>
      <c r="H94" s="12">
        <v>2</v>
      </c>
      <c r="I94" s="12">
        <v>1</v>
      </c>
      <c r="J94" s="12">
        <v>1</v>
      </c>
      <c r="K94" s="12">
        <v>4</v>
      </c>
      <c r="L94" s="12">
        <v>2</v>
      </c>
      <c r="M94" s="12">
        <v>2</v>
      </c>
      <c r="N94" s="12">
        <v>1</v>
      </c>
      <c r="O94" s="14" t="s">
        <v>10</v>
      </c>
      <c r="P94" s="14" t="s">
        <v>10</v>
      </c>
      <c r="Q94" s="14" t="s">
        <v>10</v>
      </c>
      <c r="R94" s="14" t="s">
        <v>10</v>
      </c>
      <c r="S94" s="14" t="s">
        <v>10</v>
      </c>
      <c r="T94" s="14" t="s">
        <v>10</v>
      </c>
      <c r="U94" s="14" t="s">
        <v>10</v>
      </c>
      <c r="V94" s="14" t="s">
        <v>10</v>
      </c>
      <c r="W94" s="14" t="s">
        <v>10</v>
      </c>
      <c r="X94" s="14" t="s">
        <v>10</v>
      </c>
      <c r="Y94" s="14" t="s">
        <v>10</v>
      </c>
      <c r="Z94" s="14" t="s">
        <v>10</v>
      </c>
      <c r="AA94" s="14" t="s">
        <v>10</v>
      </c>
      <c r="AB94" s="14" t="s">
        <v>10</v>
      </c>
      <c r="AC94" s="14" t="s">
        <v>10</v>
      </c>
      <c r="AD94" s="14" t="s">
        <v>10</v>
      </c>
      <c r="AE94" s="14" t="s">
        <v>10</v>
      </c>
      <c r="AF94" s="14" t="s">
        <v>10</v>
      </c>
      <c r="AG94" s="14" t="s">
        <v>10</v>
      </c>
      <c r="AH94" s="14" t="s">
        <v>10</v>
      </c>
      <c r="AI94" s="14" t="s">
        <v>10</v>
      </c>
      <c r="AJ94" s="14" t="s">
        <v>10</v>
      </c>
      <c r="AK94" s="14" t="s">
        <v>10</v>
      </c>
      <c r="AL94" s="14" t="s">
        <v>10</v>
      </c>
      <c r="AM94" s="14" t="s">
        <v>10</v>
      </c>
      <c r="AN94" s="14" t="s">
        <v>10</v>
      </c>
      <c r="AO94" s="14" t="s">
        <v>10</v>
      </c>
      <c r="AP94" s="14" t="s">
        <v>10</v>
      </c>
      <c r="AQ94" s="14" t="s">
        <v>10</v>
      </c>
      <c r="AR94" s="14" t="s">
        <v>10</v>
      </c>
      <c r="AS94" s="14" t="s">
        <v>10</v>
      </c>
      <c r="AT94" s="14" t="s">
        <v>10</v>
      </c>
      <c r="AU94" s="14" t="s">
        <v>10</v>
      </c>
      <c r="AV94" s="14" t="s">
        <v>10</v>
      </c>
      <c r="AW94" s="14" t="s">
        <v>10</v>
      </c>
      <c r="AX94" s="14" t="s">
        <v>10</v>
      </c>
      <c r="AY94" s="14" t="s">
        <v>10</v>
      </c>
      <c r="AZ94" s="14" t="s">
        <v>10</v>
      </c>
      <c r="BA94" s="14" t="s">
        <v>10</v>
      </c>
      <c r="BB94" s="14" t="s">
        <v>10</v>
      </c>
      <c r="BC94" s="14" t="s">
        <v>10</v>
      </c>
      <c r="BD94" s="14" t="s">
        <v>10</v>
      </c>
      <c r="BE94" s="14" t="s">
        <v>10</v>
      </c>
      <c r="BF94" s="14" t="s">
        <v>10</v>
      </c>
      <c r="BG94" s="14" t="s">
        <v>10</v>
      </c>
      <c r="BH94" s="14" t="s">
        <v>10</v>
      </c>
      <c r="BI94" s="14" t="s">
        <v>10</v>
      </c>
      <c r="BJ94" s="14" t="s">
        <v>10</v>
      </c>
      <c r="BK94" s="14" t="s">
        <v>10</v>
      </c>
      <c r="BL94" s="14" t="s">
        <v>10</v>
      </c>
      <c r="BM94" s="14" t="s">
        <v>10</v>
      </c>
      <c r="BN94" s="14" t="s">
        <v>10</v>
      </c>
      <c r="BO94" s="14" t="s">
        <v>10</v>
      </c>
      <c r="BP94" s="14" t="s">
        <v>10</v>
      </c>
      <c r="BQ94" s="14" t="s">
        <v>10</v>
      </c>
      <c r="BR94" s="14" t="s">
        <v>10</v>
      </c>
      <c r="BS94" s="14" t="s">
        <v>10</v>
      </c>
      <c r="BT94" s="14" t="s">
        <v>10</v>
      </c>
      <c r="BU94" s="14" t="s">
        <v>10</v>
      </c>
      <c r="BV94" s="14" t="s">
        <v>10</v>
      </c>
      <c r="BW94" s="14" t="s">
        <v>10</v>
      </c>
      <c r="BX94" s="14" t="s">
        <v>10</v>
      </c>
      <c r="BY94" s="14" t="s">
        <v>10</v>
      </c>
      <c r="BZ94" s="14" t="s">
        <v>10</v>
      </c>
      <c r="CA94" s="14" t="s">
        <v>10</v>
      </c>
      <c r="CB94" s="14" t="s">
        <v>10</v>
      </c>
      <c r="CC94" s="14" t="s">
        <v>10</v>
      </c>
      <c r="CD94" s="14" t="s">
        <v>10</v>
      </c>
      <c r="CE94" s="14" t="s">
        <v>10</v>
      </c>
      <c r="CF94" s="14" t="s">
        <v>10</v>
      </c>
      <c r="CG94" s="14" t="s">
        <v>10</v>
      </c>
      <c r="CH94" s="14" t="s">
        <v>10</v>
      </c>
      <c r="CI94" s="14" t="s">
        <v>10</v>
      </c>
      <c r="CJ94" s="14" t="s">
        <v>10</v>
      </c>
      <c r="CK94" s="14" t="s">
        <v>10</v>
      </c>
      <c r="CL94">
        <v>2</v>
      </c>
      <c r="CM94">
        <v>0</v>
      </c>
      <c r="CN94">
        <v>0</v>
      </c>
      <c r="CO94">
        <v>2</v>
      </c>
      <c r="CP94">
        <v>2</v>
      </c>
      <c r="CQ94">
        <v>2</v>
      </c>
      <c r="CR94">
        <v>2</v>
      </c>
      <c r="CS94">
        <v>1</v>
      </c>
      <c r="CT94">
        <v>2</v>
      </c>
      <c r="CU94">
        <v>1</v>
      </c>
      <c r="CV94">
        <v>0</v>
      </c>
      <c r="CW94">
        <v>0</v>
      </c>
      <c r="CX94">
        <v>2</v>
      </c>
      <c r="CY94">
        <v>1</v>
      </c>
      <c r="CZ94">
        <v>2</v>
      </c>
      <c r="DA94">
        <v>2</v>
      </c>
      <c r="DB94">
        <v>1</v>
      </c>
      <c r="DC94">
        <v>2</v>
      </c>
      <c r="DD94">
        <v>1</v>
      </c>
      <c r="DE94">
        <v>2</v>
      </c>
      <c r="DF94">
        <v>2</v>
      </c>
      <c r="DG94">
        <v>1</v>
      </c>
      <c r="DH94">
        <v>2</v>
      </c>
      <c r="DI94">
        <v>2</v>
      </c>
      <c r="DJ94">
        <v>1</v>
      </c>
      <c r="DK94">
        <v>2</v>
      </c>
      <c r="DL94">
        <v>2</v>
      </c>
      <c r="DM94">
        <v>1</v>
      </c>
      <c r="DN94">
        <v>1</v>
      </c>
      <c r="DO94">
        <v>2</v>
      </c>
      <c r="DP94">
        <v>2</v>
      </c>
      <c r="DQ94">
        <v>2</v>
      </c>
      <c r="DR94">
        <v>1</v>
      </c>
      <c r="DS94">
        <v>2</v>
      </c>
      <c r="DT94">
        <v>2</v>
      </c>
      <c r="DU94">
        <v>1</v>
      </c>
      <c r="DV94">
        <v>2</v>
      </c>
      <c r="DW94">
        <v>1</v>
      </c>
      <c r="DX94">
        <v>2</v>
      </c>
      <c r="DY94">
        <v>1</v>
      </c>
      <c r="DZ94">
        <v>2</v>
      </c>
      <c r="EA94">
        <v>1</v>
      </c>
      <c r="EB94">
        <v>2</v>
      </c>
      <c r="EC94" s="14" t="s">
        <v>10</v>
      </c>
      <c r="ED94" s="14" t="s">
        <v>10</v>
      </c>
      <c r="EE94" s="14" t="s">
        <v>10</v>
      </c>
      <c r="EF94" s="14" t="s">
        <v>10</v>
      </c>
      <c r="EG94" s="14" t="s">
        <v>10</v>
      </c>
      <c r="EH94" s="14" t="s">
        <v>10</v>
      </c>
      <c r="EI94" s="14" t="s">
        <v>10</v>
      </c>
      <c r="EJ94" s="14" t="s">
        <v>10</v>
      </c>
      <c r="EK94" s="14" t="s">
        <v>10</v>
      </c>
      <c r="EL94" s="14" t="s">
        <v>10</v>
      </c>
      <c r="EM94" s="14" t="s">
        <v>10</v>
      </c>
      <c r="EN94" s="14" t="s">
        <v>10</v>
      </c>
      <c r="EO94" s="14" t="s">
        <v>10</v>
      </c>
      <c r="EP94" s="14" t="s">
        <v>10</v>
      </c>
      <c r="EQ94" s="14" t="s">
        <v>10</v>
      </c>
      <c r="ER94" s="14" t="s">
        <v>10</v>
      </c>
      <c r="ES94" s="14" t="s">
        <v>10</v>
      </c>
      <c r="ET94" s="14" t="s">
        <v>10</v>
      </c>
      <c r="EU94" s="14" t="s">
        <v>10</v>
      </c>
      <c r="EV94" s="14" t="s">
        <v>10</v>
      </c>
      <c r="EW94" s="14" t="s">
        <v>10</v>
      </c>
      <c r="EX94" s="14" t="s">
        <v>10</v>
      </c>
      <c r="EY94" s="14" t="s">
        <v>10</v>
      </c>
      <c r="EZ94" s="14" t="s">
        <v>10</v>
      </c>
      <c r="FA94" s="14" t="s">
        <v>10</v>
      </c>
      <c r="FB94" s="14" t="s">
        <v>10</v>
      </c>
      <c r="FC94" s="14" t="s">
        <v>10</v>
      </c>
      <c r="FD94" s="14" t="s">
        <v>10</v>
      </c>
      <c r="FE94" s="14" t="s">
        <v>10</v>
      </c>
      <c r="FF94" s="14" t="s">
        <v>10</v>
      </c>
      <c r="FG94">
        <v>2</v>
      </c>
      <c r="FH94">
        <v>2</v>
      </c>
      <c r="FI94">
        <v>1</v>
      </c>
      <c r="FJ94">
        <v>3</v>
      </c>
      <c r="FK94">
        <v>3</v>
      </c>
      <c r="FL94">
        <v>4</v>
      </c>
      <c r="FM94">
        <v>3</v>
      </c>
      <c r="FN94">
        <v>3</v>
      </c>
      <c r="FO94">
        <v>1</v>
      </c>
      <c r="FP94">
        <v>2</v>
      </c>
      <c r="FQ94">
        <v>1</v>
      </c>
      <c r="FR94">
        <v>3</v>
      </c>
      <c r="FS94">
        <v>2</v>
      </c>
      <c r="FT94">
        <v>1</v>
      </c>
      <c r="FU94">
        <v>3</v>
      </c>
      <c r="FV94">
        <v>2</v>
      </c>
      <c r="FW94">
        <v>4</v>
      </c>
      <c r="FX94">
        <v>1</v>
      </c>
      <c r="FY94">
        <v>3</v>
      </c>
      <c r="FZ94">
        <v>3</v>
      </c>
      <c r="GA94" s="7">
        <f t="shared" si="173"/>
        <v>21570</v>
      </c>
      <c r="GB94" s="25" t="str">
        <f t="shared" si="174"/>
        <v>Female</v>
      </c>
      <c r="GC94" s="5" t="str">
        <f t="shared" si="191"/>
        <v>female</v>
      </c>
      <c r="GD94" s="5" t="str">
        <f t="shared" si="179"/>
        <v>18</v>
      </c>
      <c r="GE94" s="5" t="str">
        <f t="shared" si="180"/>
        <v>White</v>
      </c>
      <c r="GF94" s="5" t="str">
        <f t="shared" si="181"/>
        <v>notHisp/Lat</v>
      </c>
      <c r="GG94" s="5">
        <f t="shared" si="182"/>
        <v>1</v>
      </c>
      <c r="GH94" s="5">
        <f t="shared" si="183"/>
        <v>1</v>
      </c>
      <c r="GI94" s="5">
        <f t="shared" si="184"/>
        <v>0</v>
      </c>
      <c r="GJ94" s="5">
        <f t="shared" si="185"/>
        <v>1</v>
      </c>
      <c r="GK94" s="5">
        <f t="shared" si="186"/>
        <v>1</v>
      </c>
      <c r="GL94" s="5">
        <f t="shared" si="187"/>
        <v>4</v>
      </c>
      <c r="GM94" s="5">
        <f t="shared" si="188"/>
        <v>2</v>
      </c>
      <c r="GN94" s="5">
        <f t="shared" si="189"/>
        <v>2</v>
      </c>
      <c r="GO94" s="5">
        <f t="shared" si="190"/>
        <v>1</v>
      </c>
      <c r="GP94" s="2"/>
      <c r="GQ94" s="14" t="s">
        <v>10</v>
      </c>
      <c r="GR94" s="14" t="s">
        <v>10</v>
      </c>
      <c r="GS94" s="14" t="s">
        <v>10</v>
      </c>
      <c r="GT94" s="14" t="s">
        <v>10</v>
      </c>
      <c r="GU94" s="27" t="s">
        <v>10</v>
      </c>
      <c r="GV94" s="27" t="s">
        <v>10</v>
      </c>
      <c r="GW94" s="27" t="s">
        <v>10</v>
      </c>
      <c r="GX94" s="27" t="s">
        <v>10</v>
      </c>
      <c r="GY94" s="27" t="s">
        <v>10</v>
      </c>
      <c r="GZ94" s="27" t="s">
        <v>10</v>
      </c>
      <c r="HA94" s="27" t="s">
        <v>10</v>
      </c>
      <c r="HB94" s="5">
        <f t="shared" si="192"/>
        <v>9</v>
      </c>
      <c r="HC94" s="5" t="str">
        <f t="shared" si="193"/>
        <v>ok</v>
      </c>
      <c r="HD94" s="23">
        <v>2.9105429316946185E-3</v>
      </c>
      <c r="HE94" s="23">
        <f t="shared" si="194"/>
        <v>5.8394156407360827</v>
      </c>
      <c r="HF94" s="23">
        <v>0.96296296296296291</v>
      </c>
      <c r="HG94" s="23">
        <v>0.66666666666666663</v>
      </c>
      <c r="HH94" s="14" t="s">
        <v>10</v>
      </c>
      <c r="HI94" s="14" t="s">
        <v>10</v>
      </c>
      <c r="HJ94" s="14" t="s">
        <v>10</v>
      </c>
      <c r="HK94" s="14" t="s">
        <v>10</v>
      </c>
      <c r="HL94" s="14" t="s">
        <v>10</v>
      </c>
      <c r="HM94" s="5">
        <f t="shared" si="195"/>
        <v>8</v>
      </c>
      <c r="HN94" s="5">
        <f t="shared" si="196"/>
        <v>9</v>
      </c>
      <c r="HO94" s="5">
        <f t="shared" si="197"/>
        <v>11</v>
      </c>
      <c r="HP94" s="5">
        <f t="shared" si="198"/>
        <v>15</v>
      </c>
      <c r="HQ94" s="5">
        <f t="shared" si="199"/>
        <v>10</v>
      </c>
    </row>
    <row r="95" spans="1:225" x14ac:dyDescent="0.25">
      <c r="A95" s="13" t="s">
        <v>869</v>
      </c>
      <c r="B95" s="13" t="s">
        <v>764</v>
      </c>
      <c r="C95" s="13" t="s">
        <v>768</v>
      </c>
      <c r="D95" s="13" t="s">
        <v>766</v>
      </c>
      <c r="E95" s="12">
        <v>2</v>
      </c>
      <c r="F95" s="12">
        <v>2</v>
      </c>
      <c r="G95" s="12">
        <v>2</v>
      </c>
      <c r="H95" s="12">
        <v>2</v>
      </c>
      <c r="I95" s="12">
        <v>2</v>
      </c>
      <c r="J95" s="12">
        <v>2</v>
      </c>
      <c r="K95" s="12">
        <v>3</v>
      </c>
      <c r="L95" s="12">
        <v>2</v>
      </c>
      <c r="M95" s="12">
        <v>2</v>
      </c>
      <c r="N95" s="12">
        <v>3</v>
      </c>
      <c r="O95" s="14" t="s">
        <v>10</v>
      </c>
      <c r="P95" s="14" t="s">
        <v>10</v>
      </c>
      <c r="Q95" s="14" t="s">
        <v>10</v>
      </c>
      <c r="R95" s="14" t="s">
        <v>10</v>
      </c>
      <c r="S95" s="14" t="s">
        <v>10</v>
      </c>
      <c r="T95" s="14" t="s">
        <v>10</v>
      </c>
      <c r="U95" s="14" t="s">
        <v>10</v>
      </c>
      <c r="V95" s="14" t="s">
        <v>10</v>
      </c>
      <c r="W95" s="14" t="s">
        <v>10</v>
      </c>
      <c r="X95" s="14" t="s">
        <v>10</v>
      </c>
      <c r="Y95" s="14" t="s">
        <v>10</v>
      </c>
      <c r="Z95" s="14" t="s">
        <v>10</v>
      </c>
      <c r="AA95" s="14" t="s">
        <v>10</v>
      </c>
      <c r="AB95" s="14" t="s">
        <v>10</v>
      </c>
      <c r="AC95" s="14" t="s">
        <v>10</v>
      </c>
      <c r="AD95" s="14" t="s">
        <v>10</v>
      </c>
      <c r="AE95" s="14" t="s">
        <v>10</v>
      </c>
      <c r="AF95" s="14" t="s">
        <v>10</v>
      </c>
      <c r="AG95" s="14" t="s">
        <v>10</v>
      </c>
      <c r="AH95" s="14" t="s">
        <v>10</v>
      </c>
      <c r="AI95" s="14" t="s">
        <v>10</v>
      </c>
      <c r="AJ95" s="14" t="s">
        <v>10</v>
      </c>
      <c r="AK95" s="14" t="s">
        <v>10</v>
      </c>
      <c r="AL95" s="14" t="s">
        <v>10</v>
      </c>
      <c r="AM95" s="14" t="s">
        <v>10</v>
      </c>
      <c r="AN95" s="14" t="s">
        <v>10</v>
      </c>
      <c r="AO95" s="14" t="s">
        <v>10</v>
      </c>
      <c r="AP95" s="14" t="s">
        <v>10</v>
      </c>
      <c r="AQ95" s="14" t="s">
        <v>10</v>
      </c>
      <c r="AR95" s="14" t="s">
        <v>10</v>
      </c>
      <c r="AS95" s="14" t="s">
        <v>10</v>
      </c>
      <c r="AT95" s="14" t="s">
        <v>10</v>
      </c>
      <c r="AU95" s="14" t="s">
        <v>10</v>
      </c>
      <c r="AV95" s="14" t="s">
        <v>10</v>
      </c>
      <c r="AW95" s="14" t="s">
        <v>10</v>
      </c>
      <c r="AX95" s="14" t="s">
        <v>10</v>
      </c>
      <c r="AY95" s="14" t="s">
        <v>10</v>
      </c>
      <c r="AZ95" s="14" t="s">
        <v>10</v>
      </c>
      <c r="BA95" s="14" t="s">
        <v>10</v>
      </c>
      <c r="BB95" s="14" t="s">
        <v>10</v>
      </c>
      <c r="BC95" s="14" t="s">
        <v>10</v>
      </c>
      <c r="BD95" s="14" t="s">
        <v>10</v>
      </c>
      <c r="BE95" s="14" t="s">
        <v>10</v>
      </c>
      <c r="BF95" s="14" t="s">
        <v>10</v>
      </c>
      <c r="BG95" s="14" t="s">
        <v>10</v>
      </c>
      <c r="BH95" s="14" t="s">
        <v>10</v>
      </c>
      <c r="BI95" s="14" t="s">
        <v>10</v>
      </c>
      <c r="BJ95" s="14" t="s">
        <v>10</v>
      </c>
      <c r="BK95" s="14" t="s">
        <v>10</v>
      </c>
      <c r="BL95" s="14" t="s">
        <v>10</v>
      </c>
      <c r="BM95" s="14" t="s">
        <v>10</v>
      </c>
      <c r="BN95" s="14" t="s">
        <v>10</v>
      </c>
      <c r="BO95" s="14" t="s">
        <v>10</v>
      </c>
      <c r="BP95" s="14" t="s">
        <v>10</v>
      </c>
      <c r="BQ95" s="14" t="s">
        <v>10</v>
      </c>
      <c r="BR95" s="14" t="s">
        <v>10</v>
      </c>
      <c r="BS95" s="14" t="s">
        <v>10</v>
      </c>
      <c r="BT95" s="14" t="s">
        <v>10</v>
      </c>
      <c r="BU95" s="14" t="s">
        <v>10</v>
      </c>
      <c r="BV95" s="14" t="s">
        <v>10</v>
      </c>
      <c r="BW95" s="14" t="s">
        <v>10</v>
      </c>
      <c r="BX95" s="14" t="s">
        <v>10</v>
      </c>
      <c r="BY95" s="14" t="s">
        <v>10</v>
      </c>
      <c r="BZ95" s="14" t="s">
        <v>10</v>
      </c>
      <c r="CA95" s="14" t="s">
        <v>10</v>
      </c>
      <c r="CB95" s="14" t="s">
        <v>10</v>
      </c>
      <c r="CC95" s="14" t="s">
        <v>10</v>
      </c>
      <c r="CD95" s="14" t="s">
        <v>10</v>
      </c>
      <c r="CE95" s="14" t="s">
        <v>10</v>
      </c>
      <c r="CF95" s="14" t="s">
        <v>10</v>
      </c>
      <c r="CG95" s="14" t="s">
        <v>10</v>
      </c>
      <c r="CH95" s="14" t="s">
        <v>10</v>
      </c>
      <c r="CI95" s="14" t="s">
        <v>10</v>
      </c>
      <c r="CJ95" s="14" t="s">
        <v>10</v>
      </c>
      <c r="CK95" s="14" t="s">
        <v>10</v>
      </c>
      <c r="CL95">
        <v>2</v>
      </c>
      <c r="CM95">
        <v>0</v>
      </c>
      <c r="CN95">
        <v>1</v>
      </c>
      <c r="CO95">
        <v>1</v>
      </c>
      <c r="CP95">
        <v>1</v>
      </c>
      <c r="CQ95">
        <v>2</v>
      </c>
      <c r="CR95">
        <v>1</v>
      </c>
      <c r="CS95">
        <v>1</v>
      </c>
      <c r="CT95">
        <v>1</v>
      </c>
      <c r="CU95">
        <v>1</v>
      </c>
      <c r="CV95">
        <v>0</v>
      </c>
      <c r="CW95">
        <v>1</v>
      </c>
      <c r="CX95">
        <v>1</v>
      </c>
      <c r="CY95">
        <v>0</v>
      </c>
      <c r="CZ95">
        <v>1</v>
      </c>
      <c r="DA95">
        <v>2</v>
      </c>
      <c r="DB95">
        <v>1</v>
      </c>
      <c r="DC95">
        <v>2</v>
      </c>
      <c r="DD95">
        <v>1</v>
      </c>
      <c r="DE95">
        <v>2</v>
      </c>
      <c r="DF95">
        <v>2</v>
      </c>
      <c r="DG95">
        <v>1</v>
      </c>
      <c r="DH95">
        <v>2</v>
      </c>
      <c r="DI95">
        <v>2</v>
      </c>
      <c r="DJ95">
        <v>1</v>
      </c>
      <c r="DK95">
        <v>1</v>
      </c>
      <c r="DL95">
        <v>2</v>
      </c>
      <c r="DM95">
        <v>2</v>
      </c>
      <c r="DN95">
        <v>1</v>
      </c>
      <c r="DO95">
        <v>2</v>
      </c>
      <c r="DP95">
        <v>1</v>
      </c>
      <c r="DQ95">
        <v>2</v>
      </c>
      <c r="DR95">
        <v>1</v>
      </c>
      <c r="DS95">
        <v>2</v>
      </c>
      <c r="DT95">
        <v>2</v>
      </c>
      <c r="DU95">
        <v>1</v>
      </c>
      <c r="DV95">
        <v>2</v>
      </c>
      <c r="DW95">
        <v>1</v>
      </c>
      <c r="DX95">
        <v>2</v>
      </c>
      <c r="DY95">
        <v>1</v>
      </c>
      <c r="DZ95">
        <v>2</v>
      </c>
      <c r="EA95">
        <v>1</v>
      </c>
      <c r="EB95">
        <v>2</v>
      </c>
      <c r="EC95" s="14" t="s">
        <v>10</v>
      </c>
      <c r="ED95" s="14" t="s">
        <v>10</v>
      </c>
      <c r="EE95" s="14" t="s">
        <v>10</v>
      </c>
      <c r="EF95" s="14" t="s">
        <v>10</v>
      </c>
      <c r="EG95" s="14" t="s">
        <v>10</v>
      </c>
      <c r="EH95" s="14" t="s">
        <v>10</v>
      </c>
      <c r="EI95" s="14" t="s">
        <v>10</v>
      </c>
      <c r="EJ95" s="14" t="s">
        <v>10</v>
      </c>
      <c r="EK95" s="14" t="s">
        <v>10</v>
      </c>
      <c r="EL95" s="14" t="s">
        <v>10</v>
      </c>
      <c r="EM95" s="14" t="s">
        <v>10</v>
      </c>
      <c r="EN95" s="14" t="s">
        <v>10</v>
      </c>
      <c r="EO95" s="14" t="s">
        <v>10</v>
      </c>
      <c r="EP95" s="14" t="s">
        <v>10</v>
      </c>
      <c r="EQ95" s="14" t="s">
        <v>10</v>
      </c>
      <c r="ER95" s="14" t="s">
        <v>10</v>
      </c>
      <c r="ES95" s="14" t="s">
        <v>10</v>
      </c>
      <c r="ET95" s="14" t="s">
        <v>10</v>
      </c>
      <c r="EU95" s="14" t="s">
        <v>10</v>
      </c>
      <c r="EV95" s="14" t="s">
        <v>10</v>
      </c>
      <c r="EW95" s="14" t="s">
        <v>10</v>
      </c>
      <c r="EX95" s="14" t="s">
        <v>10</v>
      </c>
      <c r="EY95" s="14" t="s">
        <v>10</v>
      </c>
      <c r="EZ95" s="14" t="s">
        <v>10</v>
      </c>
      <c r="FA95" s="14" t="s">
        <v>10</v>
      </c>
      <c r="FB95" s="14" t="s">
        <v>10</v>
      </c>
      <c r="FC95" s="14" t="s">
        <v>10</v>
      </c>
      <c r="FD95" s="14" t="s">
        <v>10</v>
      </c>
      <c r="FE95" s="14" t="s">
        <v>10</v>
      </c>
      <c r="FF95" s="14" t="s">
        <v>10</v>
      </c>
      <c r="FG95">
        <v>1</v>
      </c>
      <c r="FH95">
        <v>1</v>
      </c>
      <c r="FI95">
        <v>4</v>
      </c>
      <c r="FJ95">
        <v>1</v>
      </c>
      <c r="FK95">
        <v>2</v>
      </c>
      <c r="FL95">
        <v>1</v>
      </c>
      <c r="FM95">
        <v>1</v>
      </c>
      <c r="FN95">
        <v>3</v>
      </c>
      <c r="FO95">
        <v>4</v>
      </c>
      <c r="FP95">
        <v>3</v>
      </c>
      <c r="FQ95">
        <v>1</v>
      </c>
      <c r="FR95">
        <v>1</v>
      </c>
      <c r="FS95">
        <v>3</v>
      </c>
      <c r="FT95">
        <v>3</v>
      </c>
      <c r="FU95">
        <v>3</v>
      </c>
      <c r="FV95">
        <v>1</v>
      </c>
      <c r="FW95">
        <v>4</v>
      </c>
      <c r="FX95">
        <v>1</v>
      </c>
      <c r="FY95">
        <v>2</v>
      </c>
      <c r="FZ95">
        <v>2</v>
      </c>
      <c r="GA95" s="7" t="str">
        <f t="shared" si="173"/>
        <v>21571</v>
      </c>
      <c r="GB95" s="25" t="str">
        <f t="shared" si="174"/>
        <v>Female</v>
      </c>
      <c r="GC95" s="5" t="str">
        <f t="shared" si="191"/>
        <v>Female</v>
      </c>
      <c r="GD95" s="5" t="str">
        <f t="shared" si="179"/>
        <v>18</v>
      </c>
      <c r="GE95" s="5" t="str">
        <f t="shared" si="180"/>
        <v>White</v>
      </c>
      <c r="GF95" s="5" t="str">
        <f t="shared" si="181"/>
        <v>notHisp/Lat</v>
      </c>
      <c r="GG95" s="5">
        <f t="shared" si="182"/>
        <v>0</v>
      </c>
      <c r="GH95" s="5">
        <f t="shared" si="183"/>
        <v>0</v>
      </c>
      <c r="GI95" s="5">
        <f t="shared" si="184"/>
        <v>0</v>
      </c>
      <c r="GJ95" s="5">
        <f t="shared" si="185"/>
        <v>0</v>
      </c>
      <c r="GK95" s="5">
        <f t="shared" si="186"/>
        <v>0</v>
      </c>
      <c r="GL95" s="5">
        <f t="shared" si="187"/>
        <v>3</v>
      </c>
      <c r="GM95" s="5">
        <f t="shared" si="188"/>
        <v>2</v>
      </c>
      <c r="GN95" s="5">
        <f t="shared" si="189"/>
        <v>2</v>
      </c>
      <c r="GO95" s="5">
        <f t="shared" si="190"/>
        <v>3</v>
      </c>
      <c r="GP95" s="2"/>
      <c r="GQ95" s="14" t="s">
        <v>10</v>
      </c>
      <c r="GR95" s="14" t="s">
        <v>10</v>
      </c>
      <c r="GS95" s="14" t="s">
        <v>10</v>
      </c>
      <c r="GT95" s="14" t="s">
        <v>10</v>
      </c>
      <c r="GU95" s="27" t="s">
        <v>10</v>
      </c>
      <c r="GV95" s="27" t="s">
        <v>10</v>
      </c>
      <c r="GW95" s="27" t="s">
        <v>10</v>
      </c>
      <c r="GX95" s="27" t="s">
        <v>10</v>
      </c>
      <c r="GY95" s="27" t="s">
        <v>10</v>
      </c>
      <c r="GZ95" s="27" t="s">
        <v>10</v>
      </c>
      <c r="HA95" s="27" t="s">
        <v>10</v>
      </c>
      <c r="HB95" s="5">
        <f t="shared" si="192"/>
        <v>12</v>
      </c>
      <c r="HC95" s="5" t="str">
        <f t="shared" si="193"/>
        <v>ok</v>
      </c>
      <c r="HD95" s="23">
        <v>3.9130813417029607E-3</v>
      </c>
      <c r="HE95" s="23">
        <f t="shared" si="194"/>
        <v>5.5434301484148572</v>
      </c>
      <c r="HF95" s="23">
        <v>0.92592592592592593</v>
      </c>
      <c r="HG95" s="23">
        <v>0.66666666666666663</v>
      </c>
      <c r="HH95" s="14" t="s">
        <v>10</v>
      </c>
      <c r="HI95" s="14" t="s">
        <v>10</v>
      </c>
      <c r="HJ95" s="14" t="s">
        <v>10</v>
      </c>
      <c r="HK95" s="14" t="s">
        <v>10</v>
      </c>
      <c r="HL95" s="14" t="s">
        <v>10</v>
      </c>
      <c r="HM95" s="5">
        <f t="shared" si="195"/>
        <v>10</v>
      </c>
      <c r="HN95" s="5">
        <f t="shared" si="196"/>
        <v>4</v>
      </c>
      <c r="HO95" s="5">
        <f t="shared" si="197"/>
        <v>6</v>
      </c>
      <c r="HP95" s="5">
        <f t="shared" si="198"/>
        <v>11</v>
      </c>
      <c r="HQ95" s="5">
        <f t="shared" si="199"/>
        <v>7</v>
      </c>
    </row>
    <row r="96" spans="1:225" x14ac:dyDescent="0.25">
      <c r="A96" s="13" t="s">
        <v>870</v>
      </c>
      <c r="B96" s="13" t="s">
        <v>777</v>
      </c>
      <c r="C96" s="13" t="s">
        <v>768</v>
      </c>
      <c r="D96" s="13" t="s">
        <v>766</v>
      </c>
      <c r="E96" s="12">
        <v>2</v>
      </c>
      <c r="F96" s="12">
        <v>1</v>
      </c>
      <c r="G96" s="12">
        <v>2</v>
      </c>
      <c r="H96" s="12">
        <v>2</v>
      </c>
      <c r="I96" s="12">
        <v>2</v>
      </c>
      <c r="J96" s="12">
        <v>2</v>
      </c>
      <c r="K96" s="12">
        <v>2</v>
      </c>
      <c r="L96" s="12">
        <v>2</v>
      </c>
      <c r="M96" s="12">
        <v>2</v>
      </c>
      <c r="N96" s="12">
        <v>3</v>
      </c>
      <c r="O96" s="14" t="s">
        <v>10</v>
      </c>
      <c r="P96" s="14" t="s">
        <v>10</v>
      </c>
      <c r="Q96" s="14" t="s">
        <v>10</v>
      </c>
      <c r="R96" s="14" t="s">
        <v>10</v>
      </c>
      <c r="S96" s="14" t="s">
        <v>10</v>
      </c>
      <c r="T96" s="14" t="s">
        <v>10</v>
      </c>
      <c r="U96" s="14" t="s">
        <v>10</v>
      </c>
      <c r="V96" s="14" t="s">
        <v>10</v>
      </c>
      <c r="W96" s="14" t="s">
        <v>10</v>
      </c>
      <c r="X96" s="14" t="s">
        <v>10</v>
      </c>
      <c r="Y96" s="14" t="s">
        <v>10</v>
      </c>
      <c r="Z96" s="14" t="s">
        <v>10</v>
      </c>
      <c r="AA96" s="14" t="s">
        <v>10</v>
      </c>
      <c r="AB96" s="14" t="s">
        <v>10</v>
      </c>
      <c r="AC96" s="14" t="s">
        <v>10</v>
      </c>
      <c r="AD96" s="14" t="s">
        <v>10</v>
      </c>
      <c r="AE96" s="14" t="s">
        <v>10</v>
      </c>
      <c r="AF96" s="14" t="s">
        <v>10</v>
      </c>
      <c r="AG96" s="14" t="s">
        <v>10</v>
      </c>
      <c r="AH96" s="14" t="s">
        <v>10</v>
      </c>
      <c r="AI96" s="14" t="s">
        <v>10</v>
      </c>
      <c r="AJ96" s="14" t="s">
        <v>10</v>
      </c>
      <c r="AK96" s="14" t="s">
        <v>10</v>
      </c>
      <c r="AL96" s="14" t="s">
        <v>10</v>
      </c>
      <c r="AM96" s="14" t="s">
        <v>10</v>
      </c>
      <c r="AN96" s="14" t="s">
        <v>10</v>
      </c>
      <c r="AO96" s="14" t="s">
        <v>10</v>
      </c>
      <c r="AP96" s="14" t="s">
        <v>10</v>
      </c>
      <c r="AQ96" s="14" t="s">
        <v>10</v>
      </c>
      <c r="AR96" s="14" t="s">
        <v>10</v>
      </c>
      <c r="AS96" s="14" t="s">
        <v>10</v>
      </c>
      <c r="AT96" s="14" t="s">
        <v>10</v>
      </c>
      <c r="AU96" s="14" t="s">
        <v>10</v>
      </c>
      <c r="AV96" s="14" t="s">
        <v>10</v>
      </c>
      <c r="AW96" s="14" t="s">
        <v>10</v>
      </c>
      <c r="AX96" s="14" t="s">
        <v>10</v>
      </c>
      <c r="AY96" s="14" t="s">
        <v>10</v>
      </c>
      <c r="AZ96" s="14" t="s">
        <v>10</v>
      </c>
      <c r="BA96" s="14" t="s">
        <v>10</v>
      </c>
      <c r="BB96" s="14" t="s">
        <v>10</v>
      </c>
      <c r="BC96" s="14" t="s">
        <v>10</v>
      </c>
      <c r="BD96" s="14" t="s">
        <v>10</v>
      </c>
      <c r="BE96" s="14" t="s">
        <v>10</v>
      </c>
      <c r="BF96" s="14" t="s">
        <v>10</v>
      </c>
      <c r="BG96" s="14" t="s">
        <v>10</v>
      </c>
      <c r="BH96" s="14" t="s">
        <v>10</v>
      </c>
      <c r="BI96" s="14" t="s">
        <v>10</v>
      </c>
      <c r="BJ96" s="14" t="s">
        <v>10</v>
      </c>
      <c r="BK96" s="14" t="s">
        <v>10</v>
      </c>
      <c r="BL96" s="14" t="s">
        <v>10</v>
      </c>
      <c r="BM96" s="14" t="s">
        <v>10</v>
      </c>
      <c r="BN96" s="14" t="s">
        <v>10</v>
      </c>
      <c r="BO96" s="14" t="s">
        <v>10</v>
      </c>
      <c r="BP96" s="14" t="s">
        <v>10</v>
      </c>
      <c r="BQ96" s="14" t="s">
        <v>10</v>
      </c>
      <c r="BR96" s="14" t="s">
        <v>10</v>
      </c>
      <c r="BS96" s="14" t="s">
        <v>10</v>
      </c>
      <c r="BT96" s="14" t="s">
        <v>10</v>
      </c>
      <c r="BU96" s="14" t="s">
        <v>10</v>
      </c>
      <c r="BV96" s="14" t="s">
        <v>10</v>
      </c>
      <c r="BW96" s="14" t="s">
        <v>10</v>
      </c>
      <c r="BX96" s="14" t="s">
        <v>10</v>
      </c>
      <c r="BY96" s="14" t="s">
        <v>10</v>
      </c>
      <c r="BZ96" s="14" t="s">
        <v>10</v>
      </c>
      <c r="CA96" s="14" t="s">
        <v>10</v>
      </c>
      <c r="CB96" s="14" t="s">
        <v>10</v>
      </c>
      <c r="CC96" s="14" t="s">
        <v>10</v>
      </c>
      <c r="CD96" s="14" t="s">
        <v>10</v>
      </c>
      <c r="CE96" s="14" t="s">
        <v>10</v>
      </c>
      <c r="CF96" s="14" t="s">
        <v>10</v>
      </c>
      <c r="CG96" s="14" t="s">
        <v>10</v>
      </c>
      <c r="CH96" s="14" t="s">
        <v>10</v>
      </c>
      <c r="CI96" s="14" t="s">
        <v>10</v>
      </c>
      <c r="CJ96" s="14" t="s">
        <v>10</v>
      </c>
      <c r="CK96" s="14" t="s">
        <v>10</v>
      </c>
      <c r="CL96">
        <v>2</v>
      </c>
      <c r="CM96">
        <v>2</v>
      </c>
      <c r="CN96">
        <v>2</v>
      </c>
      <c r="CO96">
        <v>1</v>
      </c>
      <c r="CP96">
        <v>2</v>
      </c>
      <c r="CQ96">
        <v>0</v>
      </c>
      <c r="CR96">
        <v>2</v>
      </c>
      <c r="CS96">
        <v>2</v>
      </c>
      <c r="CT96">
        <v>2</v>
      </c>
      <c r="CU96">
        <v>2</v>
      </c>
      <c r="CV96">
        <v>1</v>
      </c>
      <c r="CW96">
        <v>2</v>
      </c>
      <c r="CX96">
        <v>1</v>
      </c>
      <c r="CY96">
        <v>1</v>
      </c>
      <c r="CZ96">
        <v>1</v>
      </c>
      <c r="DA96">
        <v>1</v>
      </c>
      <c r="DB96">
        <v>1</v>
      </c>
      <c r="DC96">
        <v>2</v>
      </c>
      <c r="DD96">
        <v>2</v>
      </c>
      <c r="DE96">
        <v>2</v>
      </c>
      <c r="DF96">
        <v>2</v>
      </c>
      <c r="DG96">
        <v>1</v>
      </c>
      <c r="DH96">
        <v>2</v>
      </c>
      <c r="DI96">
        <v>2</v>
      </c>
      <c r="DJ96">
        <v>1</v>
      </c>
      <c r="DK96">
        <v>2</v>
      </c>
      <c r="DL96">
        <v>2</v>
      </c>
      <c r="DM96">
        <v>1</v>
      </c>
      <c r="DN96">
        <v>1</v>
      </c>
      <c r="DO96">
        <v>2</v>
      </c>
      <c r="DP96">
        <v>2</v>
      </c>
      <c r="DQ96">
        <v>2</v>
      </c>
      <c r="DR96">
        <v>1</v>
      </c>
      <c r="DS96">
        <v>2</v>
      </c>
      <c r="DT96">
        <v>2</v>
      </c>
      <c r="DU96">
        <v>1</v>
      </c>
      <c r="DV96">
        <v>2</v>
      </c>
      <c r="DW96">
        <v>1</v>
      </c>
      <c r="DX96">
        <v>2</v>
      </c>
      <c r="DY96">
        <v>1</v>
      </c>
      <c r="DZ96">
        <v>2</v>
      </c>
      <c r="EA96">
        <v>1</v>
      </c>
      <c r="EB96">
        <v>2</v>
      </c>
      <c r="EC96" s="14" t="s">
        <v>10</v>
      </c>
      <c r="ED96" s="14" t="s">
        <v>10</v>
      </c>
      <c r="EE96" s="14" t="s">
        <v>10</v>
      </c>
      <c r="EF96" s="14" t="s">
        <v>10</v>
      </c>
      <c r="EG96" s="14" t="s">
        <v>10</v>
      </c>
      <c r="EH96" s="14" t="s">
        <v>10</v>
      </c>
      <c r="EI96" s="14" t="s">
        <v>10</v>
      </c>
      <c r="EJ96" s="14" t="s">
        <v>10</v>
      </c>
      <c r="EK96" s="14" t="s">
        <v>10</v>
      </c>
      <c r="EL96" s="14" t="s">
        <v>10</v>
      </c>
      <c r="EM96" s="14" t="s">
        <v>10</v>
      </c>
      <c r="EN96" s="14" t="s">
        <v>10</v>
      </c>
      <c r="EO96" s="14" t="s">
        <v>10</v>
      </c>
      <c r="EP96" s="14" t="s">
        <v>10</v>
      </c>
      <c r="EQ96" s="14" t="s">
        <v>10</v>
      </c>
      <c r="ER96" s="14" t="s">
        <v>10</v>
      </c>
      <c r="ES96" s="14" t="s">
        <v>10</v>
      </c>
      <c r="ET96" s="14" t="s">
        <v>10</v>
      </c>
      <c r="EU96" s="14" t="s">
        <v>10</v>
      </c>
      <c r="EV96" s="14" t="s">
        <v>10</v>
      </c>
      <c r="EW96" s="14" t="s">
        <v>10</v>
      </c>
      <c r="EX96" s="14" t="s">
        <v>10</v>
      </c>
      <c r="EY96" s="14" t="s">
        <v>10</v>
      </c>
      <c r="EZ96" s="14" t="s">
        <v>10</v>
      </c>
      <c r="FA96" s="14" t="s">
        <v>10</v>
      </c>
      <c r="FB96" s="14" t="s">
        <v>10</v>
      </c>
      <c r="FC96" s="14" t="s">
        <v>10</v>
      </c>
      <c r="FD96" s="14" t="s">
        <v>10</v>
      </c>
      <c r="FE96" s="14" t="s">
        <v>10</v>
      </c>
      <c r="FF96" s="14" t="s">
        <v>10</v>
      </c>
      <c r="FG96">
        <v>1</v>
      </c>
      <c r="FH96">
        <v>1</v>
      </c>
      <c r="FI96">
        <v>2</v>
      </c>
      <c r="FJ96">
        <v>1</v>
      </c>
      <c r="FK96">
        <v>2</v>
      </c>
      <c r="FL96">
        <v>3</v>
      </c>
      <c r="FM96">
        <v>1</v>
      </c>
      <c r="FN96">
        <v>2</v>
      </c>
      <c r="FO96">
        <v>2</v>
      </c>
      <c r="FP96">
        <v>2</v>
      </c>
      <c r="FQ96">
        <v>2</v>
      </c>
      <c r="FR96">
        <v>2</v>
      </c>
      <c r="FS96">
        <v>3</v>
      </c>
      <c r="FT96">
        <v>2</v>
      </c>
      <c r="FU96">
        <v>3</v>
      </c>
      <c r="FV96">
        <v>2</v>
      </c>
      <c r="FW96">
        <v>3</v>
      </c>
      <c r="FX96">
        <v>2</v>
      </c>
      <c r="FY96">
        <v>2</v>
      </c>
      <c r="FZ96">
        <v>2</v>
      </c>
      <c r="GA96" s="7" t="str">
        <f t="shared" si="173"/>
        <v>21572</v>
      </c>
      <c r="GB96" s="25" t="str">
        <f t="shared" si="174"/>
        <v>Female</v>
      </c>
      <c r="GC96" s="5" t="str">
        <f t="shared" si="191"/>
        <v>female</v>
      </c>
      <c r="GD96" s="5" t="str">
        <f t="shared" si="179"/>
        <v>18</v>
      </c>
      <c r="GE96" s="5" t="str">
        <f t="shared" si="180"/>
        <v>White</v>
      </c>
      <c r="GF96" s="5" t="str">
        <f t="shared" si="181"/>
        <v>notHisp/Lat</v>
      </c>
      <c r="GG96" s="5">
        <f t="shared" si="182"/>
        <v>1</v>
      </c>
      <c r="GH96" s="5">
        <f t="shared" si="183"/>
        <v>0</v>
      </c>
      <c r="GI96" s="5">
        <f t="shared" si="184"/>
        <v>0</v>
      </c>
      <c r="GJ96" s="5">
        <f t="shared" si="185"/>
        <v>0</v>
      </c>
      <c r="GK96" s="5">
        <f t="shared" si="186"/>
        <v>0</v>
      </c>
      <c r="GL96" s="5">
        <f t="shared" si="187"/>
        <v>2</v>
      </c>
      <c r="GM96" s="5">
        <f t="shared" si="188"/>
        <v>2</v>
      </c>
      <c r="GN96" s="5">
        <f t="shared" si="189"/>
        <v>2</v>
      </c>
      <c r="GO96" s="5">
        <f t="shared" si="190"/>
        <v>3</v>
      </c>
      <c r="GP96" s="2"/>
      <c r="GQ96" s="14" t="s">
        <v>10</v>
      </c>
      <c r="GR96" s="14" t="s">
        <v>10</v>
      </c>
      <c r="GS96" s="14" t="s">
        <v>10</v>
      </c>
      <c r="GT96" s="14" t="s">
        <v>10</v>
      </c>
      <c r="GU96" s="27" t="s">
        <v>10</v>
      </c>
      <c r="GV96" s="27" t="s">
        <v>10</v>
      </c>
      <c r="GW96" s="27" t="s">
        <v>10</v>
      </c>
      <c r="GX96" s="27" t="s">
        <v>10</v>
      </c>
      <c r="GY96" s="27" t="s">
        <v>10</v>
      </c>
      <c r="GZ96" s="27" t="s">
        <v>10</v>
      </c>
      <c r="HA96" s="27" t="s">
        <v>10</v>
      </c>
      <c r="HB96" s="5">
        <f t="shared" si="192"/>
        <v>24</v>
      </c>
      <c r="HC96" s="5" t="str">
        <f t="shared" si="193"/>
        <v>ok</v>
      </c>
      <c r="HD96" s="23">
        <v>2.1404254370836688E-3</v>
      </c>
      <c r="HE96" s="23">
        <f t="shared" si="194"/>
        <v>6.1467506673314043</v>
      </c>
      <c r="HF96" s="23">
        <v>1</v>
      </c>
      <c r="HG96" s="23">
        <v>0.66666666666666663</v>
      </c>
      <c r="HH96" s="14" t="s">
        <v>10</v>
      </c>
      <c r="HI96" s="14" t="s">
        <v>10</v>
      </c>
      <c r="HJ96" s="14" t="s">
        <v>10</v>
      </c>
      <c r="HK96" s="14" t="s">
        <v>10</v>
      </c>
      <c r="HL96" s="14" t="s">
        <v>10</v>
      </c>
      <c r="HM96" s="5">
        <f t="shared" si="195"/>
        <v>9</v>
      </c>
      <c r="HN96" s="5">
        <f t="shared" si="196"/>
        <v>5</v>
      </c>
      <c r="HO96" s="5">
        <f t="shared" si="197"/>
        <v>7</v>
      </c>
      <c r="HP96" s="5">
        <f t="shared" si="198"/>
        <v>12</v>
      </c>
      <c r="HQ96" s="5">
        <f t="shared" si="199"/>
        <v>11</v>
      </c>
    </row>
    <row r="97" spans="1:225" x14ac:dyDescent="0.25">
      <c r="A97" s="11">
        <v>21574</v>
      </c>
      <c r="B97" s="13" t="s">
        <v>774</v>
      </c>
      <c r="C97" s="13" t="s">
        <v>775</v>
      </c>
      <c r="D97" s="13" t="s">
        <v>766</v>
      </c>
      <c r="E97" s="12">
        <v>2</v>
      </c>
      <c r="F97" s="12">
        <v>1</v>
      </c>
      <c r="G97" s="12">
        <v>2</v>
      </c>
      <c r="H97" s="12">
        <v>2</v>
      </c>
      <c r="I97" s="12">
        <v>2</v>
      </c>
      <c r="J97" s="12">
        <v>1</v>
      </c>
      <c r="K97" s="12">
        <v>3</v>
      </c>
      <c r="L97" s="12">
        <v>2</v>
      </c>
      <c r="M97" s="12">
        <v>3</v>
      </c>
      <c r="N97" s="12">
        <v>1</v>
      </c>
      <c r="O97" s="14" t="s">
        <v>10</v>
      </c>
      <c r="P97" s="14" t="s">
        <v>10</v>
      </c>
      <c r="Q97" s="14" t="s">
        <v>10</v>
      </c>
      <c r="R97" s="14" t="s">
        <v>10</v>
      </c>
      <c r="S97" s="14" t="s">
        <v>10</v>
      </c>
      <c r="T97" s="14" t="s">
        <v>10</v>
      </c>
      <c r="U97" s="14" t="s">
        <v>10</v>
      </c>
      <c r="V97" s="14" t="s">
        <v>10</v>
      </c>
      <c r="W97" s="14" t="s">
        <v>10</v>
      </c>
      <c r="X97" s="14" t="s">
        <v>10</v>
      </c>
      <c r="Y97" s="14" t="s">
        <v>10</v>
      </c>
      <c r="Z97" s="14" t="s">
        <v>10</v>
      </c>
      <c r="AA97" s="14" t="s">
        <v>10</v>
      </c>
      <c r="AB97" s="14" t="s">
        <v>10</v>
      </c>
      <c r="AC97" s="14" t="s">
        <v>10</v>
      </c>
      <c r="AD97" s="14" t="s">
        <v>10</v>
      </c>
      <c r="AE97" s="14" t="s">
        <v>10</v>
      </c>
      <c r="AF97" s="14" t="s">
        <v>10</v>
      </c>
      <c r="AG97" s="14" t="s">
        <v>10</v>
      </c>
      <c r="AH97" s="14" t="s">
        <v>10</v>
      </c>
      <c r="AI97" s="14" t="s">
        <v>10</v>
      </c>
      <c r="AJ97" s="14" t="s">
        <v>10</v>
      </c>
      <c r="AK97" s="14" t="s">
        <v>10</v>
      </c>
      <c r="AL97" s="14" t="s">
        <v>10</v>
      </c>
      <c r="AM97" s="14" t="s">
        <v>10</v>
      </c>
      <c r="AN97" s="14" t="s">
        <v>10</v>
      </c>
      <c r="AO97" s="14" t="s">
        <v>10</v>
      </c>
      <c r="AP97" s="14" t="s">
        <v>10</v>
      </c>
      <c r="AQ97" s="14" t="s">
        <v>10</v>
      </c>
      <c r="AR97" s="14" t="s">
        <v>10</v>
      </c>
      <c r="AS97" s="14" t="s">
        <v>10</v>
      </c>
      <c r="AT97" s="14" t="s">
        <v>10</v>
      </c>
      <c r="AU97" s="14" t="s">
        <v>10</v>
      </c>
      <c r="AV97" s="14" t="s">
        <v>10</v>
      </c>
      <c r="AW97" s="14" t="s">
        <v>10</v>
      </c>
      <c r="AX97" s="14" t="s">
        <v>10</v>
      </c>
      <c r="AY97" s="14" t="s">
        <v>10</v>
      </c>
      <c r="AZ97" s="14" t="s">
        <v>10</v>
      </c>
      <c r="BA97" s="14" t="s">
        <v>10</v>
      </c>
      <c r="BB97" s="14" t="s">
        <v>10</v>
      </c>
      <c r="BC97" s="14" t="s">
        <v>10</v>
      </c>
      <c r="BD97" s="14" t="s">
        <v>10</v>
      </c>
      <c r="BE97" s="14" t="s">
        <v>10</v>
      </c>
      <c r="BF97" s="14" t="s">
        <v>10</v>
      </c>
      <c r="BG97" s="14" t="s">
        <v>10</v>
      </c>
      <c r="BH97" s="14" t="s">
        <v>10</v>
      </c>
      <c r="BI97" s="14" t="s">
        <v>10</v>
      </c>
      <c r="BJ97" s="14" t="s">
        <v>10</v>
      </c>
      <c r="BK97" s="14" t="s">
        <v>10</v>
      </c>
      <c r="BL97" s="14" t="s">
        <v>10</v>
      </c>
      <c r="BM97" s="14" t="s">
        <v>10</v>
      </c>
      <c r="BN97" s="14" t="s">
        <v>10</v>
      </c>
      <c r="BO97" s="14" t="s">
        <v>10</v>
      </c>
      <c r="BP97" s="14" t="s">
        <v>10</v>
      </c>
      <c r="BQ97" s="14" t="s">
        <v>10</v>
      </c>
      <c r="BR97" s="14" t="s">
        <v>10</v>
      </c>
      <c r="BS97" s="14" t="s">
        <v>10</v>
      </c>
      <c r="BT97" s="14" t="s">
        <v>10</v>
      </c>
      <c r="BU97" s="14" t="s">
        <v>10</v>
      </c>
      <c r="BV97" s="14" t="s">
        <v>10</v>
      </c>
      <c r="BW97" s="14" t="s">
        <v>10</v>
      </c>
      <c r="BX97" s="14" t="s">
        <v>10</v>
      </c>
      <c r="BY97" s="14" t="s">
        <v>10</v>
      </c>
      <c r="BZ97" s="14" t="s">
        <v>10</v>
      </c>
      <c r="CA97" s="14" t="s">
        <v>10</v>
      </c>
      <c r="CB97" s="14" t="s">
        <v>10</v>
      </c>
      <c r="CC97" s="14" t="s">
        <v>10</v>
      </c>
      <c r="CD97" s="14" t="s">
        <v>10</v>
      </c>
      <c r="CE97" s="14" t="s">
        <v>10</v>
      </c>
      <c r="CF97" s="14" t="s">
        <v>10</v>
      </c>
      <c r="CG97" s="14" t="s">
        <v>10</v>
      </c>
      <c r="CH97" s="14" t="s">
        <v>10</v>
      </c>
      <c r="CI97" s="14" t="s">
        <v>10</v>
      </c>
      <c r="CJ97" s="14" t="s">
        <v>10</v>
      </c>
      <c r="CK97" s="14" t="s">
        <v>10</v>
      </c>
      <c r="CL97">
        <v>2</v>
      </c>
      <c r="CM97">
        <v>2</v>
      </c>
      <c r="CN97">
        <v>0</v>
      </c>
      <c r="CO97">
        <v>0</v>
      </c>
      <c r="CP97">
        <v>2</v>
      </c>
      <c r="CQ97">
        <v>2</v>
      </c>
      <c r="CR97">
        <v>2</v>
      </c>
      <c r="CS97">
        <v>0</v>
      </c>
      <c r="CT97">
        <v>1</v>
      </c>
      <c r="CU97">
        <v>1</v>
      </c>
      <c r="CV97">
        <v>0</v>
      </c>
      <c r="CW97">
        <v>2</v>
      </c>
      <c r="CX97">
        <v>1</v>
      </c>
      <c r="CY97">
        <v>1</v>
      </c>
      <c r="CZ97">
        <v>0</v>
      </c>
      <c r="DA97">
        <v>0</v>
      </c>
      <c r="DB97">
        <v>1</v>
      </c>
      <c r="DC97">
        <v>1</v>
      </c>
      <c r="DD97">
        <v>2</v>
      </c>
      <c r="DE97">
        <v>2</v>
      </c>
      <c r="DF97">
        <v>1</v>
      </c>
      <c r="DG97">
        <v>1</v>
      </c>
      <c r="DH97">
        <v>2</v>
      </c>
      <c r="DI97">
        <v>2</v>
      </c>
      <c r="DJ97">
        <v>1</v>
      </c>
      <c r="DK97">
        <v>1</v>
      </c>
      <c r="DL97">
        <v>2</v>
      </c>
      <c r="DM97">
        <v>1</v>
      </c>
      <c r="DN97">
        <v>1</v>
      </c>
      <c r="DO97">
        <v>1</v>
      </c>
      <c r="DP97">
        <v>1</v>
      </c>
      <c r="DQ97">
        <v>1</v>
      </c>
      <c r="DR97">
        <v>1</v>
      </c>
      <c r="DS97">
        <v>2</v>
      </c>
      <c r="DT97">
        <v>2</v>
      </c>
      <c r="DU97">
        <v>1</v>
      </c>
      <c r="DV97">
        <v>2</v>
      </c>
      <c r="DW97">
        <v>1</v>
      </c>
      <c r="DX97">
        <v>1</v>
      </c>
      <c r="DY97">
        <v>1</v>
      </c>
      <c r="DZ97">
        <v>2</v>
      </c>
      <c r="EA97">
        <v>1</v>
      </c>
      <c r="EB97">
        <v>2</v>
      </c>
      <c r="EC97" s="14" t="s">
        <v>10</v>
      </c>
      <c r="ED97" s="14" t="s">
        <v>10</v>
      </c>
      <c r="EE97" s="14" t="s">
        <v>10</v>
      </c>
      <c r="EF97" s="14" t="s">
        <v>10</v>
      </c>
      <c r="EG97" s="14" t="s">
        <v>10</v>
      </c>
      <c r="EH97" s="14" t="s">
        <v>10</v>
      </c>
      <c r="EI97" s="14" t="s">
        <v>10</v>
      </c>
      <c r="EJ97" s="14" t="s">
        <v>10</v>
      </c>
      <c r="EK97" s="14" t="s">
        <v>10</v>
      </c>
      <c r="EL97" s="14" t="s">
        <v>10</v>
      </c>
      <c r="EM97" s="14" t="s">
        <v>10</v>
      </c>
      <c r="EN97" s="14" t="s">
        <v>10</v>
      </c>
      <c r="EO97" s="14" t="s">
        <v>10</v>
      </c>
      <c r="EP97" s="14" t="s">
        <v>10</v>
      </c>
      <c r="EQ97" s="14" t="s">
        <v>10</v>
      </c>
      <c r="ER97" s="14" t="s">
        <v>10</v>
      </c>
      <c r="ES97" s="14" t="s">
        <v>10</v>
      </c>
      <c r="ET97" s="14" t="s">
        <v>10</v>
      </c>
      <c r="EU97" s="14" t="s">
        <v>10</v>
      </c>
      <c r="EV97" s="14" t="s">
        <v>10</v>
      </c>
      <c r="EW97" s="14" t="s">
        <v>10</v>
      </c>
      <c r="EX97" s="14" t="s">
        <v>10</v>
      </c>
      <c r="EY97" s="14" t="s">
        <v>10</v>
      </c>
      <c r="EZ97" s="14" t="s">
        <v>10</v>
      </c>
      <c r="FA97" s="14" t="s">
        <v>10</v>
      </c>
      <c r="FB97" s="14" t="s">
        <v>10</v>
      </c>
      <c r="FC97" s="14" t="s">
        <v>10</v>
      </c>
      <c r="FD97" s="14" t="s">
        <v>10</v>
      </c>
      <c r="FE97" s="14" t="s">
        <v>10</v>
      </c>
      <c r="FF97" s="14" t="s">
        <v>10</v>
      </c>
      <c r="FG97">
        <v>3</v>
      </c>
      <c r="FH97">
        <v>3</v>
      </c>
      <c r="FI97">
        <v>3</v>
      </c>
      <c r="FJ97">
        <v>2</v>
      </c>
      <c r="FK97">
        <v>4</v>
      </c>
      <c r="FL97">
        <v>2</v>
      </c>
      <c r="FM97">
        <v>3</v>
      </c>
      <c r="FN97">
        <v>1</v>
      </c>
      <c r="FO97">
        <v>3</v>
      </c>
      <c r="FP97">
        <v>4</v>
      </c>
      <c r="FQ97">
        <v>3</v>
      </c>
      <c r="FR97">
        <v>1</v>
      </c>
      <c r="FS97">
        <v>3</v>
      </c>
      <c r="FT97">
        <v>3</v>
      </c>
      <c r="FU97">
        <v>3</v>
      </c>
      <c r="FV97">
        <v>4</v>
      </c>
      <c r="FW97">
        <v>3</v>
      </c>
      <c r="FX97">
        <v>4</v>
      </c>
      <c r="FY97">
        <v>4</v>
      </c>
      <c r="FZ97">
        <v>4</v>
      </c>
      <c r="GA97" s="7">
        <f t="shared" si="173"/>
        <v>21574</v>
      </c>
      <c r="GB97" s="25" t="str">
        <f t="shared" si="174"/>
        <v>Male</v>
      </c>
      <c r="GC97" s="5" t="str">
        <f t="shared" si="191"/>
        <v>Male</v>
      </c>
      <c r="GD97" s="5" t="str">
        <f t="shared" si="179"/>
        <v>19</v>
      </c>
      <c r="GE97" s="5" t="str">
        <f t="shared" si="180"/>
        <v>White</v>
      </c>
      <c r="GF97" s="5" t="str">
        <f t="shared" si="181"/>
        <v>notHisp/Lat</v>
      </c>
      <c r="GG97" s="5">
        <f t="shared" si="182"/>
        <v>1</v>
      </c>
      <c r="GH97" s="5">
        <f t="shared" si="183"/>
        <v>0</v>
      </c>
      <c r="GI97" s="5">
        <f t="shared" si="184"/>
        <v>0</v>
      </c>
      <c r="GJ97" s="5">
        <f t="shared" si="185"/>
        <v>0</v>
      </c>
      <c r="GK97" s="5">
        <f t="shared" si="186"/>
        <v>1</v>
      </c>
      <c r="GL97" s="5">
        <f t="shared" si="187"/>
        <v>3</v>
      </c>
      <c r="GM97" s="5">
        <f t="shared" si="188"/>
        <v>2</v>
      </c>
      <c r="GN97" s="5">
        <f t="shared" si="189"/>
        <v>3</v>
      </c>
      <c r="GO97" s="5">
        <f t="shared" si="190"/>
        <v>1</v>
      </c>
      <c r="GP97" s="2"/>
      <c r="GQ97" s="14" t="s">
        <v>10</v>
      </c>
      <c r="GR97" s="14" t="s">
        <v>10</v>
      </c>
      <c r="GS97" s="14" t="s">
        <v>10</v>
      </c>
      <c r="GT97" s="14" t="s">
        <v>10</v>
      </c>
      <c r="GU97" s="27" t="s">
        <v>10</v>
      </c>
      <c r="GV97" s="27" t="s">
        <v>10</v>
      </c>
      <c r="GW97" s="27" t="s">
        <v>10</v>
      </c>
      <c r="GX97" s="27" t="s">
        <v>10</v>
      </c>
      <c r="GY97" s="27" t="s">
        <v>10</v>
      </c>
      <c r="GZ97" s="27" t="s">
        <v>10</v>
      </c>
      <c r="HA97" s="27" t="s">
        <v>10</v>
      </c>
      <c r="HB97" s="5">
        <f t="shared" si="192"/>
        <v>20</v>
      </c>
      <c r="HC97" s="5" t="str">
        <f t="shared" si="193"/>
        <v>ok</v>
      </c>
      <c r="HD97" s="23">
        <v>1.3431114183579906E-2</v>
      </c>
      <c r="HE97" s="23">
        <f t="shared" si="194"/>
        <v>4.3101813095962944</v>
      </c>
      <c r="HF97" s="23">
        <v>0.85185185185185186</v>
      </c>
      <c r="HG97" s="23">
        <v>0.33333333333333331</v>
      </c>
      <c r="HH97" s="14" t="s">
        <v>10</v>
      </c>
      <c r="HI97" s="14" t="s">
        <v>10</v>
      </c>
      <c r="HJ97" s="14" t="s">
        <v>10</v>
      </c>
      <c r="HK97" s="14" t="s">
        <v>10</v>
      </c>
      <c r="HL97" s="14" t="s">
        <v>10</v>
      </c>
      <c r="HM97" s="5">
        <f t="shared" si="195"/>
        <v>11</v>
      </c>
      <c r="HN97" s="5">
        <f t="shared" si="196"/>
        <v>11</v>
      </c>
      <c r="HO97" s="5">
        <f t="shared" si="197"/>
        <v>12</v>
      </c>
      <c r="HP97" s="5">
        <f t="shared" si="198"/>
        <v>6</v>
      </c>
      <c r="HQ97" s="5">
        <f t="shared" si="199"/>
        <v>6</v>
      </c>
    </row>
    <row r="98" spans="1:225" x14ac:dyDescent="0.25">
      <c r="A98" s="11">
        <v>21577</v>
      </c>
      <c r="B98" s="13" t="s">
        <v>764</v>
      </c>
      <c r="C98" s="13" t="s">
        <v>768</v>
      </c>
      <c r="D98" s="13" t="s">
        <v>766</v>
      </c>
      <c r="E98" s="12">
        <v>2</v>
      </c>
      <c r="F98" s="12">
        <v>2</v>
      </c>
      <c r="G98" s="12">
        <v>1</v>
      </c>
      <c r="H98" s="12">
        <v>1</v>
      </c>
      <c r="I98" s="12">
        <v>2</v>
      </c>
      <c r="J98" s="12">
        <v>2</v>
      </c>
      <c r="K98" s="12">
        <v>1</v>
      </c>
      <c r="L98" s="12">
        <v>2</v>
      </c>
      <c r="M98" s="12">
        <v>3</v>
      </c>
      <c r="N98" s="12">
        <v>1</v>
      </c>
      <c r="O98" s="14" t="s">
        <v>10</v>
      </c>
      <c r="P98" s="14" t="s">
        <v>10</v>
      </c>
      <c r="Q98" s="14" t="s">
        <v>10</v>
      </c>
      <c r="R98" s="14" t="s">
        <v>10</v>
      </c>
      <c r="S98" s="14" t="s">
        <v>10</v>
      </c>
      <c r="T98" s="14" t="s">
        <v>10</v>
      </c>
      <c r="U98" s="14" t="s">
        <v>10</v>
      </c>
      <c r="V98" s="14" t="s">
        <v>10</v>
      </c>
      <c r="W98" s="14" t="s">
        <v>10</v>
      </c>
      <c r="X98" s="14" t="s">
        <v>10</v>
      </c>
      <c r="Y98" s="14" t="s">
        <v>10</v>
      </c>
      <c r="Z98" s="14" t="s">
        <v>10</v>
      </c>
      <c r="AA98" s="14" t="s">
        <v>10</v>
      </c>
      <c r="AB98" s="14" t="s">
        <v>10</v>
      </c>
      <c r="AC98" s="14" t="s">
        <v>10</v>
      </c>
      <c r="AD98" s="14" t="s">
        <v>10</v>
      </c>
      <c r="AE98" s="14" t="s">
        <v>10</v>
      </c>
      <c r="AF98" s="14" t="s">
        <v>10</v>
      </c>
      <c r="AG98" s="14" t="s">
        <v>10</v>
      </c>
      <c r="AH98" s="14" t="s">
        <v>10</v>
      </c>
      <c r="AI98" s="14" t="s">
        <v>10</v>
      </c>
      <c r="AJ98" s="14" t="s">
        <v>10</v>
      </c>
      <c r="AK98" s="14" t="s">
        <v>10</v>
      </c>
      <c r="AL98" s="14" t="s">
        <v>10</v>
      </c>
      <c r="AM98" s="14" t="s">
        <v>10</v>
      </c>
      <c r="AN98" s="14" t="s">
        <v>10</v>
      </c>
      <c r="AO98" s="14" t="s">
        <v>10</v>
      </c>
      <c r="AP98" s="14" t="s">
        <v>10</v>
      </c>
      <c r="AQ98" s="14" t="s">
        <v>10</v>
      </c>
      <c r="AR98" s="14" t="s">
        <v>10</v>
      </c>
      <c r="AS98" s="14" t="s">
        <v>10</v>
      </c>
      <c r="AT98" s="14" t="s">
        <v>10</v>
      </c>
      <c r="AU98" s="14" t="s">
        <v>10</v>
      </c>
      <c r="AV98" s="14" t="s">
        <v>10</v>
      </c>
      <c r="AW98" s="14" t="s">
        <v>10</v>
      </c>
      <c r="AX98" s="14" t="s">
        <v>10</v>
      </c>
      <c r="AY98" s="14" t="s">
        <v>10</v>
      </c>
      <c r="AZ98" s="14" t="s">
        <v>10</v>
      </c>
      <c r="BA98" s="14" t="s">
        <v>10</v>
      </c>
      <c r="BB98" s="14" t="s">
        <v>10</v>
      </c>
      <c r="BC98" s="14" t="s">
        <v>10</v>
      </c>
      <c r="BD98" s="14" t="s">
        <v>10</v>
      </c>
      <c r="BE98" s="14" t="s">
        <v>10</v>
      </c>
      <c r="BF98" s="14" t="s">
        <v>10</v>
      </c>
      <c r="BG98" s="14" t="s">
        <v>10</v>
      </c>
      <c r="BH98" s="14" t="s">
        <v>10</v>
      </c>
      <c r="BI98" s="14" t="s">
        <v>10</v>
      </c>
      <c r="BJ98" s="14" t="s">
        <v>10</v>
      </c>
      <c r="BK98" s="14" t="s">
        <v>10</v>
      </c>
      <c r="BL98" s="14" t="s">
        <v>10</v>
      </c>
      <c r="BM98" s="14" t="s">
        <v>10</v>
      </c>
      <c r="BN98" s="14" t="s">
        <v>10</v>
      </c>
      <c r="BO98" s="14" t="s">
        <v>10</v>
      </c>
      <c r="BP98" s="14" t="s">
        <v>10</v>
      </c>
      <c r="BQ98" s="14" t="s">
        <v>10</v>
      </c>
      <c r="BR98" s="14" t="s">
        <v>10</v>
      </c>
      <c r="BS98" s="14" t="s">
        <v>10</v>
      </c>
      <c r="BT98" s="14" t="s">
        <v>10</v>
      </c>
      <c r="BU98" s="14" t="s">
        <v>10</v>
      </c>
      <c r="BV98" s="14" t="s">
        <v>10</v>
      </c>
      <c r="BW98" s="14" t="s">
        <v>10</v>
      </c>
      <c r="BX98" s="14" t="s">
        <v>10</v>
      </c>
      <c r="BY98" s="14" t="s">
        <v>10</v>
      </c>
      <c r="BZ98" s="14" t="s">
        <v>10</v>
      </c>
      <c r="CA98" s="14" t="s">
        <v>10</v>
      </c>
      <c r="CB98" s="14" t="s">
        <v>10</v>
      </c>
      <c r="CC98" s="14" t="s">
        <v>10</v>
      </c>
      <c r="CD98" s="14" t="s">
        <v>10</v>
      </c>
      <c r="CE98" s="14" t="s">
        <v>10</v>
      </c>
      <c r="CF98" s="14" t="s">
        <v>10</v>
      </c>
      <c r="CG98" s="14" t="s">
        <v>10</v>
      </c>
      <c r="CH98" s="14" t="s">
        <v>10</v>
      </c>
      <c r="CI98" s="14" t="s">
        <v>10</v>
      </c>
      <c r="CJ98" s="14" t="s">
        <v>10</v>
      </c>
      <c r="CK98" s="14" t="s">
        <v>10</v>
      </c>
      <c r="CL98">
        <v>1</v>
      </c>
      <c r="CM98">
        <v>2</v>
      </c>
      <c r="CN98">
        <v>2</v>
      </c>
      <c r="CO98">
        <v>0</v>
      </c>
      <c r="CP98">
        <v>2</v>
      </c>
      <c r="CQ98">
        <v>0</v>
      </c>
      <c r="CR98">
        <v>2</v>
      </c>
      <c r="CS98">
        <v>1</v>
      </c>
      <c r="CT98">
        <v>2</v>
      </c>
      <c r="CU98">
        <v>2</v>
      </c>
      <c r="CV98">
        <v>0</v>
      </c>
      <c r="CW98">
        <v>1</v>
      </c>
      <c r="CX98">
        <v>1</v>
      </c>
      <c r="CY98">
        <v>1</v>
      </c>
      <c r="CZ98">
        <v>1</v>
      </c>
      <c r="DA98">
        <v>2</v>
      </c>
      <c r="DB98">
        <v>1</v>
      </c>
      <c r="DC98">
        <v>1</v>
      </c>
      <c r="DD98">
        <v>1</v>
      </c>
      <c r="DE98">
        <v>2</v>
      </c>
      <c r="DF98">
        <v>1</v>
      </c>
      <c r="DG98">
        <v>1</v>
      </c>
      <c r="DH98">
        <v>1</v>
      </c>
      <c r="DI98">
        <v>2</v>
      </c>
      <c r="DJ98">
        <v>1</v>
      </c>
      <c r="DK98">
        <v>1</v>
      </c>
      <c r="DL98">
        <v>2</v>
      </c>
      <c r="DM98">
        <v>1</v>
      </c>
      <c r="DN98">
        <v>1</v>
      </c>
      <c r="DO98">
        <v>2</v>
      </c>
      <c r="DP98">
        <v>1</v>
      </c>
      <c r="DQ98">
        <v>1</v>
      </c>
      <c r="DR98">
        <v>1</v>
      </c>
      <c r="DS98">
        <v>1</v>
      </c>
      <c r="DT98">
        <v>2</v>
      </c>
      <c r="DU98">
        <v>1</v>
      </c>
      <c r="DV98">
        <v>1</v>
      </c>
      <c r="DW98">
        <v>1</v>
      </c>
      <c r="DX98">
        <v>2</v>
      </c>
      <c r="DY98">
        <v>1</v>
      </c>
      <c r="DZ98">
        <v>2</v>
      </c>
      <c r="EA98">
        <v>1</v>
      </c>
      <c r="EB98">
        <v>2</v>
      </c>
      <c r="EC98" s="14" t="s">
        <v>10</v>
      </c>
      <c r="ED98" s="14" t="s">
        <v>10</v>
      </c>
      <c r="EE98" s="14" t="s">
        <v>10</v>
      </c>
      <c r="EF98" s="14" t="s">
        <v>10</v>
      </c>
      <c r="EG98" s="14" t="s">
        <v>10</v>
      </c>
      <c r="EH98" s="14" t="s">
        <v>10</v>
      </c>
      <c r="EI98" s="14" t="s">
        <v>10</v>
      </c>
      <c r="EJ98" s="14" t="s">
        <v>10</v>
      </c>
      <c r="EK98" s="14" t="s">
        <v>10</v>
      </c>
      <c r="EL98" s="14" t="s">
        <v>10</v>
      </c>
      <c r="EM98" s="14" t="s">
        <v>10</v>
      </c>
      <c r="EN98" s="14" t="s">
        <v>10</v>
      </c>
      <c r="EO98" s="14" t="s">
        <v>10</v>
      </c>
      <c r="EP98" s="14" t="s">
        <v>10</v>
      </c>
      <c r="EQ98" s="14" t="s">
        <v>10</v>
      </c>
      <c r="ER98" s="14" t="s">
        <v>10</v>
      </c>
      <c r="ES98" s="14" t="s">
        <v>10</v>
      </c>
      <c r="ET98" s="14" t="s">
        <v>10</v>
      </c>
      <c r="EU98" s="14" t="s">
        <v>10</v>
      </c>
      <c r="EV98" s="14" t="s">
        <v>10</v>
      </c>
      <c r="EW98" s="14" t="s">
        <v>10</v>
      </c>
      <c r="EX98" s="14" t="s">
        <v>10</v>
      </c>
      <c r="EY98" s="14" t="s">
        <v>10</v>
      </c>
      <c r="EZ98" s="14" t="s">
        <v>10</v>
      </c>
      <c r="FA98" s="14" t="s">
        <v>10</v>
      </c>
      <c r="FB98" s="14" t="s">
        <v>10</v>
      </c>
      <c r="FC98" s="14" t="s">
        <v>10</v>
      </c>
      <c r="FD98" s="14" t="s">
        <v>10</v>
      </c>
      <c r="FE98" s="14" t="s">
        <v>10</v>
      </c>
      <c r="FF98" s="14" t="s">
        <v>10</v>
      </c>
      <c r="FG98">
        <v>2</v>
      </c>
      <c r="FH98">
        <v>3</v>
      </c>
      <c r="FI98">
        <v>4</v>
      </c>
      <c r="FJ98">
        <v>3</v>
      </c>
      <c r="FK98">
        <v>2</v>
      </c>
      <c r="FL98">
        <v>3</v>
      </c>
      <c r="FM98">
        <v>2</v>
      </c>
      <c r="FN98">
        <v>3</v>
      </c>
      <c r="FO98">
        <v>3</v>
      </c>
      <c r="FP98">
        <v>4</v>
      </c>
      <c r="FQ98">
        <v>2</v>
      </c>
      <c r="FR98">
        <v>2</v>
      </c>
      <c r="FS98">
        <v>4</v>
      </c>
      <c r="FT98">
        <v>2</v>
      </c>
      <c r="FU98">
        <v>2</v>
      </c>
      <c r="FV98">
        <v>1</v>
      </c>
      <c r="FW98">
        <v>4</v>
      </c>
      <c r="FX98">
        <v>2</v>
      </c>
      <c r="FY98">
        <v>1</v>
      </c>
      <c r="FZ98">
        <v>4</v>
      </c>
      <c r="GA98" s="7">
        <f t="shared" si="173"/>
        <v>21577</v>
      </c>
      <c r="GB98" s="25" t="str">
        <f t="shared" si="174"/>
        <v>Female</v>
      </c>
      <c r="GC98" s="5" t="str">
        <f t="shared" si="191"/>
        <v>Female</v>
      </c>
      <c r="GD98" s="5" t="str">
        <f t="shared" si="179"/>
        <v>18</v>
      </c>
      <c r="GE98" s="5" t="str">
        <f t="shared" si="180"/>
        <v>White</v>
      </c>
      <c r="GF98" s="5" t="str">
        <f t="shared" si="181"/>
        <v>notHisp/Lat</v>
      </c>
      <c r="GG98" s="5">
        <f t="shared" si="182"/>
        <v>0</v>
      </c>
      <c r="GH98" s="5">
        <f t="shared" si="183"/>
        <v>1</v>
      </c>
      <c r="GI98" s="5">
        <f t="shared" si="184"/>
        <v>1</v>
      </c>
      <c r="GJ98" s="5">
        <f t="shared" si="185"/>
        <v>0</v>
      </c>
      <c r="GK98" s="5">
        <f t="shared" si="186"/>
        <v>0</v>
      </c>
      <c r="GL98" s="5">
        <f t="shared" si="187"/>
        <v>1</v>
      </c>
      <c r="GM98" s="5">
        <f t="shared" si="188"/>
        <v>2</v>
      </c>
      <c r="GN98" s="5">
        <f t="shared" si="189"/>
        <v>3</v>
      </c>
      <c r="GO98" s="5">
        <f t="shared" si="190"/>
        <v>1</v>
      </c>
      <c r="GP98" s="2"/>
      <c r="GQ98" s="14" t="s">
        <v>10</v>
      </c>
      <c r="GR98" s="14" t="s">
        <v>10</v>
      </c>
      <c r="GS98" s="14" t="s">
        <v>10</v>
      </c>
      <c r="GT98" s="14" t="s">
        <v>10</v>
      </c>
      <c r="GU98" s="27" t="s">
        <v>10</v>
      </c>
      <c r="GV98" s="27" t="s">
        <v>10</v>
      </c>
      <c r="GW98" s="27" t="s">
        <v>10</v>
      </c>
      <c r="GX98" s="27" t="s">
        <v>10</v>
      </c>
      <c r="GY98" s="27" t="s">
        <v>10</v>
      </c>
      <c r="GZ98" s="27" t="s">
        <v>10</v>
      </c>
      <c r="HA98" s="27" t="s">
        <v>10</v>
      </c>
      <c r="HB98" s="5">
        <f t="shared" si="192"/>
        <v>20</v>
      </c>
      <c r="HC98" s="5" t="str">
        <f t="shared" si="193"/>
        <v>ok</v>
      </c>
      <c r="HD98" s="23">
        <v>3.3984934882028854E-2</v>
      </c>
      <c r="HE98" s="23">
        <f t="shared" si="194"/>
        <v>3.3818379442651461</v>
      </c>
      <c r="HF98" s="23">
        <v>0.92592592592592593</v>
      </c>
      <c r="HG98" s="23">
        <v>0.44444444444444442</v>
      </c>
      <c r="HH98" s="14" t="s">
        <v>10</v>
      </c>
      <c r="HI98" s="14" t="s">
        <v>10</v>
      </c>
      <c r="HJ98" s="14" t="s">
        <v>10</v>
      </c>
      <c r="HK98" s="14" t="s">
        <v>10</v>
      </c>
      <c r="HL98" s="14" t="s">
        <v>10</v>
      </c>
      <c r="HM98" s="5">
        <f t="shared" si="195"/>
        <v>8</v>
      </c>
      <c r="HN98" s="5">
        <f t="shared" si="196"/>
        <v>9</v>
      </c>
      <c r="HO98" s="5">
        <f t="shared" si="197"/>
        <v>8</v>
      </c>
      <c r="HP98" s="5">
        <f t="shared" si="198"/>
        <v>12</v>
      </c>
      <c r="HQ98" s="5">
        <f t="shared" si="199"/>
        <v>4</v>
      </c>
    </row>
    <row r="99" spans="1:225" x14ac:dyDescent="0.25">
      <c r="A99" s="13" t="s">
        <v>871</v>
      </c>
      <c r="B99" s="13" t="s">
        <v>764</v>
      </c>
      <c r="C99" s="13" t="s">
        <v>768</v>
      </c>
      <c r="D99" s="13" t="s">
        <v>934</v>
      </c>
      <c r="E99" s="12">
        <v>1</v>
      </c>
      <c r="F99" s="12">
        <v>2</v>
      </c>
      <c r="G99" s="12">
        <v>2</v>
      </c>
      <c r="H99" s="12">
        <v>2</v>
      </c>
      <c r="I99" s="12">
        <v>2</v>
      </c>
      <c r="J99" s="12">
        <v>2</v>
      </c>
      <c r="K99" s="12">
        <v>2</v>
      </c>
      <c r="L99" s="12">
        <v>3</v>
      </c>
      <c r="M99" s="12">
        <v>3</v>
      </c>
      <c r="N99" s="12">
        <v>3</v>
      </c>
      <c r="O99" s="14" t="s">
        <v>10</v>
      </c>
      <c r="P99" s="14" t="s">
        <v>10</v>
      </c>
      <c r="Q99" s="14" t="s">
        <v>10</v>
      </c>
      <c r="R99" s="14" t="s">
        <v>10</v>
      </c>
      <c r="S99" s="14" t="s">
        <v>10</v>
      </c>
      <c r="T99" s="14" t="s">
        <v>10</v>
      </c>
      <c r="U99" s="14" t="s">
        <v>10</v>
      </c>
      <c r="V99" s="14" t="s">
        <v>10</v>
      </c>
      <c r="W99" s="14" t="s">
        <v>10</v>
      </c>
      <c r="X99" s="14" t="s">
        <v>10</v>
      </c>
      <c r="Y99" s="14" t="s">
        <v>10</v>
      </c>
      <c r="Z99" s="14" t="s">
        <v>10</v>
      </c>
      <c r="AA99" s="14" t="s">
        <v>10</v>
      </c>
      <c r="AB99" s="14" t="s">
        <v>10</v>
      </c>
      <c r="AC99" s="14" t="s">
        <v>10</v>
      </c>
      <c r="AD99" s="14" t="s">
        <v>10</v>
      </c>
      <c r="AE99" s="14" t="s">
        <v>10</v>
      </c>
      <c r="AF99" s="14" t="s">
        <v>10</v>
      </c>
      <c r="AG99" s="14" t="s">
        <v>10</v>
      </c>
      <c r="AH99" s="14" t="s">
        <v>10</v>
      </c>
      <c r="AI99" s="14" t="s">
        <v>10</v>
      </c>
      <c r="AJ99" s="14" t="s">
        <v>10</v>
      </c>
      <c r="AK99" s="14" t="s">
        <v>10</v>
      </c>
      <c r="AL99" s="14" t="s">
        <v>10</v>
      </c>
      <c r="AM99" s="14" t="s">
        <v>10</v>
      </c>
      <c r="AN99" s="14" t="s">
        <v>10</v>
      </c>
      <c r="AO99" s="14" t="s">
        <v>10</v>
      </c>
      <c r="AP99" s="14" t="s">
        <v>10</v>
      </c>
      <c r="AQ99" s="14" t="s">
        <v>10</v>
      </c>
      <c r="AR99" s="14" t="s">
        <v>10</v>
      </c>
      <c r="AS99" s="14" t="s">
        <v>10</v>
      </c>
      <c r="AT99" s="14" t="s">
        <v>10</v>
      </c>
      <c r="AU99" s="14" t="s">
        <v>10</v>
      </c>
      <c r="AV99" s="14" t="s">
        <v>10</v>
      </c>
      <c r="AW99" s="14" t="s">
        <v>10</v>
      </c>
      <c r="AX99" s="14" t="s">
        <v>10</v>
      </c>
      <c r="AY99" s="14" t="s">
        <v>10</v>
      </c>
      <c r="AZ99" s="14" t="s">
        <v>10</v>
      </c>
      <c r="BA99" s="14" t="s">
        <v>10</v>
      </c>
      <c r="BB99" s="14" t="s">
        <v>10</v>
      </c>
      <c r="BC99" s="14" t="s">
        <v>10</v>
      </c>
      <c r="BD99" s="14" t="s">
        <v>10</v>
      </c>
      <c r="BE99" s="14" t="s">
        <v>10</v>
      </c>
      <c r="BF99" s="14" t="s">
        <v>10</v>
      </c>
      <c r="BG99" s="14" t="s">
        <v>10</v>
      </c>
      <c r="BH99" s="14" t="s">
        <v>10</v>
      </c>
      <c r="BI99" s="14" t="s">
        <v>10</v>
      </c>
      <c r="BJ99" s="14" t="s">
        <v>10</v>
      </c>
      <c r="BK99" s="14" t="s">
        <v>10</v>
      </c>
      <c r="BL99" s="14" t="s">
        <v>10</v>
      </c>
      <c r="BM99" s="14" t="s">
        <v>10</v>
      </c>
      <c r="BN99" s="14" t="s">
        <v>10</v>
      </c>
      <c r="BO99" s="14" t="s">
        <v>10</v>
      </c>
      <c r="BP99" s="14" t="s">
        <v>10</v>
      </c>
      <c r="BQ99" s="14" t="s">
        <v>10</v>
      </c>
      <c r="BR99" s="14" t="s">
        <v>10</v>
      </c>
      <c r="BS99" s="14" t="s">
        <v>10</v>
      </c>
      <c r="BT99" s="14" t="s">
        <v>10</v>
      </c>
      <c r="BU99" s="14" t="s">
        <v>10</v>
      </c>
      <c r="BV99" s="14" t="s">
        <v>10</v>
      </c>
      <c r="BW99" s="14" t="s">
        <v>10</v>
      </c>
      <c r="BX99" s="14" t="s">
        <v>10</v>
      </c>
      <c r="BY99" s="14" t="s">
        <v>10</v>
      </c>
      <c r="BZ99" s="14" t="s">
        <v>10</v>
      </c>
      <c r="CA99" s="14" t="s">
        <v>10</v>
      </c>
      <c r="CB99" s="14" t="s">
        <v>10</v>
      </c>
      <c r="CC99" s="14" t="s">
        <v>10</v>
      </c>
      <c r="CD99" s="14" t="s">
        <v>10</v>
      </c>
      <c r="CE99" s="14" t="s">
        <v>10</v>
      </c>
      <c r="CF99" s="14" t="s">
        <v>10</v>
      </c>
      <c r="CG99" s="14" t="s">
        <v>10</v>
      </c>
      <c r="CH99" s="14" t="s">
        <v>10</v>
      </c>
      <c r="CI99" s="14" t="s">
        <v>10</v>
      </c>
      <c r="CJ99" s="14" t="s">
        <v>10</v>
      </c>
      <c r="CK99" s="14" t="s">
        <v>10</v>
      </c>
      <c r="CL99">
        <v>2</v>
      </c>
      <c r="CM99">
        <v>2</v>
      </c>
      <c r="CN99">
        <v>2</v>
      </c>
      <c r="CO99">
        <v>0</v>
      </c>
      <c r="CP99">
        <v>2</v>
      </c>
      <c r="CQ99">
        <v>0</v>
      </c>
      <c r="CR99">
        <v>2</v>
      </c>
      <c r="CS99">
        <v>2</v>
      </c>
      <c r="CT99">
        <v>1</v>
      </c>
      <c r="CU99">
        <v>1</v>
      </c>
      <c r="CV99">
        <v>1</v>
      </c>
      <c r="CW99">
        <v>2</v>
      </c>
      <c r="CX99">
        <v>1</v>
      </c>
      <c r="CY99">
        <v>1</v>
      </c>
      <c r="CZ99">
        <v>1</v>
      </c>
      <c r="DA99">
        <v>1</v>
      </c>
      <c r="DB99">
        <v>1</v>
      </c>
      <c r="DC99">
        <v>1</v>
      </c>
      <c r="DD99">
        <v>1</v>
      </c>
      <c r="DE99">
        <v>2</v>
      </c>
      <c r="DF99">
        <v>1</v>
      </c>
      <c r="DG99">
        <v>1</v>
      </c>
      <c r="DH99">
        <v>2</v>
      </c>
      <c r="DI99">
        <v>2</v>
      </c>
      <c r="DJ99">
        <v>1</v>
      </c>
      <c r="DK99">
        <v>1</v>
      </c>
      <c r="DL99">
        <v>2</v>
      </c>
      <c r="DM99">
        <v>1</v>
      </c>
      <c r="DN99">
        <v>1</v>
      </c>
      <c r="DO99" t="s">
        <v>763</v>
      </c>
      <c r="DP99">
        <v>1</v>
      </c>
      <c r="DQ99">
        <v>1</v>
      </c>
      <c r="DR99">
        <v>1</v>
      </c>
      <c r="DS99">
        <v>1</v>
      </c>
      <c r="DT99">
        <v>2</v>
      </c>
      <c r="DU99">
        <v>1</v>
      </c>
      <c r="DV99">
        <v>1</v>
      </c>
      <c r="DW99">
        <v>1</v>
      </c>
      <c r="DX99">
        <v>2</v>
      </c>
      <c r="DY99">
        <v>1</v>
      </c>
      <c r="DZ99">
        <v>2</v>
      </c>
      <c r="EA99">
        <v>1</v>
      </c>
      <c r="EB99">
        <v>2</v>
      </c>
      <c r="EC99" s="14" t="s">
        <v>10</v>
      </c>
      <c r="ED99" s="14" t="s">
        <v>10</v>
      </c>
      <c r="EE99" s="14" t="s">
        <v>10</v>
      </c>
      <c r="EF99" s="14" t="s">
        <v>10</v>
      </c>
      <c r="EG99" s="14" t="s">
        <v>10</v>
      </c>
      <c r="EH99" s="14" t="s">
        <v>10</v>
      </c>
      <c r="EI99" s="14" t="s">
        <v>10</v>
      </c>
      <c r="EJ99" s="14" t="s">
        <v>10</v>
      </c>
      <c r="EK99" s="14" t="s">
        <v>10</v>
      </c>
      <c r="EL99" s="14" t="s">
        <v>10</v>
      </c>
      <c r="EM99" s="14" t="s">
        <v>10</v>
      </c>
      <c r="EN99" s="14" t="s">
        <v>10</v>
      </c>
      <c r="EO99" s="14" t="s">
        <v>10</v>
      </c>
      <c r="EP99" s="14" t="s">
        <v>10</v>
      </c>
      <c r="EQ99" s="14" t="s">
        <v>10</v>
      </c>
      <c r="ER99" s="14" t="s">
        <v>10</v>
      </c>
      <c r="ES99" s="14" t="s">
        <v>10</v>
      </c>
      <c r="ET99" s="14" t="s">
        <v>10</v>
      </c>
      <c r="EU99" s="14" t="s">
        <v>10</v>
      </c>
      <c r="EV99" s="14" t="s">
        <v>10</v>
      </c>
      <c r="EW99" s="14" t="s">
        <v>10</v>
      </c>
      <c r="EX99" s="14" t="s">
        <v>10</v>
      </c>
      <c r="EY99" s="14" t="s">
        <v>10</v>
      </c>
      <c r="EZ99" s="14" t="s">
        <v>10</v>
      </c>
      <c r="FA99" s="14" t="s">
        <v>10</v>
      </c>
      <c r="FB99" s="14" t="s">
        <v>10</v>
      </c>
      <c r="FC99" s="14" t="s">
        <v>10</v>
      </c>
      <c r="FD99" s="14" t="s">
        <v>10</v>
      </c>
      <c r="FE99" s="14" t="s">
        <v>10</v>
      </c>
      <c r="FF99" s="14" t="s">
        <v>10</v>
      </c>
      <c r="FG99">
        <v>2</v>
      </c>
      <c r="FH99">
        <v>2</v>
      </c>
      <c r="FI99">
        <v>3</v>
      </c>
      <c r="FJ99">
        <v>2</v>
      </c>
      <c r="FK99">
        <v>2</v>
      </c>
      <c r="FL99">
        <v>4</v>
      </c>
      <c r="FM99">
        <v>2</v>
      </c>
      <c r="FN99">
        <v>3</v>
      </c>
      <c r="FO99">
        <v>3</v>
      </c>
      <c r="FP99">
        <v>3</v>
      </c>
      <c r="FQ99">
        <v>1</v>
      </c>
      <c r="FR99">
        <v>2</v>
      </c>
      <c r="FS99">
        <v>3</v>
      </c>
      <c r="FT99">
        <v>2</v>
      </c>
      <c r="FU99">
        <v>4</v>
      </c>
      <c r="FV99">
        <v>2</v>
      </c>
      <c r="FW99">
        <v>3</v>
      </c>
      <c r="FX99">
        <v>1</v>
      </c>
      <c r="FY99">
        <v>2</v>
      </c>
      <c r="FZ99">
        <v>4</v>
      </c>
      <c r="GA99" s="7" t="str">
        <f t="shared" si="173"/>
        <v>21578</v>
      </c>
      <c r="GB99" s="25" t="str">
        <f t="shared" si="174"/>
        <v>Female</v>
      </c>
      <c r="GC99" s="5" t="str">
        <f t="shared" si="191"/>
        <v>Female</v>
      </c>
      <c r="GD99" s="5" t="str">
        <f t="shared" si="179"/>
        <v>18</v>
      </c>
      <c r="GE99" s="5" t="str">
        <f t="shared" si="180"/>
        <v>Other/Mixed</v>
      </c>
      <c r="GF99" s="5" t="str">
        <f t="shared" si="181"/>
        <v>Hisp/Lat</v>
      </c>
      <c r="GG99" s="5">
        <f t="shared" si="182"/>
        <v>0</v>
      </c>
      <c r="GH99" s="5">
        <f t="shared" si="183"/>
        <v>0</v>
      </c>
      <c r="GI99" s="5">
        <f t="shared" si="184"/>
        <v>0</v>
      </c>
      <c r="GJ99" s="5">
        <f t="shared" si="185"/>
        <v>0</v>
      </c>
      <c r="GK99" s="5">
        <f t="shared" si="186"/>
        <v>0</v>
      </c>
      <c r="GL99" s="5">
        <f t="shared" si="187"/>
        <v>2</v>
      </c>
      <c r="GM99" s="5">
        <f t="shared" si="188"/>
        <v>3</v>
      </c>
      <c r="GN99" s="5">
        <f t="shared" si="189"/>
        <v>3</v>
      </c>
      <c r="GO99" s="5">
        <f t="shared" si="190"/>
        <v>3</v>
      </c>
      <c r="GP99" s="2"/>
      <c r="GQ99" s="14" t="s">
        <v>10</v>
      </c>
      <c r="GR99" s="14" t="s">
        <v>10</v>
      </c>
      <c r="GS99" s="14" t="s">
        <v>10</v>
      </c>
      <c r="GT99" s="14" t="s">
        <v>10</v>
      </c>
      <c r="GU99" s="27" t="s">
        <v>10</v>
      </c>
      <c r="GV99" s="27" t="s">
        <v>10</v>
      </c>
      <c r="GW99" s="27" t="s">
        <v>10</v>
      </c>
      <c r="GX99" s="27" t="s">
        <v>10</v>
      </c>
      <c r="GY99" s="27" t="s">
        <v>10</v>
      </c>
      <c r="GZ99" s="27" t="s">
        <v>10</v>
      </c>
      <c r="HA99" s="27" t="s">
        <v>10</v>
      </c>
      <c r="HB99" s="5">
        <f t="shared" si="192"/>
        <v>25</v>
      </c>
      <c r="HC99" s="5" t="s">
        <v>1015</v>
      </c>
      <c r="HD99" s="23">
        <v>3.436168896925007E-2</v>
      </c>
      <c r="HE99" s="23">
        <f t="shared" si="194"/>
        <v>3.3708130279737452</v>
      </c>
      <c r="HF99" s="23">
        <v>0.96296296296296291</v>
      </c>
      <c r="HG99" s="23">
        <v>0.44444444444444442</v>
      </c>
      <c r="HH99" s="14" t="s">
        <v>10</v>
      </c>
      <c r="HI99" s="14" t="s">
        <v>10</v>
      </c>
      <c r="HJ99" s="14" t="s">
        <v>10</v>
      </c>
      <c r="HK99" s="14" t="s">
        <v>10</v>
      </c>
      <c r="HL99" s="14" t="s">
        <v>10</v>
      </c>
      <c r="HM99" s="5">
        <f t="shared" si="195"/>
        <v>6</v>
      </c>
      <c r="HN99" s="5">
        <f t="shared" si="196"/>
        <v>7</v>
      </c>
      <c r="HO99" s="5">
        <f t="shared" si="197"/>
        <v>8</v>
      </c>
      <c r="HP99" s="5">
        <f t="shared" si="198"/>
        <v>12</v>
      </c>
      <c r="HQ99" s="5">
        <f t="shared" si="199"/>
        <v>7</v>
      </c>
    </row>
    <row r="100" spans="1:225" x14ac:dyDescent="0.25">
      <c r="A100" s="11">
        <v>21579</v>
      </c>
      <c r="B100" s="13" t="s">
        <v>774</v>
      </c>
      <c r="C100" s="13" t="s">
        <v>769</v>
      </c>
      <c r="D100" s="13" t="s">
        <v>766</v>
      </c>
      <c r="E100" s="12">
        <v>2</v>
      </c>
      <c r="F100" s="12">
        <v>2</v>
      </c>
      <c r="G100" s="12">
        <v>2</v>
      </c>
      <c r="H100" s="12">
        <v>2</v>
      </c>
      <c r="I100" s="12">
        <v>2</v>
      </c>
      <c r="J100" s="12">
        <v>1</v>
      </c>
      <c r="K100" s="12">
        <v>3</v>
      </c>
      <c r="L100" s="12">
        <v>3</v>
      </c>
      <c r="M100" s="12">
        <v>3</v>
      </c>
      <c r="N100" s="12">
        <v>2</v>
      </c>
      <c r="O100" s="14" t="s">
        <v>10</v>
      </c>
      <c r="P100" s="14" t="s">
        <v>10</v>
      </c>
      <c r="Q100" s="14" t="s">
        <v>10</v>
      </c>
      <c r="R100" s="14" t="s">
        <v>10</v>
      </c>
      <c r="S100" s="14" t="s">
        <v>10</v>
      </c>
      <c r="T100" s="14" t="s">
        <v>10</v>
      </c>
      <c r="U100" s="14" t="s">
        <v>10</v>
      </c>
      <c r="V100" s="14" t="s">
        <v>10</v>
      </c>
      <c r="W100" s="14" t="s">
        <v>10</v>
      </c>
      <c r="X100" s="14" t="s">
        <v>10</v>
      </c>
      <c r="Y100" s="14" t="s">
        <v>10</v>
      </c>
      <c r="Z100" s="14" t="s">
        <v>10</v>
      </c>
      <c r="AA100" s="14" t="s">
        <v>10</v>
      </c>
      <c r="AB100" s="14" t="s">
        <v>10</v>
      </c>
      <c r="AC100" s="14" t="s">
        <v>10</v>
      </c>
      <c r="AD100" s="14" t="s">
        <v>10</v>
      </c>
      <c r="AE100" s="14" t="s">
        <v>10</v>
      </c>
      <c r="AF100" s="14" t="s">
        <v>10</v>
      </c>
      <c r="AG100" s="14" t="s">
        <v>10</v>
      </c>
      <c r="AH100" s="14" t="s">
        <v>10</v>
      </c>
      <c r="AI100" s="14" t="s">
        <v>10</v>
      </c>
      <c r="AJ100" s="14" t="s">
        <v>10</v>
      </c>
      <c r="AK100" s="14" t="s">
        <v>10</v>
      </c>
      <c r="AL100" s="14" t="s">
        <v>10</v>
      </c>
      <c r="AM100" s="14" t="s">
        <v>10</v>
      </c>
      <c r="AN100" s="14" t="s">
        <v>10</v>
      </c>
      <c r="AO100" s="14" t="s">
        <v>10</v>
      </c>
      <c r="AP100" s="14" t="s">
        <v>10</v>
      </c>
      <c r="AQ100" s="14" t="s">
        <v>10</v>
      </c>
      <c r="AR100" s="14" t="s">
        <v>10</v>
      </c>
      <c r="AS100" s="14" t="s">
        <v>10</v>
      </c>
      <c r="AT100" s="14" t="s">
        <v>10</v>
      </c>
      <c r="AU100" s="14" t="s">
        <v>10</v>
      </c>
      <c r="AV100" s="14" t="s">
        <v>10</v>
      </c>
      <c r="AW100" s="14" t="s">
        <v>10</v>
      </c>
      <c r="AX100" s="14" t="s">
        <v>10</v>
      </c>
      <c r="AY100" s="14" t="s">
        <v>10</v>
      </c>
      <c r="AZ100" s="14" t="s">
        <v>10</v>
      </c>
      <c r="BA100" s="14" t="s">
        <v>10</v>
      </c>
      <c r="BB100" s="14" t="s">
        <v>10</v>
      </c>
      <c r="BC100" s="14" t="s">
        <v>10</v>
      </c>
      <c r="BD100" s="14" t="s">
        <v>10</v>
      </c>
      <c r="BE100" s="14" t="s">
        <v>10</v>
      </c>
      <c r="BF100" s="14" t="s">
        <v>10</v>
      </c>
      <c r="BG100" s="14" t="s">
        <v>10</v>
      </c>
      <c r="BH100" s="14" t="s">
        <v>10</v>
      </c>
      <c r="BI100" s="14" t="s">
        <v>10</v>
      </c>
      <c r="BJ100" s="14" t="s">
        <v>10</v>
      </c>
      <c r="BK100" s="14" t="s">
        <v>10</v>
      </c>
      <c r="BL100" s="14" t="s">
        <v>10</v>
      </c>
      <c r="BM100" s="14" t="s">
        <v>10</v>
      </c>
      <c r="BN100" s="14" t="s">
        <v>10</v>
      </c>
      <c r="BO100" s="14" t="s">
        <v>10</v>
      </c>
      <c r="BP100" s="14" t="s">
        <v>10</v>
      </c>
      <c r="BQ100" s="14" t="s">
        <v>10</v>
      </c>
      <c r="BR100" s="14" t="s">
        <v>10</v>
      </c>
      <c r="BS100" s="14" t="s">
        <v>10</v>
      </c>
      <c r="BT100" s="14" t="s">
        <v>10</v>
      </c>
      <c r="BU100" s="14" t="s">
        <v>10</v>
      </c>
      <c r="BV100" s="14" t="s">
        <v>10</v>
      </c>
      <c r="BW100" s="14" t="s">
        <v>10</v>
      </c>
      <c r="BX100" s="14" t="s">
        <v>10</v>
      </c>
      <c r="BY100" s="14" t="s">
        <v>10</v>
      </c>
      <c r="BZ100" s="14" t="s">
        <v>10</v>
      </c>
      <c r="CA100" s="14" t="s">
        <v>10</v>
      </c>
      <c r="CB100" s="14" t="s">
        <v>10</v>
      </c>
      <c r="CC100" s="14" t="s">
        <v>10</v>
      </c>
      <c r="CD100" s="14" t="s">
        <v>10</v>
      </c>
      <c r="CE100" s="14" t="s">
        <v>10</v>
      </c>
      <c r="CF100" s="14" t="s">
        <v>10</v>
      </c>
      <c r="CG100" s="14" t="s">
        <v>10</v>
      </c>
      <c r="CH100" s="14" t="s">
        <v>10</v>
      </c>
      <c r="CI100" s="14" t="s">
        <v>10</v>
      </c>
      <c r="CJ100" s="14" t="s">
        <v>10</v>
      </c>
      <c r="CK100" s="14" t="s">
        <v>10</v>
      </c>
      <c r="CL100">
        <v>2</v>
      </c>
      <c r="CM100">
        <v>2</v>
      </c>
      <c r="CN100">
        <v>2</v>
      </c>
      <c r="CO100">
        <v>0</v>
      </c>
      <c r="CP100">
        <v>2</v>
      </c>
      <c r="CQ100">
        <v>0</v>
      </c>
      <c r="CR100">
        <v>2</v>
      </c>
      <c r="CS100">
        <v>0</v>
      </c>
      <c r="CT100">
        <v>1</v>
      </c>
      <c r="CU100">
        <v>2</v>
      </c>
      <c r="CV100">
        <v>2</v>
      </c>
      <c r="CW100">
        <v>2</v>
      </c>
      <c r="CX100">
        <v>1</v>
      </c>
      <c r="CY100">
        <v>1</v>
      </c>
      <c r="CZ100">
        <v>0</v>
      </c>
      <c r="DA100">
        <v>0</v>
      </c>
      <c r="DB100">
        <v>1</v>
      </c>
      <c r="DC100">
        <v>2</v>
      </c>
      <c r="DD100">
        <v>2</v>
      </c>
      <c r="DE100">
        <v>2</v>
      </c>
      <c r="DF100">
        <v>1</v>
      </c>
      <c r="DG100">
        <v>1</v>
      </c>
      <c r="DH100">
        <v>2</v>
      </c>
      <c r="DI100">
        <v>2</v>
      </c>
      <c r="DJ100">
        <v>1</v>
      </c>
      <c r="DK100">
        <v>2</v>
      </c>
      <c r="DL100">
        <v>2</v>
      </c>
      <c r="DM100">
        <v>2</v>
      </c>
      <c r="DN100">
        <v>2</v>
      </c>
      <c r="DO100">
        <v>2</v>
      </c>
      <c r="DP100">
        <v>1</v>
      </c>
      <c r="DQ100">
        <v>2</v>
      </c>
      <c r="DR100">
        <v>1</v>
      </c>
      <c r="DS100">
        <v>2</v>
      </c>
      <c r="DT100">
        <v>2</v>
      </c>
      <c r="DU100">
        <v>1</v>
      </c>
      <c r="DV100">
        <v>2</v>
      </c>
      <c r="DW100">
        <v>1</v>
      </c>
      <c r="DX100">
        <v>2</v>
      </c>
      <c r="DY100">
        <v>2</v>
      </c>
      <c r="DZ100">
        <v>2</v>
      </c>
      <c r="EA100">
        <v>1</v>
      </c>
      <c r="EB100">
        <v>2</v>
      </c>
      <c r="EC100" s="14" t="s">
        <v>10</v>
      </c>
      <c r="ED100" s="14" t="s">
        <v>10</v>
      </c>
      <c r="EE100" s="14" t="s">
        <v>10</v>
      </c>
      <c r="EF100" s="14" t="s">
        <v>10</v>
      </c>
      <c r="EG100" s="14" t="s">
        <v>10</v>
      </c>
      <c r="EH100" s="14" t="s">
        <v>10</v>
      </c>
      <c r="EI100" s="14" t="s">
        <v>10</v>
      </c>
      <c r="EJ100" s="14" t="s">
        <v>10</v>
      </c>
      <c r="EK100" s="14" t="s">
        <v>10</v>
      </c>
      <c r="EL100" s="14" t="s">
        <v>10</v>
      </c>
      <c r="EM100" s="14" t="s">
        <v>10</v>
      </c>
      <c r="EN100" s="14" t="s">
        <v>10</v>
      </c>
      <c r="EO100" s="14" t="s">
        <v>10</v>
      </c>
      <c r="EP100" s="14" t="s">
        <v>10</v>
      </c>
      <c r="EQ100" s="14" t="s">
        <v>10</v>
      </c>
      <c r="ER100" s="14" t="s">
        <v>10</v>
      </c>
      <c r="ES100" s="14" t="s">
        <v>10</v>
      </c>
      <c r="ET100" s="14" t="s">
        <v>10</v>
      </c>
      <c r="EU100" s="14" t="s">
        <v>10</v>
      </c>
      <c r="EV100" s="14" t="s">
        <v>10</v>
      </c>
      <c r="EW100" s="14" t="s">
        <v>10</v>
      </c>
      <c r="EX100" s="14" t="s">
        <v>10</v>
      </c>
      <c r="EY100" s="14" t="s">
        <v>10</v>
      </c>
      <c r="EZ100" s="14" t="s">
        <v>10</v>
      </c>
      <c r="FA100" s="14" t="s">
        <v>10</v>
      </c>
      <c r="FB100" s="14" t="s">
        <v>10</v>
      </c>
      <c r="FC100" s="14" t="s">
        <v>10</v>
      </c>
      <c r="FD100" s="14" t="s">
        <v>10</v>
      </c>
      <c r="FE100" s="14" t="s">
        <v>10</v>
      </c>
      <c r="FF100" s="14" t="s">
        <v>10</v>
      </c>
      <c r="FG100">
        <v>1</v>
      </c>
      <c r="FH100">
        <v>2</v>
      </c>
      <c r="FI100">
        <v>3</v>
      </c>
      <c r="FJ100">
        <v>1</v>
      </c>
      <c r="FK100">
        <v>1</v>
      </c>
      <c r="FL100">
        <v>4</v>
      </c>
      <c r="FM100">
        <v>1</v>
      </c>
      <c r="FN100">
        <v>3</v>
      </c>
      <c r="FO100">
        <v>4</v>
      </c>
      <c r="FP100">
        <v>4</v>
      </c>
      <c r="FQ100">
        <v>1</v>
      </c>
      <c r="FR100">
        <v>2</v>
      </c>
      <c r="FS100">
        <v>4</v>
      </c>
      <c r="FT100">
        <v>2</v>
      </c>
      <c r="FU100">
        <v>4</v>
      </c>
      <c r="FV100">
        <v>1</v>
      </c>
      <c r="FW100">
        <v>3</v>
      </c>
      <c r="FX100">
        <v>4</v>
      </c>
      <c r="FY100">
        <v>1</v>
      </c>
      <c r="FZ100">
        <v>4</v>
      </c>
      <c r="GA100" s="7">
        <f t="shared" si="173"/>
        <v>21579</v>
      </c>
      <c r="GB100" s="25" t="str">
        <f t="shared" si="174"/>
        <v>Male</v>
      </c>
      <c r="GC100" s="5" t="str">
        <f t="shared" si="191"/>
        <v>Male</v>
      </c>
      <c r="GD100" s="5" t="str">
        <f t="shared" si="179"/>
        <v>24</v>
      </c>
      <c r="GE100" s="5" t="str">
        <f t="shared" si="180"/>
        <v>White</v>
      </c>
      <c r="GF100" s="5" t="str">
        <f t="shared" si="181"/>
        <v>notHisp/Lat</v>
      </c>
      <c r="GG100" s="5">
        <f t="shared" si="182"/>
        <v>0</v>
      </c>
      <c r="GH100" s="5">
        <f t="shared" si="183"/>
        <v>0</v>
      </c>
      <c r="GI100" s="5">
        <f t="shared" si="184"/>
        <v>0</v>
      </c>
      <c r="GJ100" s="5">
        <f t="shared" si="185"/>
        <v>0</v>
      </c>
      <c r="GK100" s="5">
        <f t="shared" si="186"/>
        <v>1</v>
      </c>
      <c r="GL100" s="5">
        <f t="shared" si="187"/>
        <v>3</v>
      </c>
      <c r="GM100" s="5">
        <f t="shared" si="188"/>
        <v>3</v>
      </c>
      <c r="GN100" s="5">
        <f t="shared" si="189"/>
        <v>3</v>
      </c>
      <c r="GO100" s="5">
        <f t="shared" si="190"/>
        <v>2</v>
      </c>
      <c r="GP100" s="2"/>
      <c r="GQ100" s="14" t="s">
        <v>10</v>
      </c>
      <c r="GR100" s="14" t="s">
        <v>10</v>
      </c>
      <c r="GS100" s="14" t="s">
        <v>10</v>
      </c>
      <c r="GT100" s="14" t="s">
        <v>10</v>
      </c>
      <c r="GU100" s="27" t="s">
        <v>10</v>
      </c>
      <c r="GV100" s="27" t="s">
        <v>10</v>
      </c>
      <c r="GW100" s="27" t="s">
        <v>10</v>
      </c>
      <c r="GX100" s="27" t="s">
        <v>10</v>
      </c>
      <c r="GY100" s="27" t="s">
        <v>10</v>
      </c>
      <c r="GZ100" s="27" t="s">
        <v>10</v>
      </c>
      <c r="HA100" s="27" t="s">
        <v>10</v>
      </c>
      <c r="HB100" s="5">
        <f t="shared" si="192"/>
        <v>27</v>
      </c>
      <c r="HC100" s="5" t="str">
        <f t="shared" si="193"/>
        <v>ok</v>
      </c>
      <c r="HD100" s="23">
        <v>1.5642923290274228E-3</v>
      </c>
      <c r="HE100" s="23">
        <f t="shared" si="194"/>
        <v>6.4603217431818756</v>
      </c>
      <c r="HF100" s="23">
        <v>0.85185185185185186</v>
      </c>
      <c r="HG100" s="23">
        <v>0.66666666666666663</v>
      </c>
      <c r="HH100" s="14" t="s">
        <v>10</v>
      </c>
      <c r="HI100" s="14" t="s">
        <v>10</v>
      </c>
      <c r="HJ100" s="14" t="s">
        <v>10</v>
      </c>
      <c r="HK100" s="14" t="s">
        <v>10</v>
      </c>
      <c r="HL100" s="14" t="s">
        <v>10</v>
      </c>
      <c r="HM100" s="5">
        <f t="shared" si="195"/>
        <v>5</v>
      </c>
      <c r="HN100" s="5">
        <f t="shared" si="196"/>
        <v>4</v>
      </c>
      <c r="HO100" s="5">
        <f t="shared" si="197"/>
        <v>6</v>
      </c>
      <c r="HP100" s="5">
        <f t="shared" si="198"/>
        <v>9</v>
      </c>
      <c r="HQ100" s="5">
        <f t="shared" si="199"/>
        <v>6</v>
      </c>
    </row>
    <row r="101" spans="1:225" x14ac:dyDescent="0.25">
      <c r="A101" s="11">
        <v>21583</v>
      </c>
      <c r="B101" s="13" t="s">
        <v>774</v>
      </c>
      <c r="C101" s="13" t="s">
        <v>775</v>
      </c>
      <c r="D101" s="13" t="s">
        <v>766</v>
      </c>
      <c r="E101" s="12">
        <v>2</v>
      </c>
      <c r="F101" s="12">
        <v>2</v>
      </c>
      <c r="G101" s="12">
        <v>2</v>
      </c>
      <c r="H101" s="12">
        <v>1</v>
      </c>
      <c r="I101" s="12">
        <v>2</v>
      </c>
      <c r="J101" s="12">
        <v>2</v>
      </c>
      <c r="K101" s="12">
        <v>3</v>
      </c>
      <c r="L101" s="12">
        <v>3</v>
      </c>
      <c r="M101" s="12">
        <v>3</v>
      </c>
      <c r="N101" s="12">
        <v>1</v>
      </c>
      <c r="O101" s="14" t="s">
        <v>10</v>
      </c>
      <c r="P101" s="14" t="s">
        <v>10</v>
      </c>
      <c r="Q101" s="14" t="s">
        <v>10</v>
      </c>
      <c r="R101" s="14" t="s">
        <v>10</v>
      </c>
      <c r="S101" s="14" t="s">
        <v>10</v>
      </c>
      <c r="T101" s="14" t="s">
        <v>10</v>
      </c>
      <c r="U101" s="14" t="s">
        <v>10</v>
      </c>
      <c r="V101" s="14" t="s">
        <v>10</v>
      </c>
      <c r="W101" s="14" t="s">
        <v>10</v>
      </c>
      <c r="X101" s="14" t="s">
        <v>10</v>
      </c>
      <c r="Y101" s="14" t="s">
        <v>10</v>
      </c>
      <c r="Z101" s="14" t="s">
        <v>10</v>
      </c>
      <c r="AA101" s="14" t="s">
        <v>10</v>
      </c>
      <c r="AB101" s="14" t="s">
        <v>10</v>
      </c>
      <c r="AC101" s="14" t="s">
        <v>10</v>
      </c>
      <c r="AD101" s="14" t="s">
        <v>10</v>
      </c>
      <c r="AE101" s="14" t="s">
        <v>10</v>
      </c>
      <c r="AF101" s="14" t="s">
        <v>10</v>
      </c>
      <c r="AG101" s="14" t="s">
        <v>10</v>
      </c>
      <c r="AH101" s="14" t="s">
        <v>10</v>
      </c>
      <c r="AI101" s="14" t="s">
        <v>10</v>
      </c>
      <c r="AJ101" s="14" t="s">
        <v>10</v>
      </c>
      <c r="AK101" s="14" t="s">
        <v>10</v>
      </c>
      <c r="AL101" s="14" t="s">
        <v>10</v>
      </c>
      <c r="AM101" s="14" t="s">
        <v>10</v>
      </c>
      <c r="AN101" s="14" t="s">
        <v>10</v>
      </c>
      <c r="AO101" s="14" t="s">
        <v>10</v>
      </c>
      <c r="AP101" s="14" t="s">
        <v>10</v>
      </c>
      <c r="AQ101" s="14" t="s">
        <v>10</v>
      </c>
      <c r="AR101" s="14" t="s">
        <v>10</v>
      </c>
      <c r="AS101" s="14" t="s">
        <v>10</v>
      </c>
      <c r="AT101" s="14" t="s">
        <v>10</v>
      </c>
      <c r="AU101" s="14" t="s">
        <v>10</v>
      </c>
      <c r="AV101" s="14" t="s">
        <v>10</v>
      </c>
      <c r="AW101" s="14" t="s">
        <v>10</v>
      </c>
      <c r="AX101" s="14" t="s">
        <v>10</v>
      </c>
      <c r="AY101" s="14" t="s">
        <v>10</v>
      </c>
      <c r="AZ101" s="14" t="s">
        <v>10</v>
      </c>
      <c r="BA101" s="14" t="s">
        <v>10</v>
      </c>
      <c r="BB101" s="14" t="s">
        <v>10</v>
      </c>
      <c r="BC101" s="14" t="s">
        <v>10</v>
      </c>
      <c r="BD101" s="14" t="s">
        <v>10</v>
      </c>
      <c r="BE101" s="14" t="s">
        <v>10</v>
      </c>
      <c r="BF101" s="14" t="s">
        <v>10</v>
      </c>
      <c r="BG101" s="14" t="s">
        <v>10</v>
      </c>
      <c r="BH101" s="14" t="s">
        <v>10</v>
      </c>
      <c r="BI101" s="14" t="s">
        <v>10</v>
      </c>
      <c r="BJ101" s="14" t="s">
        <v>10</v>
      </c>
      <c r="BK101" s="14" t="s">
        <v>10</v>
      </c>
      <c r="BL101" s="14" t="s">
        <v>10</v>
      </c>
      <c r="BM101" s="14" t="s">
        <v>10</v>
      </c>
      <c r="BN101" s="14" t="s">
        <v>10</v>
      </c>
      <c r="BO101" s="14" t="s">
        <v>10</v>
      </c>
      <c r="BP101" s="14" t="s">
        <v>10</v>
      </c>
      <c r="BQ101" s="14" t="s">
        <v>10</v>
      </c>
      <c r="BR101" s="14" t="s">
        <v>10</v>
      </c>
      <c r="BS101" s="14" t="s">
        <v>10</v>
      </c>
      <c r="BT101" s="14" t="s">
        <v>10</v>
      </c>
      <c r="BU101" s="14" t="s">
        <v>10</v>
      </c>
      <c r="BV101" s="14" t="s">
        <v>10</v>
      </c>
      <c r="BW101" s="14" t="s">
        <v>10</v>
      </c>
      <c r="BX101" s="14" t="s">
        <v>10</v>
      </c>
      <c r="BY101" s="14" t="s">
        <v>10</v>
      </c>
      <c r="BZ101" s="14" t="s">
        <v>10</v>
      </c>
      <c r="CA101" s="14" t="s">
        <v>10</v>
      </c>
      <c r="CB101" s="14" t="s">
        <v>10</v>
      </c>
      <c r="CC101" s="14" t="s">
        <v>10</v>
      </c>
      <c r="CD101" s="14" t="s">
        <v>10</v>
      </c>
      <c r="CE101" s="14" t="s">
        <v>10</v>
      </c>
      <c r="CF101" s="14" t="s">
        <v>10</v>
      </c>
      <c r="CG101" s="14" t="s">
        <v>10</v>
      </c>
      <c r="CH101" s="14" t="s">
        <v>10</v>
      </c>
      <c r="CI101" s="14" t="s">
        <v>10</v>
      </c>
      <c r="CJ101" s="14" t="s">
        <v>10</v>
      </c>
      <c r="CK101" s="14" t="s">
        <v>10</v>
      </c>
      <c r="CL101">
        <v>2</v>
      </c>
      <c r="CM101">
        <v>2</v>
      </c>
      <c r="CN101">
        <v>2</v>
      </c>
      <c r="CO101">
        <v>1</v>
      </c>
      <c r="CP101">
        <v>2</v>
      </c>
      <c r="CQ101">
        <v>0</v>
      </c>
      <c r="CR101">
        <v>2</v>
      </c>
      <c r="CS101">
        <v>1</v>
      </c>
      <c r="CT101">
        <v>1</v>
      </c>
      <c r="CU101">
        <v>1</v>
      </c>
      <c r="CV101">
        <v>1</v>
      </c>
      <c r="CW101">
        <v>2</v>
      </c>
      <c r="CX101">
        <v>0</v>
      </c>
      <c r="CY101">
        <v>1</v>
      </c>
      <c r="CZ101">
        <v>0</v>
      </c>
      <c r="DA101">
        <v>2</v>
      </c>
      <c r="DB101">
        <v>2</v>
      </c>
      <c r="DC101">
        <v>2</v>
      </c>
      <c r="DD101">
        <v>1</v>
      </c>
      <c r="DE101">
        <v>1</v>
      </c>
      <c r="DF101">
        <v>1</v>
      </c>
      <c r="DG101">
        <v>1</v>
      </c>
      <c r="DH101">
        <v>1</v>
      </c>
      <c r="DI101">
        <v>2</v>
      </c>
      <c r="DJ101">
        <v>2</v>
      </c>
      <c r="DK101">
        <v>2</v>
      </c>
      <c r="DL101">
        <v>2</v>
      </c>
      <c r="DM101">
        <v>2</v>
      </c>
      <c r="DN101">
        <v>1</v>
      </c>
      <c r="DO101">
        <v>1</v>
      </c>
      <c r="DP101">
        <v>1</v>
      </c>
      <c r="DQ101">
        <v>1</v>
      </c>
      <c r="DR101">
        <v>2</v>
      </c>
      <c r="DS101">
        <v>2</v>
      </c>
      <c r="DT101">
        <v>1</v>
      </c>
      <c r="DU101">
        <v>1</v>
      </c>
      <c r="DV101">
        <v>2</v>
      </c>
      <c r="DW101">
        <v>2</v>
      </c>
      <c r="DX101">
        <v>1</v>
      </c>
      <c r="DY101">
        <v>2</v>
      </c>
      <c r="DZ101">
        <v>1</v>
      </c>
      <c r="EA101">
        <v>1</v>
      </c>
      <c r="EB101">
        <v>2</v>
      </c>
      <c r="EC101" s="14" t="s">
        <v>10</v>
      </c>
      <c r="ED101" s="14" t="s">
        <v>10</v>
      </c>
      <c r="EE101" s="14" t="s">
        <v>10</v>
      </c>
      <c r="EF101" s="14" t="s">
        <v>10</v>
      </c>
      <c r="EG101" s="14" t="s">
        <v>10</v>
      </c>
      <c r="EH101" s="14" t="s">
        <v>10</v>
      </c>
      <c r="EI101" s="14" t="s">
        <v>10</v>
      </c>
      <c r="EJ101" s="14" t="s">
        <v>10</v>
      </c>
      <c r="EK101" s="14" t="s">
        <v>10</v>
      </c>
      <c r="EL101" s="14" t="s">
        <v>10</v>
      </c>
      <c r="EM101" s="14" t="s">
        <v>10</v>
      </c>
      <c r="EN101" s="14" t="s">
        <v>10</v>
      </c>
      <c r="EO101" s="14" t="s">
        <v>10</v>
      </c>
      <c r="EP101" s="14" t="s">
        <v>10</v>
      </c>
      <c r="EQ101" s="14" t="s">
        <v>10</v>
      </c>
      <c r="ER101" s="14" t="s">
        <v>10</v>
      </c>
      <c r="ES101" s="14" t="s">
        <v>10</v>
      </c>
      <c r="ET101" s="14" t="s">
        <v>10</v>
      </c>
      <c r="EU101" s="14" t="s">
        <v>10</v>
      </c>
      <c r="EV101" s="14" t="s">
        <v>10</v>
      </c>
      <c r="EW101" s="14" t="s">
        <v>10</v>
      </c>
      <c r="EX101" s="14" t="s">
        <v>10</v>
      </c>
      <c r="EY101" s="14" t="s">
        <v>10</v>
      </c>
      <c r="EZ101" s="14" t="s">
        <v>10</v>
      </c>
      <c r="FA101" s="14" t="s">
        <v>10</v>
      </c>
      <c r="FB101" s="14" t="s">
        <v>10</v>
      </c>
      <c r="FC101" s="14" t="s">
        <v>10</v>
      </c>
      <c r="FD101" s="14" t="s">
        <v>10</v>
      </c>
      <c r="FE101" s="14" t="s">
        <v>10</v>
      </c>
      <c r="FF101" s="14" t="s">
        <v>10</v>
      </c>
      <c r="FG101">
        <v>2</v>
      </c>
      <c r="FH101">
        <v>1</v>
      </c>
      <c r="FI101">
        <v>1</v>
      </c>
      <c r="FJ101">
        <v>2</v>
      </c>
      <c r="FK101">
        <v>2</v>
      </c>
      <c r="FL101">
        <v>2</v>
      </c>
      <c r="FM101">
        <v>2</v>
      </c>
      <c r="FN101">
        <v>2</v>
      </c>
      <c r="FO101">
        <v>3</v>
      </c>
      <c r="FP101">
        <v>3</v>
      </c>
      <c r="FQ101">
        <v>1</v>
      </c>
      <c r="FR101">
        <v>2</v>
      </c>
      <c r="FS101">
        <v>4</v>
      </c>
      <c r="FT101">
        <v>2</v>
      </c>
      <c r="FU101">
        <v>3</v>
      </c>
      <c r="FV101">
        <v>1</v>
      </c>
      <c r="FW101">
        <v>2</v>
      </c>
      <c r="FX101">
        <v>2</v>
      </c>
      <c r="FY101">
        <v>1</v>
      </c>
      <c r="FZ101">
        <v>3</v>
      </c>
      <c r="GA101" s="7">
        <f t="shared" si="173"/>
        <v>21583</v>
      </c>
      <c r="GB101" s="25" t="str">
        <f t="shared" si="174"/>
        <v>Male</v>
      </c>
      <c r="GC101" s="5" t="str">
        <f t="shared" si="191"/>
        <v>Male</v>
      </c>
      <c r="GD101" s="5" t="str">
        <f t="shared" si="179"/>
        <v>19</v>
      </c>
      <c r="GE101" s="5" t="str">
        <f t="shared" si="180"/>
        <v>White</v>
      </c>
      <c r="GF101" s="5" t="str">
        <f t="shared" si="181"/>
        <v>notHisp/Lat</v>
      </c>
      <c r="GG101" s="5">
        <f t="shared" si="182"/>
        <v>0</v>
      </c>
      <c r="GH101" s="5">
        <f t="shared" si="183"/>
        <v>0</v>
      </c>
      <c r="GI101" s="5">
        <f t="shared" si="184"/>
        <v>1</v>
      </c>
      <c r="GJ101" s="5">
        <f t="shared" si="185"/>
        <v>0</v>
      </c>
      <c r="GK101" s="5">
        <f t="shared" si="186"/>
        <v>0</v>
      </c>
      <c r="GL101" s="5">
        <f t="shared" si="187"/>
        <v>3</v>
      </c>
      <c r="GM101" s="5">
        <f t="shared" si="188"/>
        <v>3</v>
      </c>
      <c r="GN101" s="5">
        <f t="shared" si="189"/>
        <v>3</v>
      </c>
      <c r="GO101" s="5">
        <f t="shared" si="190"/>
        <v>1</v>
      </c>
      <c r="GP101" s="2"/>
      <c r="GQ101" s="14" t="s">
        <v>10</v>
      </c>
      <c r="GR101" s="14" t="s">
        <v>10</v>
      </c>
      <c r="GS101" s="14" t="s">
        <v>10</v>
      </c>
      <c r="GT101" s="14" t="s">
        <v>10</v>
      </c>
      <c r="GU101" s="27" t="s">
        <v>10</v>
      </c>
      <c r="GV101" s="27" t="s">
        <v>10</v>
      </c>
      <c r="GW101" s="27" t="s">
        <v>10</v>
      </c>
      <c r="GX101" s="27" t="s">
        <v>10</v>
      </c>
      <c r="GY101" s="27" t="s">
        <v>10</v>
      </c>
      <c r="GZ101" s="27" t="s">
        <v>10</v>
      </c>
      <c r="HA101" s="27" t="s">
        <v>10</v>
      </c>
      <c r="HB101" s="5">
        <f t="shared" si="192"/>
        <v>24</v>
      </c>
      <c r="HC101" s="5" t="str">
        <f t="shared" si="193"/>
        <v>ok</v>
      </c>
      <c r="HD101" s="23">
        <v>3.0702014858172682E-2</v>
      </c>
      <c r="HE101" s="23">
        <f t="shared" si="194"/>
        <v>3.4834269959832058</v>
      </c>
      <c r="HF101" s="23">
        <v>0.55555555555555558</v>
      </c>
      <c r="HG101" s="23">
        <v>0.44444444444444442</v>
      </c>
      <c r="HH101" s="14" t="s">
        <v>10</v>
      </c>
      <c r="HI101" s="14" t="s">
        <v>10</v>
      </c>
      <c r="HJ101" s="14" t="s">
        <v>10</v>
      </c>
      <c r="HK101" s="14" t="s">
        <v>10</v>
      </c>
      <c r="HL101" s="14" t="s">
        <v>10</v>
      </c>
      <c r="HM101" s="5">
        <f t="shared" si="195"/>
        <v>9</v>
      </c>
      <c r="HN101" s="5">
        <f t="shared" si="196"/>
        <v>7</v>
      </c>
      <c r="HO101" s="5">
        <f t="shared" si="197"/>
        <v>6</v>
      </c>
      <c r="HP101" s="5">
        <f t="shared" si="198"/>
        <v>12</v>
      </c>
      <c r="HQ101" s="5">
        <f t="shared" si="199"/>
        <v>11</v>
      </c>
    </row>
    <row r="102" spans="1:225" x14ac:dyDescent="0.25">
      <c r="A102" s="11">
        <v>21592</v>
      </c>
      <c r="B102" s="13" t="s">
        <v>777</v>
      </c>
      <c r="C102" s="13" t="s">
        <v>775</v>
      </c>
      <c r="D102" s="13" t="s">
        <v>766</v>
      </c>
      <c r="E102" s="12">
        <v>2</v>
      </c>
      <c r="F102" s="12">
        <v>2</v>
      </c>
      <c r="G102" s="12">
        <v>2</v>
      </c>
      <c r="H102" s="12">
        <v>1</v>
      </c>
      <c r="I102" s="12">
        <v>2</v>
      </c>
      <c r="J102" s="12">
        <v>2</v>
      </c>
      <c r="K102" s="12">
        <v>2</v>
      </c>
      <c r="L102" s="12">
        <v>2</v>
      </c>
      <c r="M102" s="12">
        <v>1</v>
      </c>
      <c r="N102" s="12">
        <v>3</v>
      </c>
      <c r="O102" s="14" t="s">
        <v>10</v>
      </c>
      <c r="P102" s="14" t="s">
        <v>10</v>
      </c>
      <c r="Q102" s="14" t="s">
        <v>10</v>
      </c>
      <c r="R102" s="14" t="s">
        <v>10</v>
      </c>
      <c r="S102" s="14" t="s">
        <v>10</v>
      </c>
      <c r="T102" s="14" t="s">
        <v>10</v>
      </c>
      <c r="U102" s="14" t="s">
        <v>10</v>
      </c>
      <c r="V102" s="14" t="s">
        <v>10</v>
      </c>
      <c r="W102" s="14" t="s">
        <v>10</v>
      </c>
      <c r="X102" s="14" t="s">
        <v>10</v>
      </c>
      <c r="Y102" s="14" t="s">
        <v>10</v>
      </c>
      <c r="Z102" s="14" t="s">
        <v>10</v>
      </c>
      <c r="AA102" s="14" t="s">
        <v>10</v>
      </c>
      <c r="AB102" s="14" t="s">
        <v>10</v>
      </c>
      <c r="AC102" s="14" t="s">
        <v>10</v>
      </c>
      <c r="AD102" s="14" t="s">
        <v>10</v>
      </c>
      <c r="AE102" s="14" t="s">
        <v>10</v>
      </c>
      <c r="AF102" s="14" t="s">
        <v>10</v>
      </c>
      <c r="AG102" s="14" t="s">
        <v>10</v>
      </c>
      <c r="AH102" s="14" t="s">
        <v>10</v>
      </c>
      <c r="AI102" s="14" t="s">
        <v>10</v>
      </c>
      <c r="AJ102" s="14" t="s">
        <v>10</v>
      </c>
      <c r="AK102" s="14" t="s">
        <v>10</v>
      </c>
      <c r="AL102" s="14" t="s">
        <v>10</v>
      </c>
      <c r="AM102" s="14" t="s">
        <v>10</v>
      </c>
      <c r="AN102" s="14" t="s">
        <v>10</v>
      </c>
      <c r="AO102" s="14" t="s">
        <v>10</v>
      </c>
      <c r="AP102" s="14" t="s">
        <v>10</v>
      </c>
      <c r="AQ102" s="14" t="s">
        <v>10</v>
      </c>
      <c r="AR102" s="14" t="s">
        <v>10</v>
      </c>
      <c r="AS102" s="14" t="s">
        <v>10</v>
      </c>
      <c r="AT102" s="14" t="s">
        <v>10</v>
      </c>
      <c r="AU102" s="14" t="s">
        <v>10</v>
      </c>
      <c r="AV102" s="14" t="s">
        <v>10</v>
      </c>
      <c r="AW102" s="14" t="s">
        <v>10</v>
      </c>
      <c r="AX102" s="14" t="s">
        <v>10</v>
      </c>
      <c r="AY102" s="14" t="s">
        <v>10</v>
      </c>
      <c r="AZ102" s="14" t="s">
        <v>10</v>
      </c>
      <c r="BA102" s="14" t="s">
        <v>10</v>
      </c>
      <c r="BB102" s="14" t="s">
        <v>10</v>
      </c>
      <c r="BC102" s="14" t="s">
        <v>10</v>
      </c>
      <c r="BD102" s="14" t="s">
        <v>10</v>
      </c>
      <c r="BE102" s="14" t="s">
        <v>10</v>
      </c>
      <c r="BF102" s="14" t="s">
        <v>10</v>
      </c>
      <c r="BG102" s="14" t="s">
        <v>10</v>
      </c>
      <c r="BH102" s="14" t="s">
        <v>10</v>
      </c>
      <c r="BI102" s="14" t="s">
        <v>10</v>
      </c>
      <c r="BJ102" s="14" t="s">
        <v>10</v>
      </c>
      <c r="BK102" s="14" t="s">
        <v>10</v>
      </c>
      <c r="BL102" s="14" t="s">
        <v>10</v>
      </c>
      <c r="BM102" s="14" t="s">
        <v>10</v>
      </c>
      <c r="BN102" s="14" t="s">
        <v>10</v>
      </c>
      <c r="BO102" s="14" t="s">
        <v>10</v>
      </c>
      <c r="BP102" s="14" t="s">
        <v>10</v>
      </c>
      <c r="BQ102" s="14" t="s">
        <v>10</v>
      </c>
      <c r="BR102" s="14" t="s">
        <v>10</v>
      </c>
      <c r="BS102" s="14" t="s">
        <v>10</v>
      </c>
      <c r="BT102" s="14" t="s">
        <v>10</v>
      </c>
      <c r="BU102" s="14" t="s">
        <v>10</v>
      </c>
      <c r="BV102" s="14" t="s">
        <v>10</v>
      </c>
      <c r="BW102" s="14" t="s">
        <v>10</v>
      </c>
      <c r="BX102" s="14" t="s">
        <v>10</v>
      </c>
      <c r="BY102" s="14" t="s">
        <v>10</v>
      </c>
      <c r="BZ102" s="14" t="s">
        <v>10</v>
      </c>
      <c r="CA102" s="14" t="s">
        <v>10</v>
      </c>
      <c r="CB102" s="14" t="s">
        <v>10</v>
      </c>
      <c r="CC102" s="14" t="s">
        <v>10</v>
      </c>
      <c r="CD102" s="14" t="s">
        <v>10</v>
      </c>
      <c r="CE102" s="14" t="s">
        <v>10</v>
      </c>
      <c r="CF102" s="14" t="s">
        <v>10</v>
      </c>
      <c r="CG102" s="14" t="s">
        <v>10</v>
      </c>
      <c r="CH102" s="14" t="s">
        <v>10</v>
      </c>
      <c r="CI102" s="14" t="s">
        <v>10</v>
      </c>
      <c r="CJ102" s="14" t="s">
        <v>10</v>
      </c>
      <c r="CK102" s="14" t="s">
        <v>10</v>
      </c>
      <c r="CL102">
        <v>2</v>
      </c>
      <c r="CM102">
        <v>2</v>
      </c>
      <c r="CN102">
        <v>2</v>
      </c>
      <c r="CO102">
        <v>0</v>
      </c>
      <c r="CP102">
        <v>2</v>
      </c>
      <c r="CQ102">
        <v>0</v>
      </c>
      <c r="CR102">
        <v>2</v>
      </c>
      <c r="CS102">
        <v>2</v>
      </c>
      <c r="CT102">
        <v>1</v>
      </c>
      <c r="CU102">
        <v>2</v>
      </c>
      <c r="CV102">
        <v>2</v>
      </c>
      <c r="CW102">
        <v>2</v>
      </c>
      <c r="CX102">
        <v>1</v>
      </c>
      <c r="CY102">
        <v>2</v>
      </c>
      <c r="CZ102">
        <v>1</v>
      </c>
      <c r="DA102">
        <v>1</v>
      </c>
      <c r="DB102">
        <v>1</v>
      </c>
      <c r="DC102">
        <v>2</v>
      </c>
      <c r="DD102">
        <v>1</v>
      </c>
      <c r="DE102">
        <v>2</v>
      </c>
      <c r="DF102">
        <v>1</v>
      </c>
      <c r="DG102">
        <v>2</v>
      </c>
      <c r="DH102">
        <v>1</v>
      </c>
      <c r="DI102">
        <v>2</v>
      </c>
      <c r="DJ102">
        <v>1</v>
      </c>
      <c r="DK102">
        <v>1</v>
      </c>
      <c r="DL102">
        <v>1</v>
      </c>
      <c r="DM102">
        <v>2</v>
      </c>
      <c r="DN102">
        <v>1</v>
      </c>
      <c r="DO102">
        <v>1</v>
      </c>
      <c r="DP102">
        <v>2</v>
      </c>
      <c r="DQ102">
        <v>2</v>
      </c>
      <c r="DR102">
        <v>1</v>
      </c>
      <c r="DS102">
        <v>1</v>
      </c>
      <c r="DT102">
        <v>2</v>
      </c>
      <c r="DU102">
        <v>1</v>
      </c>
      <c r="DV102">
        <v>1</v>
      </c>
      <c r="DW102">
        <v>1</v>
      </c>
      <c r="DX102">
        <v>1</v>
      </c>
      <c r="DY102">
        <v>1</v>
      </c>
      <c r="DZ102">
        <v>1</v>
      </c>
      <c r="EA102">
        <v>1</v>
      </c>
      <c r="EB102">
        <v>1</v>
      </c>
      <c r="EC102" s="14" t="s">
        <v>10</v>
      </c>
      <c r="ED102" s="14" t="s">
        <v>10</v>
      </c>
      <c r="EE102" s="14" t="s">
        <v>10</v>
      </c>
      <c r="EF102" s="14" t="s">
        <v>10</v>
      </c>
      <c r="EG102" s="14" t="s">
        <v>10</v>
      </c>
      <c r="EH102" s="14" t="s">
        <v>10</v>
      </c>
      <c r="EI102" s="14" t="s">
        <v>10</v>
      </c>
      <c r="EJ102" s="14" t="s">
        <v>10</v>
      </c>
      <c r="EK102" s="14" t="s">
        <v>10</v>
      </c>
      <c r="EL102" s="14" t="s">
        <v>10</v>
      </c>
      <c r="EM102" s="14" t="s">
        <v>10</v>
      </c>
      <c r="EN102" s="14" t="s">
        <v>10</v>
      </c>
      <c r="EO102" s="14" t="s">
        <v>10</v>
      </c>
      <c r="EP102" s="14" t="s">
        <v>10</v>
      </c>
      <c r="EQ102" s="14" t="s">
        <v>10</v>
      </c>
      <c r="ER102" s="14" t="s">
        <v>10</v>
      </c>
      <c r="ES102" s="14" t="s">
        <v>10</v>
      </c>
      <c r="ET102" s="14" t="s">
        <v>10</v>
      </c>
      <c r="EU102" s="14" t="s">
        <v>10</v>
      </c>
      <c r="EV102" s="14" t="s">
        <v>10</v>
      </c>
      <c r="EW102" s="14" t="s">
        <v>10</v>
      </c>
      <c r="EX102" s="14" t="s">
        <v>10</v>
      </c>
      <c r="EY102" s="14" t="s">
        <v>10</v>
      </c>
      <c r="EZ102" s="14" t="s">
        <v>10</v>
      </c>
      <c r="FA102" s="14" t="s">
        <v>10</v>
      </c>
      <c r="FB102" s="14" t="s">
        <v>10</v>
      </c>
      <c r="FC102" s="14" t="s">
        <v>10</v>
      </c>
      <c r="FD102" s="14" t="s">
        <v>10</v>
      </c>
      <c r="FE102" s="14" t="s">
        <v>10</v>
      </c>
      <c r="FF102" s="14" t="s">
        <v>10</v>
      </c>
      <c r="FG102">
        <v>1</v>
      </c>
      <c r="FH102">
        <v>2</v>
      </c>
      <c r="FI102">
        <v>3</v>
      </c>
      <c r="FJ102">
        <v>2</v>
      </c>
      <c r="FK102">
        <v>2</v>
      </c>
      <c r="FL102">
        <v>2</v>
      </c>
      <c r="FM102">
        <v>1</v>
      </c>
      <c r="FN102">
        <v>2</v>
      </c>
      <c r="FO102">
        <v>2</v>
      </c>
      <c r="FP102">
        <v>2</v>
      </c>
      <c r="FQ102">
        <v>3</v>
      </c>
      <c r="FR102">
        <v>2</v>
      </c>
      <c r="FS102">
        <v>3</v>
      </c>
      <c r="FT102">
        <v>2</v>
      </c>
      <c r="FU102">
        <v>3</v>
      </c>
      <c r="FV102">
        <v>1</v>
      </c>
      <c r="FW102">
        <v>1</v>
      </c>
      <c r="FX102">
        <v>1</v>
      </c>
      <c r="FY102">
        <v>3</v>
      </c>
      <c r="FZ102">
        <v>1</v>
      </c>
      <c r="GA102" s="7">
        <f t="shared" si="173"/>
        <v>21592</v>
      </c>
      <c r="GB102" s="25" t="str">
        <f t="shared" si="174"/>
        <v>Female</v>
      </c>
      <c r="GC102" s="5" t="str">
        <f t="shared" si="191"/>
        <v>female</v>
      </c>
      <c r="GD102" s="5" t="str">
        <f t="shared" si="179"/>
        <v>19</v>
      </c>
      <c r="GE102" s="5" t="str">
        <f t="shared" si="180"/>
        <v>White</v>
      </c>
      <c r="GF102" s="5" t="str">
        <f t="shared" si="181"/>
        <v>notHisp/Lat</v>
      </c>
      <c r="GG102" s="5">
        <f t="shared" si="182"/>
        <v>0</v>
      </c>
      <c r="GH102" s="5">
        <f t="shared" si="183"/>
        <v>0</v>
      </c>
      <c r="GI102" s="5">
        <f t="shared" si="184"/>
        <v>1</v>
      </c>
      <c r="GJ102" s="5">
        <f t="shared" si="185"/>
        <v>0</v>
      </c>
      <c r="GK102" s="5">
        <f t="shared" si="186"/>
        <v>0</v>
      </c>
      <c r="GL102" s="5">
        <f t="shared" si="187"/>
        <v>2</v>
      </c>
      <c r="GM102" s="5">
        <f t="shared" si="188"/>
        <v>2</v>
      </c>
      <c r="GN102" s="5">
        <f t="shared" si="189"/>
        <v>1</v>
      </c>
      <c r="GO102" s="5">
        <f t="shared" si="190"/>
        <v>3</v>
      </c>
      <c r="GP102" s="2"/>
      <c r="GQ102" s="14" t="s">
        <v>10</v>
      </c>
      <c r="GR102" s="14" t="s">
        <v>10</v>
      </c>
      <c r="GS102" s="14" t="s">
        <v>10</v>
      </c>
      <c r="GT102" s="14" t="s">
        <v>10</v>
      </c>
      <c r="GU102" s="27" t="s">
        <v>10</v>
      </c>
      <c r="GV102" s="27" t="s">
        <v>10</v>
      </c>
      <c r="GW102" s="27" t="s">
        <v>10</v>
      </c>
      <c r="GX102" s="27" t="s">
        <v>10</v>
      </c>
      <c r="GY102" s="27" t="s">
        <v>10</v>
      </c>
      <c r="GZ102" s="27" t="s">
        <v>10</v>
      </c>
      <c r="HA102" s="27" t="s">
        <v>10</v>
      </c>
      <c r="HB102" s="5">
        <f t="shared" si="192"/>
        <v>28</v>
      </c>
      <c r="HC102" s="5" t="str">
        <f t="shared" si="193"/>
        <v>ok</v>
      </c>
      <c r="HD102" s="23">
        <v>2.6997970767803352E-2</v>
      </c>
      <c r="HE102" s="23">
        <f t="shared" si="194"/>
        <v>3.6119935725502419</v>
      </c>
      <c r="HF102" s="23">
        <v>0.7407407407407407</v>
      </c>
      <c r="HG102" s="23">
        <v>0.55555555555555558</v>
      </c>
      <c r="HH102" s="14" t="s">
        <v>10</v>
      </c>
      <c r="HI102" s="14" t="s">
        <v>10</v>
      </c>
      <c r="HJ102" s="14" t="s">
        <v>10</v>
      </c>
      <c r="HK102" s="14" t="s">
        <v>10</v>
      </c>
      <c r="HL102" s="14" t="s">
        <v>10</v>
      </c>
      <c r="HM102" s="5">
        <f t="shared" si="195"/>
        <v>10</v>
      </c>
      <c r="HN102" s="5">
        <f t="shared" si="196"/>
        <v>7</v>
      </c>
      <c r="HO102" s="5">
        <f t="shared" si="197"/>
        <v>9</v>
      </c>
      <c r="HP102" s="5">
        <f t="shared" si="198"/>
        <v>14</v>
      </c>
      <c r="HQ102" s="5">
        <f t="shared" si="199"/>
        <v>13</v>
      </c>
    </row>
    <row r="103" spans="1:225" x14ac:dyDescent="0.25">
      <c r="A103" s="14" t="s">
        <v>10</v>
      </c>
      <c r="B103" s="14" t="s">
        <v>10</v>
      </c>
      <c r="C103" s="14" t="s">
        <v>10</v>
      </c>
      <c r="D103" s="14" t="s">
        <v>10</v>
      </c>
      <c r="E103" s="14" t="s">
        <v>10</v>
      </c>
      <c r="F103" s="14" t="s">
        <v>10</v>
      </c>
      <c r="G103" s="14" t="s">
        <v>10</v>
      </c>
      <c r="H103" s="14" t="s">
        <v>10</v>
      </c>
      <c r="I103" s="14" t="s">
        <v>10</v>
      </c>
      <c r="J103" s="14" t="s">
        <v>10</v>
      </c>
      <c r="K103" s="14" t="s">
        <v>10</v>
      </c>
      <c r="L103" s="14" t="s">
        <v>10</v>
      </c>
      <c r="M103" s="14" t="s">
        <v>10</v>
      </c>
      <c r="N103" s="14" t="s">
        <v>10</v>
      </c>
      <c r="O103" s="14" t="s">
        <v>10</v>
      </c>
      <c r="P103" s="14" t="s">
        <v>10</v>
      </c>
      <c r="Q103" s="14" t="s">
        <v>10</v>
      </c>
      <c r="R103" s="14" t="s">
        <v>10</v>
      </c>
      <c r="S103" s="14" t="s">
        <v>10</v>
      </c>
      <c r="T103" s="14" t="s">
        <v>10</v>
      </c>
      <c r="U103" s="14" t="s">
        <v>10</v>
      </c>
      <c r="V103" s="14" t="s">
        <v>10</v>
      </c>
      <c r="W103" s="14" t="s">
        <v>10</v>
      </c>
      <c r="X103" s="14" t="s">
        <v>10</v>
      </c>
      <c r="Y103" s="14" t="s">
        <v>10</v>
      </c>
      <c r="Z103" s="14" t="s">
        <v>10</v>
      </c>
      <c r="AA103" s="14" t="s">
        <v>10</v>
      </c>
      <c r="AB103" s="14" t="s">
        <v>10</v>
      </c>
      <c r="AC103" s="14" t="s">
        <v>10</v>
      </c>
      <c r="AD103" s="14" t="s">
        <v>10</v>
      </c>
      <c r="AE103" s="14" t="s">
        <v>10</v>
      </c>
      <c r="AF103" s="14" t="s">
        <v>10</v>
      </c>
      <c r="AG103" s="14" t="s">
        <v>10</v>
      </c>
      <c r="AH103" s="14" t="s">
        <v>10</v>
      </c>
      <c r="AI103" s="14" t="s">
        <v>10</v>
      </c>
      <c r="AJ103" s="14" t="s">
        <v>10</v>
      </c>
      <c r="AK103" s="14" t="s">
        <v>10</v>
      </c>
      <c r="AL103" s="14" t="s">
        <v>10</v>
      </c>
      <c r="AM103" s="14" t="s">
        <v>10</v>
      </c>
      <c r="AN103" s="14" t="s">
        <v>10</v>
      </c>
      <c r="AO103" s="14" t="s">
        <v>10</v>
      </c>
      <c r="AP103" s="14" t="s">
        <v>10</v>
      </c>
      <c r="AQ103" s="14" t="s">
        <v>10</v>
      </c>
      <c r="AR103" s="14" t="s">
        <v>10</v>
      </c>
      <c r="AS103" s="14" t="s">
        <v>10</v>
      </c>
      <c r="AT103" s="14" t="s">
        <v>10</v>
      </c>
      <c r="AU103" s="14" t="s">
        <v>10</v>
      </c>
      <c r="AV103" s="14" t="s">
        <v>10</v>
      </c>
      <c r="AW103" s="14" t="s">
        <v>10</v>
      </c>
      <c r="AX103" s="14" t="s">
        <v>10</v>
      </c>
      <c r="AY103" s="14" t="s">
        <v>10</v>
      </c>
      <c r="AZ103" s="14" t="s">
        <v>10</v>
      </c>
      <c r="BA103" s="14" t="s">
        <v>10</v>
      </c>
      <c r="BB103" s="14" t="s">
        <v>10</v>
      </c>
      <c r="BC103" s="14" t="s">
        <v>10</v>
      </c>
      <c r="BD103" s="14" t="s">
        <v>10</v>
      </c>
      <c r="BE103" s="14" t="s">
        <v>10</v>
      </c>
      <c r="BF103" s="14" t="s">
        <v>10</v>
      </c>
      <c r="BG103" s="14" t="s">
        <v>10</v>
      </c>
      <c r="BH103" s="14" t="s">
        <v>10</v>
      </c>
      <c r="BI103" s="14" t="s">
        <v>10</v>
      </c>
      <c r="BJ103" s="14" t="s">
        <v>10</v>
      </c>
      <c r="BK103" s="14" t="s">
        <v>10</v>
      </c>
      <c r="BL103" s="14" t="s">
        <v>10</v>
      </c>
      <c r="BM103" s="14" t="s">
        <v>10</v>
      </c>
      <c r="BN103" s="14" t="s">
        <v>10</v>
      </c>
      <c r="BO103" s="14" t="s">
        <v>10</v>
      </c>
      <c r="BP103" s="14" t="s">
        <v>10</v>
      </c>
      <c r="BQ103" s="14" t="s">
        <v>10</v>
      </c>
      <c r="BR103" s="14" t="s">
        <v>10</v>
      </c>
      <c r="BS103" s="14" t="s">
        <v>10</v>
      </c>
      <c r="BT103" s="14" t="s">
        <v>10</v>
      </c>
      <c r="BU103" s="14" t="s">
        <v>10</v>
      </c>
      <c r="BV103" s="14" t="s">
        <v>10</v>
      </c>
      <c r="BW103" s="14" t="s">
        <v>10</v>
      </c>
      <c r="BX103" s="14" t="s">
        <v>10</v>
      </c>
      <c r="BY103" s="14" t="s">
        <v>10</v>
      </c>
      <c r="BZ103" s="14" t="s">
        <v>10</v>
      </c>
      <c r="CA103" s="14" t="s">
        <v>10</v>
      </c>
      <c r="CB103" s="14" t="s">
        <v>10</v>
      </c>
      <c r="CC103" s="14" t="s">
        <v>10</v>
      </c>
      <c r="CD103" s="14" t="s">
        <v>10</v>
      </c>
      <c r="CE103" s="14" t="s">
        <v>10</v>
      </c>
      <c r="CF103" s="14" t="s">
        <v>10</v>
      </c>
      <c r="CG103" s="14" t="s">
        <v>10</v>
      </c>
      <c r="CH103" s="14" t="s">
        <v>10</v>
      </c>
      <c r="CI103" s="14" t="s">
        <v>10</v>
      </c>
      <c r="CJ103" s="14" t="s">
        <v>10</v>
      </c>
      <c r="CK103" s="14" t="s">
        <v>10</v>
      </c>
      <c r="CL103" s="14" t="s">
        <v>10</v>
      </c>
      <c r="CM103" s="14" t="s">
        <v>10</v>
      </c>
      <c r="CN103" s="14" t="s">
        <v>10</v>
      </c>
      <c r="CO103" s="14" t="s">
        <v>10</v>
      </c>
      <c r="CP103" s="14" t="s">
        <v>10</v>
      </c>
      <c r="CQ103" s="14" t="s">
        <v>10</v>
      </c>
      <c r="CR103" s="14" t="s">
        <v>10</v>
      </c>
      <c r="CS103" s="14" t="s">
        <v>10</v>
      </c>
      <c r="CT103" s="14" t="s">
        <v>10</v>
      </c>
      <c r="CU103" s="14" t="s">
        <v>10</v>
      </c>
      <c r="CV103" s="14" t="s">
        <v>10</v>
      </c>
      <c r="CW103" s="14" t="s">
        <v>10</v>
      </c>
      <c r="CX103" s="14" t="s">
        <v>10</v>
      </c>
      <c r="CY103" s="14" t="s">
        <v>10</v>
      </c>
      <c r="CZ103" s="14" t="s">
        <v>10</v>
      </c>
      <c r="DA103" s="14" t="s">
        <v>10</v>
      </c>
      <c r="DB103" s="14" t="s">
        <v>10</v>
      </c>
      <c r="DC103" s="14" t="s">
        <v>10</v>
      </c>
      <c r="DD103" s="14" t="s">
        <v>10</v>
      </c>
      <c r="DE103" s="14" t="s">
        <v>10</v>
      </c>
      <c r="DF103" s="14" t="s">
        <v>10</v>
      </c>
      <c r="DG103" s="14" t="s">
        <v>10</v>
      </c>
      <c r="DH103" s="14" t="s">
        <v>10</v>
      </c>
      <c r="DI103" s="14" t="s">
        <v>10</v>
      </c>
      <c r="DJ103" s="14" t="s">
        <v>10</v>
      </c>
      <c r="DK103" s="14" t="s">
        <v>10</v>
      </c>
      <c r="DL103" s="14" t="s">
        <v>10</v>
      </c>
      <c r="DM103" s="14" t="s">
        <v>10</v>
      </c>
      <c r="DN103" s="14" t="s">
        <v>10</v>
      </c>
      <c r="DO103" s="14" t="s">
        <v>10</v>
      </c>
      <c r="DP103" s="14" t="s">
        <v>10</v>
      </c>
      <c r="DQ103" s="14" t="s">
        <v>10</v>
      </c>
      <c r="DR103" s="14" t="s">
        <v>10</v>
      </c>
      <c r="DS103" s="14" t="s">
        <v>10</v>
      </c>
      <c r="DT103" s="14" t="s">
        <v>10</v>
      </c>
      <c r="DU103" s="14" t="s">
        <v>10</v>
      </c>
      <c r="DV103" s="14" t="s">
        <v>10</v>
      </c>
      <c r="DW103" s="14" t="s">
        <v>10</v>
      </c>
      <c r="DX103" s="14" t="s">
        <v>10</v>
      </c>
      <c r="DY103" s="14" t="s">
        <v>10</v>
      </c>
      <c r="DZ103" s="14" t="s">
        <v>10</v>
      </c>
      <c r="EA103" s="14" t="s">
        <v>10</v>
      </c>
      <c r="EB103" s="14" t="s">
        <v>10</v>
      </c>
      <c r="EC103" s="14" t="s">
        <v>10</v>
      </c>
      <c r="ED103" s="14" t="s">
        <v>10</v>
      </c>
      <c r="EE103" s="14" t="s">
        <v>10</v>
      </c>
      <c r="EF103" s="14" t="s">
        <v>10</v>
      </c>
      <c r="EG103" s="14" t="s">
        <v>10</v>
      </c>
      <c r="EH103" s="14" t="s">
        <v>10</v>
      </c>
      <c r="EI103" s="14" t="s">
        <v>10</v>
      </c>
      <c r="EJ103" s="14" t="s">
        <v>10</v>
      </c>
      <c r="EK103" s="14" t="s">
        <v>10</v>
      </c>
      <c r="EL103" s="14" t="s">
        <v>10</v>
      </c>
      <c r="EM103" s="14" t="s">
        <v>10</v>
      </c>
      <c r="EN103" s="14" t="s">
        <v>10</v>
      </c>
      <c r="EO103" s="14" t="s">
        <v>10</v>
      </c>
      <c r="EP103" s="14" t="s">
        <v>10</v>
      </c>
      <c r="EQ103" s="14" t="s">
        <v>10</v>
      </c>
      <c r="ER103" s="14" t="s">
        <v>10</v>
      </c>
      <c r="ES103" s="14" t="s">
        <v>10</v>
      </c>
      <c r="ET103" s="14" t="s">
        <v>10</v>
      </c>
      <c r="EU103" s="14" t="s">
        <v>10</v>
      </c>
      <c r="EV103" s="14" t="s">
        <v>10</v>
      </c>
      <c r="EW103" s="14" t="s">
        <v>10</v>
      </c>
      <c r="EX103" s="14" t="s">
        <v>10</v>
      </c>
      <c r="EY103" s="14" t="s">
        <v>10</v>
      </c>
      <c r="EZ103" s="14" t="s">
        <v>10</v>
      </c>
      <c r="FA103" s="14" t="s">
        <v>10</v>
      </c>
      <c r="FB103" s="14" t="s">
        <v>10</v>
      </c>
      <c r="FC103" s="14" t="s">
        <v>10</v>
      </c>
      <c r="FD103" s="14" t="s">
        <v>10</v>
      </c>
      <c r="FE103" s="14" t="s">
        <v>10</v>
      </c>
      <c r="FF103" s="14" t="s">
        <v>10</v>
      </c>
      <c r="FG103" s="14" t="s">
        <v>10</v>
      </c>
      <c r="FH103" s="14" t="s">
        <v>10</v>
      </c>
      <c r="FI103" s="14" t="s">
        <v>10</v>
      </c>
      <c r="FJ103" s="14" t="s">
        <v>10</v>
      </c>
      <c r="FK103" s="14" t="s">
        <v>10</v>
      </c>
      <c r="FL103" s="14" t="s">
        <v>10</v>
      </c>
      <c r="FM103" s="14" t="s">
        <v>10</v>
      </c>
      <c r="FN103" s="14" t="s">
        <v>10</v>
      </c>
      <c r="FO103" s="14" t="s">
        <v>10</v>
      </c>
      <c r="FP103" s="14" t="s">
        <v>10</v>
      </c>
      <c r="FQ103" s="14" t="s">
        <v>10</v>
      </c>
      <c r="FR103" s="14" t="s">
        <v>10</v>
      </c>
      <c r="FS103" s="14" t="s">
        <v>10</v>
      </c>
      <c r="FT103" s="14" t="s">
        <v>10</v>
      </c>
      <c r="FU103" s="14" t="s">
        <v>10</v>
      </c>
      <c r="FV103" s="14" t="s">
        <v>10</v>
      </c>
      <c r="FW103" s="14" t="s">
        <v>10</v>
      </c>
      <c r="FX103" s="14" t="s">
        <v>10</v>
      </c>
      <c r="FY103" s="14" t="s">
        <v>10</v>
      </c>
      <c r="FZ103" s="14" t="s">
        <v>10</v>
      </c>
      <c r="GA103" s="14" t="s">
        <v>10</v>
      </c>
      <c r="GB103" s="24" t="str">
        <f t="shared" si="174"/>
        <v>.</v>
      </c>
      <c r="GC103" s="24" t="str">
        <f t="shared" si="174"/>
        <v>.</v>
      </c>
      <c r="GD103" s="14" t="s">
        <v>10</v>
      </c>
      <c r="GE103" s="14" t="s">
        <v>10</v>
      </c>
      <c r="GF103" s="14" t="s">
        <v>10</v>
      </c>
      <c r="GG103" s="14" t="s">
        <v>10</v>
      </c>
      <c r="GH103" s="14" t="s">
        <v>10</v>
      </c>
      <c r="GI103" s="14" t="s">
        <v>10</v>
      </c>
      <c r="GJ103" s="14" t="s">
        <v>10</v>
      </c>
      <c r="GK103" s="14" t="s">
        <v>10</v>
      </c>
      <c r="GL103" s="14" t="s">
        <v>10</v>
      </c>
      <c r="GM103" s="14" t="s">
        <v>10</v>
      </c>
      <c r="GN103" s="14" t="s">
        <v>10</v>
      </c>
      <c r="GO103" s="14" t="s">
        <v>10</v>
      </c>
      <c r="GP103" s="2"/>
      <c r="GQ103" s="14" t="s">
        <v>10</v>
      </c>
      <c r="GR103" s="14" t="s">
        <v>10</v>
      </c>
      <c r="GS103" s="14" t="s">
        <v>10</v>
      </c>
      <c r="GT103" s="14" t="s">
        <v>10</v>
      </c>
      <c r="GU103" s="27" t="s">
        <v>10</v>
      </c>
      <c r="GV103" s="27" t="s">
        <v>10</v>
      </c>
      <c r="GW103" s="27" t="s">
        <v>10</v>
      </c>
      <c r="GX103" s="27" t="s">
        <v>10</v>
      </c>
      <c r="GY103" s="27" t="s">
        <v>10</v>
      </c>
      <c r="GZ103" s="27" t="s">
        <v>10</v>
      </c>
      <c r="HA103" s="27" t="s">
        <v>10</v>
      </c>
      <c r="HB103" s="14" t="s">
        <v>10</v>
      </c>
      <c r="HC103" s="14" t="s">
        <v>10</v>
      </c>
      <c r="HD103" s="29" t="s">
        <v>10</v>
      </c>
      <c r="HE103" s="29" t="s">
        <v>10</v>
      </c>
      <c r="HF103" s="29" t="s">
        <v>10</v>
      </c>
      <c r="HG103" s="29" t="s">
        <v>10</v>
      </c>
      <c r="HH103" s="14" t="s">
        <v>10</v>
      </c>
      <c r="HI103" s="14" t="s">
        <v>10</v>
      </c>
      <c r="HJ103" s="14" t="s">
        <v>10</v>
      </c>
      <c r="HK103" s="14" t="s">
        <v>10</v>
      </c>
      <c r="HL103" s="14" t="s">
        <v>10</v>
      </c>
      <c r="HM103" s="14" t="s">
        <v>10</v>
      </c>
      <c r="HN103" s="14" t="s">
        <v>10</v>
      </c>
      <c r="HO103" s="14" t="s">
        <v>10</v>
      </c>
      <c r="HP103" s="14" t="s">
        <v>10</v>
      </c>
      <c r="HQ103" s="14" t="s">
        <v>10</v>
      </c>
    </row>
    <row r="104" spans="1:225" x14ac:dyDescent="0.25">
      <c r="A104" s="14" t="s">
        <v>10</v>
      </c>
      <c r="B104" s="14" t="s">
        <v>10</v>
      </c>
      <c r="C104" s="14" t="s">
        <v>10</v>
      </c>
      <c r="D104" s="14" t="s">
        <v>10</v>
      </c>
      <c r="E104" s="14" t="s">
        <v>10</v>
      </c>
      <c r="F104" s="14" t="s">
        <v>10</v>
      </c>
      <c r="G104" s="14" t="s">
        <v>10</v>
      </c>
      <c r="H104" s="14" t="s">
        <v>10</v>
      </c>
      <c r="I104" s="14" t="s">
        <v>10</v>
      </c>
      <c r="J104" s="14" t="s">
        <v>10</v>
      </c>
      <c r="K104" s="14" t="s">
        <v>10</v>
      </c>
      <c r="L104" s="14" t="s">
        <v>10</v>
      </c>
      <c r="M104" s="14" t="s">
        <v>10</v>
      </c>
      <c r="N104" s="14" t="s">
        <v>10</v>
      </c>
      <c r="O104" s="14" t="s">
        <v>10</v>
      </c>
      <c r="P104" s="14" t="s">
        <v>10</v>
      </c>
      <c r="Q104" s="14" t="s">
        <v>10</v>
      </c>
      <c r="R104" s="14" t="s">
        <v>10</v>
      </c>
      <c r="S104" s="14" t="s">
        <v>10</v>
      </c>
      <c r="T104" s="14" t="s">
        <v>10</v>
      </c>
      <c r="U104" s="14" t="s">
        <v>10</v>
      </c>
      <c r="V104" s="14" t="s">
        <v>10</v>
      </c>
      <c r="W104" s="14" t="s">
        <v>10</v>
      </c>
      <c r="X104" s="14" t="s">
        <v>10</v>
      </c>
      <c r="Y104" s="14" t="s">
        <v>10</v>
      </c>
      <c r="Z104" s="14" t="s">
        <v>10</v>
      </c>
      <c r="AA104" s="14" t="s">
        <v>10</v>
      </c>
      <c r="AB104" s="14" t="s">
        <v>10</v>
      </c>
      <c r="AC104" s="14" t="s">
        <v>10</v>
      </c>
      <c r="AD104" s="14" t="s">
        <v>10</v>
      </c>
      <c r="AE104" s="14" t="s">
        <v>10</v>
      </c>
      <c r="AF104" s="14" t="s">
        <v>10</v>
      </c>
      <c r="AG104" s="14" t="s">
        <v>10</v>
      </c>
      <c r="AH104" s="14" t="s">
        <v>10</v>
      </c>
      <c r="AI104" s="14" t="s">
        <v>10</v>
      </c>
      <c r="AJ104" s="14" t="s">
        <v>10</v>
      </c>
      <c r="AK104" s="14" t="s">
        <v>10</v>
      </c>
      <c r="AL104" s="14" t="s">
        <v>10</v>
      </c>
      <c r="AM104" s="14" t="s">
        <v>10</v>
      </c>
      <c r="AN104" s="14" t="s">
        <v>10</v>
      </c>
      <c r="AO104" s="14" t="s">
        <v>10</v>
      </c>
      <c r="AP104" s="14" t="s">
        <v>10</v>
      </c>
      <c r="AQ104" s="14" t="s">
        <v>10</v>
      </c>
      <c r="AR104" s="14" t="s">
        <v>10</v>
      </c>
      <c r="AS104" s="14" t="s">
        <v>10</v>
      </c>
      <c r="AT104" s="14" t="s">
        <v>10</v>
      </c>
      <c r="AU104" s="14" t="s">
        <v>10</v>
      </c>
      <c r="AV104" s="14" t="s">
        <v>10</v>
      </c>
      <c r="AW104" s="14" t="s">
        <v>10</v>
      </c>
      <c r="AX104" s="14" t="s">
        <v>10</v>
      </c>
      <c r="AY104" s="14" t="s">
        <v>10</v>
      </c>
      <c r="AZ104" s="14" t="s">
        <v>10</v>
      </c>
      <c r="BA104" s="14" t="s">
        <v>10</v>
      </c>
      <c r="BB104" s="14" t="s">
        <v>10</v>
      </c>
      <c r="BC104" s="14" t="s">
        <v>10</v>
      </c>
      <c r="BD104" s="14" t="s">
        <v>10</v>
      </c>
      <c r="BE104" s="14" t="s">
        <v>10</v>
      </c>
      <c r="BF104" s="14" t="s">
        <v>10</v>
      </c>
      <c r="BG104" s="14" t="s">
        <v>10</v>
      </c>
      <c r="BH104" s="14" t="s">
        <v>10</v>
      </c>
      <c r="BI104" s="14" t="s">
        <v>10</v>
      </c>
      <c r="BJ104" s="14" t="s">
        <v>10</v>
      </c>
      <c r="BK104" s="14" t="s">
        <v>10</v>
      </c>
      <c r="BL104" s="14" t="s">
        <v>10</v>
      </c>
      <c r="BM104" s="14" t="s">
        <v>10</v>
      </c>
      <c r="BN104" s="14" t="s">
        <v>10</v>
      </c>
      <c r="BO104" s="14" t="s">
        <v>10</v>
      </c>
      <c r="BP104" s="14" t="s">
        <v>10</v>
      </c>
      <c r="BQ104" s="14" t="s">
        <v>10</v>
      </c>
      <c r="BR104" s="14" t="s">
        <v>10</v>
      </c>
      <c r="BS104" s="14" t="s">
        <v>10</v>
      </c>
      <c r="BT104" s="14" t="s">
        <v>10</v>
      </c>
      <c r="BU104" s="14" t="s">
        <v>10</v>
      </c>
      <c r="BV104" s="14" t="s">
        <v>10</v>
      </c>
      <c r="BW104" s="14" t="s">
        <v>10</v>
      </c>
      <c r="BX104" s="14" t="s">
        <v>10</v>
      </c>
      <c r="BY104" s="14" t="s">
        <v>10</v>
      </c>
      <c r="BZ104" s="14" t="s">
        <v>10</v>
      </c>
      <c r="CA104" s="14" t="s">
        <v>10</v>
      </c>
      <c r="CB104" s="14" t="s">
        <v>10</v>
      </c>
      <c r="CC104" s="14" t="s">
        <v>10</v>
      </c>
      <c r="CD104" s="14" t="s">
        <v>10</v>
      </c>
      <c r="CE104" s="14" t="s">
        <v>10</v>
      </c>
      <c r="CF104" s="14" t="s">
        <v>10</v>
      </c>
      <c r="CG104" s="14" t="s">
        <v>10</v>
      </c>
      <c r="CH104" s="14" t="s">
        <v>10</v>
      </c>
      <c r="CI104" s="14" t="s">
        <v>10</v>
      </c>
      <c r="CJ104" s="14" t="s">
        <v>10</v>
      </c>
      <c r="CK104" s="14" t="s">
        <v>10</v>
      </c>
      <c r="CL104" s="14" t="s">
        <v>10</v>
      </c>
      <c r="CM104" s="14" t="s">
        <v>10</v>
      </c>
      <c r="CN104" s="14" t="s">
        <v>10</v>
      </c>
      <c r="CO104" s="14" t="s">
        <v>10</v>
      </c>
      <c r="CP104" s="14" t="s">
        <v>10</v>
      </c>
      <c r="CQ104" s="14" t="s">
        <v>10</v>
      </c>
      <c r="CR104" s="14" t="s">
        <v>10</v>
      </c>
      <c r="CS104" s="14" t="s">
        <v>10</v>
      </c>
      <c r="CT104" s="14" t="s">
        <v>10</v>
      </c>
      <c r="CU104" s="14" t="s">
        <v>10</v>
      </c>
      <c r="CV104" s="14" t="s">
        <v>10</v>
      </c>
      <c r="CW104" s="14" t="s">
        <v>10</v>
      </c>
      <c r="CX104" s="14" t="s">
        <v>10</v>
      </c>
      <c r="CY104" s="14" t="s">
        <v>10</v>
      </c>
      <c r="CZ104" s="14" t="s">
        <v>10</v>
      </c>
      <c r="DA104" s="14" t="s">
        <v>10</v>
      </c>
      <c r="DB104" s="14" t="s">
        <v>10</v>
      </c>
      <c r="DC104" s="14" t="s">
        <v>10</v>
      </c>
      <c r="DD104" s="14" t="s">
        <v>10</v>
      </c>
      <c r="DE104" s="14" t="s">
        <v>10</v>
      </c>
      <c r="DF104" s="14" t="s">
        <v>10</v>
      </c>
      <c r="DG104" s="14" t="s">
        <v>10</v>
      </c>
      <c r="DH104" s="14" t="s">
        <v>10</v>
      </c>
      <c r="DI104" s="14" t="s">
        <v>10</v>
      </c>
      <c r="DJ104" s="14" t="s">
        <v>10</v>
      </c>
      <c r="DK104" s="14" t="s">
        <v>10</v>
      </c>
      <c r="DL104" s="14" t="s">
        <v>10</v>
      </c>
      <c r="DM104" s="14" t="s">
        <v>10</v>
      </c>
      <c r="DN104" s="14" t="s">
        <v>10</v>
      </c>
      <c r="DO104" s="14" t="s">
        <v>10</v>
      </c>
      <c r="DP104" s="14" t="s">
        <v>10</v>
      </c>
      <c r="DQ104" s="14" t="s">
        <v>10</v>
      </c>
      <c r="DR104" s="14" t="s">
        <v>10</v>
      </c>
      <c r="DS104" s="14" t="s">
        <v>10</v>
      </c>
      <c r="DT104" s="14" t="s">
        <v>10</v>
      </c>
      <c r="DU104" s="14" t="s">
        <v>10</v>
      </c>
      <c r="DV104" s="14" t="s">
        <v>10</v>
      </c>
      <c r="DW104" s="14" t="s">
        <v>10</v>
      </c>
      <c r="DX104" s="14" t="s">
        <v>10</v>
      </c>
      <c r="DY104" s="14" t="s">
        <v>10</v>
      </c>
      <c r="DZ104" s="14" t="s">
        <v>10</v>
      </c>
      <c r="EA104" s="14" t="s">
        <v>10</v>
      </c>
      <c r="EB104" s="14" t="s">
        <v>10</v>
      </c>
      <c r="EC104" s="14" t="s">
        <v>10</v>
      </c>
      <c r="ED104" s="14" t="s">
        <v>10</v>
      </c>
      <c r="EE104" s="14" t="s">
        <v>10</v>
      </c>
      <c r="EF104" s="14" t="s">
        <v>10</v>
      </c>
      <c r="EG104" s="14" t="s">
        <v>10</v>
      </c>
      <c r="EH104" s="14" t="s">
        <v>10</v>
      </c>
      <c r="EI104" s="14" t="s">
        <v>10</v>
      </c>
      <c r="EJ104" s="14" t="s">
        <v>10</v>
      </c>
      <c r="EK104" s="14" t="s">
        <v>10</v>
      </c>
      <c r="EL104" s="14" t="s">
        <v>10</v>
      </c>
      <c r="EM104" s="14" t="s">
        <v>10</v>
      </c>
      <c r="EN104" s="14" t="s">
        <v>10</v>
      </c>
      <c r="EO104" s="14" t="s">
        <v>10</v>
      </c>
      <c r="EP104" s="14" t="s">
        <v>10</v>
      </c>
      <c r="EQ104" s="14" t="s">
        <v>10</v>
      </c>
      <c r="ER104" s="14" t="s">
        <v>10</v>
      </c>
      <c r="ES104" s="14" t="s">
        <v>10</v>
      </c>
      <c r="ET104" s="14" t="s">
        <v>10</v>
      </c>
      <c r="EU104" s="14" t="s">
        <v>10</v>
      </c>
      <c r="EV104" s="14" t="s">
        <v>10</v>
      </c>
      <c r="EW104" s="14" t="s">
        <v>10</v>
      </c>
      <c r="EX104" s="14" t="s">
        <v>10</v>
      </c>
      <c r="EY104" s="14" t="s">
        <v>10</v>
      </c>
      <c r="EZ104" s="14" t="s">
        <v>10</v>
      </c>
      <c r="FA104" s="14" t="s">
        <v>10</v>
      </c>
      <c r="FB104" s="14" t="s">
        <v>10</v>
      </c>
      <c r="FC104" s="14" t="s">
        <v>10</v>
      </c>
      <c r="FD104" s="14" t="s">
        <v>10</v>
      </c>
      <c r="FE104" s="14" t="s">
        <v>10</v>
      </c>
      <c r="FF104" s="14" t="s">
        <v>10</v>
      </c>
      <c r="FG104" s="14" t="s">
        <v>10</v>
      </c>
      <c r="FH104" s="14" t="s">
        <v>10</v>
      </c>
      <c r="FI104" s="14" t="s">
        <v>10</v>
      </c>
      <c r="FJ104" s="14" t="s">
        <v>10</v>
      </c>
      <c r="FK104" s="14" t="s">
        <v>10</v>
      </c>
      <c r="FL104" s="14" t="s">
        <v>10</v>
      </c>
      <c r="FM104" s="14" t="s">
        <v>10</v>
      </c>
      <c r="FN104" s="14" t="s">
        <v>10</v>
      </c>
      <c r="FO104" s="14" t="s">
        <v>10</v>
      </c>
      <c r="FP104" s="14" t="s">
        <v>10</v>
      </c>
      <c r="FQ104" s="14" t="s">
        <v>10</v>
      </c>
      <c r="FR104" s="14" t="s">
        <v>10</v>
      </c>
      <c r="FS104" s="14" t="s">
        <v>10</v>
      </c>
      <c r="FT104" s="14" t="s">
        <v>10</v>
      </c>
      <c r="FU104" s="14" t="s">
        <v>10</v>
      </c>
      <c r="FV104" s="14" t="s">
        <v>10</v>
      </c>
      <c r="FW104" s="14" t="s">
        <v>10</v>
      </c>
      <c r="FX104" s="14" t="s">
        <v>10</v>
      </c>
      <c r="FY104" s="14" t="s">
        <v>10</v>
      </c>
      <c r="FZ104" s="14" t="s">
        <v>10</v>
      </c>
      <c r="GA104" s="14" t="s">
        <v>10</v>
      </c>
      <c r="GB104" s="24" t="str">
        <f t="shared" si="174"/>
        <v>.</v>
      </c>
      <c r="GC104" s="24" t="str">
        <f t="shared" si="174"/>
        <v>.</v>
      </c>
      <c r="GD104" s="14" t="s">
        <v>10</v>
      </c>
      <c r="GE104" s="14" t="s">
        <v>10</v>
      </c>
      <c r="GF104" s="14" t="s">
        <v>10</v>
      </c>
      <c r="GG104" s="14" t="s">
        <v>10</v>
      </c>
      <c r="GH104" s="14" t="s">
        <v>10</v>
      </c>
      <c r="GI104" s="14" t="s">
        <v>10</v>
      </c>
      <c r="GJ104" s="14" t="s">
        <v>10</v>
      </c>
      <c r="GK104" s="14" t="s">
        <v>10</v>
      </c>
      <c r="GL104" s="14" t="s">
        <v>10</v>
      </c>
      <c r="GM104" s="14" t="s">
        <v>10</v>
      </c>
      <c r="GN104" s="14" t="s">
        <v>10</v>
      </c>
      <c r="GO104" s="14" t="s">
        <v>10</v>
      </c>
      <c r="GP104" s="2"/>
      <c r="GQ104" s="14" t="s">
        <v>10</v>
      </c>
      <c r="GR104" s="14" t="s">
        <v>10</v>
      </c>
      <c r="GS104" s="14" t="s">
        <v>10</v>
      </c>
      <c r="GT104" s="14" t="s">
        <v>10</v>
      </c>
      <c r="GU104" s="27" t="s">
        <v>10</v>
      </c>
      <c r="GV104" s="27" t="s">
        <v>10</v>
      </c>
      <c r="GW104" s="27" t="s">
        <v>10</v>
      </c>
      <c r="GX104" s="27" t="s">
        <v>10</v>
      </c>
      <c r="GY104" s="27" t="s">
        <v>10</v>
      </c>
      <c r="GZ104" s="27" t="s">
        <v>10</v>
      </c>
      <c r="HA104" s="27" t="s">
        <v>10</v>
      </c>
      <c r="HB104" s="14" t="s">
        <v>10</v>
      </c>
      <c r="HC104" s="14" t="s">
        <v>10</v>
      </c>
      <c r="HD104" s="29" t="s">
        <v>10</v>
      </c>
      <c r="HE104" s="29" t="s">
        <v>10</v>
      </c>
      <c r="HF104" s="29" t="s">
        <v>10</v>
      </c>
      <c r="HG104" s="29" t="s">
        <v>10</v>
      </c>
      <c r="HH104" s="14" t="s">
        <v>10</v>
      </c>
      <c r="HI104" s="14" t="s">
        <v>10</v>
      </c>
      <c r="HJ104" s="14" t="s">
        <v>10</v>
      </c>
      <c r="HK104" s="14" t="s">
        <v>10</v>
      </c>
      <c r="HL104" s="14" t="s">
        <v>10</v>
      </c>
      <c r="HM104" s="14" t="s">
        <v>10</v>
      </c>
      <c r="HN104" s="14" t="s">
        <v>10</v>
      </c>
      <c r="HO104" s="14" t="s">
        <v>10</v>
      </c>
      <c r="HP104" s="14" t="s">
        <v>10</v>
      </c>
      <c r="HQ104" s="14" t="s">
        <v>10</v>
      </c>
    </row>
    <row r="105" spans="1:225" x14ac:dyDescent="0.25">
      <c r="A105" s="11" t="s">
        <v>100</v>
      </c>
      <c r="B105" s="13" t="s">
        <v>771</v>
      </c>
      <c r="C105" s="13" t="s">
        <v>775</v>
      </c>
      <c r="D105" s="13" t="s">
        <v>931</v>
      </c>
      <c r="E105" s="12">
        <v>1</v>
      </c>
      <c r="F105" s="12">
        <v>2</v>
      </c>
      <c r="G105" s="12">
        <v>2</v>
      </c>
      <c r="H105" s="12">
        <v>2</v>
      </c>
      <c r="I105" s="12">
        <v>2</v>
      </c>
      <c r="J105" s="12">
        <v>2</v>
      </c>
      <c r="K105" s="12">
        <v>2</v>
      </c>
      <c r="L105" s="12">
        <v>3</v>
      </c>
      <c r="M105" s="12">
        <v>3</v>
      </c>
      <c r="N105" s="12">
        <v>2</v>
      </c>
      <c r="O105" s="16">
        <v>0</v>
      </c>
      <c r="P105" s="16">
        <v>0</v>
      </c>
      <c r="Q105" s="16">
        <v>0</v>
      </c>
      <c r="R105" s="16">
        <v>0</v>
      </c>
      <c r="S105" s="16">
        <v>0</v>
      </c>
      <c r="T105" s="16">
        <v>0</v>
      </c>
      <c r="U105" s="16">
        <v>0</v>
      </c>
      <c r="V105" s="16">
        <v>0</v>
      </c>
      <c r="W105" s="16">
        <v>0</v>
      </c>
      <c r="X105" s="16">
        <v>0</v>
      </c>
      <c r="Y105" s="16">
        <v>0</v>
      </c>
      <c r="Z105" s="16">
        <v>0</v>
      </c>
      <c r="AA105" s="16">
        <v>1</v>
      </c>
      <c r="AB105" s="16">
        <v>0</v>
      </c>
      <c r="AC105" s="16">
        <v>0</v>
      </c>
      <c r="AD105" s="16">
        <v>0</v>
      </c>
      <c r="AE105" s="16">
        <v>0</v>
      </c>
      <c r="AF105" s="16">
        <v>0</v>
      </c>
      <c r="AG105" s="16">
        <v>0</v>
      </c>
      <c r="AH105" s="16">
        <v>1</v>
      </c>
      <c r="AI105" s="16">
        <v>0</v>
      </c>
      <c r="AJ105">
        <v>1</v>
      </c>
      <c r="AK105">
        <v>2</v>
      </c>
      <c r="AL105">
        <v>1</v>
      </c>
      <c r="AM105">
        <v>2</v>
      </c>
      <c r="AN105">
        <v>1</v>
      </c>
      <c r="AO105">
        <v>3</v>
      </c>
      <c r="AP105">
        <v>1</v>
      </c>
      <c r="AQ105">
        <v>4</v>
      </c>
      <c r="AR105">
        <v>1</v>
      </c>
      <c r="AS105">
        <v>1</v>
      </c>
      <c r="AT105">
        <v>3</v>
      </c>
      <c r="AU105">
        <v>1</v>
      </c>
      <c r="AV105">
        <v>4</v>
      </c>
      <c r="AW105">
        <v>2</v>
      </c>
      <c r="AX105">
        <v>2</v>
      </c>
      <c r="AY105">
        <v>3</v>
      </c>
      <c r="AZ105">
        <v>4</v>
      </c>
      <c r="BA105">
        <v>1</v>
      </c>
      <c r="BB105">
        <v>4</v>
      </c>
      <c r="BC105">
        <v>2</v>
      </c>
      <c r="BD105">
        <v>1</v>
      </c>
      <c r="BE105">
        <v>2</v>
      </c>
      <c r="BF105">
        <v>1</v>
      </c>
      <c r="BG105">
        <v>4</v>
      </c>
      <c r="BH105">
        <v>2</v>
      </c>
      <c r="BI105">
        <v>3</v>
      </c>
      <c r="BJ105">
        <v>2</v>
      </c>
      <c r="BK105">
        <v>2</v>
      </c>
      <c r="BL105">
        <v>2</v>
      </c>
      <c r="BM105">
        <v>1</v>
      </c>
      <c r="BN105">
        <v>2</v>
      </c>
      <c r="BO105">
        <v>4</v>
      </c>
      <c r="BP105">
        <v>2</v>
      </c>
      <c r="BQ105">
        <v>2</v>
      </c>
      <c r="BR105">
        <v>1</v>
      </c>
      <c r="BS105">
        <v>3</v>
      </c>
      <c r="BT105">
        <v>3</v>
      </c>
      <c r="BU105">
        <v>2</v>
      </c>
      <c r="BV105">
        <v>2</v>
      </c>
      <c r="BW105">
        <v>1</v>
      </c>
      <c r="BX105">
        <v>2</v>
      </c>
      <c r="BY105">
        <v>2</v>
      </c>
      <c r="BZ105">
        <v>3</v>
      </c>
      <c r="CA105">
        <v>3</v>
      </c>
      <c r="CB105">
        <v>1</v>
      </c>
      <c r="CC105">
        <v>1</v>
      </c>
      <c r="CD105">
        <v>1</v>
      </c>
      <c r="CE105">
        <v>1</v>
      </c>
      <c r="CF105">
        <v>1</v>
      </c>
      <c r="CG105">
        <v>1</v>
      </c>
      <c r="CH105">
        <v>2</v>
      </c>
      <c r="CI105">
        <v>1</v>
      </c>
      <c r="CJ105">
        <v>1</v>
      </c>
      <c r="CK105">
        <v>3</v>
      </c>
      <c r="CL105">
        <v>0</v>
      </c>
      <c r="CM105">
        <v>0</v>
      </c>
      <c r="CN105">
        <v>1</v>
      </c>
      <c r="CO105">
        <v>1</v>
      </c>
      <c r="CP105">
        <v>1</v>
      </c>
      <c r="CQ105">
        <v>1</v>
      </c>
      <c r="CR105">
        <v>2</v>
      </c>
      <c r="CS105">
        <v>1</v>
      </c>
      <c r="CT105">
        <v>1</v>
      </c>
      <c r="CU105">
        <v>1</v>
      </c>
      <c r="CV105">
        <v>1</v>
      </c>
      <c r="CW105">
        <v>2</v>
      </c>
      <c r="CX105">
        <v>1</v>
      </c>
      <c r="CY105">
        <v>1</v>
      </c>
      <c r="CZ105">
        <v>1</v>
      </c>
      <c r="DA105">
        <v>1</v>
      </c>
      <c r="DB105">
        <v>2</v>
      </c>
      <c r="DC105">
        <v>2</v>
      </c>
      <c r="DD105">
        <v>2</v>
      </c>
      <c r="DE105">
        <v>2</v>
      </c>
      <c r="DF105">
        <v>2</v>
      </c>
      <c r="DG105">
        <v>2</v>
      </c>
      <c r="DH105">
        <v>2</v>
      </c>
      <c r="DI105">
        <v>2</v>
      </c>
      <c r="DJ105">
        <v>2</v>
      </c>
      <c r="DK105">
        <v>2</v>
      </c>
      <c r="DL105">
        <v>2</v>
      </c>
      <c r="DM105">
        <v>2</v>
      </c>
      <c r="DN105">
        <v>2</v>
      </c>
      <c r="DO105">
        <v>2</v>
      </c>
      <c r="DP105">
        <v>2</v>
      </c>
      <c r="DQ105">
        <v>2</v>
      </c>
      <c r="DR105">
        <v>2</v>
      </c>
      <c r="DS105">
        <v>2</v>
      </c>
      <c r="DT105">
        <v>2</v>
      </c>
      <c r="DU105">
        <v>2</v>
      </c>
      <c r="DV105">
        <v>2</v>
      </c>
      <c r="DW105">
        <v>2</v>
      </c>
      <c r="DX105">
        <v>2</v>
      </c>
      <c r="DY105">
        <v>2</v>
      </c>
      <c r="DZ105">
        <v>2</v>
      </c>
      <c r="EA105">
        <v>2</v>
      </c>
      <c r="EB105">
        <v>2</v>
      </c>
      <c r="EC105">
        <v>2</v>
      </c>
      <c r="ED105">
        <v>1</v>
      </c>
      <c r="EE105">
        <v>1</v>
      </c>
      <c r="EF105">
        <v>2</v>
      </c>
      <c r="EG105">
        <v>1</v>
      </c>
      <c r="EH105">
        <v>1</v>
      </c>
      <c r="EI105">
        <v>1</v>
      </c>
      <c r="EJ105">
        <v>1</v>
      </c>
      <c r="EK105">
        <v>1</v>
      </c>
      <c r="EL105">
        <v>1</v>
      </c>
      <c r="EM105">
        <v>1</v>
      </c>
      <c r="EN105">
        <v>1</v>
      </c>
      <c r="EO105">
        <v>1</v>
      </c>
      <c r="EP105">
        <v>1</v>
      </c>
      <c r="EQ105">
        <v>1</v>
      </c>
      <c r="ER105">
        <v>1</v>
      </c>
      <c r="ES105">
        <v>1</v>
      </c>
      <c r="ET105">
        <v>1</v>
      </c>
      <c r="EU105">
        <v>1</v>
      </c>
      <c r="EV105">
        <v>1</v>
      </c>
      <c r="EW105">
        <v>1</v>
      </c>
      <c r="EX105">
        <v>1</v>
      </c>
      <c r="EY105">
        <v>1</v>
      </c>
      <c r="EZ105">
        <v>1</v>
      </c>
      <c r="FA105">
        <v>1</v>
      </c>
      <c r="FB105">
        <v>1</v>
      </c>
      <c r="FC105">
        <v>1</v>
      </c>
      <c r="FD105">
        <v>1</v>
      </c>
      <c r="FE105">
        <v>1</v>
      </c>
      <c r="FF105">
        <v>1</v>
      </c>
      <c r="FG105">
        <v>1</v>
      </c>
      <c r="FH105">
        <v>2</v>
      </c>
      <c r="FI105">
        <v>3</v>
      </c>
      <c r="FJ105">
        <v>2</v>
      </c>
      <c r="FK105">
        <v>2</v>
      </c>
      <c r="FL105">
        <v>3</v>
      </c>
      <c r="FM105">
        <v>2</v>
      </c>
      <c r="FN105">
        <v>3</v>
      </c>
      <c r="FO105">
        <v>3</v>
      </c>
      <c r="FP105">
        <v>3</v>
      </c>
      <c r="FQ105">
        <v>1</v>
      </c>
      <c r="FR105">
        <v>2</v>
      </c>
      <c r="FS105">
        <v>3</v>
      </c>
      <c r="FT105">
        <v>3</v>
      </c>
      <c r="FU105">
        <v>3</v>
      </c>
      <c r="FV105">
        <v>3</v>
      </c>
      <c r="FW105">
        <v>3</v>
      </c>
      <c r="FX105">
        <v>4</v>
      </c>
      <c r="FY105">
        <v>2</v>
      </c>
      <c r="FZ105">
        <v>3</v>
      </c>
      <c r="GA105" s="7" t="str">
        <f t="shared" ref="GA105:GA136" si="200">A105</f>
        <v>0012SP23</v>
      </c>
      <c r="GB105" s="25" t="str">
        <f t="shared" si="174"/>
        <v>Male</v>
      </c>
      <c r="GC105" s="5" t="str">
        <f t="shared" si="191"/>
        <v>male</v>
      </c>
      <c r="GD105" s="5" t="str">
        <f t="shared" si="179"/>
        <v>19</v>
      </c>
      <c r="GE105" s="5" t="str">
        <f t="shared" si="180"/>
        <v>AmerInd/AlaskNativ</v>
      </c>
      <c r="GF105" s="5" t="str">
        <f t="shared" si="181"/>
        <v>Hisp/Lat</v>
      </c>
      <c r="GG105" s="5">
        <f t="shared" si="182"/>
        <v>0</v>
      </c>
      <c r="GH105" s="5">
        <f t="shared" si="183"/>
        <v>0</v>
      </c>
      <c r="GI105" s="5">
        <f t="shared" si="184"/>
        <v>0</v>
      </c>
      <c r="GJ105" s="5">
        <f t="shared" si="185"/>
        <v>0</v>
      </c>
      <c r="GK105" s="5">
        <f t="shared" si="186"/>
        <v>0</v>
      </c>
      <c r="GL105" s="5">
        <f t="shared" si="187"/>
        <v>2</v>
      </c>
      <c r="GM105" s="5">
        <f t="shared" si="188"/>
        <v>3</v>
      </c>
      <c r="GN105" s="5">
        <f t="shared" si="189"/>
        <v>3</v>
      </c>
      <c r="GO105" s="5">
        <f t="shared" si="190"/>
        <v>2</v>
      </c>
      <c r="GP105" s="2"/>
      <c r="GQ105" s="5">
        <f t="shared" si="175"/>
        <v>16</v>
      </c>
      <c r="GR105" s="5">
        <f t="shared" si="176"/>
        <v>14</v>
      </c>
      <c r="GS105" s="5">
        <f t="shared" si="177"/>
        <v>18</v>
      </c>
      <c r="GT105" s="5">
        <f t="shared" si="178"/>
        <v>10</v>
      </c>
      <c r="GU105" s="27" t="s">
        <v>10</v>
      </c>
      <c r="GV105" s="27" t="s">
        <v>10</v>
      </c>
      <c r="GW105" s="27" t="s">
        <v>10</v>
      </c>
      <c r="GX105" s="27" t="s">
        <v>10</v>
      </c>
      <c r="GY105" s="27" t="s">
        <v>10</v>
      </c>
      <c r="GZ105" s="27" t="s">
        <v>10</v>
      </c>
      <c r="HA105" s="27" t="s">
        <v>10</v>
      </c>
      <c r="HB105" s="5">
        <f t="shared" si="192"/>
        <v>16</v>
      </c>
      <c r="HC105" s="5" t="str">
        <f t="shared" ref="HC105:HC136" si="201">IF(DB105=".",".",IF(COUNTBLANK(DB105:EB105)&gt;0,"Incomplete","ok"))</f>
        <v>ok</v>
      </c>
      <c r="HD105" s="23">
        <v>1.5822786394352839E-4</v>
      </c>
      <c r="HE105" s="23">
        <f t="shared" ref="HE105:HE136" si="202" xml:space="preserve"> -LN(HD105)</f>
        <v>8.751474387017808</v>
      </c>
      <c r="HF105" s="23">
        <v>1</v>
      </c>
      <c r="HG105" s="23">
        <v>1</v>
      </c>
      <c r="HH105" s="5">
        <f t="shared" ref="HH105:HH118" si="203">IF(COUNTBLANK(EC105:FF105)&gt;0,".",SUM(EC105:FF105))</f>
        <v>32</v>
      </c>
      <c r="HI105" s="5">
        <f t="shared" ref="HI105:HI136" si="204">EI105+EL105+EP105+EV105+FB105</f>
        <v>5</v>
      </c>
      <c r="HJ105" s="5">
        <f t="shared" ref="HJ105:HJ118" si="205">ED105+EE105+EK105+EW105+EY105+EZ105+FD105</f>
        <v>7</v>
      </c>
      <c r="HK105" s="5">
        <f t="shared" ref="HK105:HK136" si="206">ES105+ET105</f>
        <v>2</v>
      </c>
      <c r="HL105" s="5">
        <f t="shared" ref="HL105:HL136" si="207">FE105+FF105</f>
        <v>2</v>
      </c>
      <c r="HM105" s="5">
        <f t="shared" ref="HM105:HM136" si="208">IF(ISBLANK(FL105)+ISBLANK(FN105)+ISBLANK(FS105)+ISBLANK(FU105)&gt;0,".",(5-FL105)+(5-FN105)+(5-FS105)+(5-FU105))</f>
        <v>8</v>
      </c>
      <c r="HN105" s="5">
        <f t="shared" ref="HN105:HN136" si="209">IF(ISBLANK(FG105)+ISBLANK(FJ105)+ISBLANK(FM105)+ISBLANK(FQ105)&gt;0,".",FG105+FJ105+FM105+FQ105)</f>
        <v>6</v>
      </c>
      <c r="HO105" s="5">
        <f t="shared" ref="HO105:HO136" si="210">IF(ISBLANK(FH105)+ISBLANK(FK105)+ISBLANK(FR105)+ISBLANK(FY105)&gt;0,".",FH105+FK105+FR105+FY105)</f>
        <v>8</v>
      </c>
      <c r="HP105" s="5">
        <f t="shared" ref="HP105:HP136" si="211">IF(ISBLANK(FO105)+ISBLANK(FT105)+ISBLANK(FV105)+ISBLANK(FX105)&gt;0,".",(5-FO105)+(5-FT105)+(5-FV105)+(5-FX105))</f>
        <v>7</v>
      </c>
      <c r="HQ105" s="5">
        <f t="shared" ref="HQ105:HQ136" si="212">IF(ISBLANK(FI105)+ISBLANK(FP105)+ISBLANK(FW105)+ISBLANK(FZ105)&gt;0,".",(5-FI105)+(5-FP105)+(5-FW105)+(5-FZ105))</f>
        <v>8</v>
      </c>
    </row>
    <row r="106" spans="1:225" x14ac:dyDescent="0.25">
      <c r="A106" s="11" t="s">
        <v>79</v>
      </c>
      <c r="B106" s="13" t="s">
        <v>940</v>
      </c>
      <c r="C106" s="13" t="s">
        <v>939</v>
      </c>
      <c r="D106" s="13" t="s">
        <v>931</v>
      </c>
      <c r="E106" s="12">
        <v>1</v>
      </c>
      <c r="F106" s="12">
        <v>2</v>
      </c>
      <c r="G106" s="12">
        <v>2</v>
      </c>
      <c r="H106" s="12">
        <v>2</v>
      </c>
      <c r="I106" s="12">
        <v>2</v>
      </c>
      <c r="J106" s="12">
        <v>2</v>
      </c>
      <c r="K106" s="12">
        <v>2</v>
      </c>
      <c r="L106" s="12">
        <v>2</v>
      </c>
      <c r="M106" s="12">
        <v>2</v>
      </c>
      <c r="N106" s="12">
        <v>3</v>
      </c>
      <c r="O106" s="16">
        <v>0</v>
      </c>
      <c r="P106" s="16">
        <v>1</v>
      </c>
      <c r="Q106" s="16">
        <v>0</v>
      </c>
      <c r="R106" s="16">
        <v>1</v>
      </c>
      <c r="S106" s="16">
        <v>0</v>
      </c>
      <c r="T106" s="16">
        <v>0</v>
      </c>
      <c r="U106" s="16">
        <v>0</v>
      </c>
      <c r="V106" s="16">
        <v>1</v>
      </c>
      <c r="W106" s="16">
        <v>0</v>
      </c>
      <c r="X106" s="16">
        <v>0</v>
      </c>
      <c r="Y106" s="16">
        <v>1</v>
      </c>
      <c r="Z106" s="16">
        <v>1</v>
      </c>
      <c r="AA106" s="16">
        <v>1</v>
      </c>
      <c r="AB106" s="16">
        <v>0</v>
      </c>
      <c r="AC106" s="16">
        <v>1</v>
      </c>
      <c r="AD106" s="16">
        <v>1</v>
      </c>
      <c r="AE106" s="16">
        <v>0</v>
      </c>
      <c r="AF106" s="16">
        <v>1</v>
      </c>
      <c r="AG106" s="16">
        <v>0</v>
      </c>
      <c r="AH106" s="16">
        <v>2</v>
      </c>
      <c r="AI106" s="16">
        <v>0</v>
      </c>
      <c r="AJ106">
        <v>1</v>
      </c>
      <c r="AK106">
        <v>2</v>
      </c>
      <c r="AL106">
        <v>2</v>
      </c>
      <c r="AM106">
        <v>1</v>
      </c>
      <c r="AN106">
        <v>1</v>
      </c>
      <c r="AO106">
        <v>2</v>
      </c>
      <c r="AP106">
        <v>1</v>
      </c>
      <c r="AQ106">
        <v>4</v>
      </c>
      <c r="AR106">
        <v>2</v>
      </c>
      <c r="AS106">
        <v>2</v>
      </c>
      <c r="AT106">
        <v>3</v>
      </c>
      <c r="AU106">
        <v>2</v>
      </c>
      <c r="AV106">
        <v>2</v>
      </c>
      <c r="AW106">
        <v>3</v>
      </c>
      <c r="AX106">
        <v>3</v>
      </c>
      <c r="AY106">
        <v>2</v>
      </c>
      <c r="AZ106">
        <v>1</v>
      </c>
      <c r="BA106">
        <v>2</v>
      </c>
      <c r="BB106">
        <v>1</v>
      </c>
      <c r="BC106">
        <v>2</v>
      </c>
      <c r="BD106">
        <v>3</v>
      </c>
      <c r="BE106">
        <v>2</v>
      </c>
      <c r="BF106">
        <v>1</v>
      </c>
      <c r="BG106">
        <v>1</v>
      </c>
      <c r="BH106">
        <v>2</v>
      </c>
      <c r="BI106">
        <v>2</v>
      </c>
      <c r="BJ106">
        <v>3</v>
      </c>
      <c r="BK106">
        <v>3</v>
      </c>
      <c r="BL106">
        <v>1</v>
      </c>
      <c r="BM106">
        <v>2</v>
      </c>
      <c r="BN106">
        <v>1</v>
      </c>
      <c r="BO106">
        <v>4</v>
      </c>
      <c r="BP106">
        <v>3</v>
      </c>
      <c r="BQ106">
        <v>3</v>
      </c>
      <c r="BR106">
        <v>1</v>
      </c>
      <c r="BS106">
        <v>3</v>
      </c>
      <c r="BT106">
        <v>2</v>
      </c>
      <c r="BU106">
        <v>2</v>
      </c>
      <c r="BV106">
        <v>2</v>
      </c>
      <c r="BW106">
        <v>2</v>
      </c>
      <c r="BX106">
        <v>1</v>
      </c>
      <c r="BY106">
        <v>1</v>
      </c>
      <c r="BZ106">
        <v>1</v>
      </c>
      <c r="CA106">
        <v>3</v>
      </c>
      <c r="CB106">
        <v>1</v>
      </c>
      <c r="CC106">
        <v>2</v>
      </c>
      <c r="CD106">
        <v>3</v>
      </c>
      <c r="CE106">
        <v>1</v>
      </c>
      <c r="CF106">
        <v>1</v>
      </c>
      <c r="CG106">
        <v>1</v>
      </c>
      <c r="CH106">
        <v>2</v>
      </c>
      <c r="CI106">
        <v>1</v>
      </c>
      <c r="CJ106">
        <v>3</v>
      </c>
      <c r="CK106">
        <v>3</v>
      </c>
      <c r="CL106">
        <v>2</v>
      </c>
      <c r="CM106">
        <v>0</v>
      </c>
      <c r="CN106">
        <v>0</v>
      </c>
      <c r="CO106">
        <v>1</v>
      </c>
      <c r="CP106">
        <v>1</v>
      </c>
      <c r="CQ106">
        <v>2</v>
      </c>
      <c r="CR106">
        <v>1</v>
      </c>
      <c r="CS106">
        <v>0</v>
      </c>
      <c r="CT106">
        <v>1</v>
      </c>
      <c r="CU106">
        <v>0</v>
      </c>
      <c r="CV106">
        <v>0</v>
      </c>
      <c r="CW106">
        <v>2</v>
      </c>
      <c r="CX106">
        <v>1</v>
      </c>
      <c r="CY106">
        <v>1</v>
      </c>
      <c r="CZ106">
        <v>1</v>
      </c>
      <c r="DA106">
        <v>0</v>
      </c>
      <c r="DB106">
        <v>1</v>
      </c>
      <c r="DC106">
        <v>1</v>
      </c>
      <c r="DD106">
        <v>1</v>
      </c>
      <c r="DE106">
        <v>2</v>
      </c>
      <c r="DF106">
        <v>1</v>
      </c>
      <c r="DG106">
        <v>1</v>
      </c>
      <c r="DH106">
        <v>2</v>
      </c>
      <c r="DI106">
        <v>2</v>
      </c>
      <c r="DJ106">
        <v>1</v>
      </c>
      <c r="DK106">
        <v>1</v>
      </c>
      <c r="DL106">
        <v>2</v>
      </c>
      <c r="DM106">
        <v>1</v>
      </c>
      <c r="DN106">
        <v>1</v>
      </c>
      <c r="DO106">
        <v>1</v>
      </c>
      <c r="DP106">
        <v>1</v>
      </c>
      <c r="DQ106">
        <v>1</v>
      </c>
      <c r="DR106">
        <v>1</v>
      </c>
      <c r="DS106">
        <v>1</v>
      </c>
      <c r="DT106">
        <v>2</v>
      </c>
      <c r="DU106">
        <v>1</v>
      </c>
      <c r="DV106">
        <v>1</v>
      </c>
      <c r="DW106">
        <v>1</v>
      </c>
      <c r="DX106">
        <v>2</v>
      </c>
      <c r="DY106">
        <v>1</v>
      </c>
      <c r="DZ106">
        <v>2</v>
      </c>
      <c r="EA106">
        <v>1</v>
      </c>
      <c r="EB106">
        <v>2</v>
      </c>
      <c r="EC106">
        <v>2</v>
      </c>
      <c r="ED106">
        <v>1</v>
      </c>
      <c r="EE106">
        <v>2</v>
      </c>
      <c r="EF106">
        <v>1</v>
      </c>
      <c r="EG106">
        <v>2</v>
      </c>
      <c r="EH106">
        <v>1</v>
      </c>
      <c r="EI106">
        <v>3</v>
      </c>
      <c r="EJ106">
        <v>3</v>
      </c>
      <c r="EK106">
        <v>3</v>
      </c>
      <c r="EL106">
        <v>2</v>
      </c>
      <c r="EM106">
        <v>2</v>
      </c>
      <c r="EN106">
        <v>1</v>
      </c>
      <c r="EO106">
        <v>1</v>
      </c>
      <c r="EP106">
        <v>2</v>
      </c>
      <c r="EQ106">
        <v>1</v>
      </c>
      <c r="ER106">
        <v>2</v>
      </c>
      <c r="ES106">
        <v>1</v>
      </c>
      <c r="ET106">
        <v>1</v>
      </c>
      <c r="EU106">
        <v>1</v>
      </c>
      <c r="EV106">
        <v>3</v>
      </c>
      <c r="EW106">
        <v>1</v>
      </c>
      <c r="EX106">
        <v>2</v>
      </c>
      <c r="EY106">
        <v>2</v>
      </c>
      <c r="EZ106">
        <v>1</v>
      </c>
      <c r="FA106">
        <v>1</v>
      </c>
      <c r="FB106">
        <v>2</v>
      </c>
      <c r="FC106">
        <v>2</v>
      </c>
      <c r="FD106">
        <v>2</v>
      </c>
      <c r="FE106">
        <v>1</v>
      </c>
      <c r="FF106">
        <v>1</v>
      </c>
      <c r="FG106">
        <v>1</v>
      </c>
      <c r="FH106">
        <v>2</v>
      </c>
      <c r="FI106">
        <v>3</v>
      </c>
      <c r="FJ106">
        <v>2</v>
      </c>
      <c r="FK106">
        <v>1</v>
      </c>
      <c r="FL106">
        <v>3</v>
      </c>
      <c r="FM106">
        <v>2</v>
      </c>
      <c r="FN106">
        <v>4</v>
      </c>
      <c r="FO106">
        <v>3</v>
      </c>
      <c r="FP106">
        <v>3</v>
      </c>
      <c r="FQ106">
        <v>2</v>
      </c>
      <c r="FR106">
        <v>1</v>
      </c>
      <c r="FS106">
        <v>3</v>
      </c>
      <c r="FT106">
        <v>2</v>
      </c>
      <c r="FU106">
        <v>3</v>
      </c>
      <c r="FV106">
        <v>2</v>
      </c>
      <c r="FW106">
        <v>3</v>
      </c>
      <c r="FX106">
        <v>4</v>
      </c>
      <c r="FY106">
        <v>1</v>
      </c>
      <c r="FZ106">
        <v>3</v>
      </c>
      <c r="GA106" s="7" t="str">
        <f t="shared" si="200"/>
        <v>001SP23</v>
      </c>
      <c r="GB106" s="25" t="str">
        <f t="shared" si="174"/>
        <v>Male</v>
      </c>
      <c r="GC106" s="5" t="str">
        <f t="shared" si="191"/>
        <v>MALE</v>
      </c>
      <c r="GD106" s="5" t="str">
        <f t="shared" si="179"/>
        <v>38</v>
      </c>
      <c r="GE106" s="5" t="str">
        <f t="shared" si="180"/>
        <v>AmerInd/AlaskNativ</v>
      </c>
      <c r="GF106" s="5" t="str">
        <f t="shared" si="181"/>
        <v>Hisp/Lat</v>
      </c>
      <c r="GG106" s="5">
        <f t="shared" si="182"/>
        <v>0</v>
      </c>
      <c r="GH106" s="5">
        <f t="shared" si="183"/>
        <v>0</v>
      </c>
      <c r="GI106" s="5">
        <f t="shared" si="184"/>
        <v>0</v>
      </c>
      <c r="GJ106" s="5">
        <f t="shared" si="185"/>
        <v>0</v>
      </c>
      <c r="GK106" s="5">
        <f t="shared" si="186"/>
        <v>0</v>
      </c>
      <c r="GL106" s="5">
        <f t="shared" si="187"/>
        <v>2</v>
      </c>
      <c r="GM106" s="5">
        <f t="shared" si="188"/>
        <v>2</v>
      </c>
      <c r="GN106" s="5">
        <f t="shared" si="189"/>
        <v>2</v>
      </c>
      <c r="GO106" s="5">
        <f t="shared" si="190"/>
        <v>3</v>
      </c>
      <c r="GP106" s="2"/>
      <c r="GQ106" s="5">
        <f t="shared" si="175"/>
        <v>11</v>
      </c>
      <c r="GR106" s="5">
        <f t="shared" si="176"/>
        <v>12</v>
      </c>
      <c r="GS106" s="5">
        <f t="shared" si="177"/>
        <v>17</v>
      </c>
      <c r="GT106" s="5">
        <f t="shared" si="178"/>
        <v>19</v>
      </c>
      <c r="GU106" s="27" t="s">
        <v>10</v>
      </c>
      <c r="GV106" s="27" t="s">
        <v>10</v>
      </c>
      <c r="GW106" s="27" t="s">
        <v>10</v>
      </c>
      <c r="GX106" s="27" t="s">
        <v>10</v>
      </c>
      <c r="GY106" s="27" t="s">
        <v>10</v>
      </c>
      <c r="GZ106" s="27" t="s">
        <v>10</v>
      </c>
      <c r="HA106" s="27" t="s">
        <v>10</v>
      </c>
      <c r="HB106" s="5">
        <f t="shared" si="192"/>
        <v>13</v>
      </c>
      <c r="HC106" s="5" t="str">
        <f t="shared" si="201"/>
        <v>ok</v>
      </c>
      <c r="HD106" s="23">
        <v>3.436168896925007E-2</v>
      </c>
      <c r="HE106" s="23">
        <f t="shared" si="202"/>
        <v>3.3708130279737452</v>
      </c>
      <c r="HF106" s="23">
        <v>0.96296296296296291</v>
      </c>
      <c r="HG106" s="23">
        <v>0.44444444444444442</v>
      </c>
      <c r="HH106" s="5">
        <f t="shared" si="203"/>
        <v>50</v>
      </c>
      <c r="HI106" s="5">
        <f t="shared" si="204"/>
        <v>12</v>
      </c>
      <c r="HJ106" s="5">
        <f t="shared" si="205"/>
        <v>12</v>
      </c>
      <c r="HK106" s="5">
        <f t="shared" si="206"/>
        <v>2</v>
      </c>
      <c r="HL106" s="5">
        <f t="shared" si="207"/>
        <v>2</v>
      </c>
      <c r="HM106" s="5">
        <f t="shared" si="208"/>
        <v>7</v>
      </c>
      <c r="HN106" s="5">
        <f t="shared" si="209"/>
        <v>7</v>
      </c>
      <c r="HO106" s="5">
        <f t="shared" si="210"/>
        <v>5</v>
      </c>
      <c r="HP106" s="5">
        <f t="shared" si="211"/>
        <v>9</v>
      </c>
      <c r="HQ106" s="5">
        <f t="shared" si="212"/>
        <v>8</v>
      </c>
    </row>
    <row r="107" spans="1:225" x14ac:dyDescent="0.25">
      <c r="A107" s="11" t="s">
        <v>237</v>
      </c>
      <c r="B107" s="13" t="s">
        <v>764</v>
      </c>
      <c r="C107" s="13" t="s">
        <v>765</v>
      </c>
      <c r="D107" s="13" t="s">
        <v>766</v>
      </c>
      <c r="E107" s="12">
        <v>2</v>
      </c>
      <c r="F107" s="12">
        <v>1</v>
      </c>
      <c r="G107" s="12">
        <v>1</v>
      </c>
      <c r="H107" s="12">
        <v>2</v>
      </c>
      <c r="I107" s="12">
        <v>2</v>
      </c>
      <c r="J107" s="12">
        <v>1</v>
      </c>
      <c r="K107" s="12">
        <v>2</v>
      </c>
      <c r="L107" s="12">
        <v>2</v>
      </c>
      <c r="M107" s="12">
        <v>2</v>
      </c>
      <c r="N107" s="12">
        <v>3</v>
      </c>
      <c r="O107" s="16">
        <v>1</v>
      </c>
      <c r="P107" s="16">
        <v>1</v>
      </c>
      <c r="Q107" s="16">
        <v>0</v>
      </c>
      <c r="R107" s="16">
        <v>1</v>
      </c>
      <c r="S107" s="16">
        <v>1</v>
      </c>
      <c r="T107" s="16">
        <v>0</v>
      </c>
      <c r="U107" s="16">
        <v>1</v>
      </c>
      <c r="V107" s="16">
        <v>0</v>
      </c>
      <c r="W107" s="16">
        <v>0</v>
      </c>
      <c r="X107" s="16">
        <v>1</v>
      </c>
      <c r="Y107" s="16">
        <v>0</v>
      </c>
      <c r="Z107" s="16">
        <v>1</v>
      </c>
      <c r="AA107" s="16">
        <v>1</v>
      </c>
      <c r="AB107" s="16">
        <v>1</v>
      </c>
      <c r="AC107" s="16">
        <v>1</v>
      </c>
      <c r="AD107" s="16">
        <v>1</v>
      </c>
      <c r="AE107" s="16">
        <v>0</v>
      </c>
      <c r="AF107" s="16">
        <v>1</v>
      </c>
      <c r="AG107" s="16">
        <v>1</v>
      </c>
      <c r="AH107" s="16">
        <v>2</v>
      </c>
      <c r="AI107" s="16">
        <v>0</v>
      </c>
      <c r="AJ107">
        <v>1</v>
      </c>
      <c r="AK107">
        <v>3</v>
      </c>
      <c r="AL107">
        <v>3</v>
      </c>
      <c r="AM107">
        <v>2</v>
      </c>
      <c r="AN107">
        <v>2</v>
      </c>
      <c r="AO107">
        <v>2</v>
      </c>
      <c r="AP107">
        <v>2</v>
      </c>
      <c r="AQ107">
        <v>2</v>
      </c>
      <c r="AR107">
        <v>3</v>
      </c>
      <c r="AS107">
        <v>2</v>
      </c>
      <c r="AT107">
        <v>3</v>
      </c>
      <c r="AU107">
        <v>2</v>
      </c>
      <c r="AV107">
        <v>1</v>
      </c>
      <c r="AW107">
        <v>2</v>
      </c>
      <c r="AX107">
        <v>2</v>
      </c>
      <c r="AY107">
        <v>2</v>
      </c>
      <c r="AZ107">
        <v>2</v>
      </c>
      <c r="BA107">
        <v>1</v>
      </c>
      <c r="BB107">
        <v>2</v>
      </c>
      <c r="BC107">
        <v>2</v>
      </c>
      <c r="BD107">
        <v>3</v>
      </c>
      <c r="BE107">
        <v>3</v>
      </c>
      <c r="BF107">
        <v>2</v>
      </c>
      <c r="BG107">
        <v>1</v>
      </c>
      <c r="BH107">
        <v>2</v>
      </c>
      <c r="BI107">
        <v>2</v>
      </c>
      <c r="BJ107">
        <v>2</v>
      </c>
      <c r="BK107">
        <v>2</v>
      </c>
      <c r="BL107">
        <v>1</v>
      </c>
      <c r="BM107">
        <v>2</v>
      </c>
      <c r="BN107">
        <v>2</v>
      </c>
      <c r="BO107">
        <v>3</v>
      </c>
      <c r="BP107">
        <v>2</v>
      </c>
      <c r="BQ107">
        <v>2</v>
      </c>
      <c r="BR107">
        <v>2</v>
      </c>
      <c r="BS107">
        <v>3</v>
      </c>
      <c r="BT107">
        <v>3</v>
      </c>
      <c r="BU107">
        <v>2</v>
      </c>
      <c r="BV107">
        <v>2</v>
      </c>
      <c r="BW107">
        <v>1</v>
      </c>
      <c r="BX107">
        <v>2</v>
      </c>
      <c r="BY107">
        <v>2</v>
      </c>
      <c r="BZ107">
        <v>2</v>
      </c>
      <c r="CA107">
        <v>2</v>
      </c>
      <c r="CB107">
        <v>1</v>
      </c>
      <c r="CC107">
        <v>2</v>
      </c>
      <c r="CD107">
        <v>2</v>
      </c>
      <c r="CE107">
        <v>2</v>
      </c>
      <c r="CF107">
        <v>2</v>
      </c>
      <c r="CG107">
        <v>2</v>
      </c>
      <c r="CH107">
        <v>3</v>
      </c>
      <c r="CI107">
        <v>2</v>
      </c>
      <c r="CJ107">
        <v>2</v>
      </c>
      <c r="CK107">
        <v>2</v>
      </c>
      <c r="CL107">
        <v>1</v>
      </c>
      <c r="CM107">
        <v>2</v>
      </c>
      <c r="CN107">
        <v>2</v>
      </c>
      <c r="CO107">
        <v>0</v>
      </c>
      <c r="CP107">
        <v>2</v>
      </c>
      <c r="CQ107">
        <v>1</v>
      </c>
      <c r="CR107">
        <v>2</v>
      </c>
      <c r="CS107">
        <v>1</v>
      </c>
      <c r="CT107">
        <v>0</v>
      </c>
      <c r="CU107">
        <v>2</v>
      </c>
      <c r="CV107">
        <v>1</v>
      </c>
      <c r="CW107">
        <v>2</v>
      </c>
      <c r="CX107">
        <v>1</v>
      </c>
      <c r="CY107">
        <v>1</v>
      </c>
      <c r="CZ107">
        <v>2</v>
      </c>
      <c r="DA107">
        <v>1</v>
      </c>
      <c r="DB107">
        <v>2</v>
      </c>
      <c r="DC107">
        <v>2</v>
      </c>
      <c r="DD107">
        <v>2</v>
      </c>
      <c r="DE107">
        <v>2</v>
      </c>
      <c r="DF107">
        <v>2</v>
      </c>
      <c r="DG107">
        <v>2</v>
      </c>
      <c r="DH107">
        <v>2</v>
      </c>
      <c r="DI107">
        <v>2</v>
      </c>
      <c r="DJ107">
        <v>2</v>
      </c>
      <c r="DK107">
        <v>2</v>
      </c>
      <c r="DL107">
        <v>2</v>
      </c>
      <c r="DM107">
        <v>2</v>
      </c>
      <c r="DN107">
        <v>2</v>
      </c>
      <c r="DO107">
        <v>2</v>
      </c>
      <c r="DP107">
        <v>2</v>
      </c>
      <c r="DQ107">
        <v>2</v>
      </c>
      <c r="DR107">
        <v>2</v>
      </c>
      <c r="DS107">
        <v>2</v>
      </c>
      <c r="DT107">
        <v>2</v>
      </c>
      <c r="DU107">
        <v>2</v>
      </c>
      <c r="DV107">
        <v>2</v>
      </c>
      <c r="DW107">
        <v>2</v>
      </c>
      <c r="DX107">
        <v>2</v>
      </c>
      <c r="DY107">
        <v>2</v>
      </c>
      <c r="DZ107">
        <v>2</v>
      </c>
      <c r="EA107">
        <v>2</v>
      </c>
      <c r="EB107">
        <v>2</v>
      </c>
      <c r="EC107">
        <v>2</v>
      </c>
      <c r="ED107">
        <v>2</v>
      </c>
      <c r="EE107">
        <v>2</v>
      </c>
      <c r="EF107">
        <v>2</v>
      </c>
      <c r="EG107">
        <v>2</v>
      </c>
      <c r="EH107">
        <v>2</v>
      </c>
      <c r="EI107">
        <v>3</v>
      </c>
      <c r="EJ107">
        <v>2</v>
      </c>
      <c r="EK107">
        <v>2</v>
      </c>
      <c r="EL107">
        <v>2</v>
      </c>
      <c r="EM107">
        <v>2</v>
      </c>
      <c r="EN107">
        <v>3</v>
      </c>
      <c r="EO107">
        <v>2</v>
      </c>
      <c r="EP107">
        <v>2</v>
      </c>
      <c r="EQ107">
        <v>3</v>
      </c>
      <c r="ER107">
        <v>2</v>
      </c>
      <c r="ES107">
        <v>2</v>
      </c>
      <c r="ET107">
        <v>2</v>
      </c>
      <c r="EU107">
        <v>3</v>
      </c>
      <c r="EV107">
        <v>3</v>
      </c>
      <c r="EW107">
        <v>1</v>
      </c>
      <c r="EX107">
        <v>2</v>
      </c>
      <c r="EY107">
        <v>1</v>
      </c>
      <c r="EZ107">
        <v>1</v>
      </c>
      <c r="FA107">
        <v>2</v>
      </c>
      <c r="FB107">
        <v>3</v>
      </c>
      <c r="FC107">
        <v>2</v>
      </c>
      <c r="FD107">
        <v>1</v>
      </c>
      <c r="FE107">
        <v>2</v>
      </c>
      <c r="FF107">
        <v>2</v>
      </c>
      <c r="FG107">
        <v>2</v>
      </c>
      <c r="FH107">
        <v>2</v>
      </c>
      <c r="FI107">
        <v>4</v>
      </c>
      <c r="FJ107">
        <v>2</v>
      </c>
      <c r="FK107">
        <v>2</v>
      </c>
      <c r="FL107">
        <v>2</v>
      </c>
      <c r="FM107">
        <v>2</v>
      </c>
      <c r="FN107">
        <v>2</v>
      </c>
      <c r="FO107">
        <v>2</v>
      </c>
      <c r="FP107">
        <v>3</v>
      </c>
      <c r="FQ107">
        <v>2</v>
      </c>
      <c r="FR107">
        <v>2</v>
      </c>
      <c r="FS107">
        <v>3</v>
      </c>
      <c r="FT107">
        <v>2</v>
      </c>
      <c r="FU107">
        <v>3</v>
      </c>
      <c r="FV107">
        <v>4</v>
      </c>
      <c r="FW107">
        <v>4</v>
      </c>
      <c r="FX107">
        <v>3</v>
      </c>
      <c r="FY107">
        <v>2</v>
      </c>
      <c r="FZ107">
        <v>2</v>
      </c>
      <c r="GA107" s="7" t="str">
        <f t="shared" si="200"/>
        <v>002SP23</v>
      </c>
      <c r="GB107" s="25" t="str">
        <f t="shared" si="174"/>
        <v>Female</v>
      </c>
      <c r="GC107" s="5" t="str">
        <f t="shared" si="191"/>
        <v>Female</v>
      </c>
      <c r="GD107" s="5" t="str">
        <f t="shared" si="179"/>
        <v>22</v>
      </c>
      <c r="GE107" s="5" t="str">
        <f t="shared" si="180"/>
        <v>White</v>
      </c>
      <c r="GF107" s="5" t="str">
        <f t="shared" si="181"/>
        <v>notHisp/Lat</v>
      </c>
      <c r="GG107" s="5">
        <f t="shared" si="182"/>
        <v>1</v>
      </c>
      <c r="GH107" s="5">
        <f t="shared" si="183"/>
        <v>1</v>
      </c>
      <c r="GI107" s="5">
        <f t="shared" si="184"/>
        <v>0</v>
      </c>
      <c r="GJ107" s="5">
        <f t="shared" si="185"/>
        <v>0</v>
      </c>
      <c r="GK107" s="5">
        <f t="shared" si="186"/>
        <v>1</v>
      </c>
      <c r="GL107" s="5">
        <f t="shared" si="187"/>
        <v>2</v>
      </c>
      <c r="GM107" s="5">
        <f t="shared" si="188"/>
        <v>2</v>
      </c>
      <c r="GN107" s="5">
        <f t="shared" si="189"/>
        <v>2</v>
      </c>
      <c r="GO107" s="5">
        <f t="shared" si="190"/>
        <v>3</v>
      </c>
      <c r="GP107" s="2"/>
      <c r="GQ107" s="5">
        <f t="shared" si="175"/>
        <v>9</v>
      </c>
      <c r="GR107" s="5">
        <f t="shared" si="176"/>
        <v>12</v>
      </c>
      <c r="GS107" s="5">
        <f t="shared" si="177"/>
        <v>16</v>
      </c>
      <c r="GT107" s="5">
        <f t="shared" si="178"/>
        <v>23</v>
      </c>
      <c r="GU107" s="27" t="s">
        <v>10</v>
      </c>
      <c r="GV107" s="27" t="s">
        <v>10</v>
      </c>
      <c r="GW107" s="27" t="s">
        <v>10</v>
      </c>
      <c r="GX107" s="27" t="s">
        <v>10</v>
      </c>
      <c r="GY107" s="27" t="s">
        <v>10</v>
      </c>
      <c r="GZ107" s="27" t="s">
        <v>10</v>
      </c>
      <c r="HA107" s="27" t="s">
        <v>10</v>
      </c>
      <c r="HB107" s="5">
        <f t="shared" si="192"/>
        <v>23</v>
      </c>
      <c r="HC107" s="5" t="str">
        <f t="shared" si="201"/>
        <v>ok</v>
      </c>
      <c r="HD107" s="23">
        <v>1.5822786394352839E-4</v>
      </c>
      <c r="HE107" s="23">
        <f t="shared" si="202"/>
        <v>8.751474387017808</v>
      </c>
      <c r="HF107" s="23">
        <v>1</v>
      </c>
      <c r="HG107" s="23">
        <v>1</v>
      </c>
      <c r="HH107" s="5">
        <f t="shared" si="203"/>
        <v>62</v>
      </c>
      <c r="HI107" s="5">
        <f t="shared" si="204"/>
        <v>13</v>
      </c>
      <c r="HJ107" s="5">
        <f t="shared" si="205"/>
        <v>10</v>
      </c>
      <c r="HK107" s="5">
        <f t="shared" si="206"/>
        <v>4</v>
      </c>
      <c r="HL107" s="5">
        <f t="shared" si="207"/>
        <v>4</v>
      </c>
      <c r="HM107" s="5">
        <f t="shared" si="208"/>
        <v>10</v>
      </c>
      <c r="HN107" s="5">
        <f t="shared" si="209"/>
        <v>8</v>
      </c>
      <c r="HO107" s="5">
        <f t="shared" si="210"/>
        <v>8</v>
      </c>
      <c r="HP107" s="5">
        <f t="shared" si="211"/>
        <v>9</v>
      </c>
      <c r="HQ107" s="5">
        <f t="shared" si="212"/>
        <v>7</v>
      </c>
    </row>
    <row r="108" spans="1:225" x14ac:dyDescent="0.25">
      <c r="A108" s="11" t="s">
        <v>82</v>
      </c>
      <c r="B108" s="13" t="s">
        <v>777</v>
      </c>
      <c r="C108" s="13" t="s">
        <v>769</v>
      </c>
      <c r="D108" s="13" t="s">
        <v>766</v>
      </c>
      <c r="E108" s="12">
        <v>2</v>
      </c>
      <c r="F108" s="12">
        <v>1</v>
      </c>
      <c r="G108" s="12">
        <v>1</v>
      </c>
      <c r="H108" s="12">
        <v>2</v>
      </c>
      <c r="I108" s="12">
        <v>2</v>
      </c>
      <c r="J108" s="12">
        <v>2</v>
      </c>
      <c r="K108" s="12">
        <v>2</v>
      </c>
      <c r="L108" s="12">
        <v>2</v>
      </c>
      <c r="M108" s="12">
        <v>3</v>
      </c>
      <c r="N108" s="12">
        <v>2</v>
      </c>
      <c r="O108" s="16">
        <v>2</v>
      </c>
      <c r="P108" s="16">
        <v>0</v>
      </c>
      <c r="Q108" s="16">
        <v>2</v>
      </c>
      <c r="R108" s="16">
        <v>1</v>
      </c>
      <c r="S108" s="16">
        <v>3</v>
      </c>
      <c r="T108" s="16">
        <v>2</v>
      </c>
      <c r="U108" s="16">
        <v>1</v>
      </c>
      <c r="V108" s="16">
        <v>3</v>
      </c>
      <c r="W108" s="16">
        <v>1</v>
      </c>
      <c r="X108" s="16">
        <v>2</v>
      </c>
      <c r="Y108" s="16">
        <v>1</v>
      </c>
      <c r="Z108" s="16">
        <v>1</v>
      </c>
      <c r="AA108" s="16">
        <v>3</v>
      </c>
      <c r="AB108" s="16">
        <v>2</v>
      </c>
      <c r="AC108" s="16">
        <v>2</v>
      </c>
      <c r="AD108" s="16">
        <v>3</v>
      </c>
      <c r="AE108" s="16">
        <v>2</v>
      </c>
      <c r="AF108" s="16">
        <v>2</v>
      </c>
      <c r="AG108" s="16">
        <v>2</v>
      </c>
      <c r="AH108" s="16">
        <v>3</v>
      </c>
      <c r="AI108" s="16">
        <v>1</v>
      </c>
      <c r="AJ108">
        <v>1</v>
      </c>
      <c r="AK108">
        <v>4</v>
      </c>
      <c r="AL108">
        <v>2</v>
      </c>
      <c r="AM108">
        <v>2</v>
      </c>
      <c r="AN108">
        <v>1</v>
      </c>
      <c r="AO108">
        <v>3</v>
      </c>
      <c r="AP108">
        <v>1</v>
      </c>
      <c r="AQ108">
        <v>2</v>
      </c>
      <c r="AR108">
        <v>1</v>
      </c>
      <c r="AS108">
        <v>2</v>
      </c>
      <c r="AT108">
        <v>1</v>
      </c>
      <c r="AU108">
        <v>1</v>
      </c>
      <c r="AV108">
        <v>1</v>
      </c>
      <c r="AW108">
        <v>1</v>
      </c>
      <c r="AX108">
        <v>1</v>
      </c>
      <c r="AY108">
        <v>1</v>
      </c>
      <c r="AZ108">
        <v>1</v>
      </c>
      <c r="BA108">
        <v>1</v>
      </c>
      <c r="BB108">
        <v>1</v>
      </c>
      <c r="BC108">
        <v>1</v>
      </c>
      <c r="BD108">
        <v>3</v>
      </c>
      <c r="BE108">
        <v>4</v>
      </c>
      <c r="BF108">
        <v>1</v>
      </c>
      <c r="BG108">
        <v>1</v>
      </c>
      <c r="BH108">
        <v>2</v>
      </c>
      <c r="BI108">
        <v>3</v>
      </c>
      <c r="BJ108">
        <v>4</v>
      </c>
      <c r="BK108">
        <v>4</v>
      </c>
      <c r="BL108">
        <v>3</v>
      </c>
      <c r="BM108">
        <v>3</v>
      </c>
      <c r="BN108">
        <v>3</v>
      </c>
      <c r="BO108">
        <v>1</v>
      </c>
      <c r="BP108">
        <v>2</v>
      </c>
      <c r="BQ108">
        <v>3</v>
      </c>
      <c r="BR108">
        <v>4</v>
      </c>
      <c r="BS108">
        <v>4</v>
      </c>
      <c r="BT108">
        <v>3</v>
      </c>
      <c r="BU108">
        <v>3</v>
      </c>
      <c r="BV108">
        <v>3</v>
      </c>
      <c r="BW108">
        <v>2</v>
      </c>
      <c r="BX108">
        <v>3</v>
      </c>
      <c r="BY108">
        <v>3</v>
      </c>
      <c r="BZ108">
        <v>3</v>
      </c>
      <c r="CA108">
        <v>2</v>
      </c>
      <c r="CB108">
        <v>1</v>
      </c>
      <c r="CC108">
        <v>4</v>
      </c>
      <c r="CD108">
        <v>3</v>
      </c>
      <c r="CE108">
        <v>4</v>
      </c>
      <c r="CF108">
        <v>4</v>
      </c>
      <c r="CG108">
        <v>4</v>
      </c>
      <c r="CH108">
        <v>1</v>
      </c>
      <c r="CI108">
        <v>4</v>
      </c>
      <c r="CJ108">
        <v>4</v>
      </c>
      <c r="CK108">
        <v>4</v>
      </c>
      <c r="CL108">
        <v>2</v>
      </c>
      <c r="CM108">
        <v>2</v>
      </c>
      <c r="CN108">
        <v>1</v>
      </c>
      <c r="CO108">
        <v>0</v>
      </c>
      <c r="CP108">
        <v>2</v>
      </c>
      <c r="CQ108">
        <v>1</v>
      </c>
      <c r="CR108">
        <v>2</v>
      </c>
      <c r="CS108">
        <v>2</v>
      </c>
      <c r="CT108">
        <v>1</v>
      </c>
      <c r="CU108">
        <v>2</v>
      </c>
      <c r="CV108">
        <v>1</v>
      </c>
      <c r="CW108">
        <v>1</v>
      </c>
      <c r="CX108">
        <v>1</v>
      </c>
      <c r="CY108">
        <v>0</v>
      </c>
      <c r="CZ108">
        <v>0</v>
      </c>
      <c r="DA108">
        <v>2</v>
      </c>
      <c r="DB108">
        <v>1</v>
      </c>
      <c r="DC108">
        <v>2</v>
      </c>
      <c r="DD108">
        <v>1</v>
      </c>
      <c r="DE108">
        <v>2</v>
      </c>
      <c r="DF108">
        <v>2</v>
      </c>
      <c r="DG108">
        <v>1</v>
      </c>
      <c r="DH108">
        <v>2</v>
      </c>
      <c r="DI108">
        <v>2</v>
      </c>
      <c r="DJ108">
        <v>1</v>
      </c>
      <c r="DK108">
        <v>1</v>
      </c>
      <c r="DL108">
        <v>2</v>
      </c>
      <c r="DM108">
        <v>1</v>
      </c>
      <c r="DN108">
        <v>1</v>
      </c>
      <c r="DO108">
        <v>2</v>
      </c>
      <c r="DP108">
        <v>2</v>
      </c>
      <c r="DQ108">
        <v>2</v>
      </c>
      <c r="DR108">
        <v>1</v>
      </c>
      <c r="DS108">
        <v>2</v>
      </c>
      <c r="DT108">
        <v>2</v>
      </c>
      <c r="DU108">
        <v>1</v>
      </c>
      <c r="DV108">
        <v>2</v>
      </c>
      <c r="DW108">
        <v>1</v>
      </c>
      <c r="DX108">
        <v>2</v>
      </c>
      <c r="DY108">
        <v>1</v>
      </c>
      <c r="DZ108">
        <v>2</v>
      </c>
      <c r="EA108">
        <v>1</v>
      </c>
      <c r="EB108">
        <v>2</v>
      </c>
      <c r="EC108">
        <v>2</v>
      </c>
      <c r="ED108">
        <v>4</v>
      </c>
      <c r="EE108">
        <v>3</v>
      </c>
      <c r="EF108">
        <v>4</v>
      </c>
      <c r="EG108">
        <v>5</v>
      </c>
      <c r="EH108">
        <v>2</v>
      </c>
      <c r="EI108">
        <v>4</v>
      </c>
      <c r="EJ108">
        <v>5</v>
      </c>
      <c r="EK108">
        <v>2</v>
      </c>
      <c r="EL108">
        <v>4</v>
      </c>
      <c r="EM108">
        <v>3</v>
      </c>
      <c r="EN108">
        <v>2</v>
      </c>
      <c r="EO108">
        <v>5</v>
      </c>
      <c r="EP108">
        <v>5</v>
      </c>
      <c r="EQ108">
        <v>5</v>
      </c>
      <c r="ER108">
        <v>5</v>
      </c>
      <c r="ES108">
        <v>4</v>
      </c>
      <c r="ET108">
        <v>4</v>
      </c>
      <c r="EU108">
        <v>4</v>
      </c>
      <c r="EV108">
        <v>5</v>
      </c>
      <c r="EW108">
        <v>4</v>
      </c>
      <c r="EX108">
        <v>4</v>
      </c>
      <c r="EY108">
        <v>4</v>
      </c>
      <c r="EZ108">
        <v>3</v>
      </c>
      <c r="FA108">
        <v>4</v>
      </c>
      <c r="FB108">
        <v>5</v>
      </c>
      <c r="FC108">
        <v>5</v>
      </c>
      <c r="FD108">
        <v>2</v>
      </c>
      <c r="FE108">
        <v>2</v>
      </c>
      <c r="FF108">
        <v>5</v>
      </c>
      <c r="FG108">
        <v>2</v>
      </c>
      <c r="FH108">
        <v>3</v>
      </c>
      <c r="FI108">
        <v>2</v>
      </c>
      <c r="FJ108">
        <v>2</v>
      </c>
      <c r="FK108">
        <v>4</v>
      </c>
      <c r="FL108">
        <v>2</v>
      </c>
      <c r="FM108">
        <v>1</v>
      </c>
      <c r="FN108">
        <v>2</v>
      </c>
      <c r="FO108">
        <v>4</v>
      </c>
      <c r="FP108">
        <v>2</v>
      </c>
      <c r="FQ108">
        <v>3</v>
      </c>
      <c r="FR108">
        <v>2</v>
      </c>
      <c r="FS108">
        <v>1</v>
      </c>
      <c r="FT108">
        <v>2</v>
      </c>
      <c r="FU108">
        <v>1</v>
      </c>
      <c r="FV108">
        <v>1</v>
      </c>
      <c r="FW108">
        <v>1</v>
      </c>
      <c r="FX108">
        <v>2</v>
      </c>
      <c r="FY108">
        <v>3</v>
      </c>
      <c r="FZ108">
        <v>2</v>
      </c>
      <c r="GA108" s="7" t="str">
        <f t="shared" si="200"/>
        <v>003SP23</v>
      </c>
      <c r="GB108" s="25" t="str">
        <f t="shared" si="174"/>
        <v>Female</v>
      </c>
      <c r="GC108" s="5" t="str">
        <f t="shared" si="191"/>
        <v>female</v>
      </c>
      <c r="GD108" s="5" t="str">
        <f t="shared" si="179"/>
        <v>24</v>
      </c>
      <c r="GE108" s="5" t="str">
        <f t="shared" si="180"/>
        <v>White</v>
      </c>
      <c r="GF108" s="5" t="str">
        <f t="shared" si="181"/>
        <v>notHisp/Lat</v>
      </c>
      <c r="GG108" s="5">
        <f t="shared" si="182"/>
        <v>1</v>
      </c>
      <c r="GH108" s="5">
        <f t="shared" si="183"/>
        <v>1</v>
      </c>
      <c r="GI108" s="5">
        <f t="shared" si="184"/>
        <v>0</v>
      </c>
      <c r="GJ108" s="5">
        <f t="shared" si="185"/>
        <v>0</v>
      </c>
      <c r="GK108" s="5">
        <f t="shared" si="186"/>
        <v>0</v>
      </c>
      <c r="GL108" s="5">
        <f t="shared" si="187"/>
        <v>2</v>
      </c>
      <c r="GM108" s="5">
        <f t="shared" si="188"/>
        <v>2</v>
      </c>
      <c r="GN108" s="5">
        <f t="shared" si="189"/>
        <v>3</v>
      </c>
      <c r="GO108" s="5">
        <f t="shared" si="190"/>
        <v>2</v>
      </c>
      <c r="GP108" s="2"/>
      <c r="GQ108" s="5">
        <f t="shared" si="175"/>
        <v>13</v>
      </c>
      <c r="GR108" s="5">
        <f t="shared" si="176"/>
        <v>15</v>
      </c>
      <c r="GS108" s="5">
        <f t="shared" si="177"/>
        <v>19</v>
      </c>
      <c r="GT108" s="5">
        <f t="shared" si="178"/>
        <v>27</v>
      </c>
      <c r="GU108" s="27" t="s">
        <v>10</v>
      </c>
      <c r="GV108" s="27" t="s">
        <v>10</v>
      </c>
      <c r="GW108" s="27" t="s">
        <v>10</v>
      </c>
      <c r="GX108" s="27" t="s">
        <v>10</v>
      </c>
      <c r="GY108" s="27" t="s">
        <v>10</v>
      </c>
      <c r="GZ108" s="27" t="s">
        <v>10</v>
      </c>
      <c r="HA108" s="27" t="s">
        <v>10</v>
      </c>
      <c r="HB108" s="5">
        <f t="shared" si="192"/>
        <v>22</v>
      </c>
      <c r="HC108" s="5" t="str">
        <f t="shared" si="201"/>
        <v>ok</v>
      </c>
      <c r="HD108" s="23">
        <v>3.9374694716076278E-3</v>
      </c>
      <c r="HE108" s="23">
        <f t="shared" si="202"/>
        <v>5.5372170281029494</v>
      </c>
      <c r="HF108" s="23">
        <v>0.92592592592592593</v>
      </c>
      <c r="HG108" s="23">
        <v>0.66666666666666663</v>
      </c>
      <c r="HH108" s="5">
        <f t="shared" si="203"/>
        <v>115</v>
      </c>
      <c r="HI108" s="5">
        <f t="shared" si="204"/>
        <v>23</v>
      </c>
      <c r="HJ108" s="5">
        <f t="shared" si="205"/>
        <v>22</v>
      </c>
      <c r="HK108" s="5">
        <f t="shared" si="206"/>
        <v>8</v>
      </c>
      <c r="HL108" s="5">
        <f t="shared" si="207"/>
        <v>7</v>
      </c>
      <c r="HM108" s="5">
        <f t="shared" si="208"/>
        <v>14</v>
      </c>
      <c r="HN108" s="5">
        <f t="shared" si="209"/>
        <v>8</v>
      </c>
      <c r="HO108" s="5">
        <f t="shared" si="210"/>
        <v>12</v>
      </c>
      <c r="HP108" s="5">
        <f t="shared" si="211"/>
        <v>11</v>
      </c>
      <c r="HQ108" s="5">
        <f t="shared" si="212"/>
        <v>13</v>
      </c>
    </row>
    <row r="109" spans="1:225" x14ac:dyDescent="0.25">
      <c r="A109" s="11" t="s">
        <v>84</v>
      </c>
      <c r="B109" s="13" t="s">
        <v>938</v>
      </c>
      <c r="C109" s="13" t="s">
        <v>775</v>
      </c>
      <c r="D109" s="13" t="s">
        <v>766</v>
      </c>
      <c r="E109" s="12">
        <v>2</v>
      </c>
      <c r="F109" s="12">
        <v>2</v>
      </c>
      <c r="G109" s="12">
        <v>2</v>
      </c>
      <c r="H109" s="12">
        <v>2</v>
      </c>
      <c r="I109" s="12">
        <v>2</v>
      </c>
      <c r="J109" s="12">
        <v>2</v>
      </c>
      <c r="K109" s="12">
        <v>2</v>
      </c>
      <c r="L109" s="12">
        <v>2</v>
      </c>
      <c r="M109" s="12">
        <v>1</v>
      </c>
      <c r="N109" s="12">
        <v>2</v>
      </c>
      <c r="O109" s="16">
        <v>1</v>
      </c>
      <c r="P109" s="16">
        <v>0</v>
      </c>
      <c r="Q109" s="16">
        <v>0</v>
      </c>
      <c r="R109" s="16">
        <v>1</v>
      </c>
      <c r="S109" s="16">
        <v>1</v>
      </c>
      <c r="T109" s="16">
        <v>1</v>
      </c>
      <c r="U109" s="16">
        <v>0</v>
      </c>
      <c r="V109" s="16">
        <v>0</v>
      </c>
      <c r="W109" s="16">
        <v>1</v>
      </c>
      <c r="X109" s="16">
        <v>1</v>
      </c>
      <c r="Y109" s="16">
        <v>1</v>
      </c>
      <c r="Z109" s="16">
        <v>1</v>
      </c>
      <c r="AA109" s="16">
        <v>1</v>
      </c>
      <c r="AB109" s="16">
        <v>0</v>
      </c>
      <c r="AC109" s="16">
        <v>0</v>
      </c>
      <c r="AD109" s="16">
        <v>1</v>
      </c>
      <c r="AE109" s="16">
        <v>1</v>
      </c>
      <c r="AF109" s="16">
        <v>1</v>
      </c>
      <c r="AG109" s="16">
        <v>1</v>
      </c>
      <c r="AH109" s="16">
        <v>2</v>
      </c>
      <c r="AI109" s="16">
        <v>0</v>
      </c>
      <c r="AJ109">
        <v>3</v>
      </c>
      <c r="AK109">
        <v>3</v>
      </c>
      <c r="AL109">
        <v>2</v>
      </c>
      <c r="AM109">
        <v>1</v>
      </c>
      <c r="AN109">
        <v>2</v>
      </c>
      <c r="AO109">
        <v>2</v>
      </c>
      <c r="AP109">
        <v>2</v>
      </c>
      <c r="AQ109">
        <v>2</v>
      </c>
      <c r="AR109">
        <v>1</v>
      </c>
      <c r="AS109">
        <v>3</v>
      </c>
      <c r="AT109">
        <v>3</v>
      </c>
      <c r="AU109">
        <v>1</v>
      </c>
      <c r="AV109">
        <v>2</v>
      </c>
      <c r="AW109">
        <v>2</v>
      </c>
      <c r="AX109">
        <v>3</v>
      </c>
      <c r="AY109">
        <v>2</v>
      </c>
      <c r="AZ109">
        <v>1</v>
      </c>
      <c r="BA109">
        <v>2</v>
      </c>
      <c r="BB109">
        <v>1</v>
      </c>
      <c r="BC109">
        <v>2</v>
      </c>
      <c r="BD109">
        <v>3</v>
      </c>
      <c r="BE109">
        <v>2</v>
      </c>
      <c r="BF109">
        <v>2</v>
      </c>
      <c r="BG109">
        <v>1</v>
      </c>
      <c r="BH109">
        <v>3</v>
      </c>
      <c r="BI109">
        <v>2</v>
      </c>
      <c r="BJ109">
        <v>3</v>
      </c>
      <c r="BK109">
        <v>2</v>
      </c>
      <c r="BL109">
        <v>3</v>
      </c>
      <c r="BM109">
        <v>3</v>
      </c>
      <c r="BN109">
        <v>4</v>
      </c>
      <c r="BO109">
        <v>3</v>
      </c>
      <c r="BP109">
        <v>2</v>
      </c>
      <c r="BQ109">
        <v>3</v>
      </c>
      <c r="BR109">
        <v>4</v>
      </c>
      <c r="BS109">
        <v>4</v>
      </c>
      <c r="BT109">
        <v>3</v>
      </c>
      <c r="BU109">
        <v>3</v>
      </c>
      <c r="BV109">
        <v>4</v>
      </c>
      <c r="BW109">
        <v>2</v>
      </c>
      <c r="BX109">
        <v>2</v>
      </c>
      <c r="BY109">
        <v>1</v>
      </c>
      <c r="BZ109">
        <v>2</v>
      </c>
      <c r="CA109">
        <v>3</v>
      </c>
      <c r="CB109">
        <v>1</v>
      </c>
      <c r="CC109">
        <v>1</v>
      </c>
      <c r="CD109">
        <v>2</v>
      </c>
      <c r="CE109">
        <v>2</v>
      </c>
      <c r="CF109">
        <v>1</v>
      </c>
      <c r="CG109">
        <v>3</v>
      </c>
      <c r="CH109">
        <v>2</v>
      </c>
      <c r="CI109">
        <v>2</v>
      </c>
      <c r="CJ109">
        <v>4</v>
      </c>
      <c r="CK109">
        <v>3</v>
      </c>
      <c r="CL109">
        <v>2</v>
      </c>
      <c r="CM109">
        <v>2</v>
      </c>
      <c r="CN109">
        <v>2</v>
      </c>
      <c r="CO109">
        <v>1</v>
      </c>
      <c r="CP109">
        <v>2</v>
      </c>
      <c r="CQ109">
        <v>1</v>
      </c>
      <c r="CR109">
        <v>2</v>
      </c>
      <c r="CS109">
        <v>2</v>
      </c>
      <c r="CT109">
        <v>1</v>
      </c>
      <c r="CU109">
        <v>2</v>
      </c>
      <c r="CV109">
        <v>1</v>
      </c>
      <c r="CW109">
        <v>1</v>
      </c>
      <c r="CX109">
        <v>1</v>
      </c>
      <c r="CY109">
        <v>1</v>
      </c>
      <c r="CZ109">
        <v>1</v>
      </c>
      <c r="DA109">
        <v>2</v>
      </c>
      <c r="DB109">
        <v>1</v>
      </c>
      <c r="DC109">
        <v>2</v>
      </c>
      <c r="DD109">
        <v>1</v>
      </c>
      <c r="DE109">
        <v>2</v>
      </c>
      <c r="DF109">
        <v>1</v>
      </c>
      <c r="DG109">
        <v>1</v>
      </c>
      <c r="DH109">
        <v>2</v>
      </c>
      <c r="DI109">
        <v>2</v>
      </c>
      <c r="DJ109">
        <v>1</v>
      </c>
      <c r="DK109">
        <v>1</v>
      </c>
      <c r="DL109">
        <v>2</v>
      </c>
      <c r="DM109">
        <v>1</v>
      </c>
      <c r="DN109">
        <v>1</v>
      </c>
      <c r="DO109">
        <v>2</v>
      </c>
      <c r="DP109">
        <v>1</v>
      </c>
      <c r="DQ109">
        <v>1</v>
      </c>
      <c r="DR109">
        <v>1</v>
      </c>
      <c r="DS109">
        <v>1</v>
      </c>
      <c r="DT109">
        <v>2</v>
      </c>
      <c r="DU109">
        <v>1</v>
      </c>
      <c r="DV109">
        <v>2</v>
      </c>
      <c r="DW109">
        <v>1</v>
      </c>
      <c r="DX109">
        <v>2</v>
      </c>
      <c r="DY109">
        <v>1</v>
      </c>
      <c r="DZ109">
        <v>2</v>
      </c>
      <c r="EA109">
        <v>1</v>
      </c>
      <c r="EB109">
        <v>2</v>
      </c>
      <c r="EC109">
        <v>2</v>
      </c>
      <c r="ED109">
        <v>1</v>
      </c>
      <c r="EE109">
        <v>1</v>
      </c>
      <c r="EF109">
        <v>3</v>
      </c>
      <c r="EG109">
        <v>3</v>
      </c>
      <c r="EH109">
        <v>2</v>
      </c>
      <c r="EI109">
        <v>1</v>
      </c>
      <c r="EJ109">
        <v>1</v>
      </c>
      <c r="EK109">
        <v>3</v>
      </c>
      <c r="EL109">
        <v>2</v>
      </c>
      <c r="EM109">
        <v>2</v>
      </c>
      <c r="EN109">
        <v>4</v>
      </c>
      <c r="EO109">
        <v>2</v>
      </c>
      <c r="EP109">
        <v>3</v>
      </c>
      <c r="EQ109">
        <v>3</v>
      </c>
      <c r="ER109">
        <v>2</v>
      </c>
      <c r="ES109">
        <v>1</v>
      </c>
      <c r="ET109">
        <v>1</v>
      </c>
      <c r="EU109">
        <v>2</v>
      </c>
      <c r="EV109">
        <v>2</v>
      </c>
      <c r="EW109">
        <v>1</v>
      </c>
      <c r="EX109">
        <v>4</v>
      </c>
      <c r="EY109">
        <v>2</v>
      </c>
      <c r="EZ109">
        <v>1</v>
      </c>
      <c r="FA109">
        <v>2</v>
      </c>
      <c r="FB109">
        <v>5</v>
      </c>
      <c r="FC109">
        <v>3</v>
      </c>
      <c r="FD109">
        <v>1</v>
      </c>
      <c r="FE109">
        <v>2</v>
      </c>
      <c r="FF109">
        <v>1</v>
      </c>
      <c r="FG109">
        <v>2</v>
      </c>
      <c r="FH109">
        <v>1</v>
      </c>
      <c r="FI109">
        <v>2</v>
      </c>
      <c r="FJ109">
        <v>2</v>
      </c>
      <c r="FK109">
        <v>2</v>
      </c>
      <c r="FL109">
        <v>2</v>
      </c>
      <c r="FM109">
        <v>1</v>
      </c>
      <c r="FN109">
        <v>3</v>
      </c>
      <c r="FO109">
        <v>3</v>
      </c>
      <c r="FP109">
        <v>3</v>
      </c>
      <c r="FQ109">
        <v>2</v>
      </c>
      <c r="FR109">
        <v>1</v>
      </c>
      <c r="FS109">
        <v>3</v>
      </c>
      <c r="FT109">
        <v>3</v>
      </c>
      <c r="FU109">
        <v>3</v>
      </c>
      <c r="FV109">
        <v>3</v>
      </c>
      <c r="FW109">
        <v>2</v>
      </c>
      <c r="FX109">
        <v>4</v>
      </c>
      <c r="FY109">
        <v>2</v>
      </c>
      <c r="FZ109">
        <v>2</v>
      </c>
      <c r="GA109" s="7" t="str">
        <f t="shared" si="200"/>
        <v>004SP23</v>
      </c>
      <c r="GB109" s="25" t="str">
        <f t="shared" si="174"/>
        <v>Male</v>
      </c>
      <c r="GC109" s="5" t="str">
        <f t="shared" si="191"/>
        <v>trans-man</v>
      </c>
      <c r="GD109" s="5" t="str">
        <f t="shared" si="179"/>
        <v>19</v>
      </c>
      <c r="GE109" s="5" t="str">
        <f t="shared" si="180"/>
        <v>White</v>
      </c>
      <c r="GF109" s="5" t="str">
        <f t="shared" si="181"/>
        <v>notHisp/Lat</v>
      </c>
      <c r="GG109" s="5">
        <f t="shared" si="182"/>
        <v>0</v>
      </c>
      <c r="GH109" s="5">
        <f t="shared" si="183"/>
        <v>0</v>
      </c>
      <c r="GI109" s="5">
        <f t="shared" si="184"/>
        <v>0</v>
      </c>
      <c r="GJ109" s="5">
        <f t="shared" si="185"/>
        <v>0</v>
      </c>
      <c r="GK109" s="5">
        <f t="shared" si="186"/>
        <v>0</v>
      </c>
      <c r="GL109" s="5">
        <f t="shared" si="187"/>
        <v>2</v>
      </c>
      <c r="GM109" s="5">
        <f t="shared" si="188"/>
        <v>2</v>
      </c>
      <c r="GN109" s="5">
        <f t="shared" si="189"/>
        <v>1</v>
      </c>
      <c r="GO109" s="5">
        <f t="shared" si="190"/>
        <v>2</v>
      </c>
      <c r="GP109" s="2"/>
      <c r="GQ109" s="5">
        <f t="shared" si="175"/>
        <v>13</v>
      </c>
      <c r="GR109" s="5">
        <f t="shared" si="176"/>
        <v>10</v>
      </c>
      <c r="GS109" s="5">
        <f t="shared" si="177"/>
        <v>16</v>
      </c>
      <c r="GT109" s="5">
        <f t="shared" si="178"/>
        <v>22</v>
      </c>
      <c r="GU109" s="27" t="s">
        <v>10</v>
      </c>
      <c r="GV109" s="27" t="s">
        <v>10</v>
      </c>
      <c r="GW109" s="27" t="s">
        <v>10</v>
      </c>
      <c r="GX109" s="27" t="s">
        <v>10</v>
      </c>
      <c r="GY109" s="27" t="s">
        <v>10</v>
      </c>
      <c r="GZ109" s="27" t="s">
        <v>10</v>
      </c>
      <c r="HA109" s="27" t="s">
        <v>10</v>
      </c>
      <c r="HB109" s="5">
        <f t="shared" si="192"/>
        <v>22</v>
      </c>
      <c r="HC109" s="5" t="str">
        <f t="shared" si="201"/>
        <v>ok</v>
      </c>
      <c r="HD109" s="23">
        <v>1.3521933593772842E-2</v>
      </c>
      <c r="HE109" s="23">
        <f t="shared" si="202"/>
        <v>4.3034422013024258</v>
      </c>
      <c r="HF109" s="23">
        <v>0.92592592592592593</v>
      </c>
      <c r="HG109" s="23">
        <v>0.55555555555555558</v>
      </c>
      <c r="HH109" s="5">
        <f t="shared" si="203"/>
        <v>63</v>
      </c>
      <c r="HI109" s="5">
        <f t="shared" si="204"/>
        <v>13</v>
      </c>
      <c r="HJ109" s="5">
        <f t="shared" si="205"/>
        <v>10</v>
      </c>
      <c r="HK109" s="5">
        <f t="shared" si="206"/>
        <v>2</v>
      </c>
      <c r="HL109" s="5">
        <f t="shared" si="207"/>
        <v>3</v>
      </c>
      <c r="HM109" s="5">
        <f t="shared" si="208"/>
        <v>9</v>
      </c>
      <c r="HN109" s="5">
        <f t="shared" si="209"/>
        <v>7</v>
      </c>
      <c r="HO109" s="5">
        <f t="shared" si="210"/>
        <v>6</v>
      </c>
      <c r="HP109" s="5">
        <f t="shared" si="211"/>
        <v>7</v>
      </c>
      <c r="HQ109" s="5">
        <f t="shared" si="212"/>
        <v>11</v>
      </c>
    </row>
    <row r="110" spans="1:225" x14ac:dyDescent="0.25">
      <c r="A110" s="11" t="s">
        <v>86</v>
      </c>
      <c r="B110" s="13" t="s">
        <v>764</v>
      </c>
      <c r="C110" s="13" t="s">
        <v>780</v>
      </c>
      <c r="D110" s="13" t="s">
        <v>766</v>
      </c>
      <c r="E110" s="12">
        <v>2</v>
      </c>
      <c r="F110" s="12">
        <v>2</v>
      </c>
      <c r="G110" s="12">
        <v>2</v>
      </c>
      <c r="H110" s="12">
        <v>2</v>
      </c>
      <c r="I110" s="12">
        <v>2</v>
      </c>
      <c r="J110" s="12">
        <v>2</v>
      </c>
      <c r="K110" s="12">
        <v>3</v>
      </c>
      <c r="L110" s="12">
        <v>3</v>
      </c>
      <c r="M110" s="12">
        <v>2</v>
      </c>
      <c r="N110" s="12">
        <v>1</v>
      </c>
      <c r="O110" s="16">
        <v>0</v>
      </c>
      <c r="P110" s="16">
        <v>0</v>
      </c>
      <c r="Q110" s="16">
        <v>0</v>
      </c>
      <c r="R110" s="16">
        <v>1</v>
      </c>
      <c r="S110" s="16">
        <v>0</v>
      </c>
      <c r="T110" s="16">
        <v>0</v>
      </c>
      <c r="U110" s="16">
        <v>0</v>
      </c>
      <c r="V110" s="16">
        <v>1</v>
      </c>
      <c r="W110" s="16">
        <v>0</v>
      </c>
      <c r="X110" s="16">
        <v>1</v>
      </c>
      <c r="Y110" s="16">
        <v>0</v>
      </c>
      <c r="Z110" s="16">
        <v>0</v>
      </c>
      <c r="AA110" s="16">
        <v>1</v>
      </c>
      <c r="AB110" s="16">
        <v>0</v>
      </c>
      <c r="AC110" s="16">
        <v>0</v>
      </c>
      <c r="AD110" s="16">
        <v>1</v>
      </c>
      <c r="AE110" s="16">
        <v>0</v>
      </c>
      <c r="AF110" s="16">
        <v>0</v>
      </c>
      <c r="AG110" s="16">
        <v>0</v>
      </c>
      <c r="AH110" s="16">
        <v>1</v>
      </c>
      <c r="AI110" s="16">
        <v>0</v>
      </c>
      <c r="AJ110">
        <v>2</v>
      </c>
      <c r="AK110">
        <v>3</v>
      </c>
      <c r="AL110">
        <v>4</v>
      </c>
      <c r="AM110">
        <v>1</v>
      </c>
      <c r="AN110">
        <v>1</v>
      </c>
      <c r="AO110">
        <v>2</v>
      </c>
      <c r="AP110">
        <v>2</v>
      </c>
      <c r="AQ110">
        <v>1</v>
      </c>
      <c r="AR110">
        <v>2</v>
      </c>
      <c r="AS110">
        <v>3</v>
      </c>
      <c r="AT110">
        <v>2</v>
      </c>
      <c r="AU110">
        <v>2</v>
      </c>
      <c r="AV110">
        <v>2</v>
      </c>
      <c r="AW110">
        <v>1</v>
      </c>
      <c r="AX110">
        <v>4</v>
      </c>
      <c r="AY110">
        <v>3</v>
      </c>
      <c r="AZ110">
        <v>1</v>
      </c>
      <c r="BA110">
        <v>3</v>
      </c>
      <c r="BB110">
        <v>2</v>
      </c>
      <c r="BC110">
        <v>1</v>
      </c>
      <c r="BD110">
        <v>4</v>
      </c>
      <c r="BE110">
        <v>2</v>
      </c>
      <c r="BF110">
        <v>1</v>
      </c>
      <c r="BG110">
        <v>2</v>
      </c>
      <c r="BH110">
        <v>4</v>
      </c>
      <c r="BI110">
        <v>1</v>
      </c>
      <c r="BJ110">
        <v>1</v>
      </c>
      <c r="BK110">
        <v>4</v>
      </c>
      <c r="BL110">
        <v>1</v>
      </c>
      <c r="BM110">
        <v>1</v>
      </c>
      <c r="BN110">
        <v>4</v>
      </c>
      <c r="BO110">
        <v>4</v>
      </c>
      <c r="BP110">
        <v>3</v>
      </c>
      <c r="BQ110">
        <v>3</v>
      </c>
      <c r="BR110">
        <v>1</v>
      </c>
      <c r="BS110">
        <v>4</v>
      </c>
      <c r="BT110">
        <v>2</v>
      </c>
      <c r="BU110">
        <v>1</v>
      </c>
      <c r="BV110">
        <v>4</v>
      </c>
      <c r="BW110">
        <v>2</v>
      </c>
      <c r="BX110">
        <v>1</v>
      </c>
      <c r="BY110">
        <v>1</v>
      </c>
      <c r="BZ110">
        <v>1</v>
      </c>
      <c r="CA110">
        <v>3</v>
      </c>
      <c r="CB110">
        <v>2</v>
      </c>
      <c r="CC110">
        <v>2</v>
      </c>
      <c r="CD110">
        <v>2</v>
      </c>
      <c r="CE110">
        <v>2</v>
      </c>
      <c r="CF110">
        <v>1</v>
      </c>
      <c r="CG110">
        <v>2</v>
      </c>
      <c r="CH110">
        <v>3</v>
      </c>
      <c r="CI110">
        <v>1</v>
      </c>
      <c r="CJ110">
        <v>3</v>
      </c>
      <c r="CK110">
        <v>3</v>
      </c>
      <c r="CL110">
        <v>1</v>
      </c>
      <c r="CM110">
        <v>0</v>
      </c>
      <c r="CN110">
        <v>0</v>
      </c>
      <c r="CO110">
        <v>2</v>
      </c>
      <c r="CP110">
        <v>1</v>
      </c>
      <c r="CQ110">
        <v>2</v>
      </c>
      <c r="CR110">
        <v>2</v>
      </c>
      <c r="CS110">
        <v>0</v>
      </c>
      <c r="CT110">
        <v>2</v>
      </c>
      <c r="CU110">
        <v>1</v>
      </c>
      <c r="CV110">
        <v>0</v>
      </c>
      <c r="CW110">
        <v>1</v>
      </c>
      <c r="CX110">
        <v>1</v>
      </c>
      <c r="CY110">
        <v>1</v>
      </c>
      <c r="CZ110">
        <v>0</v>
      </c>
      <c r="DA110">
        <v>0</v>
      </c>
      <c r="DB110">
        <v>1</v>
      </c>
      <c r="DC110">
        <v>2</v>
      </c>
      <c r="DD110">
        <v>1</v>
      </c>
      <c r="DE110">
        <v>2</v>
      </c>
      <c r="DF110">
        <v>2</v>
      </c>
      <c r="DG110">
        <v>1</v>
      </c>
      <c r="DH110">
        <v>2</v>
      </c>
      <c r="DI110">
        <v>2</v>
      </c>
      <c r="DJ110">
        <v>1</v>
      </c>
      <c r="DK110">
        <v>1</v>
      </c>
      <c r="DL110">
        <v>1</v>
      </c>
      <c r="DM110">
        <v>1</v>
      </c>
      <c r="DN110">
        <v>1</v>
      </c>
      <c r="DO110">
        <v>2</v>
      </c>
      <c r="DP110">
        <v>2</v>
      </c>
      <c r="DQ110">
        <v>2</v>
      </c>
      <c r="DR110">
        <v>1</v>
      </c>
      <c r="DS110">
        <v>2</v>
      </c>
      <c r="DT110">
        <v>2</v>
      </c>
      <c r="DU110">
        <v>1</v>
      </c>
      <c r="DV110">
        <v>2</v>
      </c>
      <c r="DW110">
        <v>1</v>
      </c>
      <c r="DX110">
        <v>2</v>
      </c>
      <c r="DY110">
        <v>1</v>
      </c>
      <c r="DZ110">
        <v>2</v>
      </c>
      <c r="EA110">
        <v>1</v>
      </c>
      <c r="EB110">
        <v>2</v>
      </c>
      <c r="EC110">
        <v>2</v>
      </c>
      <c r="ED110">
        <v>1</v>
      </c>
      <c r="EE110">
        <v>1</v>
      </c>
      <c r="EF110">
        <v>1</v>
      </c>
      <c r="EG110">
        <v>2</v>
      </c>
      <c r="EH110">
        <v>1</v>
      </c>
      <c r="EI110">
        <v>1</v>
      </c>
      <c r="EJ110">
        <v>1</v>
      </c>
      <c r="EK110">
        <v>2</v>
      </c>
      <c r="EL110">
        <v>1</v>
      </c>
      <c r="EM110">
        <v>1</v>
      </c>
      <c r="EN110">
        <v>1</v>
      </c>
      <c r="EO110">
        <v>2</v>
      </c>
      <c r="EP110">
        <v>1</v>
      </c>
      <c r="EQ110">
        <v>1</v>
      </c>
      <c r="ER110">
        <v>1</v>
      </c>
      <c r="ES110">
        <v>1</v>
      </c>
      <c r="ET110">
        <v>1</v>
      </c>
      <c r="EU110">
        <v>1</v>
      </c>
      <c r="EV110">
        <v>1</v>
      </c>
      <c r="EW110">
        <v>1</v>
      </c>
      <c r="EX110">
        <v>1</v>
      </c>
      <c r="EY110">
        <v>1</v>
      </c>
      <c r="EZ110">
        <v>1</v>
      </c>
      <c r="FA110">
        <v>1</v>
      </c>
      <c r="FB110">
        <v>1</v>
      </c>
      <c r="FC110">
        <v>1</v>
      </c>
      <c r="FD110">
        <v>1</v>
      </c>
      <c r="FE110">
        <v>1</v>
      </c>
      <c r="FF110">
        <v>1</v>
      </c>
      <c r="FG110">
        <v>1</v>
      </c>
      <c r="FH110">
        <v>1</v>
      </c>
      <c r="FI110">
        <v>4</v>
      </c>
      <c r="FJ110">
        <v>2</v>
      </c>
      <c r="FK110">
        <v>1</v>
      </c>
      <c r="FL110">
        <v>3</v>
      </c>
      <c r="FM110">
        <v>1</v>
      </c>
      <c r="FN110">
        <v>3</v>
      </c>
      <c r="FO110">
        <v>3</v>
      </c>
      <c r="FP110">
        <v>4</v>
      </c>
      <c r="FQ110">
        <v>1</v>
      </c>
      <c r="FR110">
        <v>1</v>
      </c>
      <c r="FS110">
        <v>4</v>
      </c>
      <c r="FT110">
        <v>2</v>
      </c>
      <c r="FU110">
        <v>3</v>
      </c>
      <c r="FV110">
        <v>2</v>
      </c>
      <c r="FW110">
        <v>4</v>
      </c>
      <c r="FX110">
        <v>4</v>
      </c>
      <c r="FY110">
        <v>1</v>
      </c>
      <c r="FZ110">
        <v>4</v>
      </c>
      <c r="GA110" s="7" t="str">
        <f t="shared" si="200"/>
        <v>005SP23</v>
      </c>
      <c r="GB110" s="25" t="str">
        <f t="shared" si="174"/>
        <v>Female</v>
      </c>
      <c r="GC110" s="5" t="str">
        <f t="shared" si="191"/>
        <v>Female</v>
      </c>
      <c r="GD110" s="5" t="str">
        <f t="shared" si="179"/>
        <v>20</v>
      </c>
      <c r="GE110" s="5" t="str">
        <f t="shared" si="180"/>
        <v>White</v>
      </c>
      <c r="GF110" s="5" t="str">
        <f t="shared" si="181"/>
        <v>notHisp/Lat</v>
      </c>
      <c r="GG110" s="5">
        <f t="shared" si="182"/>
        <v>0</v>
      </c>
      <c r="GH110" s="5">
        <f t="shared" si="183"/>
        <v>0</v>
      </c>
      <c r="GI110" s="5">
        <f t="shared" si="184"/>
        <v>0</v>
      </c>
      <c r="GJ110" s="5">
        <f t="shared" si="185"/>
        <v>0</v>
      </c>
      <c r="GK110" s="5">
        <f t="shared" si="186"/>
        <v>0</v>
      </c>
      <c r="GL110" s="5">
        <f t="shared" si="187"/>
        <v>3</v>
      </c>
      <c r="GM110" s="5">
        <f t="shared" si="188"/>
        <v>3</v>
      </c>
      <c r="GN110" s="5">
        <f t="shared" si="189"/>
        <v>2</v>
      </c>
      <c r="GO110" s="5">
        <f t="shared" si="190"/>
        <v>1</v>
      </c>
      <c r="GP110" s="2"/>
      <c r="GQ110" s="5">
        <f t="shared" si="175"/>
        <v>8</v>
      </c>
      <c r="GR110" s="5">
        <f t="shared" si="176"/>
        <v>11</v>
      </c>
      <c r="GS110" s="5">
        <f t="shared" si="177"/>
        <v>17</v>
      </c>
      <c r="GT110" s="5">
        <f t="shared" si="178"/>
        <v>20</v>
      </c>
      <c r="GU110" s="27" t="s">
        <v>10</v>
      </c>
      <c r="GV110" s="27" t="s">
        <v>10</v>
      </c>
      <c r="GW110" s="27" t="s">
        <v>10</v>
      </c>
      <c r="GX110" s="27" t="s">
        <v>10</v>
      </c>
      <c r="GY110" s="27" t="s">
        <v>10</v>
      </c>
      <c r="GZ110" s="27" t="s">
        <v>10</v>
      </c>
      <c r="HA110" s="27" t="s">
        <v>10</v>
      </c>
      <c r="HB110" s="5">
        <f t="shared" si="192"/>
        <v>12</v>
      </c>
      <c r="HC110" s="5" t="str">
        <f t="shared" si="201"/>
        <v>ok</v>
      </c>
      <c r="HD110" s="23">
        <v>3.9374694716076278E-3</v>
      </c>
      <c r="HE110" s="23">
        <f t="shared" si="202"/>
        <v>5.5372170281029494</v>
      </c>
      <c r="HF110" s="23">
        <v>0.88888888888888884</v>
      </c>
      <c r="HG110" s="23">
        <v>0.66666666666666663</v>
      </c>
      <c r="HH110" s="5">
        <f t="shared" si="203"/>
        <v>34</v>
      </c>
      <c r="HI110" s="5">
        <f t="shared" si="204"/>
        <v>5</v>
      </c>
      <c r="HJ110" s="5">
        <f t="shared" si="205"/>
        <v>8</v>
      </c>
      <c r="HK110" s="5">
        <f t="shared" si="206"/>
        <v>2</v>
      </c>
      <c r="HL110" s="5">
        <f t="shared" si="207"/>
        <v>2</v>
      </c>
      <c r="HM110" s="5">
        <f t="shared" si="208"/>
        <v>7</v>
      </c>
      <c r="HN110" s="5">
        <f t="shared" si="209"/>
        <v>5</v>
      </c>
      <c r="HO110" s="5">
        <f t="shared" si="210"/>
        <v>4</v>
      </c>
      <c r="HP110" s="5">
        <f t="shared" si="211"/>
        <v>9</v>
      </c>
      <c r="HQ110" s="5">
        <f t="shared" si="212"/>
        <v>4</v>
      </c>
    </row>
    <row r="111" spans="1:225" x14ac:dyDescent="0.25">
      <c r="A111" s="11" t="s">
        <v>88</v>
      </c>
      <c r="B111" s="13" t="s">
        <v>774</v>
      </c>
      <c r="C111" s="13" t="s">
        <v>782</v>
      </c>
      <c r="D111" s="13" t="s">
        <v>770</v>
      </c>
      <c r="E111" s="12">
        <v>2</v>
      </c>
      <c r="F111" s="12">
        <v>2</v>
      </c>
      <c r="G111" s="12">
        <v>2</v>
      </c>
      <c r="H111" s="12">
        <v>2</v>
      </c>
      <c r="I111" s="12">
        <v>1</v>
      </c>
      <c r="J111" s="12">
        <v>2</v>
      </c>
      <c r="K111" s="12">
        <v>1</v>
      </c>
      <c r="L111" s="12">
        <v>1</v>
      </c>
      <c r="M111" s="12">
        <v>1</v>
      </c>
      <c r="N111" s="12">
        <v>3</v>
      </c>
      <c r="O111" s="16">
        <v>0</v>
      </c>
      <c r="P111" s="16">
        <v>1</v>
      </c>
      <c r="Q111" s="16">
        <v>2</v>
      </c>
      <c r="R111" s="16">
        <v>0</v>
      </c>
      <c r="S111" s="16">
        <v>2</v>
      </c>
      <c r="T111" s="16">
        <v>0</v>
      </c>
      <c r="U111" s="16">
        <v>2</v>
      </c>
      <c r="V111" s="16">
        <v>2</v>
      </c>
      <c r="W111" s="16">
        <v>0</v>
      </c>
      <c r="X111" s="16">
        <v>0</v>
      </c>
      <c r="Y111" s="16">
        <v>0</v>
      </c>
      <c r="Z111" s="16">
        <v>0</v>
      </c>
      <c r="AA111" s="16">
        <v>1</v>
      </c>
      <c r="AB111" s="16">
        <v>2</v>
      </c>
      <c r="AC111" s="16">
        <v>0</v>
      </c>
      <c r="AD111" s="16">
        <v>1</v>
      </c>
      <c r="AE111" s="16">
        <v>0</v>
      </c>
      <c r="AF111" s="16">
        <v>1</v>
      </c>
      <c r="AG111" s="16">
        <v>2</v>
      </c>
      <c r="AH111" s="16">
        <v>1</v>
      </c>
      <c r="AI111" s="16">
        <v>0</v>
      </c>
      <c r="AJ111">
        <v>3</v>
      </c>
      <c r="AK111">
        <v>4</v>
      </c>
      <c r="AL111">
        <v>2</v>
      </c>
      <c r="AM111">
        <v>1</v>
      </c>
      <c r="AN111">
        <v>1</v>
      </c>
      <c r="AO111">
        <v>3</v>
      </c>
      <c r="AP111">
        <v>2</v>
      </c>
      <c r="AQ111">
        <v>3</v>
      </c>
      <c r="AR111">
        <v>2</v>
      </c>
      <c r="AS111">
        <v>2</v>
      </c>
      <c r="AT111">
        <v>1</v>
      </c>
      <c r="AU111">
        <v>2</v>
      </c>
      <c r="AV111">
        <v>1</v>
      </c>
      <c r="AW111">
        <v>2</v>
      </c>
      <c r="AX111">
        <v>2</v>
      </c>
      <c r="AY111">
        <v>1</v>
      </c>
      <c r="AZ111">
        <v>3</v>
      </c>
      <c r="BA111">
        <v>3</v>
      </c>
      <c r="BB111">
        <v>1</v>
      </c>
      <c r="BC111">
        <v>3</v>
      </c>
      <c r="BD111">
        <v>3</v>
      </c>
      <c r="BE111">
        <v>3</v>
      </c>
      <c r="BF111">
        <v>2</v>
      </c>
      <c r="BG111">
        <v>1</v>
      </c>
      <c r="BH111">
        <v>2</v>
      </c>
      <c r="BI111">
        <v>2</v>
      </c>
      <c r="BJ111">
        <v>1</v>
      </c>
      <c r="BK111">
        <v>1</v>
      </c>
      <c r="BL111">
        <v>3</v>
      </c>
      <c r="BM111">
        <v>4</v>
      </c>
      <c r="BN111">
        <v>1</v>
      </c>
      <c r="BO111">
        <v>2</v>
      </c>
      <c r="BP111">
        <v>2</v>
      </c>
      <c r="BQ111">
        <v>1</v>
      </c>
      <c r="BR111">
        <v>3</v>
      </c>
      <c r="BS111">
        <v>3</v>
      </c>
      <c r="BT111">
        <v>3</v>
      </c>
      <c r="BU111">
        <v>1</v>
      </c>
      <c r="BV111">
        <v>3</v>
      </c>
      <c r="BW111">
        <v>1</v>
      </c>
      <c r="BX111">
        <v>2</v>
      </c>
      <c r="BY111">
        <v>1</v>
      </c>
      <c r="BZ111">
        <v>2</v>
      </c>
      <c r="CA111">
        <v>3</v>
      </c>
      <c r="CB111">
        <v>1</v>
      </c>
      <c r="CC111">
        <v>4</v>
      </c>
      <c r="CD111">
        <v>2</v>
      </c>
      <c r="CE111">
        <v>2</v>
      </c>
      <c r="CF111">
        <v>4</v>
      </c>
      <c r="CG111">
        <v>3</v>
      </c>
      <c r="CH111">
        <v>3</v>
      </c>
      <c r="CI111">
        <v>3</v>
      </c>
      <c r="CJ111">
        <v>4</v>
      </c>
      <c r="CK111">
        <v>2</v>
      </c>
      <c r="CL111">
        <v>2</v>
      </c>
      <c r="CM111">
        <v>2</v>
      </c>
      <c r="CN111">
        <v>2</v>
      </c>
      <c r="CO111">
        <v>0</v>
      </c>
      <c r="CP111">
        <v>2</v>
      </c>
      <c r="CQ111">
        <v>0</v>
      </c>
      <c r="CR111">
        <v>2</v>
      </c>
      <c r="CS111">
        <v>2</v>
      </c>
      <c r="CT111">
        <v>0</v>
      </c>
      <c r="CU111">
        <v>1</v>
      </c>
      <c r="CV111">
        <v>1</v>
      </c>
      <c r="CW111">
        <v>2</v>
      </c>
      <c r="CX111">
        <v>0</v>
      </c>
      <c r="CY111">
        <v>0</v>
      </c>
      <c r="CZ111">
        <v>0</v>
      </c>
      <c r="DA111">
        <v>1</v>
      </c>
      <c r="DB111">
        <v>1</v>
      </c>
      <c r="DC111">
        <v>1</v>
      </c>
      <c r="DD111">
        <v>1</v>
      </c>
      <c r="DE111">
        <v>2</v>
      </c>
      <c r="DF111">
        <v>2</v>
      </c>
      <c r="DG111">
        <v>1</v>
      </c>
      <c r="DH111">
        <v>2</v>
      </c>
      <c r="DI111">
        <v>2</v>
      </c>
      <c r="DJ111">
        <v>1</v>
      </c>
      <c r="DK111">
        <v>1</v>
      </c>
      <c r="DL111">
        <v>2</v>
      </c>
      <c r="DM111">
        <v>1</v>
      </c>
      <c r="DN111">
        <v>1</v>
      </c>
      <c r="DO111">
        <v>2</v>
      </c>
      <c r="DP111">
        <v>1</v>
      </c>
      <c r="DQ111">
        <v>1</v>
      </c>
      <c r="DR111">
        <v>1</v>
      </c>
      <c r="DS111">
        <v>1</v>
      </c>
      <c r="DT111">
        <v>2</v>
      </c>
      <c r="DU111">
        <v>1</v>
      </c>
      <c r="DV111">
        <v>2</v>
      </c>
      <c r="DW111">
        <v>1</v>
      </c>
      <c r="DX111">
        <v>2</v>
      </c>
      <c r="DY111">
        <v>1</v>
      </c>
      <c r="DZ111">
        <v>2</v>
      </c>
      <c r="EA111">
        <v>1</v>
      </c>
      <c r="EB111">
        <v>2</v>
      </c>
      <c r="EC111">
        <v>1</v>
      </c>
      <c r="ED111">
        <v>4</v>
      </c>
      <c r="EE111">
        <v>3</v>
      </c>
      <c r="EF111">
        <v>3</v>
      </c>
      <c r="EG111">
        <v>4</v>
      </c>
      <c r="EH111">
        <v>1</v>
      </c>
      <c r="EI111">
        <v>5</v>
      </c>
      <c r="EJ111">
        <v>3</v>
      </c>
      <c r="EK111">
        <v>1</v>
      </c>
      <c r="EL111">
        <v>4</v>
      </c>
      <c r="EM111">
        <v>1</v>
      </c>
      <c r="EN111">
        <v>1</v>
      </c>
      <c r="EO111">
        <v>2</v>
      </c>
      <c r="EP111">
        <v>4</v>
      </c>
      <c r="EQ111">
        <v>2</v>
      </c>
      <c r="ER111">
        <v>4</v>
      </c>
      <c r="ES111">
        <v>2</v>
      </c>
      <c r="ET111">
        <v>2</v>
      </c>
      <c r="EU111">
        <v>1</v>
      </c>
      <c r="EV111">
        <v>4</v>
      </c>
      <c r="EW111">
        <v>2</v>
      </c>
      <c r="EX111">
        <v>2</v>
      </c>
      <c r="EY111">
        <v>3</v>
      </c>
      <c r="EZ111">
        <v>4</v>
      </c>
      <c r="FA111">
        <v>2</v>
      </c>
      <c r="FB111">
        <v>5</v>
      </c>
      <c r="FC111">
        <v>4</v>
      </c>
      <c r="FD111">
        <v>4</v>
      </c>
      <c r="FE111">
        <v>1</v>
      </c>
      <c r="FF111">
        <v>5</v>
      </c>
      <c r="FG111">
        <v>3</v>
      </c>
      <c r="FH111">
        <v>2</v>
      </c>
      <c r="FI111">
        <v>1</v>
      </c>
      <c r="FJ111">
        <v>2</v>
      </c>
      <c r="FK111">
        <v>2</v>
      </c>
      <c r="FL111">
        <v>2</v>
      </c>
      <c r="FM111">
        <v>2</v>
      </c>
      <c r="FN111">
        <v>1</v>
      </c>
      <c r="FO111">
        <v>3</v>
      </c>
      <c r="FP111">
        <v>2</v>
      </c>
      <c r="FQ111">
        <v>4</v>
      </c>
      <c r="FR111">
        <v>2</v>
      </c>
      <c r="FS111">
        <v>3</v>
      </c>
      <c r="FT111">
        <v>4</v>
      </c>
      <c r="FU111">
        <v>3</v>
      </c>
      <c r="FV111">
        <v>1</v>
      </c>
      <c r="FW111">
        <v>3</v>
      </c>
      <c r="FX111">
        <v>3</v>
      </c>
      <c r="FY111">
        <v>2</v>
      </c>
      <c r="FZ111">
        <v>2</v>
      </c>
      <c r="GA111" s="7" t="str">
        <f t="shared" si="200"/>
        <v>006SP23</v>
      </c>
      <c r="GB111" s="25" t="str">
        <f t="shared" si="174"/>
        <v>Male</v>
      </c>
      <c r="GC111" s="5" t="str">
        <f t="shared" si="191"/>
        <v>Male</v>
      </c>
      <c r="GD111" s="5" t="str">
        <f t="shared" si="179"/>
        <v>21</v>
      </c>
      <c r="GE111" s="5" t="str">
        <f t="shared" si="180"/>
        <v>Black/AfrAmer</v>
      </c>
      <c r="GF111" s="5" t="str">
        <f t="shared" si="181"/>
        <v>notHisp/Lat</v>
      </c>
      <c r="GG111" s="5">
        <f t="shared" si="182"/>
        <v>0</v>
      </c>
      <c r="GH111" s="5">
        <f t="shared" si="183"/>
        <v>0</v>
      </c>
      <c r="GI111" s="5">
        <f t="shared" si="184"/>
        <v>0</v>
      </c>
      <c r="GJ111" s="5">
        <f t="shared" si="185"/>
        <v>1</v>
      </c>
      <c r="GK111" s="5">
        <f t="shared" si="186"/>
        <v>0</v>
      </c>
      <c r="GL111" s="5">
        <f t="shared" si="187"/>
        <v>1</v>
      </c>
      <c r="GM111" s="5">
        <f t="shared" si="188"/>
        <v>1</v>
      </c>
      <c r="GN111" s="5">
        <f t="shared" si="189"/>
        <v>1</v>
      </c>
      <c r="GO111" s="5">
        <f t="shared" si="190"/>
        <v>3</v>
      </c>
      <c r="GP111" s="2"/>
      <c r="GQ111" s="5">
        <f t="shared" si="175"/>
        <v>11</v>
      </c>
      <c r="GR111" s="5">
        <f t="shared" si="176"/>
        <v>12</v>
      </c>
      <c r="GS111" s="5">
        <f t="shared" si="177"/>
        <v>15</v>
      </c>
      <c r="GT111" s="5">
        <f t="shared" si="178"/>
        <v>25</v>
      </c>
      <c r="GU111" s="27" t="s">
        <v>10</v>
      </c>
      <c r="GV111" s="27" t="s">
        <v>10</v>
      </c>
      <c r="GW111" s="27" t="s">
        <v>10</v>
      </c>
      <c r="GX111" s="27" t="s">
        <v>10</v>
      </c>
      <c r="GY111" s="27" t="s">
        <v>10</v>
      </c>
      <c r="GZ111" s="27" t="s">
        <v>10</v>
      </c>
      <c r="HA111" s="27" t="s">
        <v>10</v>
      </c>
      <c r="HB111" s="5">
        <f t="shared" si="192"/>
        <v>27</v>
      </c>
      <c r="HC111" s="5" t="str">
        <f t="shared" si="201"/>
        <v>ok</v>
      </c>
      <c r="HD111" s="23">
        <v>1.3454728788388135E-2</v>
      </c>
      <c r="HE111" s="23">
        <f t="shared" si="202"/>
        <v>4.3084246519452449</v>
      </c>
      <c r="HF111" s="23">
        <v>1</v>
      </c>
      <c r="HG111" s="23">
        <v>0.44444444444444442</v>
      </c>
      <c r="HH111" s="5">
        <f t="shared" si="203"/>
        <v>84</v>
      </c>
      <c r="HI111" s="5">
        <f t="shared" si="204"/>
        <v>22</v>
      </c>
      <c r="HJ111" s="5">
        <f t="shared" si="205"/>
        <v>21</v>
      </c>
      <c r="HK111" s="5">
        <f t="shared" si="206"/>
        <v>4</v>
      </c>
      <c r="HL111" s="5">
        <f t="shared" si="207"/>
        <v>6</v>
      </c>
      <c r="HM111" s="5">
        <f t="shared" si="208"/>
        <v>11</v>
      </c>
      <c r="HN111" s="5">
        <f t="shared" si="209"/>
        <v>11</v>
      </c>
      <c r="HO111" s="5">
        <f t="shared" si="210"/>
        <v>8</v>
      </c>
      <c r="HP111" s="5">
        <f t="shared" si="211"/>
        <v>9</v>
      </c>
      <c r="HQ111" s="5">
        <f t="shared" si="212"/>
        <v>12</v>
      </c>
    </row>
    <row r="112" spans="1:225" x14ac:dyDescent="0.25">
      <c r="A112" s="11" t="s">
        <v>90</v>
      </c>
      <c r="B112" s="13" t="s">
        <v>764</v>
      </c>
      <c r="C112" s="13" t="s">
        <v>782</v>
      </c>
      <c r="D112" s="13" t="s">
        <v>766</v>
      </c>
      <c r="E112" s="12">
        <v>2</v>
      </c>
      <c r="F112" s="12">
        <v>2</v>
      </c>
      <c r="G112" s="12">
        <v>2</v>
      </c>
      <c r="H112" s="12">
        <v>1</v>
      </c>
      <c r="I112" s="12">
        <v>2</v>
      </c>
      <c r="J112" s="12">
        <v>2</v>
      </c>
      <c r="K112" s="12">
        <v>3</v>
      </c>
      <c r="L112" s="12">
        <v>3</v>
      </c>
      <c r="M112" s="12">
        <v>3</v>
      </c>
      <c r="N112" s="12">
        <v>2</v>
      </c>
      <c r="O112" s="16">
        <v>1</v>
      </c>
      <c r="P112" s="16">
        <v>0</v>
      </c>
      <c r="Q112" s="16">
        <v>0</v>
      </c>
      <c r="R112" s="16">
        <v>1</v>
      </c>
      <c r="S112" s="16">
        <v>0</v>
      </c>
      <c r="T112" s="16">
        <v>0</v>
      </c>
      <c r="U112" s="16">
        <v>0</v>
      </c>
      <c r="V112" s="16">
        <v>0</v>
      </c>
      <c r="W112" s="16">
        <v>0</v>
      </c>
      <c r="X112" s="16">
        <v>3</v>
      </c>
      <c r="Y112" s="16">
        <v>1</v>
      </c>
      <c r="Z112" s="16">
        <v>0</v>
      </c>
      <c r="AA112" s="16">
        <v>2</v>
      </c>
      <c r="AB112" s="16">
        <v>0</v>
      </c>
      <c r="AC112" s="16">
        <v>1</v>
      </c>
      <c r="AD112" s="16">
        <v>0</v>
      </c>
      <c r="AE112" s="16">
        <v>1</v>
      </c>
      <c r="AF112" s="16">
        <v>1</v>
      </c>
      <c r="AG112" s="16">
        <v>2</v>
      </c>
      <c r="AH112" s="16">
        <v>2</v>
      </c>
      <c r="AI112" s="16">
        <v>0</v>
      </c>
      <c r="AJ112">
        <v>1</v>
      </c>
      <c r="AK112">
        <v>4</v>
      </c>
      <c r="AL112">
        <v>2</v>
      </c>
      <c r="AM112">
        <v>1</v>
      </c>
      <c r="AN112">
        <v>1</v>
      </c>
      <c r="AO112">
        <v>2</v>
      </c>
      <c r="AP112">
        <v>1</v>
      </c>
      <c r="AQ112">
        <v>1</v>
      </c>
      <c r="AR112">
        <v>1</v>
      </c>
      <c r="AS112">
        <v>2</v>
      </c>
      <c r="AT112">
        <v>2</v>
      </c>
      <c r="AU112">
        <v>2</v>
      </c>
      <c r="AV112">
        <v>2</v>
      </c>
      <c r="AW112">
        <v>1</v>
      </c>
      <c r="AX112">
        <v>2</v>
      </c>
      <c r="AY112">
        <v>2</v>
      </c>
      <c r="AZ112">
        <v>1</v>
      </c>
      <c r="BA112">
        <v>1</v>
      </c>
      <c r="BB112">
        <v>2</v>
      </c>
      <c r="BC112">
        <v>1</v>
      </c>
      <c r="BD112">
        <v>2</v>
      </c>
      <c r="BE112">
        <v>3</v>
      </c>
      <c r="BF112">
        <v>1</v>
      </c>
      <c r="BG112">
        <v>2</v>
      </c>
      <c r="BH112">
        <v>4</v>
      </c>
      <c r="BI112">
        <v>2</v>
      </c>
      <c r="BJ112">
        <v>3</v>
      </c>
      <c r="BK112">
        <v>3</v>
      </c>
      <c r="BL112">
        <v>2</v>
      </c>
      <c r="BM112">
        <v>3</v>
      </c>
      <c r="BN112">
        <v>3</v>
      </c>
      <c r="BO112">
        <v>4</v>
      </c>
      <c r="BP112">
        <v>3</v>
      </c>
      <c r="BQ112">
        <v>3</v>
      </c>
      <c r="BR112">
        <v>2</v>
      </c>
      <c r="BS112">
        <v>3</v>
      </c>
      <c r="BT112">
        <v>3</v>
      </c>
      <c r="BU112">
        <v>2</v>
      </c>
      <c r="BV112">
        <v>4</v>
      </c>
      <c r="BW112">
        <v>2</v>
      </c>
      <c r="BX112">
        <v>2</v>
      </c>
      <c r="BY112">
        <v>3</v>
      </c>
      <c r="BZ112">
        <v>4</v>
      </c>
      <c r="CA112">
        <v>3</v>
      </c>
      <c r="CB112">
        <v>1</v>
      </c>
      <c r="CC112">
        <v>3</v>
      </c>
      <c r="CD112">
        <v>2</v>
      </c>
      <c r="CE112">
        <v>2</v>
      </c>
      <c r="CF112">
        <v>2</v>
      </c>
      <c r="CG112">
        <v>2</v>
      </c>
      <c r="CH112">
        <v>3</v>
      </c>
      <c r="CI112">
        <v>2</v>
      </c>
      <c r="CJ112">
        <v>4</v>
      </c>
      <c r="CK112">
        <v>4</v>
      </c>
      <c r="CL112">
        <v>1</v>
      </c>
      <c r="CM112">
        <v>1</v>
      </c>
      <c r="CN112">
        <v>2</v>
      </c>
      <c r="CO112">
        <v>1</v>
      </c>
      <c r="CP112">
        <v>2</v>
      </c>
      <c r="CQ112">
        <v>1</v>
      </c>
      <c r="CR112">
        <v>2</v>
      </c>
      <c r="CS112">
        <v>1</v>
      </c>
      <c r="CT112">
        <v>2</v>
      </c>
      <c r="CU112">
        <v>1</v>
      </c>
      <c r="CV112">
        <v>1</v>
      </c>
      <c r="CW112">
        <v>1</v>
      </c>
      <c r="CX112">
        <v>2</v>
      </c>
      <c r="CY112">
        <v>2</v>
      </c>
      <c r="CZ112">
        <v>2</v>
      </c>
      <c r="DA112">
        <v>2</v>
      </c>
      <c r="DB112">
        <v>1</v>
      </c>
      <c r="DC112">
        <v>1</v>
      </c>
      <c r="DD112">
        <v>1</v>
      </c>
      <c r="DE112">
        <v>2</v>
      </c>
      <c r="DF112">
        <v>1</v>
      </c>
      <c r="DG112">
        <v>1</v>
      </c>
      <c r="DH112">
        <v>1</v>
      </c>
      <c r="DI112">
        <v>1</v>
      </c>
      <c r="DJ112">
        <v>1</v>
      </c>
      <c r="DK112">
        <v>1</v>
      </c>
      <c r="DL112">
        <v>2</v>
      </c>
      <c r="DM112">
        <v>1</v>
      </c>
      <c r="DN112">
        <v>1</v>
      </c>
      <c r="DO112">
        <v>1</v>
      </c>
      <c r="DP112">
        <v>1</v>
      </c>
      <c r="DQ112">
        <v>1</v>
      </c>
      <c r="DR112">
        <v>1</v>
      </c>
      <c r="DS112">
        <v>1</v>
      </c>
      <c r="DT112">
        <v>2</v>
      </c>
      <c r="DU112">
        <v>1</v>
      </c>
      <c r="DV112">
        <v>1</v>
      </c>
      <c r="DW112">
        <v>1</v>
      </c>
      <c r="DX112">
        <v>2</v>
      </c>
      <c r="DY112">
        <v>1</v>
      </c>
      <c r="DZ112">
        <v>1</v>
      </c>
      <c r="EA112">
        <v>1</v>
      </c>
      <c r="EB112">
        <v>2</v>
      </c>
      <c r="EC112">
        <v>2</v>
      </c>
      <c r="ED112">
        <v>2</v>
      </c>
      <c r="EE112">
        <v>2</v>
      </c>
      <c r="EF112">
        <v>2</v>
      </c>
      <c r="EG112">
        <v>3</v>
      </c>
      <c r="EH112">
        <v>1</v>
      </c>
      <c r="EI112">
        <v>2</v>
      </c>
      <c r="EJ112">
        <v>1</v>
      </c>
      <c r="EK112">
        <v>2</v>
      </c>
      <c r="EL112">
        <v>2</v>
      </c>
      <c r="EM112">
        <v>2</v>
      </c>
      <c r="EN112">
        <v>1</v>
      </c>
      <c r="EO112">
        <v>2</v>
      </c>
      <c r="EP112">
        <v>2</v>
      </c>
      <c r="EQ112">
        <v>2</v>
      </c>
      <c r="ER112">
        <v>2</v>
      </c>
      <c r="ES112">
        <v>2</v>
      </c>
      <c r="ET112">
        <v>2</v>
      </c>
      <c r="EU112">
        <v>1</v>
      </c>
      <c r="EV112">
        <v>2</v>
      </c>
      <c r="EW112">
        <v>2</v>
      </c>
      <c r="EX112">
        <v>2</v>
      </c>
      <c r="EY112">
        <v>2</v>
      </c>
      <c r="EZ112">
        <v>2</v>
      </c>
      <c r="FA112">
        <v>2</v>
      </c>
      <c r="FB112">
        <v>2</v>
      </c>
      <c r="FC112">
        <v>2</v>
      </c>
      <c r="FD112">
        <v>2</v>
      </c>
      <c r="FE112">
        <v>1</v>
      </c>
      <c r="FF112">
        <v>2</v>
      </c>
      <c r="FG112">
        <v>1</v>
      </c>
      <c r="FH112">
        <v>1</v>
      </c>
      <c r="FI112">
        <v>3</v>
      </c>
      <c r="FJ112">
        <v>1</v>
      </c>
      <c r="FK112">
        <v>2</v>
      </c>
      <c r="FL112">
        <v>4</v>
      </c>
      <c r="FM112">
        <v>1</v>
      </c>
      <c r="FN112">
        <v>3</v>
      </c>
      <c r="FO112">
        <v>2</v>
      </c>
      <c r="FP112">
        <v>4</v>
      </c>
      <c r="FQ112">
        <v>1</v>
      </c>
      <c r="FR112">
        <v>1</v>
      </c>
      <c r="FS112">
        <v>3</v>
      </c>
      <c r="FT112">
        <v>1</v>
      </c>
      <c r="FU112">
        <v>3</v>
      </c>
      <c r="FV112">
        <v>2</v>
      </c>
      <c r="FW112">
        <v>4</v>
      </c>
      <c r="FX112">
        <v>2</v>
      </c>
      <c r="FY112">
        <v>2</v>
      </c>
      <c r="FZ112">
        <v>3</v>
      </c>
      <c r="GA112" s="7" t="str">
        <f t="shared" si="200"/>
        <v>007SP23</v>
      </c>
      <c r="GB112" s="25" t="str">
        <f t="shared" si="174"/>
        <v>Female</v>
      </c>
      <c r="GC112" s="5" t="str">
        <f t="shared" si="191"/>
        <v>Female</v>
      </c>
      <c r="GD112" s="5" t="str">
        <f t="shared" si="179"/>
        <v>21</v>
      </c>
      <c r="GE112" s="5" t="str">
        <f t="shared" si="180"/>
        <v>White</v>
      </c>
      <c r="GF112" s="5" t="str">
        <f t="shared" si="181"/>
        <v>notHisp/Lat</v>
      </c>
      <c r="GG112" s="5">
        <f t="shared" si="182"/>
        <v>0</v>
      </c>
      <c r="GH112" s="5">
        <f t="shared" si="183"/>
        <v>0</v>
      </c>
      <c r="GI112" s="5">
        <f t="shared" si="184"/>
        <v>1</v>
      </c>
      <c r="GJ112" s="5">
        <f t="shared" si="185"/>
        <v>0</v>
      </c>
      <c r="GK112" s="5">
        <f t="shared" si="186"/>
        <v>0</v>
      </c>
      <c r="GL112" s="5">
        <f t="shared" si="187"/>
        <v>3</v>
      </c>
      <c r="GM112" s="5">
        <f t="shared" si="188"/>
        <v>3</v>
      </c>
      <c r="GN112" s="5">
        <f t="shared" si="189"/>
        <v>3</v>
      </c>
      <c r="GO112" s="5">
        <f t="shared" si="190"/>
        <v>2</v>
      </c>
      <c r="GP112" s="2"/>
      <c r="GQ112" s="5">
        <f t="shared" si="175"/>
        <v>13</v>
      </c>
      <c r="GR112" s="5">
        <f t="shared" si="176"/>
        <v>14</v>
      </c>
      <c r="GS112" s="5">
        <f t="shared" si="177"/>
        <v>20</v>
      </c>
      <c r="GT112" s="5">
        <f t="shared" si="178"/>
        <v>23</v>
      </c>
      <c r="GU112" s="27" t="s">
        <v>10</v>
      </c>
      <c r="GV112" s="27" t="s">
        <v>10</v>
      </c>
      <c r="GW112" s="27" t="s">
        <v>10</v>
      </c>
      <c r="GX112" s="27" t="s">
        <v>10</v>
      </c>
      <c r="GY112" s="27" t="s">
        <v>10</v>
      </c>
      <c r="GZ112" s="27" t="s">
        <v>10</v>
      </c>
      <c r="HA112" s="27" t="s">
        <v>10</v>
      </c>
      <c r="HB112" s="5">
        <f t="shared" si="192"/>
        <v>16</v>
      </c>
      <c r="HC112" s="5" t="str">
        <f t="shared" si="201"/>
        <v>ok</v>
      </c>
      <c r="HD112" s="23">
        <v>8.6573892489237997E-2</v>
      </c>
      <c r="HE112" s="23">
        <f t="shared" si="202"/>
        <v>2.4467569812763368</v>
      </c>
      <c r="HF112" s="23">
        <v>0.96296296296296291</v>
      </c>
      <c r="HG112" s="23">
        <v>0.33333333333333331</v>
      </c>
      <c r="HH112" s="5">
        <f t="shared" si="203"/>
        <v>56</v>
      </c>
      <c r="HI112" s="5">
        <f t="shared" si="204"/>
        <v>10</v>
      </c>
      <c r="HJ112" s="5">
        <f t="shared" si="205"/>
        <v>14</v>
      </c>
      <c r="HK112" s="5">
        <f t="shared" si="206"/>
        <v>4</v>
      </c>
      <c r="HL112" s="5">
        <f t="shared" si="207"/>
        <v>3</v>
      </c>
      <c r="HM112" s="5">
        <f t="shared" si="208"/>
        <v>7</v>
      </c>
      <c r="HN112" s="5">
        <f t="shared" si="209"/>
        <v>4</v>
      </c>
      <c r="HO112" s="5">
        <f t="shared" si="210"/>
        <v>6</v>
      </c>
      <c r="HP112" s="5">
        <f t="shared" si="211"/>
        <v>13</v>
      </c>
      <c r="HQ112" s="5">
        <f t="shared" si="212"/>
        <v>6</v>
      </c>
    </row>
    <row r="113" spans="1:225" x14ac:dyDescent="0.25">
      <c r="A113" s="11" t="s">
        <v>92</v>
      </c>
      <c r="B113" s="13" t="s">
        <v>764</v>
      </c>
      <c r="C113" s="13" t="s">
        <v>782</v>
      </c>
      <c r="D113" s="13" t="s">
        <v>766</v>
      </c>
      <c r="E113" s="12">
        <v>2</v>
      </c>
      <c r="F113" s="12">
        <v>1</v>
      </c>
      <c r="G113" s="12">
        <v>1</v>
      </c>
      <c r="H113" s="12">
        <v>1</v>
      </c>
      <c r="I113" s="12">
        <v>2</v>
      </c>
      <c r="J113" s="12">
        <v>2</v>
      </c>
      <c r="K113" s="12">
        <v>1</v>
      </c>
      <c r="L113" s="12">
        <v>1</v>
      </c>
      <c r="M113" s="12">
        <v>1</v>
      </c>
      <c r="N113" s="12">
        <v>3</v>
      </c>
      <c r="O113" s="16">
        <v>2</v>
      </c>
      <c r="P113" s="16">
        <v>1</v>
      </c>
      <c r="Q113" s="16">
        <v>2</v>
      </c>
      <c r="R113" s="16">
        <v>1</v>
      </c>
      <c r="S113" s="16">
        <v>2</v>
      </c>
      <c r="T113" s="16">
        <v>2</v>
      </c>
      <c r="U113" s="16">
        <v>3</v>
      </c>
      <c r="V113" s="16">
        <v>2</v>
      </c>
      <c r="W113" s="16">
        <v>1</v>
      </c>
      <c r="X113" s="16">
        <v>0</v>
      </c>
      <c r="Y113" s="16">
        <v>1</v>
      </c>
      <c r="Z113" s="16">
        <v>2</v>
      </c>
      <c r="AA113" s="16">
        <v>3</v>
      </c>
      <c r="AB113" s="16">
        <v>2</v>
      </c>
      <c r="AC113" s="16">
        <v>2</v>
      </c>
      <c r="AD113" s="16">
        <v>3</v>
      </c>
      <c r="AE113" s="16">
        <v>2</v>
      </c>
      <c r="AF113" s="16">
        <v>3</v>
      </c>
      <c r="AG113" s="16">
        <v>2</v>
      </c>
      <c r="AH113" s="16">
        <v>4</v>
      </c>
      <c r="AI113" s="16">
        <v>2</v>
      </c>
      <c r="AJ113">
        <v>4</v>
      </c>
      <c r="AK113">
        <v>4</v>
      </c>
      <c r="AL113">
        <v>2</v>
      </c>
      <c r="AM113">
        <v>2</v>
      </c>
      <c r="AN113">
        <v>2</v>
      </c>
      <c r="AO113">
        <v>2</v>
      </c>
      <c r="AP113">
        <v>1</v>
      </c>
      <c r="AQ113">
        <v>1</v>
      </c>
      <c r="AR113">
        <v>2</v>
      </c>
      <c r="AS113">
        <v>2</v>
      </c>
      <c r="AT113">
        <v>1</v>
      </c>
      <c r="AU113">
        <v>2</v>
      </c>
      <c r="AV113">
        <v>1</v>
      </c>
      <c r="AW113">
        <v>1</v>
      </c>
      <c r="AX113">
        <v>2</v>
      </c>
      <c r="AY113">
        <v>1</v>
      </c>
      <c r="AZ113">
        <v>1</v>
      </c>
      <c r="BA113">
        <v>3</v>
      </c>
      <c r="BB113">
        <v>1</v>
      </c>
      <c r="BC113">
        <v>2</v>
      </c>
      <c r="BD113">
        <v>3</v>
      </c>
      <c r="BE113">
        <v>4</v>
      </c>
      <c r="BF113">
        <v>2</v>
      </c>
      <c r="BG113">
        <v>1</v>
      </c>
      <c r="BH113">
        <v>4</v>
      </c>
      <c r="BI113">
        <v>2</v>
      </c>
      <c r="BJ113">
        <v>1</v>
      </c>
      <c r="BK113">
        <v>1</v>
      </c>
      <c r="BL113">
        <v>2</v>
      </c>
      <c r="BM113">
        <v>4</v>
      </c>
      <c r="BN113">
        <v>3</v>
      </c>
      <c r="BO113">
        <v>2</v>
      </c>
      <c r="BP113">
        <v>1</v>
      </c>
      <c r="BQ113">
        <v>1</v>
      </c>
      <c r="BR113">
        <v>3</v>
      </c>
      <c r="BS113">
        <v>3</v>
      </c>
      <c r="BT113">
        <v>2</v>
      </c>
      <c r="BU113">
        <v>3</v>
      </c>
      <c r="BV113">
        <v>4</v>
      </c>
      <c r="BW113">
        <v>1</v>
      </c>
      <c r="BX113">
        <v>1</v>
      </c>
      <c r="BY113">
        <v>3</v>
      </c>
      <c r="BZ113">
        <v>2</v>
      </c>
      <c r="CA113">
        <v>2</v>
      </c>
      <c r="CB113">
        <v>1</v>
      </c>
      <c r="CC113">
        <v>3</v>
      </c>
      <c r="CD113">
        <v>2</v>
      </c>
      <c r="CE113">
        <v>3</v>
      </c>
      <c r="CF113">
        <v>3</v>
      </c>
      <c r="CG113">
        <v>4</v>
      </c>
      <c r="CH113">
        <v>2</v>
      </c>
      <c r="CI113">
        <v>3</v>
      </c>
      <c r="CJ113">
        <v>3</v>
      </c>
      <c r="CK113">
        <v>3</v>
      </c>
      <c r="CL113">
        <v>2</v>
      </c>
      <c r="CM113">
        <v>2</v>
      </c>
      <c r="CN113">
        <v>2</v>
      </c>
      <c r="CO113">
        <v>0</v>
      </c>
      <c r="CP113">
        <v>2</v>
      </c>
      <c r="CQ113">
        <v>0</v>
      </c>
      <c r="CR113">
        <v>2</v>
      </c>
      <c r="CS113">
        <v>2</v>
      </c>
      <c r="CT113">
        <v>0</v>
      </c>
      <c r="CU113">
        <v>2</v>
      </c>
      <c r="CV113">
        <v>2</v>
      </c>
      <c r="CW113">
        <v>2</v>
      </c>
      <c r="CX113">
        <v>0</v>
      </c>
      <c r="CY113">
        <v>2</v>
      </c>
      <c r="CZ113">
        <v>0</v>
      </c>
      <c r="DA113">
        <v>1</v>
      </c>
      <c r="DB113">
        <v>1</v>
      </c>
      <c r="DC113">
        <v>2</v>
      </c>
      <c r="DD113">
        <v>1</v>
      </c>
      <c r="DE113">
        <v>2</v>
      </c>
      <c r="DF113">
        <v>1</v>
      </c>
      <c r="DG113">
        <v>1</v>
      </c>
      <c r="DH113">
        <v>1</v>
      </c>
      <c r="DI113">
        <v>2</v>
      </c>
      <c r="DJ113">
        <v>1</v>
      </c>
      <c r="DK113">
        <v>1</v>
      </c>
      <c r="DL113">
        <v>2</v>
      </c>
      <c r="DM113">
        <v>1</v>
      </c>
      <c r="DN113">
        <v>1</v>
      </c>
      <c r="DO113">
        <v>1</v>
      </c>
      <c r="DP113">
        <v>1</v>
      </c>
      <c r="DQ113">
        <v>1</v>
      </c>
      <c r="DR113">
        <v>1</v>
      </c>
      <c r="DS113">
        <v>1</v>
      </c>
      <c r="DT113">
        <v>2</v>
      </c>
      <c r="DU113">
        <v>1</v>
      </c>
      <c r="DV113">
        <v>1</v>
      </c>
      <c r="DW113">
        <v>1</v>
      </c>
      <c r="DX113">
        <v>2</v>
      </c>
      <c r="DY113">
        <v>1</v>
      </c>
      <c r="DZ113">
        <v>2</v>
      </c>
      <c r="EA113">
        <v>1</v>
      </c>
      <c r="EB113">
        <v>2</v>
      </c>
      <c r="EC113">
        <v>5</v>
      </c>
      <c r="ED113">
        <v>4</v>
      </c>
      <c r="EE113">
        <v>4</v>
      </c>
      <c r="EF113">
        <v>4</v>
      </c>
      <c r="EG113">
        <v>4</v>
      </c>
      <c r="EH113">
        <v>2</v>
      </c>
      <c r="EI113">
        <v>5</v>
      </c>
      <c r="EJ113">
        <v>3</v>
      </c>
      <c r="EK113">
        <v>5</v>
      </c>
      <c r="EL113">
        <v>4</v>
      </c>
      <c r="EM113">
        <v>4</v>
      </c>
      <c r="EN113">
        <v>3</v>
      </c>
      <c r="EO113">
        <v>4</v>
      </c>
      <c r="EP113">
        <v>3</v>
      </c>
      <c r="EQ113">
        <v>2</v>
      </c>
      <c r="ER113">
        <v>4</v>
      </c>
      <c r="ES113">
        <v>4</v>
      </c>
      <c r="ET113">
        <v>2</v>
      </c>
      <c r="EU113">
        <v>2</v>
      </c>
      <c r="EV113">
        <v>4</v>
      </c>
      <c r="EW113">
        <v>4</v>
      </c>
      <c r="EX113">
        <v>5</v>
      </c>
      <c r="EY113">
        <v>4</v>
      </c>
      <c r="EZ113">
        <v>3</v>
      </c>
      <c r="FA113">
        <v>4</v>
      </c>
      <c r="FB113">
        <v>5</v>
      </c>
      <c r="FC113">
        <v>5</v>
      </c>
      <c r="FD113">
        <v>3</v>
      </c>
      <c r="FE113">
        <v>2</v>
      </c>
      <c r="FF113">
        <v>4</v>
      </c>
      <c r="FG113">
        <v>1</v>
      </c>
      <c r="FH113">
        <v>2</v>
      </c>
      <c r="FI113">
        <v>2</v>
      </c>
      <c r="FJ113">
        <v>1</v>
      </c>
      <c r="FK113">
        <v>1</v>
      </c>
      <c r="FL113">
        <v>1</v>
      </c>
      <c r="FM113">
        <v>2</v>
      </c>
      <c r="FN113">
        <v>2</v>
      </c>
      <c r="FO113">
        <v>3</v>
      </c>
      <c r="FP113">
        <v>2</v>
      </c>
      <c r="FQ113">
        <v>1</v>
      </c>
      <c r="FR113">
        <v>3</v>
      </c>
      <c r="FS113">
        <v>2</v>
      </c>
      <c r="FT113">
        <v>4</v>
      </c>
      <c r="FU113">
        <v>1</v>
      </c>
      <c r="FV113">
        <v>4</v>
      </c>
      <c r="FW113">
        <v>3</v>
      </c>
      <c r="FX113">
        <v>4</v>
      </c>
      <c r="FY113">
        <v>2</v>
      </c>
      <c r="FZ113">
        <v>3</v>
      </c>
      <c r="GA113" s="7" t="str">
        <f t="shared" si="200"/>
        <v>008SP23</v>
      </c>
      <c r="GB113" s="25" t="str">
        <f t="shared" si="174"/>
        <v>Female</v>
      </c>
      <c r="GC113" s="5" t="str">
        <f t="shared" si="191"/>
        <v>Female</v>
      </c>
      <c r="GD113" s="5" t="str">
        <f t="shared" si="179"/>
        <v>21</v>
      </c>
      <c r="GE113" s="5" t="str">
        <f t="shared" si="180"/>
        <v>White</v>
      </c>
      <c r="GF113" s="5" t="str">
        <f t="shared" si="181"/>
        <v>notHisp/Lat</v>
      </c>
      <c r="GG113" s="5">
        <f t="shared" si="182"/>
        <v>1</v>
      </c>
      <c r="GH113" s="5">
        <f t="shared" si="183"/>
        <v>1</v>
      </c>
      <c r="GI113" s="5">
        <f t="shared" si="184"/>
        <v>1</v>
      </c>
      <c r="GJ113" s="5">
        <f t="shared" si="185"/>
        <v>0</v>
      </c>
      <c r="GK113" s="5">
        <f t="shared" si="186"/>
        <v>0</v>
      </c>
      <c r="GL113" s="5">
        <f t="shared" si="187"/>
        <v>1</v>
      </c>
      <c r="GM113" s="5">
        <f t="shared" si="188"/>
        <v>1</v>
      </c>
      <c r="GN113" s="5">
        <f t="shared" si="189"/>
        <v>1</v>
      </c>
      <c r="GO113" s="5">
        <f t="shared" si="190"/>
        <v>3</v>
      </c>
      <c r="GP113" s="2"/>
      <c r="GQ113" s="5">
        <f t="shared" si="175"/>
        <v>11</v>
      </c>
      <c r="GR113" s="5">
        <f t="shared" si="176"/>
        <v>12</v>
      </c>
      <c r="GS113" s="5">
        <f t="shared" si="177"/>
        <v>16</v>
      </c>
      <c r="GT113" s="5">
        <f t="shared" si="178"/>
        <v>28</v>
      </c>
      <c r="GU113" s="27" t="s">
        <v>10</v>
      </c>
      <c r="GV113" s="27" t="s">
        <v>10</v>
      </c>
      <c r="GW113" s="27" t="s">
        <v>10</v>
      </c>
      <c r="GX113" s="27" t="s">
        <v>10</v>
      </c>
      <c r="GY113" s="27" t="s">
        <v>10</v>
      </c>
      <c r="GZ113" s="27" t="s">
        <v>10</v>
      </c>
      <c r="HA113" s="27" t="s">
        <v>10</v>
      </c>
      <c r="HB113" s="5">
        <f t="shared" si="192"/>
        <v>31</v>
      </c>
      <c r="HC113" s="5" t="str">
        <f t="shared" si="201"/>
        <v>ok</v>
      </c>
      <c r="HD113" s="23">
        <v>3.4053493170633754E-2</v>
      </c>
      <c r="HE113" s="23">
        <f t="shared" si="202"/>
        <v>3.3798226622026277</v>
      </c>
      <c r="HF113" s="23">
        <v>0.88888888888888884</v>
      </c>
      <c r="HG113" s="23">
        <v>0.55555555555555558</v>
      </c>
      <c r="HH113" s="5">
        <f t="shared" si="203"/>
        <v>111</v>
      </c>
      <c r="HI113" s="5">
        <f t="shared" si="204"/>
        <v>21</v>
      </c>
      <c r="HJ113" s="5">
        <f t="shared" si="205"/>
        <v>27</v>
      </c>
      <c r="HK113" s="5">
        <f t="shared" si="206"/>
        <v>6</v>
      </c>
      <c r="HL113" s="5">
        <f t="shared" si="207"/>
        <v>6</v>
      </c>
      <c r="HM113" s="5">
        <f t="shared" si="208"/>
        <v>14</v>
      </c>
      <c r="HN113" s="5">
        <f t="shared" si="209"/>
        <v>5</v>
      </c>
      <c r="HO113" s="5">
        <f t="shared" si="210"/>
        <v>8</v>
      </c>
      <c r="HP113" s="5">
        <f t="shared" si="211"/>
        <v>5</v>
      </c>
      <c r="HQ113" s="5">
        <f t="shared" si="212"/>
        <v>10</v>
      </c>
    </row>
    <row r="114" spans="1:225" x14ac:dyDescent="0.25">
      <c r="A114" s="11" t="s">
        <v>94</v>
      </c>
      <c r="B114" s="13" t="s">
        <v>764</v>
      </c>
      <c r="C114" s="13" t="s">
        <v>937</v>
      </c>
      <c r="D114" s="13" t="s">
        <v>766</v>
      </c>
      <c r="E114" s="12">
        <v>2</v>
      </c>
      <c r="F114" s="12">
        <v>1</v>
      </c>
      <c r="G114" s="12">
        <v>1</v>
      </c>
      <c r="H114" s="12">
        <v>1</v>
      </c>
      <c r="I114" s="12">
        <v>2</v>
      </c>
      <c r="J114" s="12">
        <v>2</v>
      </c>
      <c r="K114" s="12">
        <v>2</v>
      </c>
      <c r="L114" s="12">
        <v>2</v>
      </c>
      <c r="M114" s="12">
        <v>1</v>
      </c>
      <c r="N114" s="12">
        <v>2</v>
      </c>
      <c r="O114" s="16">
        <v>0</v>
      </c>
      <c r="P114" s="16">
        <v>2</v>
      </c>
      <c r="Q114" s="16">
        <v>2</v>
      </c>
      <c r="R114" s="16">
        <v>0</v>
      </c>
      <c r="S114" s="16">
        <v>1</v>
      </c>
      <c r="T114" s="16">
        <v>2</v>
      </c>
      <c r="U114" s="16">
        <v>2</v>
      </c>
      <c r="V114" s="16">
        <v>2</v>
      </c>
      <c r="W114" s="16">
        <v>1</v>
      </c>
      <c r="X114" s="16">
        <v>1</v>
      </c>
      <c r="Y114" s="16">
        <v>1</v>
      </c>
      <c r="Z114" s="16">
        <v>1</v>
      </c>
      <c r="AA114" s="16">
        <v>1</v>
      </c>
      <c r="AB114" s="16">
        <v>2</v>
      </c>
      <c r="AC114" s="16">
        <v>2</v>
      </c>
      <c r="AD114" s="16">
        <v>3</v>
      </c>
      <c r="AE114" s="16">
        <v>1</v>
      </c>
      <c r="AF114" s="16">
        <v>3</v>
      </c>
      <c r="AG114" s="16">
        <v>2</v>
      </c>
      <c r="AH114" s="16">
        <v>3</v>
      </c>
      <c r="AI114" s="16">
        <v>1</v>
      </c>
      <c r="AJ114">
        <v>3</v>
      </c>
      <c r="AK114">
        <v>4</v>
      </c>
      <c r="AL114">
        <v>3</v>
      </c>
      <c r="AM114">
        <v>1</v>
      </c>
      <c r="AN114">
        <v>2</v>
      </c>
      <c r="AO114">
        <v>2</v>
      </c>
      <c r="AP114">
        <v>2</v>
      </c>
      <c r="AQ114">
        <v>1</v>
      </c>
      <c r="AR114">
        <v>2</v>
      </c>
      <c r="AS114">
        <v>3</v>
      </c>
      <c r="AT114">
        <v>3</v>
      </c>
      <c r="AU114">
        <v>3</v>
      </c>
      <c r="AV114">
        <v>1</v>
      </c>
      <c r="AW114">
        <v>2</v>
      </c>
      <c r="AX114">
        <v>2</v>
      </c>
      <c r="AY114">
        <v>1</v>
      </c>
      <c r="AZ114">
        <v>1</v>
      </c>
      <c r="BA114">
        <v>2</v>
      </c>
      <c r="BB114">
        <v>1</v>
      </c>
      <c r="BC114">
        <v>3</v>
      </c>
      <c r="BD114">
        <v>3</v>
      </c>
      <c r="BE114">
        <v>4</v>
      </c>
      <c r="BF114">
        <v>2</v>
      </c>
      <c r="BG114">
        <v>1</v>
      </c>
      <c r="BH114">
        <v>4</v>
      </c>
      <c r="BI114">
        <v>2</v>
      </c>
      <c r="BJ114">
        <v>1</v>
      </c>
      <c r="BK114">
        <v>2</v>
      </c>
      <c r="BL114">
        <v>3</v>
      </c>
      <c r="BM114">
        <v>4</v>
      </c>
      <c r="BN114">
        <v>3</v>
      </c>
      <c r="BO114">
        <v>2</v>
      </c>
      <c r="BP114">
        <v>1</v>
      </c>
      <c r="BQ114">
        <v>1</v>
      </c>
      <c r="BR114">
        <v>3</v>
      </c>
      <c r="BS114">
        <v>4</v>
      </c>
      <c r="BT114">
        <v>3</v>
      </c>
      <c r="BU114">
        <v>3</v>
      </c>
      <c r="BV114">
        <v>4</v>
      </c>
      <c r="BW114">
        <v>2</v>
      </c>
      <c r="BX114">
        <v>3</v>
      </c>
      <c r="BY114">
        <v>1</v>
      </c>
      <c r="BZ114">
        <v>2</v>
      </c>
      <c r="CA114">
        <v>2</v>
      </c>
      <c r="CB114">
        <v>2</v>
      </c>
      <c r="CC114">
        <v>4</v>
      </c>
      <c r="CD114">
        <v>3</v>
      </c>
      <c r="CE114">
        <v>3</v>
      </c>
      <c r="CF114">
        <v>3</v>
      </c>
      <c r="CG114">
        <v>4</v>
      </c>
      <c r="CH114">
        <v>3</v>
      </c>
      <c r="CI114">
        <v>3</v>
      </c>
      <c r="CJ114">
        <v>4</v>
      </c>
      <c r="CK114">
        <v>3</v>
      </c>
      <c r="CL114">
        <v>2</v>
      </c>
      <c r="CM114">
        <v>1</v>
      </c>
      <c r="CN114">
        <v>1</v>
      </c>
      <c r="CO114">
        <v>1</v>
      </c>
      <c r="CP114">
        <v>1</v>
      </c>
      <c r="CQ114">
        <v>2</v>
      </c>
      <c r="CR114">
        <v>2</v>
      </c>
      <c r="CS114">
        <v>0</v>
      </c>
      <c r="CT114">
        <v>1</v>
      </c>
      <c r="CU114">
        <v>1</v>
      </c>
      <c r="CV114">
        <v>1</v>
      </c>
      <c r="CW114">
        <v>2</v>
      </c>
      <c r="CX114">
        <v>0</v>
      </c>
      <c r="CY114">
        <v>2</v>
      </c>
      <c r="CZ114">
        <v>0</v>
      </c>
      <c r="DA114">
        <v>0</v>
      </c>
      <c r="DB114">
        <v>1</v>
      </c>
      <c r="DC114">
        <v>2</v>
      </c>
      <c r="DD114">
        <v>1</v>
      </c>
      <c r="DE114">
        <v>2</v>
      </c>
      <c r="DF114">
        <v>2</v>
      </c>
      <c r="DG114">
        <v>1</v>
      </c>
      <c r="DH114">
        <v>2</v>
      </c>
      <c r="DI114">
        <v>2</v>
      </c>
      <c r="DJ114">
        <v>1</v>
      </c>
      <c r="DK114">
        <v>1</v>
      </c>
      <c r="DL114">
        <v>2</v>
      </c>
      <c r="DM114">
        <v>1</v>
      </c>
      <c r="DN114">
        <v>1</v>
      </c>
      <c r="DO114">
        <v>2</v>
      </c>
      <c r="DP114">
        <v>1</v>
      </c>
      <c r="DQ114">
        <v>1</v>
      </c>
      <c r="DR114">
        <v>1</v>
      </c>
      <c r="DS114">
        <v>2</v>
      </c>
      <c r="DT114">
        <v>2</v>
      </c>
      <c r="DU114">
        <v>1</v>
      </c>
      <c r="DV114">
        <v>2</v>
      </c>
      <c r="DW114">
        <v>1</v>
      </c>
      <c r="DX114">
        <v>2</v>
      </c>
      <c r="DY114">
        <v>1</v>
      </c>
      <c r="DZ114">
        <v>2</v>
      </c>
      <c r="EA114">
        <v>1</v>
      </c>
      <c r="EB114">
        <v>2</v>
      </c>
      <c r="EC114">
        <v>4</v>
      </c>
      <c r="ED114">
        <v>4</v>
      </c>
      <c r="EE114">
        <v>4</v>
      </c>
      <c r="EF114">
        <v>4</v>
      </c>
      <c r="EG114">
        <v>5</v>
      </c>
      <c r="EH114">
        <v>2</v>
      </c>
      <c r="EI114">
        <v>5</v>
      </c>
      <c r="EJ114">
        <v>4</v>
      </c>
      <c r="EK114">
        <v>3</v>
      </c>
      <c r="EL114">
        <v>4</v>
      </c>
      <c r="EM114">
        <v>3</v>
      </c>
      <c r="EN114">
        <v>2</v>
      </c>
      <c r="EO114">
        <v>5</v>
      </c>
      <c r="EP114">
        <v>5</v>
      </c>
      <c r="EQ114">
        <v>3</v>
      </c>
      <c r="ER114">
        <v>5</v>
      </c>
      <c r="ES114">
        <v>3</v>
      </c>
      <c r="ET114">
        <v>4</v>
      </c>
      <c r="EU114">
        <v>4</v>
      </c>
      <c r="EV114">
        <v>5</v>
      </c>
      <c r="EW114">
        <v>4</v>
      </c>
      <c r="EX114">
        <v>5</v>
      </c>
      <c r="EY114">
        <v>5</v>
      </c>
      <c r="EZ114">
        <v>4</v>
      </c>
      <c r="FA114">
        <v>4</v>
      </c>
      <c r="FB114">
        <v>5</v>
      </c>
      <c r="FC114">
        <v>5</v>
      </c>
      <c r="FD114">
        <v>2</v>
      </c>
      <c r="FE114">
        <v>2</v>
      </c>
      <c r="FF114">
        <v>2</v>
      </c>
      <c r="FG114">
        <v>2</v>
      </c>
      <c r="FH114">
        <v>3</v>
      </c>
      <c r="FI114">
        <v>3</v>
      </c>
      <c r="FJ114">
        <v>2</v>
      </c>
      <c r="FK114">
        <v>1</v>
      </c>
      <c r="FL114">
        <v>1</v>
      </c>
      <c r="FM114">
        <v>2</v>
      </c>
      <c r="FN114">
        <v>1</v>
      </c>
      <c r="FO114">
        <v>3</v>
      </c>
      <c r="FP114">
        <v>3</v>
      </c>
      <c r="FQ114">
        <v>3</v>
      </c>
      <c r="FR114">
        <v>2</v>
      </c>
      <c r="FS114">
        <v>1</v>
      </c>
      <c r="FT114">
        <v>3</v>
      </c>
      <c r="FU114">
        <v>1</v>
      </c>
      <c r="FV114">
        <v>4</v>
      </c>
      <c r="FW114">
        <v>3</v>
      </c>
      <c r="FX114">
        <v>4</v>
      </c>
      <c r="FY114">
        <v>2</v>
      </c>
      <c r="FZ114">
        <v>3</v>
      </c>
      <c r="GA114" s="7" t="str">
        <f t="shared" si="200"/>
        <v>009SP23</v>
      </c>
      <c r="GB114" s="25" t="str">
        <f t="shared" si="174"/>
        <v>Female</v>
      </c>
      <c r="GC114" s="5" t="str">
        <f t="shared" si="191"/>
        <v>Female</v>
      </c>
      <c r="GD114" s="5" t="str">
        <f t="shared" si="179"/>
        <v>37</v>
      </c>
      <c r="GE114" s="5" t="str">
        <f t="shared" si="180"/>
        <v>White</v>
      </c>
      <c r="GF114" s="5" t="str">
        <f t="shared" si="181"/>
        <v>notHisp/Lat</v>
      </c>
      <c r="GG114" s="5">
        <f t="shared" si="182"/>
        <v>1</v>
      </c>
      <c r="GH114" s="5">
        <f t="shared" si="183"/>
        <v>1</v>
      </c>
      <c r="GI114" s="5">
        <f t="shared" si="184"/>
        <v>1</v>
      </c>
      <c r="GJ114" s="5">
        <f t="shared" si="185"/>
        <v>0</v>
      </c>
      <c r="GK114" s="5">
        <f t="shared" si="186"/>
        <v>0</v>
      </c>
      <c r="GL114" s="5">
        <f t="shared" si="187"/>
        <v>2</v>
      </c>
      <c r="GM114" s="5">
        <f t="shared" si="188"/>
        <v>2</v>
      </c>
      <c r="GN114" s="5">
        <f t="shared" si="189"/>
        <v>1</v>
      </c>
      <c r="GO114" s="5">
        <f t="shared" si="190"/>
        <v>2</v>
      </c>
      <c r="GP114" s="2"/>
      <c r="GQ114" s="5">
        <f t="shared" si="175"/>
        <v>9</v>
      </c>
      <c r="GR114" s="5">
        <f t="shared" si="176"/>
        <v>10</v>
      </c>
      <c r="GS114" s="5">
        <f t="shared" si="177"/>
        <v>16</v>
      </c>
      <c r="GT114" s="5">
        <f t="shared" si="178"/>
        <v>28</v>
      </c>
      <c r="GU114" s="27" t="s">
        <v>10</v>
      </c>
      <c r="GV114" s="27" t="s">
        <v>10</v>
      </c>
      <c r="GW114" s="27" t="s">
        <v>10</v>
      </c>
      <c r="GX114" s="27" t="s">
        <v>10</v>
      </c>
      <c r="GY114" s="27" t="s">
        <v>10</v>
      </c>
      <c r="GZ114" s="27" t="s">
        <v>10</v>
      </c>
      <c r="HA114" s="27" t="s">
        <v>10</v>
      </c>
      <c r="HB114" s="5">
        <f t="shared" si="192"/>
        <v>21</v>
      </c>
      <c r="HC114" s="5" t="str">
        <f t="shared" si="201"/>
        <v>ok</v>
      </c>
      <c r="HD114" s="23">
        <v>7.1686701461512615E-3</v>
      </c>
      <c r="HE114" s="23">
        <f t="shared" si="202"/>
        <v>4.9380351163080052</v>
      </c>
      <c r="HF114" s="23">
        <v>1</v>
      </c>
      <c r="HG114" s="23">
        <v>0.55555555555555558</v>
      </c>
      <c r="HH114" s="5">
        <f t="shared" si="203"/>
        <v>116</v>
      </c>
      <c r="HI114" s="5">
        <f t="shared" si="204"/>
        <v>24</v>
      </c>
      <c r="HJ114" s="5">
        <f t="shared" si="205"/>
        <v>26</v>
      </c>
      <c r="HK114" s="5">
        <f t="shared" si="206"/>
        <v>7</v>
      </c>
      <c r="HL114" s="5">
        <f t="shared" si="207"/>
        <v>4</v>
      </c>
      <c r="HM114" s="5">
        <f t="shared" si="208"/>
        <v>16</v>
      </c>
      <c r="HN114" s="5">
        <f t="shared" si="209"/>
        <v>9</v>
      </c>
      <c r="HO114" s="5">
        <f t="shared" si="210"/>
        <v>8</v>
      </c>
      <c r="HP114" s="5">
        <f t="shared" si="211"/>
        <v>6</v>
      </c>
      <c r="HQ114" s="5">
        <f t="shared" si="212"/>
        <v>8</v>
      </c>
    </row>
    <row r="115" spans="1:225" x14ac:dyDescent="0.25">
      <c r="A115" s="11" t="s">
        <v>96</v>
      </c>
      <c r="B115" s="13" t="s">
        <v>764</v>
      </c>
      <c r="C115" s="13" t="s">
        <v>781</v>
      </c>
      <c r="D115" s="13" t="s">
        <v>766</v>
      </c>
      <c r="E115" s="12">
        <v>2</v>
      </c>
      <c r="F115" s="12">
        <v>1</v>
      </c>
      <c r="G115" s="12">
        <v>1</v>
      </c>
      <c r="H115" s="12">
        <v>1</v>
      </c>
      <c r="I115" s="12">
        <v>2</v>
      </c>
      <c r="J115" s="12">
        <v>1</v>
      </c>
      <c r="K115" s="12">
        <v>2</v>
      </c>
      <c r="L115" s="12">
        <v>3</v>
      </c>
      <c r="M115" s="12">
        <v>3</v>
      </c>
      <c r="N115" s="12">
        <v>2</v>
      </c>
      <c r="O115" s="16">
        <v>1</v>
      </c>
      <c r="P115" s="16">
        <v>0</v>
      </c>
      <c r="Q115" s="16">
        <v>0</v>
      </c>
      <c r="R115" s="16">
        <v>2</v>
      </c>
      <c r="S115" s="16">
        <v>0</v>
      </c>
      <c r="T115" s="16">
        <v>0</v>
      </c>
      <c r="U115" s="16">
        <v>0</v>
      </c>
      <c r="V115" s="16">
        <v>0</v>
      </c>
      <c r="W115" s="16">
        <v>0</v>
      </c>
      <c r="X115" s="16">
        <v>0</v>
      </c>
      <c r="Y115" s="16">
        <v>0</v>
      </c>
      <c r="Z115" s="16">
        <v>1</v>
      </c>
      <c r="AA115" s="16">
        <v>4</v>
      </c>
      <c r="AB115" s="16">
        <v>0</v>
      </c>
      <c r="AC115" s="16">
        <v>1</v>
      </c>
      <c r="AD115" s="16">
        <v>2</v>
      </c>
      <c r="AE115" s="16">
        <v>0</v>
      </c>
      <c r="AF115" s="16">
        <v>1</v>
      </c>
      <c r="AG115" s="16">
        <v>2</v>
      </c>
      <c r="AH115" s="16">
        <v>3</v>
      </c>
      <c r="AI115" s="16">
        <v>1</v>
      </c>
      <c r="AJ115">
        <v>3</v>
      </c>
      <c r="AK115">
        <v>4</v>
      </c>
      <c r="AL115">
        <v>2</v>
      </c>
      <c r="AM115">
        <v>2</v>
      </c>
      <c r="AN115">
        <v>2</v>
      </c>
      <c r="AO115">
        <v>2</v>
      </c>
      <c r="AP115">
        <v>1</v>
      </c>
      <c r="AQ115">
        <v>2</v>
      </c>
      <c r="AR115">
        <v>2</v>
      </c>
      <c r="AS115">
        <v>3</v>
      </c>
      <c r="AT115">
        <v>4</v>
      </c>
      <c r="AU115">
        <v>2</v>
      </c>
      <c r="AV115">
        <v>1</v>
      </c>
      <c r="AW115">
        <v>1</v>
      </c>
      <c r="AX115">
        <v>2</v>
      </c>
      <c r="AY115">
        <v>1</v>
      </c>
      <c r="AZ115">
        <v>1</v>
      </c>
      <c r="BA115">
        <v>1</v>
      </c>
      <c r="BB115">
        <v>1</v>
      </c>
      <c r="BC115">
        <v>2</v>
      </c>
      <c r="BD115">
        <v>3</v>
      </c>
      <c r="BE115">
        <v>2</v>
      </c>
      <c r="BF115">
        <v>2</v>
      </c>
      <c r="BG115">
        <v>1</v>
      </c>
      <c r="BH115">
        <v>1</v>
      </c>
      <c r="BI115">
        <v>3</v>
      </c>
      <c r="BJ115">
        <v>2</v>
      </c>
      <c r="BK115">
        <v>2</v>
      </c>
      <c r="BL115">
        <v>3</v>
      </c>
      <c r="BM115">
        <v>2</v>
      </c>
      <c r="BN115">
        <v>1</v>
      </c>
      <c r="BO115">
        <v>1</v>
      </c>
      <c r="BP115">
        <v>1</v>
      </c>
      <c r="BQ115">
        <v>1</v>
      </c>
      <c r="BR115">
        <v>2</v>
      </c>
      <c r="BS115">
        <v>2</v>
      </c>
      <c r="BT115">
        <v>3</v>
      </c>
      <c r="BU115">
        <v>1</v>
      </c>
      <c r="BV115">
        <v>2</v>
      </c>
      <c r="BW115">
        <v>2</v>
      </c>
      <c r="BX115">
        <v>3</v>
      </c>
      <c r="BY115">
        <v>2</v>
      </c>
      <c r="BZ115">
        <v>2</v>
      </c>
      <c r="CA115">
        <v>2</v>
      </c>
      <c r="CB115">
        <v>1</v>
      </c>
      <c r="CC115">
        <v>4</v>
      </c>
      <c r="CD115">
        <v>2</v>
      </c>
      <c r="CE115">
        <v>2</v>
      </c>
      <c r="CF115">
        <v>4</v>
      </c>
      <c r="CG115">
        <v>2</v>
      </c>
      <c r="CH115">
        <v>2</v>
      </c>
      <c r="CI115">
        <v>1</v>
      </c>
      <c r="CJ115">
        <v>4</v>
      </c>
      <c r="CK115">
        <v>2</v>
      </c>
      <c r="CL115">
        <v>2</v>
      </c>
      <c r="CM115">
        <v>2</v>
      </c>
      <c r="CN115">
        <v>2</v>
      </c>
      <c r="CO115">
        <v>0</v>
      </c>
      <c r="CP115">
        <v>2</v>
      </c>
      <c r="CQ115">
        <v>1</v>
      </c>
      <c r="CR115">
        <v>2</v>
      </c>
      <c r="CS115">
        <v>2</v>
      </c>
      <c r="CT115">
        <v>0</v>
      </c>
      <c r="CU115">
        <v>1</v>
      </c>
      <c r="CV115">
        <v>2</v>
      </c>
      <c r="CW115">
        <v>2</v>
      </c>
      <c r="CX115">
        <v>0</v>
      </c>
      <c r="CY115">
        <v>1</v>
      </c>
      <c r="CZ115">
        <v>0</v>
      </c>
      <c r="DA115">
        <v>1</v>
      </c>
      <c r="DB115">
        <v>1</v>
      </c>
      <c r="DC115">
        <v>2</v>
      </c>
      <c r="DD115">
        <v>1</v>
      </c>
      <c r="DE115">
        <v>2</v>
      </c>
      <c r="DF115">
        <v>2</v>
      </c>
      <c r="DG115">
        <v>1</v>
      </c>
      <c r="DH115">
        <v>2</v>
      </c>
      <c r="DI115">
        <v>2</v>
      </c>
      <c r="DJ115">
        <v>1</v>
      </c>
      <c r="DK115">
        <v>1</v>
      </c>
      <c r="DL115">
        <v>2</v>
      </c>
      <c r="DM115">
        <v>1</v>
      </c>
      <c r="DN115">
        <v>1</v>
      </c>
      <c r="DO115">
        <v>2</v>
      </c>
      <c r="DP115">
        <v>1</v>
      </c>
      <c r="DQ115">
        <v>1</v>
      </c>
      <c r="DR115">
        <v>1</v>
      </c>
      <c r="DS115">
        <v>2</v>
      </c>
      <c r="DT115">
        <v>2</v>
      </c>
      <c r="DU115">
        <v>1</v>
      </c>
      <c r="DV115">
        <v>2</v>
      </c>
      <c r="DW115">
        <v>1</v>
      </c>
      <c r="DX115">
        <v>2</v>
      </c>
      <c r="DY115">
        <v>1</v>
      </c>
      <c r="DZ115">
        <v>2</v>
      </c>
      <c r="EA115">
        <v>1</v>
      </c>
      <c r="EB115">
        <v>2</v>
      </c>
      <c r="EC115">
        <v>2</v>
      </c>
      <c r="ED115">
        <v>1</v>
      </c>
      <c r="EE115">
        <v>1</v>
      </c>
      <c r="EF115">
        <v>1</v>
      </c>
      <c r="EG115">
        <v>1</v>
      </c>
      <c r="EH115">
        <v>1</v>
      </c>
      <c r="EI115">
        <v>2</v>
      </c>
      <c r="EJ115">
        <v>3</v>
      </c>
      <c r="EK115">
        <v>1</v>
      </c>
      <c r="EL115">
        <v>1</v>
      </c>
      <c r="EM115">
        <v>1</v>
      </c>
      <c r="EN115">
        <v>1</v>
      </c>
      <c r="EO115">
        <v>2</v>
      </c>
      <c r="EP115">
        <v>1</v>
      </c>
      <c r="EQ115">
        <v>1</v>
      </c>
      <c r="ER115">
        <v>1</v>
      </c>
      <c r="ES115">
        <v>1</v>
      </c>
      <c r="ET115">
        <v>1</v>
      </c>
      <c r="EU115">
        <v>1</v>
      </c>
      <c r="EV115">
        <v>2</v>
      </c>
      <c r="EW115">
        <v>1</v>
      </c>
      <c r="EX115">
        <v>3</v>
      </c>
      <c r="EY115">
        <v>1</v>
      </c>
      <c r="EZ115">
        <v>1</v>
      </c>
      <c r="FA115">
        <v>2</v>
      </c>
      <c r="FB115">
        <v>4</v>
      </c>
      <c r="FC115">
        <v>1</v>
      </c>
      <c r="FD115">
        <v>1</v>
      </c>
      <c r="FE115">
        <v>1</v>
      </c>
      <c r="FF115">
        <v>3</v>
      </c>
      <c r="FG115">
        <v>3</v>
      </c>
      <c r="FH115">
        <v>2</v>
      </c>
      <c r="FI115">
        <v>4</v>
      </c>
      <c r="FJ115">
        <v>3</v>
      </c>
      <c r="FK115">
        <v>2</v>
      </c>
      <c r="FL115">
        <v>1</v>
      </c>
      <c r="FM115">
        <v>3</v>
      </c>
      <c r="FN115">
        <v>2</v>
      </c>
      <c r="FO115">
        <v>2</v>
      </c>
      <c r="FP115">
        <v>3</v>
      </c>
      <c r="FQ115">
        <v>3</v>
      </c>
      <c r="FR115">
        <v>2</v>
      </c>
      <c r="FS115">
        <v>3</v>
      </c>
      <c r="FT115">
        <v>2</v>
      </c>
      <c r="FU115">
        <v>3</v>
      </c>
      <c r="FV115">
        <v>4</v>
      </c>
      <c r="FW115">
        <v>2</v>
      </c>
      <c r="FX115">
        <v>3</v>
      </c>
      <c r="FY115">
        <v>2</v>
      </c>
      <c r="FZ115">
        <v>3</v>
      </c>
      <c r="GA115" s="7" t="str">
        <f t="shared" si="200"/>
        <v>010SP23</v>
      </c>
      <c r="GB115" s="25" t="str">
        <f t="shared" si="174"/>
        <v>Female</v>
      </c>
      <c r="GC115" s="5" t="str">
        <f t="shared" si="191"/>
        <v>Female</v>
      </c>
      <c r="GD115" s="5" t="str">
        <f t="shared" si="179"/>
        <v>23</v>
      </c>
      <c r="GE115" s="5" t="str">
        <f t="shared" si="180"/>
        <v>White</v>
      </c>
      <c r="GF115" s="5" t="str">
        <f t="shared" si="181"/>
        <v>notHisp/Lat</v>
      </c>
      <c r="GG115" s="5">
        <f t="shared" si="182"/>
        <v>1</v>
      </c>
      <c r="GH115" s="5">
        <f t="shared" si="183"/>
        <v>1</v>
      </c>
      <c r="GI115" s="5">
        <f t="shared" si="184"/>
        <v>1</v>
      </c>
      <c r="GJ115" s="5">
        <f t="shared" si="185"/>
        <v>0</v>
      </c>
      <c r="GK115" s="5">
        <f t="shared" si="186"/>
        <v>1</v>
      </c>
      <c r="GL115" s="5">
        <f t="shared" si="187"/>
        <v>2</v>
      </c>
      <c r="GM115" s="5">
        <f t="shared" si="188"/>
        <v>3</v>
      </c>
      <c r="GN115" s="5">
        <f t="shared" si="189"/>
        <v>3</v>
      </c>
      <c r="GO115" s="5">
        <f t="shared" si="190"/>
        <v>2</v>
      </c>
      <c r="GP115" s="2"/>
      <c r="GQ115" s="5">
        <f t="shared" si="175"/>
        <v>11</v>
      </c>
      <c r="GR115" s="5">
        <f t="shared" si="176"/>
        <v>11</v>
      </c>
      <c r="GS115" s="5">
        <f t="shared" si="177"/>
        <v>18</v>
      </c>
      <c r="GT115" s="5">
        <f t="shared" si="178"/>
        <v>25</v>
      </c>
      <c r="GU115" s="27" t="s">
        <v>10</v>
      </c>
      <c r="GV115" s="27" t="s">
        <v>10</v>
      </c>
      <c r="GW115" s="27" t="s">
        <v>10</v>
      </c>
      <c r="GX115" s="27" t="s">
        <v>10</v>
      </c>
      <c r="GY115" s="27" t="s">
        <v>10</v>
      </c>
      <c r="GZ115" s="27" t="s">
        <v>10</v>
      </c>
      <c r="HA115" s="27" t="s">
        <v>10</v>
      </c>
      <c r="HB115" s="5">
        <f t="shared" si="192"/>
        <v>28</v>
      </c>
      <c r="HC115" s="5" t="str">
        <f t="shared" si="201"/>
        <v>ok</v>
      </c>
      <c r="HD115" s="23">
        <v>7.1686701461512615E-3</v>
      </c>
      <c r="HE115" s="23">
        <f t="shared" si="202"/>
        <v>4.9380351163080052</v>
      </c>
      <c r="HF115" s="23">
        <v>1</v>
      </c>
      <c r="HG115" s="23">
        <v>0.55555555555555558</v>
      </c>
      <c r="HH115" s="5">
        <f t="shared" si="203"/>
        <v>44</v>
      </c>
      <c r="HI115" s="5">
        <f t="shared" si="204"/>
        <v>10</v>
      </c>
      <c r="HJ115" s="5">
        <f t="shared" si="205"/>
        <v>7</v>
      </c>
      <c r="HK115" s="5">
        <f t="shared" si="206"/>
        <v>2</v>
      </c>
      <c r="HL115" s="5">
        <f t="shared" si="207"/>
        <v>4</v>
      </c>
      <c r="HM115" s="5">
        <f t="shared" si="208"/>
        <v>11</v>
      </c>
      <c r="HN115" s="5">
        <f t="shared" si="209"/>
        <v>12</v>
      </c>
      <c r="HO115" s="5">
        <f t="shared" si="210"/>
        <v>8</v>
      </c>
      <c r="HP115" s="5">
        <f t="shared" si="211"/>
        <v>9</v>
      </c>
      <c r="HQ115" s="5">
        <f t="shared" si="212"/>
        <v>8</v>
      </c>
    </row>
    <row r="116" spans="1:225" x14ac:dyDescent="0.25">
      <c r="A116" s="11" t="s">
        <v>98</v>
      </c>
      <c r="B116" s="13" t="s">
        <v>764</v>
      </c>
      <c r="C116" s="13" t="s">
        <v>768</v>
      </c>
      <c r="D116" s="13" t="s">
        <v>766</v>
      </c>
      <c r="E116" s="12">
        <v>2</v>
      </c>
      <c r="F116" s="12">
        <v>2</v>
      </c>
      <c r="G116" s="12">
        <v>2</v>
      </c>
      <c r="H116" s="12">
        <v>1</v>
      </c>
      <c r="I116" s="12">
        <v>2</v>
      </c>
      <c r="J116" s="12">
        <v>1</v>
      </c>
      <c r="K116" s="12">
        <v>3</v>
      </c>
      <c r="L116" s="12">
        <v>3</v>
      </c>
      <c r="M116" s="12">
        <v>3</v>
      </c>
      <c r="N116" s="12">
        <v>4</v>
      </c>
      <c r="O116" s="16">
        <v>0</v>
      </c>
      <c r="P116" s="16">
        <v>1</v>
      </c>
      <c r="Q116" s="16">
        <v>1</v>
      </c>
      <c r="R116" s="16">
        <v>0</v>
      </c>
      <c r="S116" s="16">
        <v>1</v>
      </c>
      <c r="T116" s="16">
        <v>0</v>
      </c>
      <c r="U116" s="16">
        <v>1</v>
      </c>
      <c r="V116" s="16">
        <v>1</v>
      </c>
      <c r="W116" s="16">
        <v>0</v>
      </c>
      <c r="X116" s="16">
        <v>0</v>
      </c>
      <c r="Y116" s="16">
        <v>2</v>
      </c>
      <c r="Z116" s="16">
        <v>1</v>
      </c>
      <c r="AA116" s="16">
        <v>2</v>
      </c>
      <c r="AB116" s="16">
        <v>1</v>
      </c>
      <c r="AC116" s="16">
        <v>1</v>
      </c>
      <c r="AD116" s="16">
        <v>2</v>
      </c>
      <c r="AE116" s="16">
        <v>1</v>
      </c>
      <c r="AF116" s="16">
        <v>1</v>
      </c>
      <c r="AG116" s="16">
        <v>2</v>
      </c>
      <c r="AH116" s="16">
        <v>2</v>
      </c>
      <c r="AI116" s="16">
        <v>0</v>
      </c>
      <c r="AJ116">
        <v>1</v>
      </c>
      <c r="AK116">
        <v>1</v>
      </c>
      <c r="AL116">
        <v>4</v>
      </c>
      <c r="AM116">
        <v>1</v>
      </c>
      <c r="AN116">
        <v>2</v>
      </c>
      <c r="AO116">
        <v>3</v>
      </c>
      <c r="AP116">
        <v>1</v>
      </c>
      <c r="AQ116">
        <v>3</v>
      </c>
      <c r="AR116">
        <v>2</v>
      </c>
      <c r="AS116">
        <v>2</v>
      </c>
      <c r="AT116">
        <v>3</v>
      </c>
      <c r="AU116">
        <v>2</v>
      </c>
      <c r="AV116">
        <v>3</v>
      </c>
      <c r="AW116">
        <v>3</v>
      </c>
      <c r="AX116">
        <v>1</v>
      </c>
      <c r="AY116">
        <v>2</v>
      </c>
      <c r="AZ116">
        <v>1</v>
      </c>
      <c r="BA116">
        <v>1</v>
      </c>
      <c r="BB116">
        <v>3</v>
      </c>
      <c r="BC116">
        <v>1</v>
      </c>
      <c r="BD116">
        <v>3</v>
      </c>
      <c r="BE116">
        <v>2</v>
      </c>
      <c r="BF116">
        <v>2</v>
      </c>
      <c r="BG116">
        <v>3</v>
      </c>
      <c r="BH116">
        <v>2</v>
      </c>
      <c r="BI116">
        <v>3</v>
      </c>
      <c r="BJ116">
        <v>4</v>
      </c>
      <c r="BK116">
        <v>2</v>
      </c>
      <c r="BL116">
        <v>2</v>
      </c>
      <c r="BM116">
        <v>3</v>
      </c>
      <c r="BN116">
        <v>3</v>
      </c>
      <c r="BO116">
        <v>2</v>
      </c>
      <c r="BP116">
        <v>1</v>
      </c>
      <c r="BQ116">
        <v>2</v>
      </c>
      <c r="BR116">
        <v>3</v>
      </c>
      <c r="BS116">
        <v>2</v>
      </c>
      <c r="BT116">
        <v>3</v>
      </c>
      <c r="BU116">
        <v>4</v>
      </c>
      <c r="BV116">
        <v>2</v>
      </c>
      <c r="BW116">
        <v>2</v>
      </c>
      <c r="BX116">
        <v>3</v>
      </c>
      <c r="BY116">
        <v>2</v>
      </c>
      <c r="BZ116">
        <v>3</v>
      </c>
      <c r="CA116">
        <v>2</v>
      </c>
      <c r="CB116">
        <v>2</v>
      </c>
      <c r="CC116">
        <v>4</v>
      </c>
      <c r="CD116">
        <v>2</v>
      </c>
      <c r="CE116">
        <v>2</v>
      </c>
      <c r="CF116">
        <v>3</v>
      </c>
      <c r="CG116">
        <v>3</v>
      </c>
      <c r="CH116">
        <v>2</v>
      </c>
      <c r="CI116">
        <v>2</v>
      </c>
      <c r="CJ116">
        <v>1</v>
      </c>
      <c r="CK116">
        <v>2</v>
      </c>
      <c r="CL116">
        <v>0</v>
      </c>
      <c r="CM116">
        <v>0</v>
      </c>
      <c r="CN116">
        <v>1</v>
      </c>
      <c r="CO116">
        <v>1</v>
      </c>
      <c r="CP116">
        <v>0</v>
      </c>
      <c r="CQ116">
        <v>2</v>
      </c>
      <c r="CR116">
        <v>1</v>
      </c>
      <c r="CS116">
        <v>1</v>
      </c>
      <c r="CT116">
        <v>2</v>
      </c>
      <c r="CU116">
        <v>1</v>
      </c>
      <c r="CV116">
        <v>1</v>
      </c>
      <c r="CW116">
        <v>0</v>
      </c>
      <c r="CX116">
        <v>2</v>
      </c>
      <c r="CY116">
        <v>1</v>
      </c>
      <c r="CZ116">
        <v>2</v>
      </c>
      <c r="DA116">
        <v>1</v>
      </c>
      <c r="DB116">
        <v>1</v>
      </c>
      <c r="DC116">
        <v>1</v>
      </c>
      <c r="DD116">
        <v>1</v>
      </c>
      <c r="DE116">
        <v>2</v>
      </c>
      <c r="DF116">
        <v>2</v>
      </c>
      <c r="DG116">
        <v>1</v>
      </c>
      <c r="DH116">
        <v>2</v>
      </c>
      <c r="DI116">
        <v>2</v>
      </c>
      <c r="DJ116">
        <v>1</v>
      </c>
      <c r="DK116">
        <v>1</v>
      </c>
      <c r="DL116">
        <v>2</v>
      </c>
      <c r="DM116">
        <v>1</v>
      </c>
      <c r="DN116">
        <v>1</v>
      </c>
      <c r="DO116">
        <v>2</v>
      </c>
      <c r="DP116">
        <v>1</v>
      </c>
      <c r="DQ116">
        <v>1</v>
      </c>
      <c r="DR116">
        <v>1</v>
      </c>
      <c r="DS116">
        <v>1</v>
      </c>
      <c r="DT116">
        <v>2</v>
      </c>
      <c r="DU116">
        <v>1</v>
      </c>
      <c r="DV116">
        <v>1</v>
      </c>
      <c r="DW116">
        <v>1</v>
      </c>
      <c r="DX116">
        <v>2</v>
      </c>
      <c r="DY116">
        <v>1</v>
      </c>
      <c r="DZ116">
        <v>1</v>
      </c>
      <c r="EA116">
        <v>1</v>
      </c>
      <c r="EB116">
        <v>2</v>
      </c>
      <c r="EC116">
        <v>2</v>
      </c>
      <c r="ED116">
        <v>3</v>
      </c>
      <c r="EE116">
        <v>3</v>
      </c>
      <c r="EF116">
        <v>2</v>
      </c>
      <c r="EG116">
        <v>3</v>
      </c>
      <c r="EH116">
        <v>1</v>
      </c>
      <c r="EI116">
        <v>2</v>
      </c>
      <c r="EJ116">
        <v>2</v>
      </c>
      <c r="EK116">
        <v>4</v>
      </c>
      <c r="EL116">
        <v>4</v>
      </c>
      <c r="EM116">
        <v>2</v>
      </c>
      <c r="EN116">
        <v>1</v>
      </c>
      <c r="EO116">
        <v>2</v>
      </c>
      <c r="EP116">
        <v>3</v>
      </c>
      <c r="EQ116">
        <v>2</v>
      </c>
      <c r="ER116">
        <v>2</v>
      </c>
      <c r="ES116">
        <v>1</v>
      </c>
      <c r="ET116">
        <v>1</v>
      </c>
      <c r="EU116">
        <v>1</v>
      </c>
      <c r="EV116">
        <v>2</v>
      </c>
      <c r="EW116">
        <v>2</v>
      </c>
      <c r="EX116">
        <v>4</v>
      </c>
      <c r="EY116">
        <v>2</v>
      </c>
      <c r="EZ116">
        <v>3</v>
      </c>
      <c r="FA116">
        <v>2</v>
      </c>
      <c r="FB116">
        <v>5</v>
      </c>
      <c r="FC116">
        <v>4</v>
      </c>
      <c r="FD116">
        <v>2</v>
      </c>
      <c r="FE116">
        <v>4</v>
      </c>
      <c r="FF116">
        <v>2</v>
      </c>
      <c r="FG116">
        <v>2</v>
      </c>
      <c r="FH116">
        <v>3</v>
      </c>
      <c r="FI116">
        <v>1</v>
      </c>
      <c r="FJ116">
        <v>1</v>
      </c>
      <c r="FK116">
        <v>3</v>
      </c>
      <c r="FL116">
        <v>2</v>
      </c>
      <c r="FM116">
        <v>3</v>
      </c>
      <c r="FN116">
        <v>2</v>
      </c>
      <c r="FO116">
        <v>1</v>
      </c>
      <c r="FP116">
        <v>1</v>
      </c>
      <c r="FQ116">
        <v>1</v>
      </c>
      <c r="FR116">
        <v>3</v>
      </c>
      <c r="FS116">
        <v>2</v>
      </c>
      <c r="FT116">
        <v>1</v>
      </c>
      <c r="FU116">
        <v>2</v>
      </c>
      <c r="FV116">
        <v>3</v>
      </c>
      <c r="FW116">
        <v>2</v>
      </c>
      <c r="FX116">
        <v>2</v>
      </c>
      <c r="FY116">
        <v>4</v>
      </c>
      <c r="FZ116">
        <v>1</v>
      </c>
      <c r="GA116" s="7" t="str">
        <f t="shared" si="200"/>
        <v>011SP23</v>
      </c>
      <c r="GB116" s="25" t="str">
        <f t="shared" si="174"/>
        <v>Female</v>
      </c>
      <c r="GC116" s="5" t="str">
        <f t="shared" si="191"/>
        <v>Female</v>
      </c>
      <c r="GD116" s="5" t="str">
        <f t="shared" si="179"/>
        <v>18</v>
      </c>
      <c r="GE116" s="5" t="str">
        <f t="shared" si="180"/>
        <v>White</v>
      </c>
      <c r="GF116" s="5" t="str">
        <f t="shared" si="181"/>
        <v>notHisp/Lat</v>
      </c>
      <c r="GG116" s="5">
        <f t="shared" si="182"/>
        <v>0</v>
      </c>
      <c r="GH116" s="5">
        <f t="shared" si="183"/>
        <v>0</v>
      </c>
      <c r="GI116" s="5">
        <f t="shared" si="184"/>
        <v>1</v>
      </c>
      <c r="GJ116" s="5">
        <f t="shared" si="185"/>
        <v>0</v>
      </c>
      <c r="GK116" s="5">
        <f t="shared" si="186"/>
        <v>1</v>
      </c>
      <c r="GL116" s="5">
        <f t="shared" si="187"/>
        <v>3</v>
      </c>
      <c r="GM116" s="5">
        <f t="shared" si="188"/>
        <v>3</v>
      </c>
      <c r="GN116" s="5">
        <f t="shared" si="189"/>
        <v>3</v>
      </c>
      <c r="GO116" s="5">
        <f t="shared" si="190"/>
        <v>4</v>
      </c>
      <c r="GP116" s="2"/>
      <c r="GQ116" s="5">
        <f t="shared" si="175"/>
        <v>9</v>
      </c>
      <c r="GR116" s="5">
        <f t="shared" si="176"/>
        <v>14</v>
      </c>
      <c r="GS116" s="5">
        <f t="shared" si="177"/>
        <v>17</v>
      </c>
      <c r="GT116" s="5">
        <f t="shared" si="178"/>
        <v>14</v>
      </c>
      <c r="GU116" s="27" t="s">
        <v>10</v>
      </c>
      <c r="GV116" s="27" t="s">
        <v>10</v>
      </c>
      <c r="GW116" s="27" t="s">
        <v>10</v>
      </c>
      <c r="GX116" s="27" t="s">
        <v>10</v>
      </c>
      <c r="GY116" s="27" t="s">
        <v>10</v>
      </c>
      <c r="GZ116" s="27" t="s">
        <v>10</v>
      </c>
      <c r="HA116" s="27" t="s">
        <v>10</v>
      </c>
      <c r="HB116" s="5">
        <f t="shared" si="192"/>
        <v>8</v>
      </c>
      <c r="HC116" s="5" t="str">
        <f t="shared" si="201"/>
        <v>ok</v>
      </c>
      <c r="HD116" s="23">
        <v>2.5527821044384478E-2</v>
      </c>
      <c r="HE116" s="23">
        <f t="shared" si="202"/>
        <v>3.6679864002006002</v>
      </c>
      <c r="HF116" s="23">
        <v>1</v>
      </c>
      <c r="HG116" s="23">
        <v>0.33333333333333331</v>
      </c>
      <c r="HH116" s="5">
        <f t="shared" si="203"/>
        <v>73</v>
      </c>
      <c r="HI116" s="5">
        <f t="shared" si="204"/>
        <v>16</v>
      </c>
      <c r="HJ116" s="5">
        <f t="shared" si="205"/>
        <v>19</v>
      </c>
      <c r="HK116" s="5">
        <f t="shared" si="206"/>
        <v>2</v>
      </c>
      <c r="HL116" s="5">
        <f t="shared" si="207"/>
        <v>6</v>
      </c>
      <c r="HM116" s="5">
        <f t="shared" si="208"/>
        <v>12</v>
      </c>
      <c r="HN116" s="5">
        <f t="shared" si="209"/>
        <v>7</v>
      </c>
      <c r="HO116" s="5">
        <f t="shared" si="210"/>
        <v>13</v>
      </c>
      <c r="HP116" s="5">
        <f t="shared" si="211"/>
        <v>13</v>
      </c>
      <c r="HQ116" s="5">
        <f t="shared" si="212"/>
        <v>15</v>
      </c>
    </row>
    <row r="117" spans="1:225" x14ac:dyDescent="0.25">
      <c r="A117" s="11" t="s">
        <v>102</v>
      </c>
      <c r="B117" s="13" t="s">
        <v>777</v>
      </c>
      <c r="C117" s="13" t="s">
        <v>775</v>
      </c>
      <c r="D117" s="13" t="s">
        <v>931</v>
      </c>
      <c r="E117" s="12">
        <v>1</v>
      </c>
      <c r="F117" s="12">
        <v>2</v>
      </c>
      <c r="G117" s="12">
        <v>2</v>
      </c>
      <c r="H117" s="12">
        <v>2</v>
      </c>
      <c r="I117" s="12">
        <v>2</v>
      </c>
      <c r="J117" s="12">
        <v>2</v>
      </c>
      <c r="K117" s="12">
        <v>2</v>
      </c>
      <c r="L117" s="12">
        <v>2</v>
      </c>
      <c r="M117" s="12">
        <v>3</v>
      </c>
      <c r="N117" s="12">
        <v>2</v>
      </c>
      <c r="O117" s="16">
        <v>1</v>
      </c>
      <c r="P117" s="16">
        <v>1</v>
      </c>
      <c r="Q117" s="16">
        <v>1</v>
      </c>
      <c r="R117" s="16">
        <v>0</v>
      </c>
      <c r="S117" s="16">
        <v>3</v>
      </c>
      <c r="T117" s="16">
        <v>0</v>
      </c>
      <c r="U117" s="16">
        <v>2</v>
      </c>
      <c r="V117" s="16">
        <v>0</v>
      </c>
      <c r="W117" s="16">
        <v>0</v>
      </c>
      <c r="X117" s="16">
        <v>1</v>
      </c>
      <c r="Y117" s="16">
        <v>0</v>
      </c>
      <c r="Z117" s="16">
        <v>2</v>
      </c>
      <c r="AA117" s="16">
        <v>4</v>
      </c>
      <c r="AB117" s="16">
        <v>1</v>
      </c>
      <c r="AC117" s="16">
        <v>1</v>
      </c>
      <c r="AD117" s="16">
        <v>1</v>
      </c>
      <c r="AE117" s="16">
        <v>1</v>
      </c>
      <c r="AF117" s="16">
        <v>0</v>
      </c>
      <c r="AG117" s="16">
        <v>2</v>
      </c>
      <c r="AH117" s="16">
        <v>3</v>
      </c>
      <c r="AI117" s="16">
        <v>0</v>
      </c>
      <c r="AJ117">
        <v>2</v>
      </c>
      <c r="AK117">
        <v>3</v>
      </c>
      <c r="AL117">
        <v>2</v>
      </c>
      <c r="AM117">
        <v>1</v>
      </c>
      <c r="AN117">
        <v>3</v>
      </c>
      <c r="AO117">
        <v>2</v>
      </c>
      <c r="AP117">
        <v>1</v>
      </c>
      <c r="AQ117">
        <v>2</v>
      </c>
      <c r="AR117">
        <v>2</v>
      </c>
      <c r="AS117">
        <v>3</v>
      </c>
      <c r="AT117">
        <v>1</v>
      </c>
      <c r="AU117">
        <v>1</v>
      </c>
      <c r="AV117">
        <v>1</v>
      </c>
      <c r="AW117">
        <v>1</v>
      </c>
      <c r="AX117">
        <v>3</v>
      </c>
      <c r="AY117">
        <v>2</v>
      </c>
      <c r="AZ117">
        <v>1</v>
      </c>
      <c r="BA117">
        <v>1</v>
      </c>
      <c r="BB117">
        <v>1</v>
      </c>
      <c r="BC117">
        <v>1</v>
      </c>
      <c r="BD117">
        <v>2</v>
      </c>
      <c r="BE117">
        <v>2</v>
      </c>
      <c r="BF117">
        <v>2</v>
      </c>
      <c r="BG117">
        <v>1</v>
      </c>
      <c r="BH117">
        <v>2</v>
      </c>
      <c r="BI117">
        <v>1</v>
      </c>
      <c r="BJ117">
        <v>2</v>
      </c>
      <c r="BK117">
        <v>3</v>
      </c>
      <c r="BL117">
        <v>2</v>
      </c>
      <c r="BM117">
        <v>3</v>
      </c>
      <c r="BN117">
        <v>2</v>
      </c>
      <c r="BO117">
        <v>4</v>
      </c>
      <c r="BP117">
        <v>2</v>
      </c>
      <c r="BQ117">
        <v>1</v>
      </c>
      <c r="BR117">
        <v>3</v>
      </c>
      <c r="BS117">
        <v>4</v>
      </c>
      <c r="BT117">
        <v>4</v>
      </c>
      <c r="BU117">
        <v>3</v>
      </c>
      <c r="BV117">
        <v>4</v>
      </c>
      <c r="BW117">
        <v>2</v>
      </c>
      <c r="BX117">
        <v>1</v>
      </c>
      <c r="BY117">
        <v>2</v>
      </c>
      <c r="BZ117">
        <v>2</v>
      </c>
      <c r="CA117">
        <v>3</v>
      </c>
      <c r="CB117">
        <v>1</v>
      </c>
      <c r="CC117">
        <v>3</v>
      </c>
      <c r="CD117">
        <v>3</v>
      </c>
      <c r="CE117">
        <v>2</v>
      </c>
      <c r="CF117">
        <v>3</v>
      </c>
      <c r="CG117">
        <v>3</v>
      </c>
      <c r="CH117">
        <v>2</v>
      </c>
      <c r="CI117">
        <v>2</v>
      </c>
      <c r="CJ117">
        <v>4</v>
      </c>
      <c r="CK117">
        <v>4</v>
      </c>
      <c r="CL117">
        <v>2</v>
      </c>
      <c r="CM117">
        <v>1</v>
      </c>
      <c r="CN117">
        <v>2</v>
      </c>
      <c r="CO117">
        <v>1</v>
      </c>
      <c r="CP117">
        <v>1</v>
      </c>
      <c r="CQ117">
        <v>1</v>
      </c>
      <c r="CR117">
        <v>2</v>
      </c>
      <c r="CS117">
        <v>2</v>
      </c>
      <c r="CT117">
        <v>1</v>
      </c>
      <c r="CU117">
        <v>1</v>
      </c>
      <c r="CV117">
        <v>1</v>
      </c>
      <c r="CW117">
        <v>2</v>
      </c>
      <c r="CX117">
        <v>1</v>
      </c>
      <c r="CY117">
        <v>1</v>
      </c>
      <c r="CZ117">
        <v>1</v>
      </c>
      <c r="DA117">
        <v>1</v>
      </c>
      <c r="DB117">
        <v>1</v>
      </c>
      <c r="DC117">
        <v>2</v>
      </c>
      <c r="DD117">
        <v>1</v>
      </c>
      <c r="DE117">
        <v>2</v>
      </c>
      <c r="DF117">
        <v>2</v>
      </c>
      <c r="DG117">
        <v>1</v>
      </c>
      <c r="DH117">
        <v>2</v>
      </c>
      <c r="DI117">
        <v>2</v>
      </c>
      <c r="DJ117">
        <v>1</v>
      </c>
      <c r="DK117">
        <v>1</v>
      </c>
      <c r="DL117">
        <v>2</v>
      </c>
      <c r="DM117">
        <v>1</v>
      </c>
      <c r="DN117">
        <v>1</v>
      </c>
      <c r="DO117">
        <v>2</v>
      </c>
      <c r="DP117">
        <v>1</v>
      </c>
      <c r="DQ117">
        <v>1</v>
      </c>
      <c r="DR117">
        <v>1</v>
      </c>
      <c r="DS117">
        <v>1</v>
      </c>
      <c r="DT117">
        <v>2</v>
      </c>
      <c r="DU117">
        <v>1</v>
      </c>
      <c r="DV117">
        <v>2</v>
      </c>
      <c r="DW117">
        <v>1</v>
      </c>
      <c r="DX117">
        <v>2</v>
      </c>
      <c r="DY117">
        <v>1</v>
      </c>
      <c r="DZ117">
        <v>2</v>
      </c>
      <c r="EA117">
        <v>1</v>
      </c>
      <c r="EB117">
        <v>2</v>
      </c>
      <c r="EC117">
        <v>3</v>
      </c>
      <c r="ED117">
        <v>2</v>
      </c>
      <c r="EE117">
        <v>2</v>
      </c>
      <c r="EF117">
        <v>3</v>
      </c>
      <c r="EG117">
        <v>2</v>
      </c>
      <c r="EH117">
        <v>4</v>
      </c>
      <c r="EI117">
        <v>3</v>
      </c>
      <c r="EJ117">
        <v>1</v>
      </c>
      <c r="EK117">
        <v>2</v>
      </c>
      <c r="EL117">
        <v>2</v>
      </c>
      <c r="EM117">
        <v>2</v>
      </c>
      <c r="EN117">
        <v>2</v>
      </c>
      <c r="EO117">
        <v>2</v>
      </c>
      <c r="EP117">
        <v>2</v>
      </c>
      <c r="EQ117">
        <v>3</v>
      </c>
      <c r="ER117">
        <v>3</v>
      </c>
      <c r="ES117">
        <v>1</v>
      </c>
      <c r="ET117">
        <v>1</v>
      </c>
      <c r="EU117">
        <v>1</v>
      </c>
      <c r="EV117">
        <v>1</v>
      </c>
      <c r="EW117">
        <v>1</v>
      </c>
      <c r="EX117">
        <v>3</v>
      </c>
      <c r="EY117">
        <v>1</v>
      </c>
      <c r="EZ117">
        <v>1</v>
      </c>
      <c r="FA117">
        <v>1</v>
      </c>
      <c r="FB117">
        <v>3</v>
      </c>
      <c r="FC117">
        <v>1</v>
      </c>
      <c r="FD117">
        <v>1</v>
      </c>
      <c r="FE117">
        <v>4</v>
      </c>
      <c r="FF117">
        <v>2</v>
      </c>
      <c r="FG117">
        <v>1</v>
      </c>
      <c r="FH117">
        <v>1</v>
      </c>
      <c r="FI117">
        <v>3</v>
      </c>
      <c r="FJ117">
        <v>2</v>
      </c>
      <c r="FK117">
        <v>2</v>
      </c>
      <c r="FL117">
        <v>3</v>
      </c>
      <c r="FM117">
        <v>3</v>
      </c>
      <c r="FN117">
        <v>4</v>
      </c>
      <c r="FO117">
        <v>2</v>
      </c>
      <c r="FP117">
        <v>3</v>
      </c>
      <c r="FQ117">
        <v>2</v>
      </c>
      <c r="FR117">
        <v>2</v>
      </c>
      <c r="FS117">
        <v>2</v>
      </c>
      <c r="FT117">
        <v>2</v>
      </c>
      <c r="FU117">
        <v>3</v>
      </c>
      <c r="FV117">
        <v>1</v>
      </c>
      <c r="FW117">
        <v>3</v>
      </c>
      <c r="FX117">
        <v>3</v>
      </c>
      <c r="FY117">
        <v>2</v>
      </c>
      <c r="FZ117">
        <v>2</v>
      </c>
      <c r="GA117" s="7" t="str">
        <f t="shared" si="200"/>
        <v>013SP23</v>
      </c>
      <c r="GB117" s="25" t="str">
        <f t="shared" si="174"/>
        <v>Female</v>
      </c>
      <c r="GC117" s="5" t="str">
        <f t="shared" si="191"/>
        <v>female</v>
      </c>
      <c r="GD117" s="5" t="str">
        <f t="shared" si="179"/>
        <v>19</v>
      </c>
      <c r="GE117" s="5" t="str">
        <f t="shared" si="180"/>
        <v>AmerInd/AlaskNativ</v>
      </c>
      <c r="GF117" s="5" t="str">
        <f t="shared" si="181"/>
        <v>Hisp/Lat</v>
      </c>
      <c r="GG117" s="5">
        <f t="shared" si="182"/>
        <v>0</v>
      </c>
      <c r="GH117" s="5">
        <f t="shared" si="183"/>
        <v>0</v>
      </c>
      <c r="GI117" s="5">
        <f t="shared" si="184"/>
        <v>0</v>
      </c>
      <c r="GJ117" s="5">
        <f t="shared" si="185"/>
        <v>0</v>
      </c>
      <c r="GK117" s="5">
        <f t="shared" si="186"/>
        <v>0</v>
      </c>
      <c r="GL117" s="5">
        <f t="shared" si="187"/>
        <v>2</v>
      </c>
      <c r="GM117" s="5">
        <f t="shared" si="188"/>
        <v>2</v>
      </c>
      <c r="GN117" s="5">
        <f t="shared" si="189"/>
        <v>3</v>
      </c>
      <c r="GO117" s="5">
        <f t="shared" si="190"/>
        <v>2</v>
      </c>
      <c r="GP117" s="2"/>
      <c r="GQ117" s="5">
        <f t="shared" si="175"/>
        <v>13</v>
      </c>
      <c r="GR117" s="5">
        <f t="shared" si="176"/>
        <v>10</v>
      </c>
      <c r="GS117" s="5">
        <f t="shared" si="177"/>
        <v>19</v>
      </c>
      <c r="GT117" s="5">
        <f t="shared" si="178"/>
        <v>23</v>
      </c>
      <c r="GU117" s="27" t="s">
        <v>10</v>
      </c>
      <c r="GV117" s="27" t="s">
        <v>10</v>
      </c>
      <c r="GW117" s="27" t="s">
        <v>10</v>
      </c>
      <c r="GX117" s="27" t="s">
        <v>10</v>
      </c>
      <c r="GY117" s="27" t="s">
        <v>10</v>
      </c>
      <c r="GZ117" s="27" t="s">
        <v>10</v>
      </c>
      <c r="HA117" s="27" t="s">
        <v>10</v>
      </c>
      <c r="HB117" s="5">
        <f t="shared" si="192"/>
        <v>21</v>
      </c>
      <c r="HC117" s="5" t="str">
        <f t="shared" si="201"/>
        <v>ok</v>
      </c>
      <c r="HD117" s="23">
        <v>9.9007966862236525E-3</v>
      </c>
      <c r="HE117" s="23">
        <f t="shared" si="202"/>
        <v>4.6151400517234755</v>
      </c>
      <c r="HF117" s="23">
        <v>0.96296296296296291</v>
      </c>
      <c r="HG117" s="23">
        <v>0.55555555555555558</v>
      </c>
      <c r="HH117" s="5">
        <f t="shared" si="203"/>
        <v>60</v>
      </c>
      <c r="HI117" s="5">
        <f t="shared" si="204"/>
        <v>11</v>
      </c>
      <c r="HJ117" s="5">
        <f t="shared" si="205"/>
        <v>10</v>
      </c>
      <c r="HK117" s="5">
        <f t="shared" si="206"/>
        <v>2</v>
      </c>
      <c r="HL117" s="5">
        <f t="shared" si="207"/>
        <v>6</v>
      </c>
      <c r="HM117" s="5">
        <f t="shared" si="208"/>
        <v>8</v>
      </c>
      <c r="HN117" s="5">
        <f t="shared" si="209"/>
        <v>8</v>
      </c>
      <c r="HO117" s="5">
        <f t="shared" si="210"/>
        <v>7</v>
      </c>
      <c r="HP117" s="5">
        <f t="shared" si="211"/>
        <v>12</v>
      </c>
      <c r="HQ117" s="5">
        <f t="shared" si="212"/>
        <v>9</v>
      </c>
    </row>
    <row r="118" spans="1:225" x14ac:dyDescent="0.25">
      <c r="A118" s="11" t="s">
        <v>104</v>
      </c>
      <c r="B118" s="13" t="s">
        <v>777</v>
      </c>
      <c r="C118" s="13" t="s">
        <v>780</v>
      </c>
      <c r="D118" s="13" t="s">
        <v>770</v>
      </c>
      <c r="E118" s="12">
        <v>2</v>
      </c>
      <c r="F118" s="12">
        <v>2</v>
      </c>
      <c r="G118" s="12">
        <v>2</v>
      </c>
      <c r="H118" s="12">
        <v>2</v>
      </c>
      <c r="I118" s="12">
        <v>2</v>
      </c>
      <c r="J118" s="12">
        <v>2</v>
      </c>
      <c r="K118" s="12">
        <v>2</v>
      </c>
      <c r="L118" s="12">
        <v>1</v>
      </c>
      <c r="M118" s="12">
        <v>2</v>
      </c>
      <c r="N118" s="12">
        <v>2</v>
      </c>
      <c r="O118" s="16">
        <v>0</v>
      </c>
      <c r="P118" s="16">
        <v>1</v>
      </c>
      <c r="Q118" s="16">
        <v>1</v>
      </c>
      <c r="R118" s="16">
        <v>1</v>
      </c>
      <c r="S118" s="16">
        <v>0</v>
      </c>
      <c r="T118" s="16">
        <v>1</v>
      </c>
      <c r="U118" s="16">
        <v>1</v>
      </c>
      <c r="V118" s="16">
        <v>1</v>
      </c>
      <c r="W118" s="16">
        <v>0</v>
      </c>
      <c r="X118" s="16">
        <v>0</v>
      </c>
      <c r="Y118" s="16">
        <v>0</v>
      </c>
      <c r="Z118" s="16">
        <v>1</v>
      </c>
      <c r="AA118" s="16">
        <v>2</v>
      </c>
      <c r="AB118" s="16">
        <v>0</v>
      </c>
      <c r="AC118" s="16">
        <v>0</v>
      </c>
      <c r="AD118" s="16">
        <v>1</v>
      </c>
      <c r="AE118" s="16">
        <v>2</v>
      </c>
      <c r="AF118" s="16">
        <v>2</v>
      </c>
      <c r="AG118" s="16">
        <v>2</v>
      </c>
      <c r="AH118" s="16">
        <v>1</v>
      </c>
      <c r="AI118" s="16">
        <v>0</v>
      </c>
      <c r="AJ118">
        <v>1</v>
      </c>
      <c r="AK118">
        <v>3</v>
      </c>
      <c r="AL118">
        <v>2</v>
      </c>
      <c r="AM118">
        <v>2</v>
      </c>
      <c r="AN118">
        <v>2</v>
      </c>
      <c r="AO118">
        <v>2</v>
      </c>
      <c r="AP118">
        <v>1</v>
      </c>
      <c r="AQ118">
        <v>3</v>
      </c>
      <c r="AR118">
        <v>2</v>
      </c>
      <c r="AS118">
        <v>3</v>
      </c>
      <c r="AT118">
        <v>4</v>
      </c>
      <c r="AU118">
        <v>1</v>
      </c>
      <c r="AV118">
        <v>2</v>
      </c>
      <c r="AW118">
        <v>2</v>
      </c>
      <c r="AX118">
        <v>3</v>
      </c>
      <c r="AY118">
        <v>2</v>
      </c>
      <c r="AZ118">
        <v>1</v>
      </c>
      <c r="BA118">
        <v>1</v>
      </c>
      <c r="BB118">
        <v>2</v>
      </c>
      <c r="BC118">
        <v>1</v>
      </c>
      <c r="BD118">
        <v>2</v>
      </c>
      <c r="BE118">
        <v>3</v>
      </c>
      <c r="BF118">
        <v>1</v>
      </c>
      <c r="BG118">
        <v>1</v>
      </c>
      <c r="BH118">
        <v>3</v>
      </c>
      <c r="BI118">
        <v>2</v>
      </c>
      <c r="BJ118">
        <v>2</v>
      </c>
      <c r="BK118">
        <v>3</v>
      </c>
      <c r="BL118">
        <v>3</v>
      </c>
      <c r="BM118">
        <v>2</v>
      </c>
      <c r="BN118">
        <v>3</v>
      </c>
      <c r="BO118">
        <v>2</v>
      </c>
      <c r="BP118">
        <v>1</v>
      </c>
      <c r="BQ118">
        <v>2</v>
      </c>
      <c r="BR118">
        <v>2</v>
      </c>
      <c r="BS118">
        <v>4</v>
      </c>
      <c r="BT118">
        <v>4</v>
      </c>
      <c r="BU118">
        <v>3</v>
      </c>
      <c r="BV118">
        <v>2</v>
      </c>
      <c r="BW118">
        <v>2</v>
      </c>
      <c r="BX118">
        <v>2</v>
      </c>
      <c r="BY118">
        <v>2</v>
      </c>
      <c r="BZ118">
        <v>2</v>
      </c>
      <c r="CA118">
        <v>3</v>
      </c>
      <c r="CB118">
        <v>1</v>
      </c>
      <c r="CC118">
        <v>4</v>
      </c>
      <c r="CD118">
        <v>3</v>
      </c>
      <c r="CE118">
        <v>2</v>
      </c>
      <c r="CF118">
        <v>2</v>
      </c>
      <c r="CG118">
        <v>1</v>
      </c>
      <c r="CH118">
        <v>2</v>
      </c>
      <c r="CI118">
        <v>2</v>
      </c>
      <c r="CJ118">
        <v>2</v>
      </c>
      <c r="CK118">
        <v>3</v>
      </c>
      <c r="CL118">
        <v>2</v>
      </c>
      <c r="CM118">
        <v>2</v>
      </c>
      <c r="CN118">
        <v>2</v>
      </c>
      <c r="CO118">
        <v>0</v>
      </c>
      <c r="CP118">
        <v>2</v>
      </c>
      <c r="CQ118">
        <v>0</v>
      </c>
      <c r="CR118">
        <v>1</v>
      </c>
      <c r="CS118">
        <v>1</v>
      </c>
      <c r="CT118">
        <v>1</v>
      </c>
      <c r="CU118">
        <v>2</v>
      </c>
      <c r="CV118">
        <v>1</v>
      </c>
      <c r="CW118">
        <v>2</v>
      </c>
      <c r="CX118">
        <v>0</v>
      </c>
      <c r="CY118">
        <v>1</v>
      </c>
      <c r="CZ118">
        <v>1</v>
      </c>
      <c r="DA118">
        <v>1</v>
      </c>
      <c r="DB118">
        <v>1</v>
      </c>
      <c r="DC118">
        <v>1</v>
      </c>
      <c r="DD118">
        <v>1</v>
      </c>
      <c r="DE118">
        <v>2</v>
      </c>
      <c r="DF118">
        <v>1</v>
      </c>
      <c r="DG118">
        <v>1</v>
      </c>
      <c r="DH118">
        <v>1</v>
      </c>
      <c r="DI118">
        <v>2</v>
      </c>
      <c r="DJ118">
        <v>1</v>
      </c>
      <c r="DK118">
        <v>1</v>
      </c>
      <c r="DL118">
        <v>2</v>
      </c>
      <c r="DM118">
        <v>1</v>
      </c>
      <c r="DN118">
        <v>1</v>
      </c>
      <c r="DO118">
        <v>1</v>
      </c>
      <c r="DP118">
        <v>1</v>
      </c>
      <c r="DQ118">
        <v>1</v>
      </c>
      <c r="DR118">
        <v>1</v>
      </c>
      <c r="DS118">
        <v>1</v>
      </c>
      <c r="DT118">
        <v>2</v>
      </c>
      <c r="DU118">
        <v>1</v>
      </c>
      <c r="DV118">
        <v>1</v>
      </c>
      <c r="DW118">
        <v>1</v>
      </c>
      <c r="DX118">
        <v>2</v>
      </c>
      <c r="DY118">
        <v>1</v>
      </c>
      <c r="DZ118">
        <v>1</v>
      </c>
      <c r="EA118">
        <v>1</v>
      </c>
      <c r="EB118">
        <v>2</v>
      </c>
      <c r="EC118">
        <v>3</v>
      </c>
      <c r="ED118">
        <v>2</v>
      </c>
      <c r="EE118">
        <v>1</v>
      </c>
      <c r="EF118">
        <v>4</v>
      </c>
      <c r="EG118">
        <v>1</v>
      </c>
      <c r="EH118">
        <v>2</v>
      </c>
      <c r="EI118">
        <v>3</v>
      </c>
      <c r="EJ118">
        <v>1</v>
      </c>
      <c r="EK118">
        <v>3</v>
      </c>
      <c r="EL118">
        <v>2</v>
      </c>
      <c r="EM118">
        <v>2</v>
      </c>
      <c r="EN118">
        <v>2</v>
      </c>
      <c r="EO118">
        <v>1</v>
      </c>
      <c r="EP118">
        <v>2</v>
      </c>
      <c r="EQ118">
        <v>3</v>
      </c>
      <c r="ER118">
        <v>1</v>
      </c>
      <c r="ES118">
        <v>1</v>
      </c>
      <c r="ET118">
        <v>1</v>
      </c>
      <c r="EU118">
        <v>1</v>
      </c>
      <c r="EV118">
        <v>2</v>
      </c>
      <c r="EW118">
        <v>1</v>
      </c>
      <c r="EX118">
        <v>1</v>
      </c>
      <c r="EY118">
        <v>1</v>
      </c>
      <c r="EZ118">
        <v>1</v>
      </c>
      <c r="FA118">
        <v>2</v>
      </c>
      <c r="FB118">
        <v>4</v>
      </c>
      <c r="FC118">
        <v>2</v>
      </c>
      <c r="FD118">
        <v>1</v>
      </c>
      <c r="FE118">
        <v>2</v>
      </c>
      <c r="FF118">
        <v>1</v>
      </c>
      <c r="FG118">
        <v>2</v>
      </c>
      <c r="FH118">
        <v>1</v>
      </c>
      <c r="FI118">
        <v>3</v>
      </c>
      <c r="FJ118">
        <v>2</v>
      </c>
      <c r="FK118">
        <v>2</v>
      </c>
      <c r="FL118">
        <v>2</v>
      </c>
      <c r="FM118">
        <v>2</v>
      </c>
      <c r="FN118">
        <v>3</v>
      </c>
      <c r="FO118">
        <v>3</v>
      </c>
      <c r="FP118">
        <v>3</v>
      </c>
      <c r="FQ118">
        <v>2</v>
      </c>
      <c r="FR118">
        <v>1</v>
      </c>
      <c r="FS118">
        <v>2</v>
      </c>
      <c r="FT118">
        <v>2</v>
      </c>
      <c r="FU118">
        <v>3</v>
      </c>
      <c r="FV118">
        <v>3</v>
      </c>
      <c r="FW118">
        <v>2</v>
      </c>
      <c r="FX118">
        <v>3</v>
      </c>
      <c r="FY118">
        <v>1</v>
      </c>
      <c r="FZ118">
        <v>2</v>
      </c>
      <c r="GA118" s="7" t="str">
        <f t="shared" si="200"/>
        <v>014SP23</v>
      </c>
      <c r="GB118" s="25" t="str">
        <f t="shared" si="174"/>
        <v>Female</v>
      </c>
      <c r="GC118" s="5" t="str">
        <f t="shared" si="191"/>
        <v>female</v>
      </c>
      <c r="GD118" s="5" t="str">
        <f t="shared" si="179"/>
        <v>20</v>
      </c>
      <c r="GE118" s="5" t="str">
        <f t="shared" si="180"/>
        <v>Black/AfrAmer</v>
      </c>
      <c r="GF118" s="5" t="str">
        <f t="shared" si="181"/>
        <v>notHisp/Lat</v>
      </c>
      <c r="GG118" s="5">
        <f t="shared" si="182"/>
        <v>0</v>
      </c>
      <c r="GH118" s="5">
        <f t="shared" si="183"/>
        <v>0</v>
      </c>
      <c r="GI118" s="5">
        <f t="shared" si="184"/>
        <v>0</v>
      </c>
      <c r="GJ118" s="5">
        <f t="shared" si="185"/>
        <v>0</v>
      </c>
      <c r="GK118" s="5">
        <f t="shared" si="186"/>
        <v>0</v>
      </c>
      <c r="GL118" s="5">
        <f t="shared" si="187"/>
        <v>2</v>
      </c>
      <c r="GM118" s="5">
        <f t="shared" si="188"/>
        <v>1</v>
      </c>
      <c r="GN118" s="5">
        <f t="shared" si="189"/>
        <v>2</v>
      </c>
      <c r="GO118" s="5">
        <f t="shared" si="190"/>
        <v>2</v>
      </c>
      <c r="GP118" s="2"/>
      <c r="GQ118" s="5">
        <f t="shared" si="175"/>
        <v>13</v>
      </c>
      <c r="GR118" s="5">
        <f t="shared" si="176"/>
        <v>11</v>
      </c>
      <c r="GS118" s="5">
        <f t="shared" si="177"/>
        <v>18</v>
      </c>
      <c r="GT118" s="5">
        <f t="shared" si="178"/>
        <v>21</v>
      </c>
      <c r="GU118" s="27" t="s">
        <v>10</v>
      </c>
      <c r="GV118" s="27" t="s">
        <v>10</v>
      </c>
      <c r="GW118" s="27" t="s">
        <v>10</v>
      </c>
      <c r="GX118" s="27" t="s">
        <v>10</v>
      </c>
      <c r="GY118" s="27" t="s">
        <v>10</v>
      </c>
      <c r="GZ118" s="27" t="s">
        <v>10</v>
      </c>
      <c r="HA118" s="27" t="s">
        <v>10</v>
      </c>
      <c r="HB118" s="5">
        <f t="shared" si="192"/>
        <v>25</v>
      </c>
      <c r="HC118" s="5" t="str">
        <f t="shared" si="201"/>
        <v>ok</v>
      </c>
      <c r="HD118" s="23">
        <v>6.3937316683831277E-2</v>
      </c>
      <c r="HE118" s="23">
        <f t="shared" si="202"/>
        <v>2.7498521023894553</v>
      </c>
      <c r="HF118" s="23">
        <v>0.96296296296296291</v>
      </c>
      <c r="HG118" s="23">
        <v>0.33333333333333331</v>
      </c>
      <c r="HH118" s="5">
        <f t="shared" si="203"/>
        <v>54</v>
      </c>
      <c r="HI118" s="5">
        <f t="shared" si="204"/>
        <v>13</v>
      </c>
      <c r="HJ118" s="5">
        <f t="shared" si="205"/>
        <v>10</v>
      </c>
      <c r="HK118" s="5">
        <f t="shared" si="206"/>
        <v>2</v>
      </c>
      <c r="HL118" s="5">
        <f t="shared" si="207"/>
        <v>3</v>
      </c>
      <c r="HM118" s="5">
        <f t="shared" si="208"/>
        <v>10</v>
      </c>
      <c r="HN118" s="5">
        <f t="shared" si="209"/>
        <v>8</v>
      </c>
      <c r="HO118" s="5">
        <f t="shared" si="210"/>
        <v>5</v>
      </c>
      <c r="HP118" s="5">
        <f t="shared" si="211"/>
        <v>9</v>
      </c>
      <c r="HQ118" s="5">
        <f t="shared" si="212"/>
        <v>10</v>
      </c>
    </row>
    <row r="119" spans="1:225" x14ac:dyDescent="0.25">
      <c r="A119" s="11" t="s">
        <v>106</v>
      </c>
      <c r="B119" s="13" t="s">
        <v>774</v>
      </c>
      <c r="C119" s="13" t="s">
        <v>775</v>
      </c>
      <c r="D119" s="13" t="s">
        <v>770</v>
      </c>
      <c r="E119" s="12">
        <v>2</v>
      </c>
      <c r="F119" s="12">
        <v>2</v>
      </c>
      <c r="G119" s="12">
        <v>2</v>
      </c>
      <c r="H119" s="12">
        <v>2</v>
      </c>
      <c r="I119" s="12">
        <v>2</v>
      </c>
      <c r="J119" s="12">
        <v>2</v>
      </c>
      <c r="K119" s="12">
        <v>4</v>
      </c>
      <c r="L119" s="12">
        <v>4</v>
      </c>
      <c r="M119" s="12">
        <v>4</v>
      </c>
      <c r="N119" s="12">
        <v>3</v>
      </c>
      <c r="O119" s="16">
        <v>0</v>
      </c>
      <c r="P119" s="16">
        <v>0</v>
      </c>
      <c r="Q119" s="16">
        <v>0</v>
      </c>
      <c r="R119" s="16">
        <v>0</v>
      </c>
      <c r="S119" s="16">
        <v>2</v>
      </c>
      <c r="T119" s="16">
        <v>0</v>
      </c>
      <c r="U119" s="16">
        <v>0</v>
      </c>
      <c r="V119" s="16">
        <v>2</v>
      </c>
      <c r="W119" s="17" t="s">
        <v>763</v>
      </c>
      <c r="X119" s="16">
        <v>0</v>
      </c>
      <c r="Y119" s="16">
        <v>0</v>
      </c>
      <c r="Z119" s="16">
        <v>0</v>
      </c>
      <c r="AA119" s="16">
        <v>1</v>
      </c>
      <c r="AB119" s="16">
        <v>0</v>
      </c>
      <c r="AC119" s="16">
        <v>0</v>
      </c>
      <c r="AD119" s="16">
        <v>1</v>
      </c>
      <c r="AE119" s="16">
        <v>0</v>
      </c>
      <c r="AF119" s="16">
        <v>0</v>
      </c>
      <c r="AG119" s="16">
        <v>0</v>
      </c>
      <c r="AH119" s="16">
        <v>3</v>
      </c>
      <c r="AI119" s="16">
        <v>2</v>
      </c>
      <c r="AJ119">
        <v>1</v>
      </c>
      <c r="AK119">
        <v>2</v>
      </c>
      <c r="AL119">
        <v>1</v>
      </c>
      <c r="AM119">
        <v>1</v>
      </c>
      <c r="AN119">
        <v>1</v>
      </c>
      <c r="AO119">
        <v>2</v>
      </c>
      <c r="AP119">
        <v>2</v>
      </c>
      <c r="AQ119">
        <v>1</v>
      </c>
      <c r="AR119">
        <v>1</v>
      </c>
      <c r="AS119">
        <v>1</v>
      </c>
      <c r="AT119">
        <v>1</v>
      </c>
      <c r="AU119">
        <v>1</v>
      </c>
      <c r="AV119">
        <v>1</v>
      </c>
      <c r="AW119">
        <v>1</v>
      </c>
      <c r="AX119">
        <v>1</v>
      </c>
      <c r="AY119">
        <v>1</v>
      </c>
      <c r="AZ119">
        <v>1</v>
      </c>
      <c r="BA119">
        <v>1</v>
      </c>
      <c r="BB119">
        <v>1</v>
      </c>
      <c r="BC119">
        <v>1</v>
      </c>
      <c r="BD119">
        <v>1</v>
      </c>
      <c r="BE119">
        <v>1</v>
      </c>
      <c r="BF119">
        <v>1</v>
      </c>
      <c r="BG119">
        <v>1</v>
      </c>
      <c r="BH119">
        <v>2</v>
      </c>
      <c r="BI119">
        <v>2</v>
      </c>
      <c r="BJ119">
        <v>3</v>
      </c>
      <c r="BK119" s="6" t="s">
        <v>763</v>
      </c>
      <c r="BL119">
        <v>4</v>
      </c>
      <c r="BM119">
        <v>3</v>
      </c>
      <c r="BN119">
        <v>1</v>
      </c>
      <c r="BO119">
        <v>3</v>
      </c>
      <c r="BP119">
        <v>1</v>
      </c>
      <c r="BQ119">
        <v>1</v>
      </c>
      <c r="BR119">
        <v>3</v>
      </c>
      <c r="BS119">
        <v>2</v>
      </c>
      <c r="BT119">
        <v>3</v>
      </c>
      <c r="BU119">
        <v>3</v>
      </c>
      <c r="BV119">
        <v>3</v>
      </c>
      <c r="BW119">
        <v>1</v>
      </c>
      <c r="BX119">
        <v>1</v>
      </c>
      <c r="BY119">
        <v>3</v>
      </c>
      <c r="BZ119">
        <v>2</v>
      </c>
      <c r="CA119">
        <v>2</v>
      </c>
      <c r="CB119">
        <v>2</v>
      </c>
      <c r="CC119">
        <v>2</v>
      </c>
      <c r="CD119">
        <v>1</v>
      </c>
      <c r="CE119">
        <v>1</v>
      </c>
      <c r="CF119">
        <v>1</v>
      </c>
      <c r="CG119">
        <v>1</v>
      </c>
      <c r="CH119">
        <v>4</v>
      </c>
      <c r="CI119">
        <v>3</v>
      </c>
      <c r="CJ119">
        <v>1</v>
      </c>
      <c r="CK119">
        <v>1</v>
      </c>
      <c r="CL119">
        <v>2</v>
      </c>
      <c r="CM119">
        <v>2</v>
      </c>
      <c r="CN119">
        <v>2</v>
      </c>
      <c r="CO119">
        <v>2</v>
      </c>
      <c r="CP119">
        <v>2</v>
      </c>
      <c r="CQ119">
        <v>1</v>
      </c>
      <c r="CR119">
        <v>2</v>
      </c>
      <c r="CS119">
        <v>2</v>
      </c>
      <c r="CT119">
        <v>0</v>
      </c>
      <c r="CU119">
        <v>0</v>
      </c>
      <c r="CV119">
        <v>0</v>
      </c>
      <c r="CW119">
        <v>1</v>
      </c>
      <c r="CX119">
        <v>0</v>
      </c>
      <c r="CY119">
        <v>1</v>
      </c>
      <c r="CZ119">
        <v>2</v>
      </c>
      <c r="DA119">
        <v>2</v>
      </c>
      <c r="DB119">
        <v>1</v>
      </c>
      <c r="DC119">
        <v>1</v>
      </c>
      <c r="DD119">
        <v>2</v>
      </c>
      <c r="DE119">
        <v>2</v>
      </c>
      <c r="DF119">
        <v>2</v>
      </c>
      <c r="DG119">
        <v>1</v>
      </c>
      <c r="DH119">
        <v>2</v>
      </c>
      <c r="DI119">
        <v>2</v>
      </c>
      <c r="DJ119">
        <v>1</v>
      </c>
      <c r="DK119">
        <v>1</v>
      </c>
      <c r="DL119">
        <v>2</v>
      </c>
      <c r="DM119">
        <v>1</v>
      </c>
      <c r="DN119">
        <v>1</v>
      </c>
      <c r="DO119">
        <v>2</v>
      </c>
      <c r="DP119">
        <v>1</v>
      </c>
      <c r="DQ119">
        <v>1</v>
      </c>
      <c r="DR119">
        <v>1</v>
      </c>
      <c r="DS119">
        <v>1</v>
      </c>
      <c r="DT119">
        <v>2</v>
      </c>
      <c r="DU119">
        <v>1</v>
      </c>
      <c r="DV119">
        <v>1</v>
      </c>
      <c r="DW119">
        <v>2</v>
      </c>
      <c r="DX119">
        <v>2</v>
      </c>
      <c r="DY119">
        <v>1</v>
      </c>
      <c r="DZ119">
        <v>1</v>
      </c>
      <c r="EA119">
        <v>1</v>
      </c>
      <c r="EB119">
        <v>2</v>
      </c>
      <c r="EC119">
        <v>2</v>
      </c>
      <c r="ED119">
        <v>3</v>
      </c>
      <c r="EE119">
        <v>3</v>
      </c>
      <c r="EF119">
        <v>3</v>
      </c>
      <c r="EG119">
        <v>2</v>
      </c>
      <c r="EH119">
        <v>3</v>
      </c>
      <c r="EI119">
        <v>5</v>
      </c>
      <c r="EJ119">
        <v>1</v>
      </c>
      <c r="EK119">
        <v>4</v>
      </c>
      <c r="EL119">
        <v>3</v>
      </c>
      <c r="EM119">
        <v>1</v>
      </c>
      <c r="EN119">
        <v>1</v>
      </c>
      <c r="EO119">
        <v>3</v>
      </c>
      <c r="EP119">
        <v>3</v>
      </c>
      <c r="EQ119">
        <v>3</v>
      </c>
      <c r="ER119">
        <v>4</v>
      </c>
      <c r="ES119">
        <v>1</v>
      </c>
      <c r="ET119">
        <v>1</v>
      </c>
      <c r="EU119">
        <v>4</v>
      </c>
      <c r="EV119">
        <v>4</v>
      </c>
      <c r="EW119" s="18" t="s">
        <v>763</v>
      </c>
      <c r="EX119" s="18" t="s">
        <v>763</v>
      </c>
      <c r="EY119">
        <v>3</v>
      </c>
      <c r="EZ119">
        <v>1</v>
      </c>
      <c r="FA119">
        <v>1</v>
      </c>
      <c r="FB119">
        <v>2</v>
      </c>
      <c r="FC119">
        <v>1</v>
      </c>
      <c r="FD119">
        <v>1</v>
      </c>
      <c r="FE119">
        <v>1</v>
      </c>
      <c r="FF119">
        <v>1</v>
      </c>
      <c r="FG119">
        <v>1</v>
      </c>
      <c r="FH119">
        <v>1</v>
      </c>
      <c r="FI119">
        <v>2</v>
      </c>
      <c r="FJ119">
        <v>1</v>
      </c>
      <c r="FK119">
        <v>1</v>
      </c>
      <c r="FL119">
        <v>2</v>
      </c>
      <c r="FM119">
        <v>2</v>
      </c>
      <c r="FN119">
        <v>1</v>
      </c>
      <c r="FO119">
        <v>2</v>
      </c>
      <c r="FP119">
        <v>2</v>
      </c>
      <c r="FQ119">
        <v>1</v>
      </c>
      <c r="FR119">
        <v>1</v>
      </c>
      <c r="FS119">
        <v>1</v>
      </c>
      <c r="FT119">
        <v>2</v>
      </c>
      <c r="FU119">
        <v>2</v>
      </c>
      <c r="FV119">
        <v>1</v>
      </c>
      <c r="FW119">
        <v>2</v>
      </c>
      <c r="FX119">
        <v>2</v>
      </c>
      <c r="FY119">
        <v>1</v>
      </c>
      <c r="FZ119">
        <v>2</v>
      </c>
      <c r="GA119" s="7" t="str">
        <f t="shared" si="200"/>
        <v>015SP23</v>
      </c>
      <c r="GB119" s="25" t="str">
        <f t="shared" si="174"/>
        <v>Male</v>
      </c>
      <c r="GC119" s="5" t="str">
        <f t="shared" si="191"/>
        <v>Male</v>
      </c>
      <c r="GD119" s="5" t="str">
        <f t="shared" si="179"/>
        <v>19</v>
      </c>
      <c r="GE119" s="5" t="str">
        <f t="shared" si="180"/>
        <v>Black/AfrAmer</v>
      </c>
      <c r="GF119" s="5" t="str">
        <f t="shared" si="181"/>
        <v>notHisp/Lat</v>
      </c>
      <c r="GG119" s="5">
        <f t="shared" si="182"/>
        <v>0</v>
      </c>
      <c r="GH119" s="5">
        <f t="shared" si="183"/>
        <v>0</v>
      </c>
      <c r="GI119" s="5">
        <f t="shared" si="184"/>
        <v>0</v>
      </c>
      <c r="GJ119" s="5">
        <f t="shared" si="185"/>
        <v>0</v>
      </c>
      <c r="GK119" s="5">
        <f t="shared" si="186"/>
        <v>0</v>
      </c>
      <c r="GL119" s="5">
        <f t="shared" si="187"/>
        <v>4</v>
      </c>
      <c r="GM119" s="5">
        <f t="shared" si="188"/>
        <v>4</v>
      </c>
      <c r="GN119" s="5">
        <f t="shared" si="189"/>
        <v>4</v>
      </c>
      <c r="GO119" s="5">
        <f t="shared" si="190"/>
        <v>3</v>
      </c>
      <c r="GP119" s="2"/>
      <c r="GQ119" s="5">
        <f t="shared" si="175"/>
        <v>16</v>
      </c>
      <c r="GR119" s="5">
        <f t="shared" si="176"/>
        <v>16</v>
      </c>
      <c r="GS119" s="5">
        <f t="shared" si="177"/>
        <v>19</v>
      </c>
      <c r="GT119" s="5">
        <f t="shared" si="178"/>
        <v>23</v>
      </c>
      <c r="GU119" s="27" t="s">
        <v>10</v>
      </c>
      <c r="GV119" s="27" t="s">
        <v>10</v>
      </c>
      <c r="GW119" s="27" t="s">
        <v>10</v>
      </c>
      <c r="GX119" s="27" t="s">
        <v>10</v>
      </c>
      <c r="GY119" s="27" t="s">
        <v>10</v>
      </c>
      <c r="GZ119" s="27" t="s">
        <v>10</v>
      </c>
      <c r="HA119" s="27" t="s">
        <v>10</v>
      </c>
      <c r="HB119" s="5">
        <f t="shared" si="192"/>
        <v>19</v>
      </c>
      <c r="HC119" s="5" t="str">
        <f t="shared" si="201"/>
        <v>ok</v>
      </c>
      <c r="HD119" s="23">
        <v>1.0099842703136526E-2</v>
      </c>
      <c r="HE119" s="23">
        <f t="shared" si="202"/>
        <v>4.5952354292030773</v>
      </c>
      <c r="HF119" s="23">
        <v>0.92592592592592593</v>
      </c>
      <c r="HG119" s="23">
        <v>0.33333333333333331</v>
      </c>
      <c r="HH119" s="14" t="s">
        <v>10</v>
      </c>
      <c r="HI119" s="5">
        <f t="shared" si="204"/>
        <v>17</v>
      </c>
      <c r="HJ119" s="14" t="s">
        <v>10</v>
      </c>
      <c r="HK119" s="5">
        <f t="shared" si="206"/>
        <v>2</v>
      </c>
      <c r="HL119" s="5">
        <f t="shared" si="207"/>
        <v>2</v>
      </c>
      <c r="HM119" s="5">
        <f t="shared" si="208"/>
        <v>14</v>
      </c>
      <c r="HN119" s="5">
        <f t="shared" si="209"/>
        <v>5</v>
      </c>
      <c r="HO119" s="5">
        <f t="shared" si="210"/>
        <v>4</v>
      </c>
      <c r="HP119" s="5">
        <f t="shared" si="211"/>
        <v>13</v>
      </c>
      <c r="HQ119" s="5">
        <f t="shared" si="212"/>
        <v>12</v>
      </c>
    </row>
    <row r="120" spans="1:225" x14ac:dyDescent="0.25">
      <c r="A120" s="11" t="s">
        <v>108</v>
      </c>
      <c r="B120" s="13" t="s">
        <v>764</v>
      </c>
      <c r="C120" s="13" t="s">
        <v>780</v>
      </c>
      <c r="D120" s="13" t="s">
        <v>766</v>
      </c>
      <c r="E120" s="12">
        <v>2</v>
      </c>
      <c r="F120" s="12">
        <v>1</v>
      </c>
      <c r="G120" s="12">
        <v>1</v>
      </c>
      <c r="H120" s="12">
        <v>1</v>
      </c>
      <c r="I120" s="12">
        <v>2</v>
      </c>
      <c r="J120" s="12">
        <v>1</v>
      </c>
      <c r="K120" s="12">
        <v>1</v>
      </c>
      <c r="L120" s="12">
        <v>1</v>
      </c>
      <c r="M120" s="12">
        <v>1</v>
      </c>
      <c r="N120" s="12">
        <v>3</v>
      </c>
      <c r="O120" s="16">
        <v>0</v>
      </c>
      <c r="P120" s="16">
        <v>1</v>
      </c>
      <c r="Q120" s="16">
        <v>1</v>
      </c>
      <c r="R120" s="16">
        <v>1</v>
      </c>
      <c r="S120" s="16">
        <v>1</v>
      </c>
      <c r="T120" s="16">
        <v>0</v>
      </c>
      <c r="U120" s="16">
        <v>0</v>
      </c>
      <c r="V120" s="16">
        <v>1</v>
      </c>
      <c r="W120" s="16">
        <v>0</v>
      </c>
      <c r="X120" s="16">
        <v>2</v>
      </c>
      <c r="Y120" s="16">
        <v>3</v>
      </c>
      <c r="Z120" s="16">
        <v>1</v>
      </c>
      <c r="AA120" s="16">
        <v>2</v>
      </c>
      <c r="AB120" s="16">
        <v>0</v>
      </c>
      <c r="AC120" s="16">
        <v>3</v>
      </c>
      <c r="AD120" s="16">
        <v>2</v>
      </c>
      <c r="AE120" s="16">
        <v>0</v>
      </c>
      <c r="AF120" s="16">
        <v>0</v>
      </c>
      <c r="AG120" s="16">
        <v>4</v>
      </c>
      <c r="AH120" s="16">
        <v>4</v>
      </c>
      <c r="AI120" s="16">
        <v>0</v>
      </c>
      <c r="AJ120">
        <v>2</v>
      </c>
      <c r="AK120">
        <v>2</v>
      </c>
      <c r="AL120">
        <v>1</v>
      </c>
      <c r="AM120">
        <v>3</v>
      </c>
      <c r="AN120">
        <v>1</v>
      </c>
      <c r="AO120">
        <v>1</v>
      </c>
      <c r="AP120">
        <v>1</v>
      </c>
      <c r="AQ120">
        <v>1</v>
      </c>
      <c r="AR120">
        <v>1</v>
      </c>
      <c r="AS120">
        <v>2</v>
      </c>
      <c r="AT120">
        <v>3</v>
      </c>
      <c r="AU120">
        <v>3</v>
      </c>
      <c r="AV120">
        <v>2</v>
      </c>
      <c r="AW120">
        <v>1</v>
      </c>
      <c r="AX120">
        <v>1</v>
      </c>
      <c r="AY120">
        <v>2</v>
      </c>
      <c r="AZ120">
        <v>1</v>
      </c>
      <c r="BA120">
        <v>1</v>
      </c>
      <c r="BB120">
        <v>1</v>
      </c>
      <c r="BC120">
        <v>1</v>
      </c>
      <c r="BD120">
        <v>2</v>
      </c>
      <c r="BE120">
        <v>1</v>
      </c>
      <c r="BF120">
        <v>1</v>
      </c>
      <c r="BG120">
        <v>4</v>
      </c>
      <c r="BH120">
        <v>1</v>
      </c>
      <c r="BI120">
        <v>4</v>
      </c>
      <c r="BJ120">
        <v>2</v>
      </c>
      <c r="BK120">
        <v>2</v>
      </c>
      <c r="BL120">
        <v>3</v>
      </c>
      <c r="BM120">
        <v>3</v>
      </c>
      <c r="BN120">
        <v>1</v>
      </c>
      <c r="BO120">
        <v>1</v>
      </c>
      <c r="BP120">
        <v>1</v>
      </c>
      <c r="BQ120">
        <v>3</v>
      </c>
      <c r="BR120">
        <v>4</v>
      </c>
      <c r="BS120">
        <v>1</v>
      </c>
      <c r="BT120">
        <v>2</v>
      </c>
      <c r="BU120">
        <v>4</v>
      </c>
      <c r="BV120">
        <v>2</v>
      </c>
      <c r="BW120">
        <v>4</v>
      </c>
      <c r="BX120">
        <v>4</v>
      </c>
      <c r="BY120">
        <v>4</v>
      </c>
      <c r="BZ120">
        <v>4</v>
      </c>
      <c r="CA120">
        <v>1</v>
      </c>
      <c r="CB120">
        <v>4</v>
      </c>
      <c r="CC120">
        <v>4</v>
      </c>
      <c r="CD120">
        <v>4</v>
      </c>
      <c r="CE120">
        <v>4</v>
      </c>
      <c r="CF120">
        <v>4</v>
      </c>
      <c r="CG120">
        <v>4</v>
      </c>
      <c r="CH120">
        <v>1</v>
      </c>
      <c r="CI120">
        <v>4</v>
      </c>
      <c r="CJ120">
        <v>4</v>
      </c>
      <c r="CK120">
        <v>4</v>
      </c>
      <c r="CL120">
        <v>0</v>
      </c>
      <c r="CM120">
        <v>0</v>
      </c>
      <c r="CN120">
        <v>0</v>
      </c>
      <c r="CO120">
        <v>2</v>
      </c>
      <c r="CP120">
        <v>1</v>
      </c>
      <c r="CQ120">
        <v>2</v>
      </c>
      <c r="CR120">
        <v>1</v>
      </c>
      <c r="CS120">
        <v>0</v>
      </c>
      <c r="CT120">
        <v>2</v>
      </c>
      <c r="CU120">
        <v>1</v>
      </c>
      <c r="CV120">
        <v>0</v>
      </c>
      <c r="CW120">
        <v>1</v>
      </c>
      <c r="CX120">
        <v>1</v>
      </c>
      <c r="CY120">
        <v>1</v>
      </c>
      <c r="CZ120">
        <v>1</v>
      </c>
      <c r="DA120">
        <v>2</v>
      </c>
      <c r="DB120">
        <v>1</v>
      </c>
      <c r="DC120">
        <v>1</v>
      </c>
      <c r="DD120">
        <v>1</v>
      </c>
      <c r="DE120">
        <v>2</v>
      </c>
      <c r="DF120">
        <v>1</v>
      </c>
      <c r="DG120">
        <v>1</v>
      </c>
      <c r="DH120">
        <v>2</v>
      </c>
      <c r="DI120">
        <v>2</v>
      </c>
      <c r="DJ120">
        <v>1</v>
      </c>
      <c r="DK120">
        <v>1</v>
      </c>
      <c r="DL120">
        <v>2</v>
      </c>
      <c r="DM120">
        <v>1</v>
      </c>
      <c r="DN120">
        <v>1</v>
      </c>
      <c r="DO120">
        <v>1</v>
      </c>
      <c r="DP120">
        <v>1</v>
      </c>
      <c r="DQ120">
        <v>1</v>
      </c>
      <c r="DR120">
        <v>1</v>
      </c>
      <c r="DS120">
        <v>1</v>
      </c>
      <c r="DT120">
        <v>2</v>
      </c>
      <c r="DU120">
        <v>1</v>
      </c>
      <c r="DV120">
        <v>1</v>
      </c>
      <c r="DW120">
        <v>1</v>
      </c>
      <c r="DX120">
        <v>2</v>
      </c>
      <c r="DY120">
        <v>1</v>
      </c>
      <c r="DZ120">
        <v>1</v>
      </c>
      <c r="EA120">
        <v>1</v>
      </c>
      <c r="EB120">
        <v>2</v>
      </c>
      <c r="EC120">
        <v>2</v>
      </c>
      <c r="ED120">
        <v>3</v>
      </c>
      <c r="EE120">
        <v>4</v>
      </c>
      <c r="EF120">
        <v>4</v>
      </c>
      <c r="EG120">
        <v>5</v>
      </c>
      <c r="EH120">
        <v>2</v>
      </c>
      <c r="EI120">
        <v>4</v>
      </c>
      <c r="EJ120">
        <v>2</v>
      </c>
      <c r="EK120">
        <v>1</v>
      </c>
      <c r="EL120">
        <v>3</v>
      </c>
      <c r="EM120">
        <v>2</v>
      </c>
      <c r="EN120">
        <v>5</v>
      </c>
      <c r="EO120">
        <v>5</v>
      </c>
      <c r="EP120">
        <v>5</v>
      </c>
      <c r="EQ120">
        <v>5</v>
      </c>
      <c r="ER120">
        <v>5</v>
      </c>
      <c r="ES120">
        <v>5</v>
      </c>
      <c r="ET120">
        <v>1</v>
      </c>
      <c r="EU120">
        <v>1</v>
      </c>
      <c r="EV120">
        <v>2</v>
      </c>
      <c r="EW120">
        <v>2</v>
      </c>
      <c r="EX120">
        <v>5</v>
      </c>
      <c r="EY120">
        <v>5</v>
      </c>
      <c r="EZ120">
        <v>5</v>
      </c>
      <c r="FA120">
        <v>2</v>
      </c>
      <c r="FB120">
        <v>5</v>
      </c>
      <c r="FC120">
        <v>5</v>
      </c>
      <c r="FD120">
        <v>4</v>
      </c>
      <c r="FE120">
        <v>5</v>
      </c>
      <c r="FF120">
        <v>5</v>
      </c>
      <c r="FG120">
        <v>2</v>
      </c>
      <c r="FH120">
        <v>3</v>
      </c>
      <c r="FI120">
        <v>1</v>
      </c>
      <c r="FJ120">
        <v>2</v>
      </c>
      <c r="FK120">
        <v>4</v>
      </c>
      <c r="FL120">
        <v>4</v>
      </c>
      <c r="FM120">
        <v>1</v>
      </c>
      <c r="FN120">
        <v>2</v>
      </c>
      <c r="FO120">
        <v>1</v>
      </c>
      <c r="FP120">
        <v>1</v>
      </c>
      <c r="FQ120">
        <v>4</v>
      </c>
      <c r="FR120">
        <v>3</v>
      </c>
      <c r="FS120">
        <v>1</v>
      </c>
      <c r="FT120">
        <v>1</v>
      </c>
      <c r="FU120">
        <v>1</v>
      </c>
      <c r="FV120">
        <v>1</v>
      </c>
      <c r="FW120">
        <v>2</v>
      </c>
      <c r="FX120">
        <v>1</v>
      </c>
      <c r="FY120">
        <v>4</v>
      </c>
      <c r="FZ120">
        <v>1</v>
      </c>
      <c r="GA120" s="7" t="str">
        <f t="shared" si="200"/>
        <v>016SP23</v>
      </c>
      <c r="GB120" s="25" t="str">
        <f t="shared" si="174"/>
        <v>Female</v>
      </c>
      <c r="GC120" s="5" t="str">
        <f t="shared" si="191"/>
        <v>Female</v>
      </c>
      <c r="GD120" s="5" t="str">
        <f t="shared" si="179"/>
        <v>20</v>
      </c>
      <c r="GE120" s="5" t="str">
        <f t="shared" si="180"/>
        <v>White</v>
      </c>
      <c r="GF120" s="5" t="str">
        <f t="shared" si="181"/>
        <v>notHisp/Lat</v>
      </c>
      <c r="GG120" s="5">
        <f t="shared" si="182"/>
        <v>1</v>
      </c>
      <c r="GH120" s="5">
        <f t="shared" si="183"/>
        <v>1</v>
      </c>
      <c r="GI120" s="5">
        <f t="shared" si="184"/>
        <v>1</v>
      </c>
      <c r="GJ120" s="5">
        <f t="shared" si="185"/>
        <v>0</v>
      </c>
      <c r="GK120" s="5">
        <f t="shared" si="186"/>
        <v>1</v>
      </c>
      <c r="GL120" s="5">
        <f t="shared" si="187"/>
        <v>1</v>
      </c>
      <c r="GM120" s="5">
        <f t="shared" si="188"/>
        <v>1</v>
      </c>
      <c r="GN120" s="5">
        <f t="shared" si="189"/>
        <v>1</v>
      </c>
      <c r="GO120" s="5">
        <f t="shared" si="190"/>
        <v>3</v>
      </c>
      <c r="GP120" s="2"/>
      <c r="GQ120" s="5">
        <f t="shared" si="175"/>
        <v>13</v>
      </c>
      <c r="GR120" s="5">
        <f t="shared" si="176"/>
        <v>15</v>
      </c>
      <c r="GS120" s="5">
        <f t="shared" si="177"/>
        <v>18</v>
      </c>
      <c r="GT120" s="5">
        <f t="shared" si="178"/>
        <v>18</v>
      </c>
      <c r="GU120" s="27" t="s">
        <v>10</v>
      </c>
      <c r="GV120" s="27" t="s">
        <v>10</v>
      </c>
      <c r="GW120" s="27" t="s">
        <v>10</v>
      </c>
      <c r="GX120" s="27" t="s">
        <v>10</v>
      </c>
      <c r="GY120" s="27" t="s">
        <v>10</v>
      </c>
      <c r="GZ120" s="27" t="s">
        <v>10</v>
      </c>
      <c r="HA120" s="27" t="s">
        <v>10</v>
      </c>
      <c r="HB120" s="5">
        <f t="shared" si="192"/>
        <v>7</v>
      </c>
      <c r="HC120" s="5" t="str">
        <f t="shared" si="201"/>
        <v>ok</v>
      </c>
      <c r="HD120" s="23">
        <v>4.7474722478339289E-2</v>
      </c>
      <c r="HE120" s="23">
        <f t="shared" si="202"/>
        <v>3.0475578679388029</v>
      </c>
      <c r="HF120" s="23">
        <v>1</v>
      </c>
      <c r="HG120" s="23">
        <v>0.33333333333333331</v>
      </c>
      <c r="HH120" s="5">
        <f t="shared" ref="HH120:HH136" si="213">IF(COUNTBLANK(EC120:FF120)&gt;0,".",SUM(EC120:FF120))</f>
        <v>109</v>
      </c>
      <c r="HI120" s="5">
        <f t="shared" si="204"/>
        <v>19</v>
      </c>
      <c r="HJ120" s="5">
        <f t="shared" ref="HJ120:HJ136" si="214">ED120+EE120+EK120+EW120+EY120+EZ120+FD120</f>
        <v>24</v>
      </c>
      <c r="HK120" s="5">
        <f t="shared" si="206"/>
        <v>6</v>
      </c>
      <c r="HL120" s="5">
        <f t="shared" si="207"/>
        <v>10</v>
      </c>
      <c r="HM120" s="5">
        <f t="shared" si="208"/>
        <v>12</v>
      </c>
      <c r="HN120" s="5">
        <f t="shared" si="209"/>
        <v>9</v>
      </c>
      <c r="HO120" s="5">
        <f t="shared" si="210"/>
        <v>14</v>
      </c>
      <c r="HP120" s="5">
        <f t="shared" si="211"/>
        <v>16</v>
      </c>
      <c r="HQ120" s="5">
        <f t="shared" si="212"/>
        <v>15</v>
      </c>
    </row>
    <row r="121" spans="1:225" x14ac:dyDescent="0.25">
      <c r="A121" s="11" t="s">
        <v>110</v>
      </c>
      <c r="B121" s="13" t="s">
        <v>764</v>
      </c>
      <c r="C121" s="13" t="s">
        <v>780</v>
      </c>
      <c r="D121" s="13" t="s">
        <v>766</v>
      </c>
      <c r="E121" s="12">
        <v>1</v>
      </c>
      <c r="F121" s="12">
        <v>2</v>
      </c>
      <c r="G121" s="12">
        <v>2</v>
      </c>
      <c r="H121" s="12">
        <v>2</v>
      </c>
      <c r="I121" s="12">
        <v>2</v>
      </c>
      <c r="J121" s="12">
        <v>2</v>
      </c>
      <c r="K121" s="12">
        <v>1</v>
      </c>
      <c r="L121" s="12">
        <v>1</v>
      </c>
      <c r="M121" s="12">
        <v>2</v>
      </c>
      <c r="N121" s="12">
        <v>3</v>
      </c>
      <c r="O121" s="16">
        <v>1</v>
      </c>
      <c r="P121" s="16">
        <v>0</v>
      </c>
      <c r="Q121" s="16">
        <v>1</v>
      </c>
      <c r="R121" s="16">
        <v>1</v>
      </c>
      <c r="S121" s="16">
        <v>0</v>
      </c>
      <c r="T121" s="16">
        <v>0</v>
      </c>
      <c r="U121" s="16">
        <v>1</v>
      </c>
      <c r="V121" s="16">
        <v>1</v>
      </c>
      <c r="W121" s="16">
        <v>0</v>
      </c>
      <c r="X121" s="16">
        <v>0</v>
      </c>
      <c r="Y121" s="16">
        <v>0</v>
      </c>
      <c r="Z121" s="16">
        <v>1</v>
      </c>
      <c r="AA121" s="16">
        <v>1</v>
      </c>
      <c r="AB121" s="16">
        <v>0</v>
      </c>
      <c r="AC121" s="16">
        <v>1</v>
      </c>
      <c r="AD121" s="16">
        <v>2</v>
      </c>
      <c r="AE121" s="16">
        <v>2</v>
      </c>
      <c r="AF121" s="16">
        <v>2</v>
      </c>
      <c r="AG121" s="16">
        <v>1</v>
      </c>
      <c r="AH121" s="16">
        <v>1</v>
      </c>
      <c r="AI121" s="16">
        <v>1</v>
      </c>
      <c r="AJ121">
        <v>1</v>
      </c>
      <c r="AK121">
        <v>4</v>
      </c>
      <c r="AL121">
        <v>2</v>
      </c>
      <c r="AM121">
        <v>1</v>
      </c>
      <c r="AN121">
        <v>2</v>
      </c>
      <c r="AO121">
        <v>2</v>
      </c>
      <c r="AP121">
        <v>1</v>
      </c>
      <c r="AQ121">
        <v>1</v>
      </c>
      <c r="AR121">
        <v>2</v>
      </c>
      <c r="AS121">
        <v>2</v>
      </c>
      <c r="AT121">
        <v>4</v>
      </c>
      <c r="AU121">
        <v>2</v>
      </c>
      <c r="AV121">
        <v>1</v>
      </c>
      <c r="AW121">
        <v>1</v>
      </c>
      <c r="AX121">
        <v>3</v>
      </c>
      <c r="AY121">
        <v>3</v>
      </c>
      <c r="AZ121">
        <v>2</v>
      </c>
      <c r="BA121">
        <v>2</v>
      </c>
      <c r="BB121">
        <v>1</v>
      </c>
      <c r="BC121">
        <v>2</v>
      </c>
      <c r="BD121">
        <v>3</v>
      </c>
      <c r="BE121">
        <v>2</v>
      </c>
      <c r="BF121">
        <v>2</v>
      </c>
      <c r="BG121">
        <v>2</v>
      </c>
      <c r="BH121">
        <v>3</v>
      </c>
      <c r="BI121">
        <v>2</v>
      </c>
      <c r="BJ121">
        <v>2</v>
      </c>
      <c r="BK121">
        <v>2</v>
      </c>
      <c r="BL121">
        <v>2</v>
      </c>
      <c r="BM121">
        <v>3</v>
      </c>
      <c r="BN121">
        <v>3</v>
      </c>
      <c r="BO121">
        <v>3</v>
      </c>
      <c r="BP121">
        <v>2</v>
      </c>
      <c r="BQ121">
        <v>3</v>
      </c>
      <c r="BR121">
        <v>3</v>
      </c>
      <c r="BS121">
        <v>3</v>
      </c>
      <c r="BT121">
        <v>3</v>
      </c>
      <c r="BU121">
        <v>3</v>
      </c>
      <c r="BV121">
        <v>2</v>
      </c>
      <c r="BW121">
        <v>1</v>
      </c>
      <c r="BX121">
        <v>2</v>
      </c>
      <c r="BY121">
        <v>1</v>
      </c>
      <c r="BZ121">
        <v>2</v>
      </c>
      <c r="CA121">
        <v>2</v>
      </c>
      <c r="CB121">
        <v>1</v>
      </c>
      <c r="CC121">
        <v>3</v>
      </c>
      <c r="CD121">
        <v>1</v>
      </c>
      <c r="CE121">
        <v>1</v>
      </c>
      <c r="CF121">
        <v>1</v>
      </c>
      <c r="CG121">
        <v>2</v>
      </c>
      <c r="CH121">
        <v>3</v>
      </c>
      <c r="CI121">
        <v>3</v>
      </c>
      <c r="CJ121">
        <v>2</v>
      </c>
      <c r="CK121">
        <v>4</v>
      </c>
      <c r="CL121">
        <v>2</v>
      </c>
      <c r="CM121">
        <v>1</v>
      </c>
      <c r="CN121">
        <v>1</v>
      </c>
      <c r="CO121">
        <v>1</v>
      </c>
      <c r="CP121">
        <v>1</v>
      </c>
      <c r="CQ121">
        <v>1</v>
      </c>
      <c r="CR121">
        <v>2</v>
      </c>
      <c r="CS121">
        <v>1</v>
      </c>
      <c r="CT121">
        <v>1</v>
      </c>
      <c r="CU121">
        <v>1</v>
      </c>
      <c r="CV121">
        <v>0</v>
      </c>
      <c r="CW121">
        <v>2</v>
      </c>
      <c r="CX121">
        <v>0</v>
      </c>
      <c r="CY121">
        <v>0</v>
      </c>
      <c r="CZ121">
        <v>1</v>
      </c>
      <c r="DA121">
        <v>1</v>
      </c>
      <c r="DB121">
        <v>1</v>
      </c>
      <c r="DC121">
        <v>2</v>
      </c>
      <c r="DD121">
        <v>2</v>
      </c>
      <c r="DE121">
        <v>2</v>
      </c>
      <c r="DF121">
        <v>2</v>
      </c>
      <c r="DG121">
        <v>1</v>
      </c>
      <c r="DH121">
        <v>2</v>
      </c>
      <c r="DI121">
        <v>2</v>
      </c>
      <c r="DJ121">
        <v>1</v>
      </c>
      <c r="DK121">
        <v>2</v>
      </c>
      <c r="DL121">
        <v>2</v>
      </c>
      <c r="DM121">
        <v>2</v>
      </c>
      <c r="DN121">
        <v>1</v>
      </c>
      <c r="DO121">
        <v>2</v>
      </c>
      <c r="DP121">
        <v>2</v>
      </c>
      <c r="DQ121">
        <v>2</v>
      </c>
      <c r="DR121">
        <v>1</v>
      </c>
      <c r="DS121">
        <v>2</v>
      </c>
      <c r="DT121">
        <v>2</v>
      </c>
      <c r="DU121">
        <v>1</v>
      </c>
      <c r="DV121">
        <v>2</v>
      </c>
      <c r="DW121">
        <v>1</v>
      </c>
      <c r="DX121">
        <v>2</v>
      </c>
      <c r="DY121">
        <v>1</v>
      </c>
      <c r="DZ121">
        <v>2</v>
      </c>
      <c r="EA121">
        <v>1</v>
      </c>
      <c r="EB121">
        <v>2</v>
      </c>
      <c r="EC121">
        <v>2</v>
      </c>
      <c r="ED121">
        <v>2</v>
      </c>
      <c r="EE121">
        <v>2</v>
      </c>
      <c r="EF121">
        <v>3</v>
      </c>
      <c r="EG121">
        <v>3</v>
      </c>
      <c r="EH121">
        <v>1</v>
      </c>
      <c r="EI121">
        <v>3</v>
      </c>
      <c r="EJ121">
        <v>3</v>
      </c>
      <c r="EK121">
        <v>2</v>
      </c>
      <c r="EL121">
        <v>4</v>
      </c>
      <c r="EM121">
        <v>3</v>
      </c>
      <c r="EN121">
        <v>3</v>
      </c>
      <c r="EO121">
        <v>4</v>
      </c>
      <c r="EP121">
        <v>3</v>
      </c>
      <c r="EQ121">
        <v>4</v>
      </c>
      <c r="ER121">
        <v>2</v>
      </c>
      <c r="ES121">
        <v>1</v>
      </c>
      <c r="ET121">
        <v>1</v>
      </c>
      <c r="EU121">
        <v>1</v>
      </c>
      <c r="EV121">
        <v>2</v>
      </c>
      <c r="EW121">
        <v>1</v>
      </c>
      <c r="EX121">
        <v>3</v>
      </c>
      <c r="EY121">
        <v>1</v>
      </c>
      <c r="EZ121">
        <v>1</v>
      </c>
      <c r="FA121">
        <v>1</v>
      </c>
      <c r="FB121">
        <v>4</v>
      </c>
      <c r="FC121">
        <v>2</v>
      </c>
      <c r="FD121">
        <v>1</v>
      </c>
      <c r="FE121">
        <v>1</v>
      </c>
      <c r="FF121">
        <v>3</v>
      </c>
      <c r="FG121">
        <v>2</v>
      </c>
      <c r="FH121">
        <v>2</v>
      </c>
      <c r="FI121">
        <v>2</v>
      </c>
      <c r="FJ121">
        <v>1</v>
      </c>
      <c r="FK121">
        <v>2</v>
      </c>
      <c r="FL121">
        <v>3</v>
      </c>
      <c r="FM121">
        <v>2</v>
      </c>
      <c r="FN121">
        <v>3</v>
      </c>
      <c r="FO121">
        <v>2</v>
      </c>
      <c r="FP121">
        <v>3</v>
      </c>
      <c r="FQ121">
        <v>2</v>
      </c>
      <c r="FR121">
        <v>2</v>
      </c>
      <c r="FS121">
        <v>2</v>
      </c>
      <c r="FT121">
        <v>2</v>
      </c>
      <c r="FU121">
        <v>3</v>
      </c>
      <c r="FV121">
        <v>2</v>
      </c>
      <c r="FW121">
        <v>3</v>
      </c>
      <c r="FX121">
        <v>3</v>
      </c>
      <c r="FY121">
        <v>2</v>
      </c>
      <c r="FZ121">
        <v>3</v>
      </c>
      <c r="GA121" s="7" t="str">
        <f t="shared" si="200"/>
        <v>017SP23</v>
      </c>
      <c r="GB121" s="25" t="str">
        <f t="shared" si="174"/>
        <v>Female</v>
      </c>
      <c r="GC121" s="5" t="str">
        <f t="shared" si="191"/>
        <v>Female</v>
      </c>
      <c r="GD121" s="5" t="str">
        <f t="shared" si="179"/>
        <v>20</v>
      </c>
      <c r="GE121" s="5" t="str">
        <f t="shared" si="180"/>
        <v>White</v>
      </c>
      <c r="GF121" s="5" t="str">
        <f t="shared" si="181"/>
        <v>Hisp/Lat</v>
      </c>
      <c r="GG121" s="5">
        <f t="shared" si="182"/>
        <v>0</v>
      </c>
      <c r="GH121" s="5">
        <f t="shared" si="183"/>
        <v>0</v>
      </c>
      <c r="GI121" s="5">
        <f t="shared" si="184"/>
        <v>0</v>
      </c>
      <c r="GJ121" s="5">
        <f t="shared" si="185"/>
        <v>0</v>
      </c>
      <c r="GK121" s="5">
        <f t="shared" si="186"/>
        <v>0</v>
      </c>
      <c r="GL121" s="5">
        <f t="shared" si="187"/>
        <v>1</v>
      </c>
      <c r="GM121" s="5">
        <f t="shared" si="188"/>
        <v>1</v>
      </c>
      <c r="GN121" s="5">
        <f t="shared" si="189"/>
        <v>2</v>
      </c>
      <c r="GO121" s="5">
        <f t="shared" si="190"/>
        <v>3</v>
      </c>
      <c r="GP121" s="2"/>
      <c r="GQ121" s="5">
        <f t="shared" si="175"/>
        <v>11</v>
      </c>
      <c r="GR121" s="5">
        <f t="shared" si="176"/>
        <v>11</v>
      </c>
      <c r="GS121" s="5">
        <f t="shared" si="177"/>
        <v>18</v>
      </c>
      <c r="GT121" s="5">
        <f t="shared" si="178"/>
        <v>23</v>
      </c>
      <c r="GU121" s="27" t="s">
        <v>10</v>
      </c>
      <c r="GV121" s="27" t="s">
        <v>10</v>
      </c>
      <c r="GW121" s="27" t="s">
        <v>10</v>
      </c>
      <c r="GX121" s="27" t="s">
        <v>10</v>
      </c>
      <c r="GY121" s="27" t="s">
        <v>10</v>
      </c>
      <c r="GZ121" s="27" t="s">
        <v>10</v>
      </c>
      <c r="HA121" s="27" t="s">
        <v>10</v>
      </c>
      <c r="HB121" s="5">
        <f t="shared" si="192"/>
        <v>18</v>
      </c>
      <c r="HC121" s="5" t="str">
        <f t="shared" si="201"/>
        <v>ok</v>
      </c>
      <c r="HD121" s="23">
        <v>1.5708157522866173E-3</v>
      </c>
      <c r="HE121" s="23">
        <f t="shared" si="202"/>
        <v>6.4561602071170316</v>
      </c>
      <c r="HF121" s="23">
        <v>0.96296296296296291</v>
      </c>
      <c r="HG121" s="23">
        <v>0.77777777777777779</v>
      </c>
      <c r="HH121" s="5">
        <f t="shared" si="213"/>
        <v>67</v>
      </c>
      <c r="HI121" s="5">
        <f t="shared" si="204"/>
        <v>16</v>
      </c>
      <c r="HJ121" s="5">
        <f t="shared" si="214"/>
        <v>10</v>
      </c>
      <c r="HK121" s="5">
        <f t="shared" si="206"/>
        <v>2</v>
      </c>
      <c r="HL121" s="5">
        <f t="shared" si="207"/>
        <v>4</v>
      </c>
      <c r="HM121" s="5">
        <f t="shared" si="208"/>
        <v>9</v>
      </c>
      <c r="HN121" s="5">
        <f t="shared" si="209"/>
        <v>7</v>
      </c>
      <c r="HO121" s="5">
        <f t="shared" si="210"/>
        <v>8</v>
      </c>
      <c r="HP121" s="5">
        <f t="shared" si="211"/>
        <v>11</v>
      </c>
      <c r="HQ121" s="5">
        <f t="shared" si="212"/>
        <v>9</v>
      </c>
    </row>
    <row r="122" spans="1:225" x14ac:dyDescent="0.25">
      <c r="A122" s="11" t="s">
        <v>112</v>
      </c>
      <c r="B122" s="13" t="s">
        <v>771</v>
      </c>
      <c r="C122" s="13" t="s">
        <v>775</v>
      </c>
      <c r="D122" s="13" t="s">
        <v>766</v>
      </c>
      <c r="E122" s="12">
        <v>2</v>
      </c>
      <c r="F122" s="12">
        <v>2</v>
      </c>
      <c r="G122" s="12">
        <v>2</v>
      </c>
      <c r="H122" s="12">
        <v>1</v>
      </c>
      <c r="I122" s="12">
        <v>1</v>
      </c>
      <c r="J122" s="12">
        <v>2</v>
      </c>
      <c r="K122" s="12">
        <v>1</v>
      </c>
      <c r="L122" s="12">
        <v>2</v>
      </c>
      <c r="M122" s="12">
        <v>2</v>
      </c>
      <c r="N122" s="12">
        <v>2</v>
      </c>
      <c r="O122" s="16">
        <v>1</v>
      </c>
      <c r="P122" s="16">
        <v>0</v>
      </c>
      <c r="Q122" s="16">
        <v>2</v>
      </c>
      <c r="R122" s="16">
        <v>2</v>
      </c>
      <c r="S122" s="16">
        <v>1</v>
      </c>
      <c r="T122" s="16">
        <v>2</v>
      </c>
      <c r="U122" s="16">
        <v>2</v>
      </c>
      <c r="V122" s="16">
        <v>1</v>
      </c>
      <c r="W122" s="16">
        <v>1</v>
      </c>
      <c r="X122" s="16">
        <v>1</v>
      </c>
      <c r="Y122" s="16">
        <v>1</v>
      </c>
      <c r="Z122" s="16">
        <v>1</v>
      </c>
      <c r="AA122" s="16">
        <v>2</v>
      </c>
      <c r="AB122" s="16">
        <v>0</v>
      </c>
      <c r="AC122" s="16">
        <v>0</v>
      </c>
      <c r="AD122" s="16">
        <v>0</v>
      </c>
      <c r="AE122" s="16">
        <v>1</v>
      </c>
      <c r="AF122" s="16">
        <v>1</v>
      </c>
      <c r="AG122" s="16">
        <v>2</v>
      </c>
      <c r="AH122" s="16">
        <v>1</v>
      </c>
      <c r="AI122" s="16">
        <v>0</v>
      </c>
      <c r="AJ122">
        <v>1</v>
      </c>
      <c r="AK122">
        <v>3</v>
      </c>
      <c r="AL122">
        <v>2</v>
      </c>
      <c r="AM122">
        <v>1</v>
      </c>
      <c r="AN122">
        <v>1</v>
      </c>
      <c r="AO122">
        <v>1</v>
      </c>
      <c r="AP122">
        <v>1</v>
      </c>
      <c r="AQ122">
        <v>3</v>
      </c>
      <c r="AR122">
        <v>1</v>
      </c>
      <c r="AS122">
        <v>2</v>
      </c>
      <c r="AT122">
        <v>3</v>
      </c>
      <c r="AU122">
        <v>2</v>
      </c>
      <c r="AV122">
        <v>2</v>
      </c>
      <c r="AW122">
        <v>1</v>
      </c>
      <c r="AX122">
        <v>1</v>
      </c>
      <c r="AY122">
        <v>3</v>
      </c>
      <c r="AZ122">
        <v>1</v>
      </c>
      <c r="BA122">
        <v>2</v>
      </c>
      <c r="BB122">
        <v>1</v>
      </c>
      <c r="BC122">
        <v>1</v>
      </c>
      <c r="BD122">
        <v>1</v>
      </c>
      <c r="BE122">
        <v>3</v>
      </c>
      <c r="BF122">
        <v>1</v>
      </c>
      <c r="BG122">
        <v>1</v>
      </c>
      <c r="BH122">
        <v>2</v>
      </c>
      <c r="BI122">
        <v>2</v>
      </c>
      <c r="BJ122">
        <v>3</v>
      </c>
      <c r="BK122">
        <v>2</v>
      </c>
      <c r="BL122">
        <v>2</v>
      </c>
      <c r="BM122">
        <v>4</v>
      </c>
      <c r="BN122">
        <v>2</v>
      </c>
      <c r="BO122">
        <v>3</v>
      </c>
      <c r="BP122">
        <v>2</v>
      </c>
      <c r="BQ122">
        <v>2</v>
      </c>
      <c r="BR122">
        <v>4</v>
      </c>
      <c r="BS122">
        <v>4</v>
      </c>
      <c r="BT122">
        <v>3</v>
      </c>
      <c r="BU122">
        <v>2</v>
      </c>
      <c r="BV122">
        <v>4</v>
      </c>
      <c r="BW122">
        <v>1</v>
      </c>
      <c r="BX122">
        <v>3</v>
      </c>
      <c r="BY122">
        <v>2</v>
      </c>
      <c r="BZ122">
        <v>3</v>
      </c>
      <c r="CA122">
        <v>3</v>
      </c>
      <c r="CB122">
        <v>2</v>
      </c>
      <c r="CC122">
        <v>2</v>
      </c>
      <c r="CD122">
        <v>1</v>
      </c>
      <c r="CE122">
        <v>2</v>
      </c>
      <c r="CF122">
        <v>2</v>
      </c>
      <c r="CG122">
        <v>3</v>
      </c>
      <c r="CH122">
        <v>1</v>
      </c>
      <c r="CI122">
        <v>4</v>
      </c>
      <c r="CJ122">
        <v>2</v>
      </c>
      <c r="CK122">
        <v>4</v>
      </c>
      <c r="CL122">
        <v>1</v>
      </c>
      <c r="CM122">
        <v>1</v>
      </c>
      <c r="CN122">
        <v>1</v>
      </c>
      <c r="CO122">
        <v>0</v>
      </c>
      <c r="CP122">
        <v>2</v>
      </c>
      <c r="CQ122">
        <v>1</v>
      </c>
      <c r="CR122">
        <v>2</v>
      </c>
      <c r="CS122">
        <v>1</v>
      </c>
      <c r="CT122">
        <v>2</v>
      </c>
      <c r="CU122">
        <v>1</v>
      </c>
      <c r="CV122">
        <v>0</v>
      </c>
      <c r="CW122">
        <v>1</v>
      </c>
      <c r="CX122">
        <v>1</v>
      </c>
      <c r="CY122">
        <v>1</v>
      </c>
      <c r="CZ122">
        <v>2</v>
      </c>
      <c r="DA122">
        <v>2</v>
      </c>
      <c r="DB122">
        <v>1</v>
      </c>
      <c r="DC122">
        <v>1</v>
      </c>
      <c r="DD122">
        <v>1</v>
      </c>
      <c r="DE122">
        <v>2</v>
      </c>
      <c r="DF122">
        <v>1</v>
      </c>
      <c r="DG122">
        <v>1</v>
      </c>
      <c r="DH122">
        <v>2</v>
      </c>
      <c r="DI122">
        <v>2</v>
      </c>
      <c r="DJ122">
        <v>1</v>
      </c>
      <c r="DK122">
        <v>1</v>
      </c>
      <c r="DL122">
        <v>2</v>
      </c>
      <c r="DM122">
        <v>1</v>
      </c>
      <c r="DN122">
        <v>1</v>
      </c>
      <c r="DO122">
        <v>2</v>
      </c>
      <c r="DP122">
        <v>1</v>
      </c>
      <c r="DQ122">
        <v>1</v>
      </c>
      <c r="DR122">
        <v>1</v>
      </c>
      <c r="DS122">
        <v>1</v>
      </c>
      <c r="DT122">
        <v>2</v>
      </c>
      <c r="DU122">
        <v>1</v>
      </c>
      <c r="DV122">
        <v>1</v>
      </c>
      <c r="DW122">
        <v>1</v>
      </c>
      <c r="DX122">
        <v>2</v>
      </c>
      <c r="DY122">
        <v>1</v>
      </c>
      <c r="DZ122">
        <v>2</v>
      </c>
      <c r="EA122">
        <v>1</v>
      </c>
      <c r="EB122">
        <v>2</v>
      </c>
      <c r="EC122">
        <v>2</v>
      </c>
      <c r="ED122">
        <v>2</v>
      </c>
      <c r="EE122">
        <v>2</v>
      </c>
      <c r="EF122">
        <v>3</v>
      </c>
      <c r="EG122">
        <v>4</v>
      </c>
      <c r="EH122">
        <v>3</v>
      </c>
      <c r="EI122">
        <v>4</v>
      </c>
      <c r="EJ122">
        <v>2</v>
      </c>
      <c r="EK122">
        <v>4</v>
      </c>
      <c r="EL122">
        <v>3</v>
      </c>
      <c r="EM122">
        <v>4</v>
      </c>
      <c r="EN122">
        <v>3</v>
      </c>
      <c r="EO122">
        <v>4</v>
      </c>
      <c r="EP122">
        <v>3</v>
      </c>
      <c r="EQ122">
        <v>4</v>
      </c>
      <c r="ER122">
        <v>4</v>
      </c>
      <c r="ES122">
        <v>1</v>
      </c>
      <c r="ET122">
        <v>2</v>
      </c>
      <c r="EU122">
        <v>2</v>
      </c>
      <c r="EV122">
        <v>2</v>
      </c>
      <c r="EW122">
        <v>3</v>
      </c>
      <c r="EX122">
        <v>3</v>
      </c>
      <c r="EY122">
        <v>2</v>
      </c>
      <c r="EZ122">
        <v>3</v>
      </c>
      <c r="FA122">
        <v>3</v>
      </c>
      <c r="FB122">
        <v>5</v>
      </c>
      <c r="FC122">
        <v>3</v>
      </c>
      <c r="FD122">
        <v>2</v>
      </c>
      <c r="FE122">
        <v>2</v>
      </c>
      <c r="FF122">
        <v>4</v>
      </c>
      <c r="FG122">
        <v>2</v>
      </c>
      <c r="FH122">
        <v>2</v>
      </c>
      <c r="FI122">
        <v>3</v>
      </c>
      <c r="FJ122">
        <v>1</v>
      </c>
      <c r="FK122">
        <v>2</v>
      </c>
      <c r="FL122">
        <v>1</v>
      </c>
      <c r="FM122">
        <v>2</v>
      </c>
      <c r="FN122">
        <v>1</v>
      </c>
      <c r="FO122">
        <v>2</v>
      </c>
      <c r="FP122">
        <v>3</v>
      </c>
      <c r="FQ122">
        <v>2</v>
      </c>
      <c r="FR122">
        <v>1</v>
      </c>
      <c r="FS122">
        <v>2</v>
      </c>
      <c r="FT122">
        <v>1</v>
      </c>
      <c r="FU122">
        <v>1</v>
      </c>
      <c r="FV122">
        <v>2</v>
      </c>
      <c r="FW122">
        <v>3</v>
      </c>
      <c r="FX122">
        <v>1</v>
      </c>
      <c r="FY122">
        <v>1</v>
      </c>
      <c r="FZ122">
        <v>3</v>
      </c>
      <c r="GA122" s="7" t="str">
        <f t="shared" si="200"/>
        <v>018SP23</v>
      </c>
      <c r="GB122" s="25" t="str">
        <f t="shared" si="174"/>
        <v>Male</v>
      </c>
      <c r="GC122" s="5" t="str">
        <f t="shared" si="191"/>
        <v>male</v>
      </c>
      <c r="GD122" s="5" t="str">
        <f t="shared" si="179"/>
        <v>19</v>
      </c>
      <c r="GE122" s="5" t="str">
        <f t="shared" si="180"/>
        <v>White</v>
      </c>
      <c r="GF122" s="5" t="str">
        <f t="shared" si="181"/>
        <v>notHisp/Lat</v>
      </c>
      <c r="GG122" s="5">
        <f t="shared" si="182"/>
        <v>0</v>
      </c>
      <c r="GH122" s="5">
        <f t="shared" si="183"/>
        <v>0</v>
      </c>
      <c r="GI122" s="5">
        <f t="shared" si="184"/>
        <v>1</v>
      </c>
      <c r="GJ122" s="5">
        <f t="shared" si="185"/>
        <v>1</v>
      </c>
      <c r="GK122" s="5">
        <f t="shared" si="186"/>
        <v>0</v>
      </c>
      <c r="GL122" s="5">
        <f t="shared" si="187"/>
        <v>1</v>
      </c>
      <c r="GM122" s="5">
        <f t="shared" si="188"/>
        <v>2</v>
      </c>
      <c r="GN122" s="5">
        <f t="shared" si="189"/>
        <v>2</v>
      </c>
      <c r="GO122" s="5">
        <f t="shared" si="190"/>
        <v>2</v>
      </c>
      <c r="GP122" s="2"/>
      <c r="GQ122" s="5">
        <f t="shared" si="175"/>
        <v>14</v>
      </c>
      <c r="GR122" s="5">
        <f t="shared" si="176"/>
        <v>15</v>
      </c>
      <c r="GS122" s="5">
        <f t="shared" si="177"/>
        <v>19</v>
      </c>
      <c r="GT122" s="5">
        <f t="shared" si="178"/>
        <v>21</v>
      </c>
      <c r="GU122" s="27" t="s">
        <v>10</v>
      </c>
      <c r="GV122" s="27" t="s">
        <v>10</v>
      </c>
      <c r="GW122" s="27" t="s">
        <v>10</v>
      </c>
      <c r="GX122" s="27" t="s">
        <v>10</v>
      </c>
      <c r="GY122" s="27" t="s">
        <v>10</v>
      </c>
      <c r="GZ122" s="27" t="s">
        <v>10</v>
      </c>
      <c r="HA122" s="27" t="s">
        <v>10</v>
      </c>
      <c r="HB122" s="5">
        <f t="shared" si="192"/>
        <v>15</v>
      </c>
      <c r="HC122" s="5" t="str">
        <f t="shared" si="201"/>
        <v>ok</v>
      </c>
      <c r="HD122" s="23">
        <v>2.5234486457214145E-2</v>
      </c>
      <c r="HE122" s="23">
        <f t="shared" si="202"/>
        <v>3.6795437098144936</v>
      </c>
      <c r="HF122" s="23">
        <v>0.96296296296296291</v>
      </c>
      <c r="HG122" s="23">
        <v>0.44444444444444442</v>
      </c>
      <c r="HH122" s="5">
        <f t="shared" si="213"/>
        <v>88</v>
      </c>
      <c r="HI122" s="5">
        <f t="shared" si="204"/>
        <v>17</v>
      </c>
      <c r="HJ122" s="5">
        <f t="shared" si="214"/>
        <v>18</v>
      </c>
      <c r="HK122" s="5">
        <f t="shared" si="206"/>
        <v>3</v>
      </c>
      <c r="HL122" s="5">
        <f t="shared" si="207"/>
        <v>6</v>
      </c>
      <c r="HM122" s="5">
        <f t="shared" si="208"/>
        <v>15</v>
      </c>
      <c r="HN122" s="5">
        <f t="shared" si="209"/>
        <v>7</v>
      </c>
      <c r="HO122" s="5">
        <f t="shared" si="210"/>
        <v>6</v>
      </c>
      <c r="HP122" s="5">
        <f t="shared" si="211"/>
        <v>14</v>
      </c>
      <c r="HQ122" s="5">
        <f t="shared" si="212"/>
        <v>8</v>
      </c>
    </row>
    <row r="123" spans="1:225" x14ac:dyDescent="0.25">
      <c r="A123" s="11" t="s">
        <v>114</v>
      </c>
      <c r="B123" s="13" t="s">
        <v>771</v>
      </c>
      <c r="C123" s="13" t="s">
        <v>780</v>
      </c>
      <c r="D123" s="13" t="s">
        <v>766</v>
      </c>
      <c r="E123" s="12">
        <v>1</v>
      </c>
      <c r="F123" s="12">
        <v>2</v>
      </c>
      <c r="G123" s="12">
        <v>2</v>
      </c>
      <c r="H123" s="12">
        <v>1</v>
      </c>
      <c r="I123" s="12">
        <v>2</v>
      </c>
      <c r="J123" s="12">
        <v>1</v>
      </c>
      <c r="K123" s="12">
        <v>2</v>
      </c>
      <c r="L123" s="12">
        <v>3</v>
      </c>
      <c r="M123" s="12">
        <v>2</v>
      </c>
      <c r="N123" s="12">
        <v>2</v>
      </c>
      <c r="O123" s="16">
        <v>0</v>
      </c>
      <c r="P123" s="16">
        <v>0</v>
      </c>
      <c r="Q123" s="16">
        <v>2</v>
      </c>
      <c r="R123" s="16">
        <v>0</v>
      </c>
      <c r="S123" s="16">
        <v>1</v>
      </c>
      <c r="T123" s="16">
        <v>1</v>
      </c>
      <c r="U123" s="16">
        <v>2</v>
      </c>
      <c r="V123" s="16">
        <v>1</v>
      </c>
      <c r="W123" s="16">
        <v>0</v>
      </c>
      <c r="X123" s="16">
        <v>0</v>
      </c>
      <c r="Y123" s="16">
        <v>0</v>
      </c>
      <c r="Z123" s="16">
        <v>0</v>
      </c>
      <c r="AA123" s="16">
        <v>2</v>
      </c>
      <c r="AB123" s="16">
        <v>1</v>
      </c>
      <c r="AC123" s="16">
        <v>1</v>
      </c>
      <c r="AD123" s="16">
        <v>1</v>
      </c>
      <c r="AE123" s="16">
        <v>1</v>
      </c>
      <c r="AF123" s="16">
        <v>1</v>
      </c>
      <c r="AG123" s="16">
        <v>1</v>
      </c>
      <c r="AH123" s="16">
        <v>2</v>
      </c>
      <c r="AI123" s="16">
        <v>0</v>
      </c>
      <c r="AJ123">
        <v>1</v>
      </c>
      <c r="AK123">
        <v>3</v>
      </c>
      <c r="AL123">
        <v>2</v>
      </c>
      <c r="AM123">
        <v>2</v>
      </c>
      <c r="AN123">
        <v>1</v>
      </c>
      <c r="AO123">
        <v>1</v>
      </c>
      <c r="AP123">
        <v>1</v>
      </c>
      <c r="AQ123">
        <v>2</v>
      </c>
      <c r="AR123">
        <v>3</v>
      </c>
      <c r="AS123">
        <v>3</v>
      </c>
      <c r="AT123">
        <v>3</v>
      </c>
      <c r="AU123">
        <v>3</v>
      </c>
      <c r="AV123">
        <v>2</v>
      </c>
      <c r="AW123">
        <v>1</v>
      </c>
      <c r="AX123">
        <v>2</v>
      </c>
      <c r="AY123">
        <v>1</v>
      </c>
      <c r="AZ123">
        <v>1</v>
      </c>
      <c r="BA123">
        <v>1</v>
      </c>
      <c r="BB123">
        <v>1</v>
      </c>
      <c r="BC123">
        <v>1</v>
      </c>
      <c r="BD123">
        <v>2</v>
      </c>
      <c r="BE123">
        <v>2</v>
      </c>
      <c r="BF123">
        <v>1</v>
      </c>
      <c r="BG123">
        <v>2</v>
      </c>
      <c r="BH123">
        <v>3</v>
      </c>
      <c r="BI123">
        <v>3</v>
      </c>
      <c r="BJ123">
        <v>2</v>
      </c>
      <c r="BK123">
        <v>4</v>
      </c>
      <c r="BL123">
        <v>2</v>
      </c>
      <c r="BM123">
        <v>3</v>
      </c>
      <c r="BN123">
        <v>2</v>
      </c>
      <c r="BO123">
        <v>4</v>
      </c>
      <c r="BP123">
        <v>2</v>
      </c>
      <c r="BQ123">
        <v>3</v>
      </c>
      <c r="BR123">
        <v>2</v>
      </c>
      <c r="BS123">
        <v>3</v>
      </c>
      <c r="BT123">
        <v>4</v>
      </c>
      <c r="BU123">
        <v>2</v>
      </c>
      <c r="BV123">
        <v>4</v>
      </c>
      <c r="BW123">
        <v>3</v>
      </c>
      <c r="BX123">
        <v>2</v>
      </c>
      <c r="BY123">
        <v>1</v>
      </c>
      <c r="BZ123">
        <v>3</v>
      </c>
      <c r="CA123">
        <v>4</v>
      </c>
      <c r="CB123">
        <v>2</v>
      </c>
      <c r="CC123">
        <v>2</v>
      </c>
      <c r="CD123">
        <v>1</v>
      </c>
      <c r="CE123">
        <v>2</v>
      </c>
      <c r="CF123">
        <v>3</v>
      </c>
      <c r="CG123">
        <v>2</v>
      </c>
      <c r="CH123">
        <v>2</v>
      </c>
      <c r="CI123">
        <v>2</v>
      </c>
      <c r="CJ123">
        <v>3</v>
      </c>
      <c r="CK123">
        <v>3</v>
      </c>
      <c r="CL123">
        <v>2</v>
      </c>
      <c r="CM123">
        <v>0</v>
      </c>
      <c r="CN123">
        <v>0</v>
      </c>
      <c r="CO123">
        <v>1</v>
      </c>
      <c r="CP123">
        <v>2</v>
      </c>
      <c r="CQ123">
        <v>2</v>
      </c>
      <c r="CR123">
        <v>2</v>
      </c>
      <c r="CS123">
        <v>2</v>
      </c>
      <c r="CT123">
        <v>2</v>
      </c>
      <c r="CU123">
        <v>1</v>
      </c>
      <c r="CV123">
        <v>1</v>
      </c>
      <c r="CW123">
        <v>2</v>
      </c>
      <c r="CX123">
        <v>1</v>
      </c>
      <c r="CY123">
        <v>1</v>
      </c>
      <c r="CZ123">
        <v>2</v>
      </c>
      <c r="DA123">
        <v>2</v>
      </c>
      <c r="DB123">
        <v>1</v>
      </c>
      <c r="DC123">
        <v>1</v>
      </c>
      <c r="DD123">
        <v>1</v>
      </c>
      <c r="DE123">
        <v>2</v>
      </c>
      <c r="DF123">
        <v>1</v>
      </c>
      <c r="DG123">
        <v>1</v>
      </c>
      <c r="DH123">
        <v>2</v>
      </c>
      <c r="DI123">
        <v>2</v>
      </c>
      <c r="DJ123">
        <v>1</v>
      </c>
      <c r="DK123">
        <v>1</v>
      </c>
      <c r="DL123">
        <v>2</v>
      </c>
      <c r="DM123">
        <v>1</v>
      </c>
      <c r="DN123">
        <v>1</v>
      </c>
      <c r="DO123">
        <v>1</v>
      </c>
      <c r="DP123">
        <v>1</v>
      </c>
      <c r="DQ123">
        <v>1</v>
      </c>
      <c r="DR123">
        <v>1</v>
      </c>
      <c r="DS123">
        <v>1</v>
      </c>
      <c r="DT123">
        <v>2</v>
      </c>
      <c r="DU123">
        <v>1</v>
      </c>
      <c r="DV123">
        <v>1</v>
      </c>
      <c r="DW123">
        <v>1</v>
      </c>
      <c r="DX123">
        <v>1</v>
      </c>
      <c r="DY123">
        <v>1</v>
      </c>
      <c r="DZ123">
        <v>1</v>
      </c>
      <c r="EA123">
        <v>1</v>
      </c>
      <c r="EB123">
        <v>2</v>
      </c>
      <c r="EC123">
        <v>5</v>
      </c>
      <c r="ED123">
        <v>2</v>
      </c>
      <c r="EE123">
        <v>2</v>
      </c>
      <c r="EF123">
        <v>2</v>
      </c>
      <c r="EG123">
        <v>4</v>
      </c>
      <c r="EH123">
        <v>1</v>
      </c>
      <c r="EI123">
        <v>5</v>
      </c>
      <c r="EJ123">
        <v>4</v>
      </c>
      <c r="EK123">
        <v>1</v>
      </c>
      <c r="EL123">
        <v>2</v>
      </c>
      <c r="EM123">
        <v>1</v>
      </c>
      <c r="EN123">
        <v>1</v>
      </c>
      <c r="EO123">
        <v>3</v>
      </c>
      <c r="EP123">
        <v>2</v>
      </c>
      <c r="EQ123">
        <v>1</v>
      </c>
      <c r="ER123">
        <v>2</v>
      </c>
      <c r="ES123">
        <v>1</v>
      </c>
      <c r="ET123">
        <v>2</v>
      </c>
      <c r="EU123">
        <v>1</v>
      </c>
      <c r="EV123">
        <v>2</v>
      </c>
      <c r="EW123">
        <v>2</v>
      </c>
      <c r="EX123">
        <v>3</v>
      </c>
      <c r="EY123">
        <v>2</v>
      </c>
      <c r="EZ123">
        <v>2</v>
      </c>
      <c r="FA123">
        <v>2</v>
      </c>
      <c r="FB123">
        <v>4</v>
      </c>
      <c r="FC123">
        <v>2</v>
      </c>
      <c r="FD123">
        <v>2</v>
      </c>
      <c r="FE123">
        <v>1</v>
      </c>
      <c r="FF123">
        <v>3</v>
      </c>
      <c r="FG123">
        <v>2</v>
      </c>
      <c r="FH123">
        <v>2</v>
      </c>
      <c r="FI123">
        <v>3</v>
      </c>
      <c r="FJ123">
        <v>2</v>
      </c>
      <c r="FK123">
        <v>1</v>
      </c>
      <c r="FL123">
        <v>2</v>
      </c>
      <c r="FM123">
        <v>3</v>
      </c>
      <c r="FN123">
        <v>2</v>
      </c>
      <c r="FO123">
        <v>1</v>
      </c>
      <c r="FP123">
        <v>3</v>
      </c>
      <c r="FQ123">
        <v>3</v>
      </c>
      <c r="FR123">
        <v>2</v>
      </c>
      <c r="FS123">
        <v>3</v>
      </c>
      <c r="FT123">
        <v>1</v>
      </c>
      <c r="FU123">
        <v>3</v>
      </c>
      <c r="FV123">
        <v>1</v>
      </c>
      <c r="FW123">
        <v>3</v>
      </c>
      <c r="FX123">
        <v>1</v>
      </c>
      <c r="FY123">
        <v>2</v>
      </c>
      <c r="FZ123">
        <v>3</v>
      </c>
      <c r="GA123" s="7" t="str">
        <f t="shared" si="200"/>
        <v>019SP23</v>
      </c>
      <c r="GB123" s="25" t="str">
        <f t="shared" si="174"/>
        <v>Male</v>
      </c>
      <c r="GC123" s="5" t="str">
        <f t="shared" si="191"/>
        <v>male</v>
      </c>
      <c r="GD123" s="5" t="str">
        <f t="shared" si="179"/>
        <v>20</v>
      </c>
      <c r="GE123" s="5" t="str">
        <f t="shared" si="180"/>
        <v>White</v>
      </c>
      <c r="GF123" s="5" t="str">
        <f t="shared" si="181"/>
        <v>Hisp/Lat</v>
      </c>
      <c r="GG123" s="5">
        <f t="shared" si="182"/>
        <v>0</v>
      </c>
      <c r="GH123" s="5">
        <f t="shared" si="183"/>
        <v>0</v>
      </c>
      <c r="GI123" s="5">
        <f t="shared" si="184"/>
        <v>1</v>
      </c>
      <c r="GJ123" s="5">
        <f t="shared" si="185"/>
        <v>0</v>
      </c>
      <c r="GK123" s="5">
        <f t="shared" si="186"/>
        <v>1</v>
      </c>
      <c r="GL123" s="5">
        <f t="shared" si="187"/>
        <v>2</v>
      </c>
      <c r="GM123" s="5">
        <f t="shared" si="188"/>
        <v>3</v>
      </c>
      <c r="GN123" s="5">
        <f t="shared" si="189"/>
        <v>2</v>
      </c>
      <c r="GO123" s="5">
        <f t="shared" si="190"/>
        <v>2</v>
      </c>
      <c r="GP123" s="2"/>
      <c r="GQ123" s="5">
        <f t="shared" si="175"/>
        <v>10</v>
      </c>
      <c r="GR123" s="5">
        <f t="shared" si="176"/>
        <v>13</v>
      </c>
      <c r="GS123" s="5">
        <f t="shared" si="177"/>
        <v>19</v>
      </c>
      <c r="GT123" s="5">
        <f t="shared" si="178"/>
        <v>22</v>
      </c>
      <c r="GU123" s="27" t="s">
        <v>10</v>
      </c>
      <c r="GV123" s="27" t="s">
        <v>10</v>
      </c>
      <c r="GW123" s="27" t="s">
        <v>10</v>
      </c>
      <c r="GX123" s="27" t="s">
        <v>10</v>
      </c>
      <c r="GY123" s="27" t="s">
        <v>10</v>
      </c>
      <c r="GZ123" s="27" t="s">
        <v>10</v>
      </c>
      <c r="HA123" s="27" t="s">
        <v>10</v>
      </c>
      <c r="HB123" s="5">
        <f t="shared" si="192"/>
        <v>15</v>
      </c>
      <c r="HC123" s="5" t="str">
        <f t="shared" si="201"/>
        <v>ok</v>
      </c>
      <c r="HD123" s="23">
        <v>6.4584558164648059E-2</v>
      </c>
      <c r="HE123" s="23">
        <f t="shared" si="202"/>
        <v>2.7397799344665916</v>
      </c>
      <c r="HF123" s="23">
        <v>1</v>
      </c>
      <c r="HG123" s="23">
        <v>0.22222222222222221</v>
      </c>
      <c r="HH123" s="5">
        <f t="shared" si="213"/>
        <v>67</v>
      </c>
      <c r="HI123" s="5">
        <f t="shared" si="204"/>
        <v>15</v>
      </c>
      <c r="HJ123" s="5">
        <f t="shared" si="214"/>
        <v>13</v>
      </c>
      <c r="HK123" s="5">
        <f t="shared" si="206"/>
        <v>3</v>
      </c>
      <c r="HL123" s="5">
        <f t="shared" si="207"/>
        <v>4</v>
      </c>
      <c r="HM123" s="5">
        <f t="shared" si="208"/>
        <v>10</v>
      </c>
      <c r="HN123" s="5">
        <f t="shared" si="209"/>
        <v>10</v>
      </c>
      <c r="HO123" s="5">
        <f t="shared" si="210"/>
        <v>7</v>
      </c>
      <c r="HP123" s="5">
        <f t="shared" si="211"/>
        <v>16</v>
      </c>
      <c r="HQ123" s="5">
        <f t="shared" si="212"/>
        <v>8</v>
      </c>
    </row>
    <row r="124" spans="1:225" x14ac:dyDescent="0.25">
      <c r="A124" s="11" t="s">
        <v>116</v>
      </c>
      <c r="B124" s="13" t="s">
        <v>774</v>
      </c>
      <c r="C124" s="13" t="s">
        <v>775</v>
      </c>
      <c r="D124" s="13" t="s">
        <v>766</v>
      </c>
      <c r="E124" s="12">
        <v>2</v>
      </c>
      <c r="F124" s="12">
        <v>1</v>
      </c>
      <c r="G124" s="12">
        <v>2</v>
      </c>
      <c r="H124" s="12">
        <v>2</v>
      </c>
      <c r="I124" s="12">
        <v>2</v>
      </c>
      <c r="J124" s="12">
        <v>2</v>
      </c>
      <c r="K124" s="12">
        <v>2</v>
      </c>
      <c r="L124" s="12">
        <v>3</v>
      </c>
      <c r="M124" s="12">
        <v>2</v>
      </c>
      <c r="N124" s="12">
        <v>2</v>
      </c>
      <c r="O124" s="16">
        <v>0</v>
      </c>
      <c r="P124" s="16">
        <v>0</v>
      </c>
      <c r="Q124" s="16">
        <v>1</v>
      </c>
      <c r="R124" s="16">
        <v>1</v>
      </c>
      <c r="S124" s="16">
        <v>0</v>
      </c>
      <c r="T124" s="16">
        <v>0</v>
      </c>
      <c r="U124" s="16">
        <v>1</v>
      </c>
      <c r="V124" s="16">
        <v>1</v>
      </c>
      <c r="W124" s="16">
        <v>0</v>
      </c>
      <c r="X124" s="16">
        <v>0</v>
      </c>
      <c r="Y124" s="16">
        <v>0</v>
      </c>
      <c r="Z124" s="16">
        <v>0</v>
      </c>
      <c r="AA124" s="16">
        <v>2</v>
      </c>
      <c r="AB124" s="16">
        <v>0</v>
      </c>
      <c r="AC124" s="16">
        <v>1</v>
      </c>
      <c r="AD124" s="16">
        <v>2</v>
      </c>
      <c r="AE124" s="16">
        <v>1</v>
      </c>
      <c r="AF124" s="16">
        <v>1</v>
      </c>
      <c r="AG124" s="16">
        <v>1</v>
      </c>
      <c r="AH124" s="16">
        <v>2</v>
      </c>
      <c r="AI124" s="16">
        <v>0</v>
      </c>
      <c r="AJ124">
        <v>2</v>
      </c>
      <c r="AK124">
        <v>3</v>
      </c>
      <c r="AL124">
        <v>2</v>
      </c>
      <c r="AM124">
        <v>1</v>
      </c>
      <c r="AN124">
        <v>1</v>
      </c>
      <c r="AO124">
        <v>2</v>
      </c>
      <c r="AP124">
        <v>2</v>
      </c>
      <c r="AQ124">
        <v>3</v>
      </c>
      <c r="AR124">
        <v>3</v>
      </c>
      <c r="AS124">
        <v>2</v>
      </c>
      <c r="AT124">
        <v>3</v>
      </c>
      <c r="AU124">
        <v>3</v>
      </c>
      <c r="AV124">
        <v>2</v>
      </c>
      <c r="AW124">
        <v>4</v>
      </c>
      <c r="AX124">
        <v>3</v>
      </c>
      <c r="AY124">
        <v>2</v>
      </c>
      <c r="AZ124">
        <v>3</v>
      </c>
      <c r="BA124">
        <v>2</v>
      </c>
      <c r="BB124">
        <v>2</v>
      </c>
      <c r="BC124">
        <v>1</v>
      </c>
      <c r="BD124">
        <v>2</v>
      </c>
      <c r="BE124">
        <v>4</v>
      </c>
      <c r="BF124">
        <v>1</v>
      </c>
      <c r="BG124">
        <v>2</v>
      </c>
      <c r="BH124">
        <v>3</v>
      </c>
      <c r="BI124">
        <v>2</v>
      </c>
      <c r="BJ124">
        <v>1</v>
      </c>
      <c r="BK124">
        <v>2</v>
      </c>
      <c r="BL124">
        <v>1</v>
      </c>
      <c r="BM124">
        <v>4</v>
      </c>
      <c r="BN124">
        <v>3</v>
      </c>
      <c r="BO124">
        <v>3</v>
      </c>
      <c r="BP124">
        <v>2</v>
      </c>
      <c r="BQ124">
        <v>2</v>
      </c>
      <c r="BR124">
        <v>3</v>
      </c>
      <c r="BS124">
        <v>3</v>
      </c>
      <c r="BT124">
        <v>3</v>
      </c>
      <c r="BU124">
        <v>1</v>
      </c>
      <c r="BV124">
        <v>4</v>
      </c>
      <c r="BW124">
        <v>3</v>
      </c>
      <c r="BX124">
        <v>2</v>
      </c>
      <c r="BY124">
        <v>1</v>
      </c>
      <c r="BZ124">
        <v>1</v>
      </c>
      <c r="CA124">
        <v>3</v>
      </c>
      <c r="CB124">
        <v>1</v>
      </c>
      <c r="CC124">
        <v>3</v>
      </c>
      <c r="CD124">
        <v>1</v>
      </c>
      <c r="CE124">
        <v>2</v>
      </c>
      <c r="CF124">
        <v>2</v>
      </c>
      <c r="CG124">
        <v>2</v>
      </c>
      <c r="CH124">
        <v>3</v>
      </c>
      <c r="CI124">
        <v>4</v>
      </c>
      <c r="CJ124">
        <v>2</v>
      </c>
      <c r="CK124">
        <v>3</v>
      </c>
      <c r="CL124">
        <v>2</v>
      </c>
      <c r="CM124">
        <v>1</v>
      </c>
      <c r="CN124">
        <v>1</v>
      </c>
      <c r="CO124">
        <v>1</v>
      </c>
      <c r="CP124">
        <v>2</v>
      </c>
      <c r="CQ124">
        <v>1</v>
      </c>
      <c r="CR124">
        <v>2</v>
      </c>
      <c r="CS124">
        <v>2</v>
      </c>
      <c r="CT124">
        <v>1</v>
      </c>
      <c r="CU124">
        <v>1</v>
      </c>
      <c r="CV124">
        <v>1</v>
      </c>
      <c r="CW124">
        <v>2</v>
      </c>
      <c r="CX124">
        <v>1</v>
      </c>
      <c r="CY124">
        <v>1</v>
      </c>
      <c r="CZ124">
        <v>2</v>
      </c>
      <c r="DA124">
        <v>2</v>
      </c>
      <c r="DB124">
        <v>1</v>
      </c>
      <c r="DC124">
        <v>1</v>
      </c>
      <c r="DD124">
        <v>2</v>
      </c>
      <c r="DE124">
        <v>2</v>
      </c>
      <c r="DF124">
        <v>1</v>
      </c>
      <c r="DG124">
        <v>1</v>
      </c>
      <c r="DH124">
        <v>2</v>
      </c>
      <c r="DI124">
        <v>2</v>
      </c>
      <c r="DJ124">
        <v>1</v>
      </c>
      <c r="DK124">
        <v>1</v>
      </c>
      <c r="DL124">
        <v>2</v>
      </c>
      <c r="DM124">
        <v>1</v>
      </c>
      <c r="DN124">
        <v>1</v>
      </c>
      <c r="DO124">
        <v>1</v>
      </c>
      <c r="DP124">
        <v>1</v>
      </c>
      <c r="DQ124">
        <v>1</v>
      </c>
      <c r="DR124">
        <v>1</v>
      </c>
      <c r="DS124">
        <v>1</v>
      </c>
      <c r="DT124">
        <v>2</v>
      </c>
      <c r="DU124">
        <v>1</v>
      </c>
      <c r="DV124">
        <v>1</v>
      </c>
      <c r="DW124">
        <v>1</v>
      </c>
      <c r="DX124">
        <v>2</v>
      </c>
      <c r="DY124">
        <v>1</v>
      </c>
      <c r="DZ124">
        <v>2</v>
      </c>
      <c r="EA124">
        <v>1</v>
      </c>
      <c r="EB124">
        <v>2</v>
      </c>
      <c r="EC124">
        <v>2</v>
      </c>
      <c r="ED124">
        <v>3</v>
      </c>
      <c r="EE124">
        <v>1</v>
      </c>
      <c r="EF124">
        <v>1</v>
      </c>
      <c r="EG124">
        <v>2</v>
      </c>
      <c r="EH124">
        <v>1</v>
      </c>
      <c r="EI124">
        <v>3</v>
      </c>
      <c r="EJ124">
        <v>2</v>
      </c>
      <c r="EK124">
        <v>1</v>
      </c>
      <c r="EL124">
        <v>1</v>
      </c>
      <c r="EM124">
        <v>1</v>
      </c>
      <c r="EN124">
        <v>1</v>
      </c>
      <c r="EO124">
        <v>2</v>
      </c>
      <c r="EP124">
        <v>2</v>
      </c>
      <c r="EQ124">
        <v>1</v>
      </c>
      <c r="ER124">
        <v>1</v>
      </c>
      <c r="ES124">
        <v>1</v>
      </c>
      <c r="ET124">
        <v>1</v>
      </c>
      <c r="EU124">
        <v>1</v>
      </c>
      <c r="EV124">
        <v>1</v>
      </c>
      <c r="EW124">
        <v>1</v>
      </c>
      <c r="EX124">
        <v>1</v>
      </c>
      <c r="EY124">
        <v>1</v>
      </c>
      <c r="EZ124">
        <v>1</v>
      </c>
      <c r="FA124">
        <v>1</v>
      </c>
      <c r="FB124">
        <v>1</v>
      </c>
      <c r="FC124">
        <v>1</v>
      </c>
      <c r="FD124">
        <v>2</v>
      </c>
      <c r="FE124">
        <v>1</v>
      </c>
      <c r="FF124">
        <v>1</v>
      </c>
      <c r="FG124">
        <v>2</v>
      </c>
      <c r="FH124">
        <v>1</v>
      </c>
      <c r="FI124">
        <v>2</v>
      </c>
      <c r="FJ124">
        <v>3</v>
      </c>
      <c r="FK124">
        <v>2</v>
      </c>
      <c r="FL124">
        <v>3</v>
      </c>
      <c r="FM124">
        <v>1</v>
      </c>
      <c r="FN124">
        <v>2</v>
      </c>
      <c r="FO124">
        <v>3</v>
      </c>
      <c r="FP124">
        <v>2</v>
      </c>
      <c r="FQ124">
        <v>3</v>
      </c>
      <c r="FR124">
        <v>2</v>
      </c>
      <c r="FS124">
        <v>3</v>
      </c>
      <c r="FT124">
        <v>1</v>
      </c>
      <c r="FU124">
        <v>2</v>
      </c>
      <c r="FV124">
        <v>3</v>
      </c>
      <c r="FW124">
        <v>3</v>
      </c>
      <c r="FX124">
        <v>2</v>
      </c>
      <c r="FY124">
        <v>1</v>
      </c>
      <c r="FZ124">
        <v>2</v>
      </c>
      <c r="GA124" s="7" t="str">
        <f t="shared" si="200"/>
        <v>020SP23</v>
      </c>
      <c r="GB124" s="25" t="str">
        <f t="shared" si="174"/>
        <v>Male</v>
      </c>
      <c r="GC124" s="5" t="str">
        <f t="shared" si="191"/>
        <v>Male</v>
      </c>
      <c r="GD124" s="5" t="str">
        <f t="shared" si="179"/>
        <v>19</v>
      </c>
      <c r="GE124" s="5" t="str">
        <f t="shared" si="180"/>
        <v>White</v>
      </c>
      <c r="GF124" s="5" t="str">
        <f t="shared" si="181"/>
        <v>notHisp/Lat</v>
      </c>
      <c r="GG124" s="5">
        <f t="shared" si="182"/>
        <v>1</v>
      </c>
      <c r="GH124" s="5">
        <f t="shared" si="183"/>
        <v>0</v>
      </c>
      <c r="GI124" s="5">
        <f t="shared" si="184"/>
        <v>0</v>
      </c>
      <c r="GJ124" s="5">
        <f t="shared" si="185"/>
        <v>0</v>
      </c>
      <c r="GK124" s="5">
        <f t="shared" si="186"/>
        <v>0</v>
      </c>
      <c r="GL124" s="5">
        <f t="shared" si="187"/>
        <v>2</v>
      </c>
      <c r="GM124" s="5">
        <f t="shared" si="188"/>
        <v>3</v>
      </c>
      <c r="GN124" s="5">
        <f t="shared" si="189"/>
        <v>2</v>
      </c>
      <c r="GO124" s="5">
        <f t="shared" si="190"/>
        <v>2</v>
      </c>
      <c r="GP124" s="2"/>
      <c r="GQ124" s="5">
        <f t="shared" si="175"/>
        <v>10</v>
      </c>
      <c r="GR124" s="5">
        <f t="shared" si="176"/>
        <v>13</v>
      </c>
      <c r="GS124" s="5">
        <f t="shared" si="177"/>
        <v>15</v>
      </c>
      <c r="GT124" s="5">
        <f t="shared" si="178"/>
        <v>21</v>
      </c>
      <c r="GU124" s="27" t="s">
        <v>10</v>
      </c>
      <c r="GV124" s="27" t="s">
        <v>10</v>
      </c>
      <c r="GW124" s="27" t="s">
        <v>10</v>
      </c>
      <c r="GX124" s="27" t="s">
        <v>10</v>
      </c>
      <c r="GY124" s="27" t="s">
        <v>10</v>
      </c>
      <c r="GZ124" s="27" t="s">
        <v>10</v>
      </c>
      <c r="HA124" s="27" t="s">
        <v>10</v>
      </c>
      <c r="HB124" s="5">
        <f t="shared" si="192"/>
        <v>19</v>
      </c>
      <c r="HC124" s="5" t="str">
        <f t="shared" si="201"/>
        <v>ok</v>
      </c>
      <c r="HD124" s="23">
        <v>3.436168896925007E-2</v>
      </c>
      <c r="HE124" s="23">
        <f t="shared" si="202"/>
        <v>3.3708130279737452</v>
      </c>
      <c r="HF124" s="23">
        <v>0.92592592592592593</v>
      </c>
      <c r="HG124" s="23">
        <v>0.44444444444444442</v>
      </c>
      <c r="HH124" s="5">
        <f t="shared" si="213"/>
        <v>40</v>
      </c>
      <c r="HI124" s="5">
        <f t="shared" si="204"/>
        <v>8</v>
      </c>
      <c r="HJ124" s="5">
        <f t="shared" si="214"/>
        <v>10</v>
      </c>
      <c r="HK124" s="5">
        <f t="shared" si="206"/>
        <v>2</v>
      </c>
      <c r="HL124" s="5">
        <f t="shared" si="207"/>
        <v>2</v>
      </c>
      <c r="HM124" s="5">
        <f t="shared" si="208"/>
        <v>10</v>
      </c>
      <c r="HN124" s="5">
        <f t="shared" si="209"/>
        <v>9</v>
      </c>
      <c r="HO124" s="5">
        <f t="shared" si="210"/>
        <v>6</v>
      </c>
      <c r="HP124" s="5">
        <f t="shared" si="211"/>
        <v>11</v>
      </c>
      <c r="HQ124" s="5">
        <f t="shared" si="212"/>
        <v>11</v>
      </c>
    </row>
    <row r="125" spans="1:225" x14ac:dyDescent="0.25">
      <c r="A125" s="11" t="s">
        <v>118</v>
      </c>
      <c r="B125" s="13" t="s">
        <v>941</v>
      </c>
      <c r="C125" s="13" t="s">
        <v>780</v>
      </c>
      <c r="D125" s="13" t="s">
        <v>766</v>
      </c>
      <c r="E125" s="12">
        <v>1</v>
      </c>
      <c r="F125" s="12">
        <v>2</v>
      </c>
      <c r="G125" s="12">
        <v>2</v>
      </c>
      <c r="H125" s="12">
        <v>1</v>
      </c>
      <c r="I125" s="12">
        <v>2</v>
      </c>
      <c r="J125" s="12">
        <v>2</v>
      </c>
      <c r="K125" s="12">
        <v>3</v>
      </c>
      <c r="L125" s="12">
        <v>3</v>
      </c>
      <c r="M125" s="12">
        <v>3</v>
      </c>
      <c r="N125" s="12">
        <v>3</v>
      </c>
      <c r="O125" s="16">
        <v>1</v>
      </c>
      <c r="P125" s="16">
        <v>1</v>
      </c>
      <c r="Q125" s="16">
        <v>2</v>
      </c>
      <c r="R125" s="16">
        <v>1</v>
      </c>
      <c r="S125" s="16">
        <v>1</v>
      </c>
      <c r="T125" s="16">
        <v>0</v>
      </c>
      <c r="U125" s="16">
        <v>2</v>
      </c>
      <c r="V125" s="16">
        <v>2</v>
      </c>
      <c r="W125" s="16">
        <v>1</v>
      </c>
      <c r="X125" s="16">
        <v>0</v>
      </c>
      <c r="Y125" s="16">
        <v>1</v>
      </c>
      <c r="Z125" s="16">
        <v>1</v>
      </c>
      <c r="AA125" s="16">
        <v>1</v>
      </c>
      <c r="AB125" s="16">
        <v>1</v>
      </c>
      <c r="AC125" s="16">
        <v>1</v>
      </c>
      <c r="AD125" s="16">
        <v>1</v>
      </c>
      <c r="AE125" s="16">
        <v>0</v>
      </c>
      <c r="AF125" s="16">
        <v>1</v>
      </c>
      <c r="AG125" s="16">
        <v>2</v>
      </c>
      <c r="AH125" s="16">
        <v>2</v>
      </c>
      <c r="AI125" s="16">
        <v>0</v>
      </c>
      <c r="AJ125">
        <v>2</v>
      </c>
      <c r="AK125">
        <v>3</v>
      </c>
      <c r="AL125">
        <v>3</v>
      </c>
      <c r="AM125">
        <v>2</v>
      </c>
      <c r="AN125">
        <v>4</v>
      </c>
      <c r="AO125">
        <v>2</v>
      </c>
      <c r="AP125">
        <v>1</v>
      </c>
      <c r="AQ125">
        <v>2</v>
      </c>
      <c r="AR125">
        <v>2</v>
      </c>
      <c r="AS125">
        <v>4</v>
      </c>
      <c r="AT125">
        <v>1</v>
      </c>
      <c r="AU125">
        <v>2</v>
      </c>
      <c r="AV125">
        <v>2</v>
      </c>
      <c r="AW125">
        <v>2</v>
      </c>
      <c r="AX125">
        <v>2</v>
      </c>
      <c r="AY125">
        <v>2</v>
      </c>
      <c r="AZ125">
        <v>2</v>
      </c>
      <c r="BA125">
        <v>1</v>
      </c>
      <c r="BB125">
        <v>1</v>
      </c>
      <c r="BC125">
        <v>3</v>
      </c>
      <c r="BD125">
        <v>3</v>
      </c>
      <c r="BE125">
        <v>3</v>
      </c>
      <c r="BF125">
        <v>2</v>
      </c>
      <c r="BG125">
        <v>1</v>
      </c>
      <c r="BH125">
        <v>2</v>
      </c>
      <c r="BI125">
        <v>2</v>
      </c>
      <c r="BJ125">
        <v>2</v>
      </c>
      <c r="BK125">
        <v>1</v>
      </c>
      <c r="BL125">
        <v>2</v>
      </c>
      <c r="BM125">
        <v>4</v>
      </c>
      <c r="BN125">
        <v>2</v>
      </c>
      <c r="BO125">
        <v>3</v>
      </c>
      <c r="BP125">
        <v>2</v>
      </c>
      <c r="BQ125">
        <v>1</v>
      </c>
      <c r="BR125">
        <v>2</v>
      </c>
      <c r="BS125">
        <v>2</v>
      </c>
      <c r="BT125">
        <v>2</v>
      </c>
      <c r="BU125">
        <v>2</v>
      </c>
      <c r="BV125">
        <v>1</v>
      </c>
      <c r="BW125">
        <v>1</v>
      </c>
      <c r="BX125">
        <v>2</v>
      </c>
      <c r="BY125">
        <v>2</v>
      </c>
      <c r="BZ125">
        <v>2</v>
      </c>
      <c r="CA125">
        <v>1</v>
      </c>
      <c r="CB125">
        <v>1</v>
      </c>
      <c r="CC125">
        <v>2</v>
      </c>
      <c r="CD125">
        <v>1</v>
      </c>
      <c r="CE125">
        <v>3</v>
      </c>
      <c r="CF125">
        <v>3</v>
      </c>
      <c r="CG125">
        <v>2</v>
      </c>
      <c r="CH125">
        <v>3</v>
      </c>
      <c r="CI125">
        <v>2</v>
      </c>
      <c r="CJ125">
        <v>3</v>
      </c>
      <c r="CK125">
        <v>2</v>
      </c>
      <c r="CL125">
        <v>1</v>
      </c>
      <c r="CM125">
        <v>2</v>
      </c>
      <c r="CN125">
        <v>2</v>
      </c>
      <c r="CO125">
        <v>0</v>
      </c>
      <c r="CP125">
        <v>1</v>
      </c>
      <c r="CQ125">
        <v>1</v>
      </c>
      <c r="CR125">
        <v>2</v>
      </c>
      <c r="CS125">
        <v>1</v>
      </c>
      <c r="CT125">
        <v>0</v>
      </c>
      <c r="CU125">
        <v>2</v>
      </c>
      <c r="CV125">
        <v>1</v>
      </c>
      <c r="CW125">
        <v>1</v>
      </c>
      <c r="CX125">
        <v>1</v>
      </c>
      <c r="CY125">
        <v>1</v>
      </c>
      <c r="CZ125">
        <v>1</v>
      </c>
      <c r="DA125">
        <v>0</v>
      </c>
      <c r="DB125">
        <v>1</v>
      </c>
      <c r="DC125">
        <v>2</v>
      </c>
      <c r="DD125">
        <v>1</v>
      </c>
      <c r="DE125">
        <v>2</v>
      </c>
      <c r="DF125">
        <v>2</v>
      </c>
      <c r="DG125">
        <v>1</v>
      </c>
      <c r="DH125">
        <v>2</v>
      </c>
      <c r="DI125">
        <v>2</v>
      </c>
      <c r="DJ125">
        <v>1</v>
      </c>
      <c r="DK125">
        <v>1</v>
      </c>
      <c r="DL125">
        <v>2</v>
      </c>
      <c r="DM125">
        <v>1</v>
      </c>
      <c r="DN125">
        <v>1</v>
      </c>
      <c r="DO125">
        <v>2</v>
      </c>
      <c r="DP125">
        <v>1</v>
      </c>
      <c r="DQ125">
        <v>1</v>
      </c>
      <c r="DR125">
        <v>1</v>
      </c>
      <c r="DS125">
        <v>1</v>
      </c>
      <c r="DT125">
        <v>2</v>
      </c>
      <c r="DU125">
        <v>1</v>
      </c>
      <c r="DV125">
        <v>2</v>
      </c>
      <c r="DW125">
        <v>1</v>
      </c>
      <c r="DX125">
        <v>2</v>
      </c>
      <c r="DY125">
        <v>1</v>
      </c>
      <c r="DZ125">
        <v>2</v>
      </c>
      <c r="EA125">
        <v>1</v>
      </c>
      <c r="EB125">
        <v>2</v>
      </c>
      <c r="EC125">
        <v>2</v>
      </c>
      <c r="ED125">
        <v>3</v>
      </c>
      <c r="EE125">
        <v>2</v>
      </c>
      <c r="EF125">
        <v>2</v>
      </c>
      <c r="EG125">
        <v>4</v>
      </c>
      <c r="EH125">
        <v>2</v>
      </c>
      <c r="EI125">
        <v>4</v>
      </c>
      <c r="EJ125">
        <v>3</v>
      </c>
      <c r="EK125">
        <v>4</v>
      </c>
      <c r="EL125">
        <v>4</v>
      </c>
      <c r="EM125">
        <v>2</v>
      </c>
      <c r="EN125">
        <v>2</v>
      </c>
      <c r="EO125">
        <v>3</v>
      </c>
      <c r="EP125">
        <v>4</v>
      </c>
      <c r="EQ125">
        <v>4</v>
      </c>
      <c r="ER125">
        <v>4</v>
      </c>
      <c r="ES125">
        <v>4</v>
      </c>
      <c r="ET125">
        <v>3</v>
      </c>
      <c r="EU125">
        <v>4</v>
      </c>
      <c r="EV125">
        <v>4</v>
      </c>
      <c r="EW125">
        <v>2</v>
      </c>
      <c r="EX125">
        <v>3</v>
      </c>
      <c r="EY125">
        <v>3</v>
      </c>
      <c r="EZ125">
        <v>3</v>
      </c>
      <c r="FA125">
        <v>3</v>
      </c>
      <c r="FB125">
        <v>4</v>
      </c>
      <c r="FC125">
        <v>4</v>
      </c>
      <c r="FD125">
        <v>2</v>
      </c>
      <c r="FE125">
        <v>2</v>
      </c>
      <c r="FF125">
        <v>2</v>
      </c>
      <c r="FG125">
        <v>1</v>
      </c>
      <c r="FH125">
        <v>3</v>
      </c>
      <c r="FI125">
        <v>2</v>
      </c>
      <c r="FJ125">
        <v>2</v>
      </c>
      <c r="FK125">
        <v>3</v>
      </c>
      <c r="FL125">
        <v>2</v>
      </c>
      <c r="FM125">
        <v>2</v>
      </c>
      <c r="FN125">
        <v>2</v>
      </c>
      <c r="FO125">
        <v>3</v>
      </c>
      <c r="FP125">
        <v>3</v>
      </c>
      <c r="FQ125">
        <v>2</v>
      </c>
      <c r="FR125">
        <v>2</v>
      </c>
      <c r="FS125">
        <v>2</v>
      </c>
      <c r="FT125">
        <v>3</v>
      </c>
      <c r="FU125">
        <v>3</v>
      </c>
      <c r="FV125">
        <v>3</v>
      </c>
      <c r="FW125">
        <v>4</v>
      </c>
      <c r="FX125">
        <v>4</v>
      </c>
      <c r="FY125">
        <v>3</v>
      </c>
      <c r="FZ125">
        <v>2</v>
      </c>
      <c r="GA125" s="7" t="str">
        <f t="shared" si="200"/>
        <v>021SP23</v>
      </c>
      <c r="GB125" s="25" t="str">
        <f t="shared" si="174"/>
        <v>Female</v>
      </c>
      <c r="GC125" s="5" t="str">
        <f t="shared" si="191"/>
        <v>girl</v>
      </c>
      <c r="GD125" s="5" t="str">
        <f t="shared" si="179"/>
        <v>20</v>
      </c>
      <c r="GE125" s="5" t="str">
        <f t="shared" si="180"/>
        <v>White</v>
      </c>
      <c r="GF125" s="5" t="str">
        <f t="shared" si="181"/>
        <v>Hisp/Lat</v>
      </c>
      <c r="GG125" s="5">
        <f t="shared" si="182"/>
        <v>0</v>
      </c>
      <c r="GH125" s="5">
        <f t="shared" si="183"/>
        <v>0</v>
      </c>
      <c r="GI125" s="5">
        <f t="shared" si="184"/>
        <v>1</v>
      </c>
      <c r="GJ125" s="5">
        <f t="shared" si="185"/>
        <v>0</v>
      </c>
      <c r="GK125" s="5">
        <f t="shared" si="186"/>
        <v>0</v>
      </c>
      <c r="GL125" s="5">
        <f t="shared" si="187"/>
        <v>3</v>
      </c>
      <c r="GM125" s="5">
        <f t="shared" si="188"/>
        <v>3</v>
      </c>
      <c r="GN125" s="5">
        <f t="shared" si="189"/>
        <v>3</v>
      </c>
      <c r="GO125" s="5">
        <f t="shared" si="190"/>
        <v>3</v>
      </c>
      <c r="GP125" s="2"/>
      <c r="GQ125" s="5">
        <f t="shared" si="175"/>
        <v>10</v>
      </c>
      <c r="GR125" s="5">
        <f t="shared" si="176"/>
        <v>7</v>
      </c>
      <c r="GS125" s="5">
        <f t="shared" si="177"/>
        <v>17</v>
      </c>
      <c r="GT125" s="5">
        <f t="shared" si="178"/>
        <v>23</v>
      </c>
      <c r="GU125" s="27" t="s">
        <v>10</v>
      </c>
      <c r="GV125" s="27" t="s">
        <v>10</v>
      </c>
      <c r="GW125" s="27" t="s">
        <v>10</v>
      </c>
      <c r="GX125" s="27" t="s">
        <v>10</v>
      </c>
      <c r="GY125" s="27" t="s">
        <v>10</v>
      </c>
      <c r="GZ125" s="27" t="s">
        <v>10</v>
      </c>
      <c r="HA125" s="27" t="s">
        <v>10</v>
      </c>
      <c r="HB125" s="5">
        <f t="shared" si="192"/>
        <v>23</v>
      </c>
      <c r="HC125" s="5" t="str">
        <f t="shared" si="201"/>
        <v>ok</v>
      </c>
      <c r="HD125" s="23">
        <v>9.9007966862236525E-3</v>
      </c>
      <c r="HE125" s="23">
        <f t="shared" si="202"/>
        <v>4.6151400517234755</v>
      </c>
      <c r="HF125" s="23">
        <v>0.96296296296296291</v>
      </c>
      <c r="HG125" s="23">
        <v>0.55555555555555558</v>
      </c>
      <c r="HH125" s="5">
        <f t="shared" si="213"/>
        <v>92</v>
      </c>
      <c r="HI125" s="5">
        <f t="shared" si="204"/>
        <v>20</v>
      </c>
      <c r="HJ125" s="5">
        <f t="shared" si="214"/>
        <v>19</v>
      </c>
      <c r="HK125" s="5">
        <f t="shared" si="206"/>
        <v>7</v>
      </c>
      <c r="HL125" s="5">
        <f t="shared" si="207"/>
        <v>4</v>
      </c>
      <c r="HM125" s="5">
        <f t="shared" si="208"/>
        <v>11</v>
      </c>
      <c r="HN125" s="5">
        <f t="shared" si="209"/>
        <v>7</v>
      </c>
      <c r="HO125" s="5">
        <f t="shared" si="210"/>
        <v>11</v>
      </c>
      <c r="HP125" s="5">
        <f t="shared" si="211"/>
        <v>7</v>
      </c>
      <c r="HQ125" s="5">
        <f t="shared" si="212"/>
        <v>9</v>
      </c>
    </row>
    <row r="126" spans="1:225" x14ac:dyDescent="0.25">
      <c r="A126" s="22" t="s">
        <v>972</v>
      </c>
      <c r="B126" s="12" t="s">
        <v>774</v>
      </c>
      <c r="C126" s="12" t="s">
        <v>765</v>
      </c>
      <c r="D126" s="12" t="s">
        <v>766</v>
      </c>
      <c r="E126" s="12">
        <v>1</v>
      </c>
      <c r="F126" s="12">
        <v>2</v>
      </c>
      <c r="G126" s="12">
        <v>2</v>
      </c>
      <c r="H126" s="12">
        <v>1</v>
      </c>
      <c r="I126" s="12">
        <v>2</v>
      </c>
      <c r="J126" s="12">
        <v>2</v>
      </c>
      <c r="K126" s="12">
        <v>2</v>
      </c>
      <c r="L126" s="12">
        <v>2</v>
      </c>
      <c r="M126" s="12">
        <v>3</v>
      </c>
      <c r="N126" s="12">
        <v>4</v>
      </c>
      <c r="O126">
        <v>1</v>
      </c>
      <c r="P126">
        <v>0</v>
      </c>
      <c r="Q126">
        <v>0</v>
      </c>
      <c r="R126">
        <v>1</v>
      </c>
      <c r="S126">
        <v>1</v>
      </c>
      <c r="T126">
        <v>0</v>
      </c>
      <c r="U126">
        <v>0</v>
      </c>
      <c r="V126">
        <v>2</v>
      </c>
      <c r="W126">
        <v>0</v>
      </c>
      <c r="X126">
        <v>0</v>
      </c>
      <c r="Y126">
        <v>2</v>
      </c>
      <c r="Z126">
        <v>0</v>
      </c>
      <c r="AA126">
        <v>3</v>
      </c>
      <c r="AB126">
        <v>0</v>
      </c>
      <c r="AC126">
        <v>2</v>
      </c>
      <c r="AD126">
        <v>3</v>
      </c>
      <c r="AE126">
        <v>0</v>
      </c>
      <c r="AF126">
        <v>1</v>
      </c>
      <c r="AG126">
        <v>1</v>
      </c>
      <c r="AH126">
        <v>2</v>
      </c>
      <c r="AI126">
        <v>1</v>
      </c>
      <c r="AJ126">
        <v>2</v>
      </c>
      <c r="AK126">
        <v>2</v>
      </c>
      <c r="AL126">
        <v>3</v>
      </c>
      <c r="AM126">
        <v>1</v>
      </c>
      <c r="AN126">
        <v>1</v>
      </c>
      <c r="AO126">
        <v>3</v>
      </c>
      <c r="AP126">
        <v>1</v>
      </c>
      <c r="AQ126">
        <v>4</v>
      </c>
      <c r="AR126">
        <v>2</v>
      </c>
      <c r="AS126">
        <v>1</v>
      </c>
      <c r="AT126">
        <v>2</v>
      </c>
      <c r="AU126">
        <v>2</v>
      </c>
      <c r="AV126">
        <v>2</v>
      </c>
      <c r="AW126">
        <v>2</v>
      </c>
      <c r="AX126">
        <v>1</v>
      </c>
      <c r="AY126">
        <v>3</v>
      </c>
      <c r="AZ126">
        <v>3</v>
      </c>
      <c r="BA126">
        <v>2</v>
      </c>
      <c r="BB126">
        <v>1</v>
      </c>
      <c r="BC126">
        <v>2</v>
      </c>
      <c r="BD126">
        <v>2</v>
      </c>
      <c r="BE126">
        <v>2</v>
      </c>
      <c r="BF126">
        <v>1</v>
      </c>
      <c r="BG126">
        <v>3</v>
      </c>
      <c r="BH126">
        <v>1</v>
      </c>
      <c r="BI126">
        <v>3</v>
      </c>
      <c r="BJ126">
        <v>4</v>
      </c>
      <c r="BK126">
        <v>3</v>
      </c>
      <c r="BL126">
        <v>3</v>
      </c>
      <c r="BM126">
        <v>3</v>
      </c>
      <c r="BN126">
        <v>1</v>
      </c>
      <c r="BO126">
        <v>3</v>
      </c>
      <c r="BP126">
        <v>2</v>
      </c>
      <c r="BQ126">
        <v>2</v>
      </c>
      <c r="BR126">
        <v>2</v>
      </c>
      <c r="BS126">
        <v>2</v>
      </c>
      <c r="BT126">
        <v>3</v>
      </c>
      <c r="BU126">
        <v>1</v>
      </c>
      <c r="BV126">
        <v>2</v>
      </c>
      <c r="BW126">
        <v>2</v>
      </c>
      <c r="BX126">
        <v>3</v>
      </c>
      <c r="BY126">
        <v>2</v>
      </c>
      <c r="BZ126">
        <v>3</v>
      </c>
      <c r="CA126">
        <v>2</v>
      </c>
      <c r="CB126">
        <v>2</v>
      </c>
      <c r="CC126">
        <v>2</v>
      </c>
      <c r="CD126">
        <v>1</v>
      </c>
      <c r="CE126">
        <v>1</v>
      </c>
      <c r="CF126">
        <v>3</v>
      </c>
      <c r="CG126">
        <v>4</v>
      </c>
      <c r="CH126">
        <v>4</v>
      </c>
      <c r="CI126">
        <v>2</v>
      </c>
      <c r="CJ126">
        <v>2</v>
      </c>
      <c r="CK126">
        <v>2</v>
      </c>
      <c r="CL126">
        <v>1</v>
      </c>
      <c r="CM126">
        <v>0</v>
      </c>
      <c r="CN126">
        <v>0</v>
      </c>
      <c r="CO126">
        <v>1</v>
      </c>
      <c r="CP126">
        <v>1</v>
      </c>
      <c r="CQ126">
        <v>2</v>
      </c>
      <c r="CR126">
        <v>1</v>
      </c>
      <c r="CS126">
        <v>0</v>
      </c>
      <c r="CT126">
        <v>2</v>
      </c>
      <c r="CU126">
        <v>0</v>
      </c>
      <c r="CV126">
        <v>0</v>
      </c>
      <c r="CW126">
        <v>1</v>
      </c>
      <c r="CX126">
        <v>2</v>
      </c>
      <c r="CY126">
        <v>1</v>
      </c>
      <c r="CZ126">
        <v>2</v>
      </c>
      <c r="DA126">
        <v>2</v>
      </c>
      <c r="DB126">
        <v>1</v>
      </c>
      <c r="DC126">
        <v>1</v>
      </c>
      <c r="DD126">
        <v>1</v>
      </c>
      <c r="DE126">
        <v>2</v>
      </c>
      <c r="DF126">
        <v>2</v>
      </c>
      <c r="DG126">
        <v>1</v>
      </c>
      <c r="DH126">
        <v>2</v>
      </c>
      <c r="DI126">
        <v>2</v>
      </c>
      <c r="DJ126">
        <v>1</v>
      </c>
      <c r="DK126">
        <v>1</v>
      </c>
      <c r="DL126">
        <v>2</v>
      </c>
      <c r="DM126">
        <v>1</v>
      </c>
      <c r="DN126">
        <v>1</v>
      </c>
      <c r="DO126">
        <v>1</v>
      </c>
      <c r="DP126">
        <v>1</v>
      </c>
      <c r="DQ126">
        <v>1</v>
      </c>
      <c r="DR126">
        <v>1</v>
      </c>
      <c r="DS126">
        <v>1</v>
      </c>
      <c r="DT126">
        <v>2</v>
      </c>
      <c r="DU126">
        <v>1</v>
      </c>
      <c r="DV126">
        <v>1</v>
      </c>
      <c r="DW126">
        <v>1</v>
      </c>
      <c r="DX126">
        <v>2</v>
      </c>
      <c r="DY126">
        <v>1</v>
      </c>
      <c r="DZ126">
        <v>2</v>
      </c>
      <c r="EA126">
        <v>1</v>
      </c>
      <c r="EB126">
        <v>2</v>
      </c>
      <c r="EC126">
        <v>2</v>
      </c>
      <c r="ED126">
        <v>2</v>
      </c>
      <c r="EE126">
        <v>2</v>
      </c>
      <c r="EF126">
        <v>3</v>
      </c>
      <c r="EG126">
        <v>4</v>
      </c>
      <c r="EH126">
        <v>1</v>
      </c>
      <c r="EI126">
        <v>1</v>
      </c>
      <c r="EJ126">
        <v>2</v>
      </c>
      <c r="EK126">
        <v>1</v>
      </c>
      <c r="EL126">
        <v>1</v>
      </c>
      <c r="EM126">
        <v>1</v>
      </c>
      <c r="EN126">
        <v>1</v>
      </c>
      <c r="EO126">
        <v>1</v>
      </c>
      <c r="EP126">
        <v>2</v>
      </c>
      <c r="EQ126">
        <v>1</v>
      </c>
      <c r="ER126">
        <v>2</v>
      </c>
      <c r="ES126">
        <v>1</v>
      </c>
      <c r="ET126">
        <v>1</v>
      </c>
      <c r="EU126">
        <v>1</v>
      </c>
      <c r="EV126">
        <v>1</v>
      </c>
      <c r="EW126">
        <v>1</v>
      </c>
      <c r="EX126">
        <v>2</v>
      </c>
      <c r="EY126">
        <v>1</v>
      </c>
      <c r="EZ126">
        <v>1</v>
      </c>
      <c r="FA126">
        <v>1</v>
      </c>
      <c r="FB126">
        <v>3</v>
      </c>
      <c r="FC126">
        <v>2</v>
      </c>
      <c r="FD126">
        <v>1</v>
      </c>
      <c r="FE126">
        <v>1</v>
      </c>
      <c r="FF126">
        <v>2</v>
      </c>
      <c r="FG126">
        <v>2</v>
      </c>
      <c r="FH126">
        <v>3</v>
      </c>
      <c r="FI126">
        <v>2</v>
      </c>
      <c r="FJ126">
        <v>2</v>
      </c>
      <c r="FK126">
        <v>3</v>
      </c>
      <c r="FL126">
        <v>4</v>
      </c>
      <c r="FM126">
        <v>1</v>
      </c>
      <c r="FN126">
        <v>1</v>
      </c>
      <c r="FO126">
        <v>1</v>
      </c>
      <c r="FP126">
        <v>2</v>
      </c>
      <c r="FQ126">
        <v>1</v>
      </c>
      <c r="FR126">
        <v>3</v>
      </c>
      <c r="FS126">
        <v>3</v>
      </c>
      <c r="FT126">
        <v>1</v>
      </c>
      <c r="FU126">
        <v>4</v>
      </c>
      <c r="FV126">
        <v>2</v>
      </c>
      <c r="FW126">
        <v>2</v>
      </c>
      <c r="FX126">
        <v>1</v>
      </c>
      <c r="FY126">
        <v>3</v>
      </c>
      <c r="FZ126">
        <v>2</v>
      </c>
      <c r="GA126" s="7" t="str">
        <f t="shared" si="200"/>
        <v>id9999</v>
      </c>
      <c r="GB126" s="25" t="str">
        <f t="shared" si="174"/>
        <v>Male</v>
      </c>
      <c r="GC126" s="5" t="str">
        <f t="shared" si="191"/>
        <v>Male</v>
      </c>
      <c r="GD126" s="5" t="str">
        <f t="shared" si="179"/>
        <v>22</v>
      </c>
      <c r="GE126" s="5" t="str">
        <f t="shared" si="180"/>
        <v>White</v>
      </c>
      <c r="GF126" s="5" t="str">
        <f t="shared" si="181"/>
        <v>Hisp/Lat</v>
      </c>
      <c r="GG126" s="5">
        <f t="shared" si="182"/>
        <v>0</v>
      </c>
      <c r="GH126" s="5">
        <f t="shared" si="183"/>
        <v>0</v>
      </c>
      <c r="GI126" s="5">
        <f t="shared" si="184"/>
        <v>1</v>
      </c>
      <c r="GJ126" s="5">
        <f t="shared" si="185"/>
        <v>0</v>
      </c>
      <c r="GK126" s="5">
        <f t="shared" si="186"/>
        <v>0</v>
      </c>
      <c r="GL126" s="5">
        <f t="shared" si="187"/>
        <v>2</v>
      </c>
      <c r="GM126" s="5">
        <f t="shared" si="188"/>
        <v>2</v>
      </c>
      <c r="GN126" s="5">
        <f t="shared" si="189"/>
        <v>3</v>
      </c>
      <c r="GO126" s="5">
        <f t="shared" si="190"/>
        <v>4</v>
      </c>
      <c r="GP126" s="2"/>
      <c r="GQ126" s="5">
        <f t="shared" si="175"/>
        <v>11</v>
      </c>
      <c r="GR126" s="5">
        <f t="shared" si="176"/>
        <v>15</v>
      </c>
      <c r="GS126" s="5">
        <f t="shared" si="177"/>
        <v>18</v>
      </c>
      <c r="GT126" s="5">
        <f t="shared" si="178"/>
        <v>16</v>
      </c>
      <c r="GU126" s="27" t="s">
        <v>10</v>
      </c>
      <c r="GV126" s="27" t="s">
        <v>10</v>
      </c>
      <c r="GW126" s="27" t="s">
        <v>10</v>
      </c>
      <c r="GX126" s="27" t="s">
        <v>10</v>
      </c>
      <c r="GY126" s="27" t="s">
        <v>10</v>
      </c>
      <c r="GZ126" s="27" t="s">
        <v>10</v>
      </c>
      <c r="HA126" s="27" t="s">
        <v>10</v>
      </c>
      <c r="HB126" s="5">
        <f t="shared" si="192"/>
        <v>6</v>
      </c>
      <c r="HC126" s="5" t="str">
        <f t="shared" si="201"/>
        <v>ok</v>
      </c>
      <c r="HD126" s="23">
        <v>2.5159722455409227E-2</v>
      </c>
      <c r="HE126" s="23">
        <f t="shared" si="202"/>
        <v>3.6825108783947944</v>
      </c>
      <c r="HF126" s="23">
        <v>0.96296296296296291</v>
      </c>
      <c r="HG126" s="23">
        <v>0.44444444444444442</v>
      </c>
      <c r="HH126" s="5">
        <f t="shared" si="213"/>
        <v>46</v>
      </c>
      <c r="HI126" s="5">
        <f t="shared" si="204"/>
        <v>8</v>
      </c>
      <c r="HJ126" s="5">
        <f t="shared" si="214"/>
        <v>9</v>
      </c>
      <c r="HK126" s="5">
        <f t="shared" si="206"/>
        <v>2</v>
      </c>
      <c r="HL126" s="5">
        <f t="shared" si="207"/>
        <v>3</v>
      </c>
      <c r="HM126" s="5">
        <f t="shared" si="208"/>
        <v>8</v>
      </c>
      <c r="HN126" s="5">
        <f t="shared" si="209"/>
        <v>6</v>
      </c>
      <c r="HO126" s="5">
        <f t="shared" si="210"/>
        <v>12</v>
      </c>
      <c r="HP126" s="5">
        <f t="shared" si="211"/>
        <v>15</v>
      </c>
      <c r="HQ126" s="5">
        <f t="shared" si="212"/>
        <v>12</v>
      </c>
    </row>
    <row r="127" spans="1:225" x14ac:dyDescent="0.25">
      <c r="A127" s="15" t="s">
        <v>973</v>
      </c>
      <c r="B127" s="13" t="s">
        <v>764</v>
      </c>
      <c r="C127" s="13" t="s">
        <v>782</v>
      </c>
      <c r="D127" s="13" t="s">
        <v>766</v>
      </c>
      <c r="E127" s="12">
        <v>2</v>
      </c>
      <c r="F127" s="12">
        <v>2</v>
      </c>
      <c r="G127" s="12">
        <v>2</v>
      </c>
      <c r="H127" s="12">
        <v>1</v>
      </c>
      <c r="I127" s="12">
        <v>2</v>
      </c>
      <c r="J127" s="12">
        <v>2</v>
      </c>
      <c r="K127" s="12">
        <v>1</v>
      </c>
      <c r="L127" s="12">
        <v>1</v>
      </c>
      <c r="M127" s="12">
        <v>1</v>
      </c>
      <c r="N127" s="12">
        <v>3</v>
      </c>
      <c r="O127">
        <v>1</v>
      </c>
      <c r="P127">
        <v>2</v>
      </c>
      <c r="Q127">
        <v>2</v>
      </c>
      <c r="R127">
        <v>4</v>
      </c>
      <c r="S127">
        <v>2</v>
      </c>
      <c r="T127">
        <v>2</v>
      </c>
      <c r="U127">
        <v>2</v>
      </c>
      <c r="V127">
        <v>2</v>
      </c>
      <c r="W127">
        <v>1</v>
      </c>
      <c r="X127">
        <v>3</v>
      </c>
      <c r="Y127">
        <v>3</v>
      </c>
      <c r="Z127">
        <v>4</v>
      </c>
      <c r="AA127">
        <v>3</v>
      </c>
      <c r="AB127">
        <v>2</v>
      </c>
      <c r="AC127">
        <v>2</v>
      </c>
      <c r="AD127">
        <v>2</v>
      </c>
      <c r="AE127">
        <v>3</v>
      </c>
      <c r="AF127">
        <v>2</v>
      </c>
      <c r="AG127">
        <v>4</v>
      </c>
      <c r="AH127">
        <v>4</v>
      </c>
      <c r="AI127">
        <v>1</v>
      </c>
      <c r="AJ127">
        <v>1</v>
      </c>
      <c r="AK127">
        <v>4</v>
      </c>
      <c r="AL127">
        <v>2</v>
      </c>
      <c r="AM127">
        <v>2</v>
      </c>
      <c r="AN127">
        <v>3</v>
      </c>
      <c r="AO127">
        <v>1</v>
      </c>
      <c r="AP127">
        <v>2</v>
      </c>
      <c r="AQ127">
        <v>1</v>
      </c>
      <c r="AR127">
        <v>3</v>
      </c>
      <c r="AS127">
        <v>4</v>
      </c>
      <c r="AT127">
        <v>1</v>
      </c>
      <c r="AU127">
        <v>4</v>
      </c>
      <c r="AV127">
        <v>1</v>
      </c>
      <c r="AW127">
        <v>2</v>
      </c>
      <c r="AX127">
        <v>2</v>
      </c>
      <c r="AY127">
        <v>1</v>
      </c>
      <c r="AZ127">
        <v>1</v>
      </c>
      <c r="BA127">
        <v>2</v>
      </c>
      <c r="BB127">
        <v>1</v>
      </c>
      <c r="BC127">
        <v>2</v>
      </c>
      <c r="BD127">
        <v>2</v>
      </c>
      <c r="BE127">
        <v>4</v>
      </c>
      <c r="BF127">
        <v>2</v>
      </c>
      <c r="BG127">
        <v>1</v>
      </c>
      <c r="BH127">
        <v>3</v>
      </c>
      <c r="BI127">
        <v>1</v>
      </c>
      <c r="BJ127">
        <v>2</v>
      </c>
      <c r="BK127">
        <v>1</v>
      </c>
      <c r="BL127">
        <v>3</v>
      </c>
      <c r="BM127">
        <v>4</v>
      </c>
      <c r="BN127">
        <v>4</v>
      </c>
      <c r="BO127">
        <v>3</v>
      </c>
      <c r="BP127">
        <v>1</v>
      </c>
      <c r="BQ127">
        <v>1</v>
      </c>
      <c r="BR127">
        <v>4</v>
      </c>
      <c r="BS127">
        <v>2</v>
      </c>
      <c r="BT127">
        <v>3</v>
      </c>
      <c r="BU127">
        <v>2</v>
      </c>
      <c r="BV127">
        <v>2</v>
      </c>
      <c r="BW127">
        <v>1</v>
      </c>
      <c r="BX127">
        <v>2</v>
      </c>
      <c r="BY127">
        <v>4</v>
      </c>
      <c r="BZ127">
        <v>2</v>
      </c>
      <c r="CA127">
        <v>1</v>
      </c>
      <c r="CB127">
        <v>3</v>
      </c>
      <c r="CC127">
        <v>2</v>
      </c>
      <c r="CD127">
        <v>2</v>
      </c>
      <c r="CE127">
        <v>2</v>
      </c>
      <c r="CF127">
        <v>2</v>
      </c>
      <c r="CG127">
        <v>3</v>
      </c>
      <c r="CH127">
        <v>2</v>
      </c>
      <c r="CI127">
        <v>4</v>
      </c>
      <c r="CJ127">
        <v>1</v>
      </c>
      <c r="CK127">
        <v>2</v>
      </c>
      <c r="CL127">
        <v>2</v>
      </c>
      <c r="CM127">
        <v>2</v>
      </c>
      <c r="CN127">
        <v>2</v>
      </c>
      <c r="CO127">
        <v>0</v>
      </c>
      <c r="CP127">
        <v>2</v>
      </c>
      <c r="CQ127">
        <v>0</v>
      </c>
      <c r="CR127">
        <v>2</v>
      </c>
      <c r="CS127">
        <v>2</v>
      </c>
      <c r="CT127">
        <v>0</v>
      </c>
      <c r="CU127">
        <v>2</v>
      </c>
      <c r="CV127">
        <v>2</v>
      </c>
      <c r="CW127">
        <v>2</v>
      </c>
      <c r="CX127">
        <v>0</v>
      </c>
      <c r="CY127">
        <v>1</v>
      </c>
      <c r="CZ127">
        <v>0</v>
      </c>
      <c r="DA127">
        <v>1</v>
      </c>
      <c r="DB127">
        <v>1</v>
      </c>
      <c r="DC127">
        <v>2</v>
      </c>
      <c r="DD127">
        <v>2</v>
      </c>
      <c r="DE127">
        <v>2</v>
      </c>
      <c r="DF127">
        <v>2</v>
      </c>
      <c r="DG127">
        <v>1</v>
      </c>
      <c r="DH127">
        <v>2</v>
      </c>
      <c r="DI127">
        <v>2</v>
      </c>
      <c r="DJ127">
        <v>1</v>
      </c>
      <c r="DK127">
        <v>1</v>
      </c>
      <c r="DL127">
        <v>2</v>
      </c>
      <c r="DM127">
        <v>1</v>
      </c>
      <c r="DN127">
        <v>1</v>
      </c>
      <c r="DO127">
        <v>2</v>
      </c>
      <c r="DP127">
        <v>2</v>
      </c>
      <c r="DQ127">
        <v>2</v>
      </c>
      <c r="DR127">
        <v>1</v>
      </c>
      <c r="DS127">
        <v>2</v>
      </c>
      <c r="DT127">
        <v>2</v>
      </c>
      <c r="DU127">
        <v>1</v>
      </c>
      <c r="DV127">
        <v>2</v>
      </c>
      <c r="DW127">
        <v>2</v>
      </c>
      <c r="DX127">
        <v>2</v>
      </c>
      <c r="DY127">
        <v>1</v>
      </c>
      <c r="DZ127">
        <v>2</v>
      </c>
      <c r="EA127">
        <v>1</v>
      </c>
      <c r="EB127">
        <v>2</v>
      </c>
      <c r="EC127">
        <v>2</v>
      </c>
      <c r="ED127">
        <v>2</v>
      </c>
      <c r="EE127">
        <v>3</v>
      </c>
      <c r="EF127">
        <v>3</v>
      </c>
      <c r="EG127">
        <v>4</v>
      </c>
      <c r="EH127">
        <v>2</v>
      </c>
      <c r="EI127">
        <v>5</v>
      </c>
      <c r="EJ127">
        <v>2</v>
      </c>
      <c r="EK127">
        <v>3</v>
      </c>
      <c r="EL127">
        <v>3</v>
      </c>
      <c r="EM127">
        <v>3</v>
      </c>
      <c r="EN127">
        <v>2</v>
      </c>
      <c r="EO127">
        <v>3</v>
      </c>
      <c r="EP127">
        <v>3</v>
      </c>
      <c r="EQ127">
        <v>2</v>
      </c>
      <c r="ER127">
        <v>4</v>
      </c>
      <c r="ES127">
        <v>2</v>
      </c>
      <c r="ET127">
        <v>2</v>
      </c>
      <c r="EU127">
        <v>2</v>
      </c>
      <c r="EV127">
        <v>2</v>
      </c>
      <c r="EW127">
        <v>2</v>
      </c>
      <c r="EX127">
        <v>3</v>
      </c>
      <c r="EY127">
        <v>2</v>
      </c>
      <c r="EZ127">
        <v>3</v>
      </c>
      <c r="FA127">
        <v>3</v>
      </c>
      <c r="FB127">
        <v>4</v>
      </c>
      <c r="FC127">
        <v>2</v>
      </c>
      <c r="FD127">
        <v>3</v>
      </c>
      <c r="FE127">
        <v>3</v>
      </c>
      <c r="FF127">
        <v>3</v>
      </c>
      <c r="FG127">
        <v>2</v>
      </c>
      <c r="FH127">
        <v>2</v>
      </c>
      <c r="FI127">
        <v>4</v>
      </c>
      <c r="FJ127">
        <v>1</v>
      </c>
      <c r="FK127">
        <v>2</v>
      </c>
      <c r="FL127">
        <v>2</v>
      </c>
      <c r="FM127">
        <v>2</v>
      </c>
      <c r="FN127">
        <v>2</v>
      </c>
      <c r="FO127">
        <v>4</v>
      </c>
      <c r="FP127">
        <v>4</v>
      </c>
      <c r="FQ127">
        <v>2</v>
      </c>
      <c r="FR127">
        <v>2</v>
      </c>
      <c r="FS127">
        <v>3</v>
      </c>
      <c r="FT127">
        <v>2</v>
      </c>
      <c r="FU127">
        <v>1</v>
      </c>
      <c r="FV127">
        <v>3</v>
      </c>
      <c r="FW127">
        <v>3</v>
      </c>
      <c r="FX127">
        <v>1</v>
      </c>
      <c r="FY127">
        <v>2</v>
      </c>
      <c r="FZ127">
        <v>3</v>
      </c>
      <c r="GA127" s="7" t="str">
        <f t="shared" si="200"/>
        <v>id3943</v>
      </c>
      <c r="GB127" s="25" t="str">
        <f t="shared" si="174"/>
        <v>Female</v>
      </c>
      <c r="GC127" s="5" t="str">
        <f t="shared" si="191"/>
        <v>Female</v>
      </c>
      <c r="GD127" s="5" t="str">
        <f t="shared" si="179"/>
        <v>21</v>
      </c>
      <c r="GE127" s="5" t="str">
        <f t="shared" si="180"/>
        <v>White</v>
      </c>
      <c r="GF127" s="5" t="str">
        <f t="shared" si="181"/>
        <v>notHisp/Lat</v>
      </c>
      <c r="GG127" s="5">
        <f t="shared" si="182"/>
        <v>0</v>
      </c>
      <c r="GH127" s="5">
        <f t="shared" si="183"/>
        <v>0</v>
      </c>
      <c r="GI127" s="5">
        <f t="shared" si="184"/>
        <v>1</v>
      </c>
      <c r="GJ127" s="5">
        <f t="shared" si="185"/>
        <v>0</v>
      </c>
      <c r="GK127" s="5">
        <f t="shared" si="186"/>
        <v>0</v>
      </c>
      <c r="GL127" s="5">
        <f t="shared" si="187"/>
        <v>1</v>
      </c>
      <c r="GM127" s="5">
        <f t="shared" si="188"/>
        <v>1</v>
      </c>
      <c r="GN127" s="5">
        <f t="shared" si="189"/>
        <v>1</v>
      </c>
      <c r="GO127" s="5">
        <f t="shared" si="190"/>
        <v>3</v>
      </c>
      <c r="GP127" s="2"/>
      <c r="GQ127" s="5">
        <f t="shared" ref="GQ127:GQ157" si="215">IF(ISBLANK(AL127)+ISBLANK(AR127)+ISBLANK(AU127)+ISBLANK(BD127)&gt;0,".",(5-AL127)+(5-AR127)+(5-AU127)+(5-BD127))</f>
        <v>9</v>
      </c>
      <c r="GR127" s="5">
        <f t="shared" ref="GR127:GR157" si="216">IF(ISBLANK(AN127)+ISBLANK(AS127)+ISBLANK(AX127)+ISBLANK(BC127)&gt;0,".",(5-AN127)+(5-AS127)+(5-AX127)+(5-BC127))</f>
        <v>9</v>
      </c>
      <c r="GS127" s="5">
        <f t="shared" ref="GS127:GS157" si="217">IF(ISBLANK(AM127)+ISBLANK(AP127)+ISBLANK(AW127)+ISBLANK(BA127)+ISBLANK(BF127)&gt;0,".",(5-AM127)+(5-AP127)+(5-AW127)+(5-BA127)+(5-BF127))</f>
        <v>15</v>
      </c>
      <c r="GT127" s="5">
        <f t="shared" ref="GT127:GT157" si="218">IF(ISBLANK(AK127)+ISBLANK(AQ127)+ISBLANK(AV127)+ISBLANK(AY127)+ISBLANK(BB127)+ISBLANK(BE127)+ISBLANK(BG127)&gt;0,".",AK127+(5-AQ127)+(5-AV127)+(5-AY127)+(5-BB127)+BE127+(5-BG127))</f>
        <v>28</v>
      </c>
      <c r="GU127" s="27" t="s">
        <v>10</v>
      </c>
      <c r="GV127" s="27" t="s">
        <v>10</v>
      </c>
      <c r="GW127" s="27" t="s">
        <v>10</v>
      </c>
      <c r="GX127" s="27" t="s">
        <v>10</v>
      </c>
      <c r="GY127" s="27" t="s">
        <v>10</v>
      </c>
      <c r="GZ127" s="27" t="s">
        <v>10</v>
      </c>
      <c r="HA127" s="27" t="s">
        <v>10</v>
      </c>
      <c r="HB127" s="5">
        <f t="shared" si="192"/>
        <v>30</v>
      </c>
      <c r="HC127" s="5" t="str">
        <f t="shared" si="201"/>
        <v>ok</v>
      </c>
      <c r="HD127" s="23">
        <v>2.1515409072127888E-3</v>
      </c>
      <c r="HE127" s="23">
        <f t="shared" si="202"/>
        <v>6.1415709925208963</v>
      </c>
      <c r="HF127" s="23">
        <v>0.96296296296296291</v>
      </c>
      <c r="HG127" s="23">
        <v>0.66666666666666663</v>
      </c>
      <c r="HH127" s="5">
        <f t="shared" si="213"/>
        <v>82</v>
      </c>
      <c r="HI127" s="5">
        <f t="shared" si="204"/>
        <v>17</v>
      </c>
      <c r="HJ127" s="5">
        <f t="shared" si="214"/>
        <v>18</v>
      </c>
      <c r="HK127" s="5">
        <f t="shared" si="206"/>
        <v>4</v>
      </c>
      <c r="HL127" s="5">
        <f t="shared" si="207"/>
        <v>6</v>
      </c>
      <c r="HM127" s="5">
        <f t="shared" si="208"/>
        <v>12</v>
      </c>
      <c r="HN127" s="5">
        <f t="shared" si="209"/>
        <v>7</v>
      </c>
      <c r="HO127" s="5">
        <f t="shared" si="210"/>
        <v>8</v>
      </c>
      <c r="HP127" s="5">
        <f t="shared" si="211"/>
        <v>10</v>
      </c>
      <c r="HQ127" s="5">
        <f t="shared" si="212"/>
        <v>6</v>
      </c>
    </row>
    <row r="128" spans="1:225" x14ac:dyDescent="0.25">
      <c r="A128" s="22" t="s">
        <v>974</v>
      </c>
      <c r="B128" s="13" t="s">
        <v>764</v>
      </c>
      <c r="C128" s="13" t="s">
        <v>782</v>
      </c>
      <c r="D128" s="13" t="s">
        <v>766</v>
      </c>
      <c r="E128" s="12">
        <v>1</v>
      </c>
      <c r="F128" s="12">
        <v>2</v>
      </c>
      <c r="G128" s="12">
        <v>2</v>
      </c>
      <c r="H128" s="12">
        <v>2</v>
      </c>
      <c r="I128" s="12">
        <v>2</v>
      </c>
      <c r="J128" s="12">
        <v>2</v>
      </c>
      <c r="K128" s="12">
        <v>2</v>
      </c>
      <c r="L128" s="12">
        <v>2</v>
      </c>
      <c r="M128" s="12">
        <v>1</v>
      </c>
      <c r="N128" s="12">
        <v>2</v>
      </c>
      <c r="O128">
        <v>1</v>
      </c>
      <c r="P128">
        <v>1</v>
      </c>
      <c r="Q128">
        <v>1</v>
      </c>
      <c r="R128">
        <v>0</v>
      </c>
      <c r="S128">
        <v>1</v>
      </c>
      <c r="T128">
        <v>1</v>
      </c>
      <c r="U128">
        <v>2</v>
      </c>
      <c r="V128">
        <v>1</v>
      </c>
      <c r="W128">
        <v>1</v>
      </c>
      <c r="X128">
        <v>0</v>
      </c>
      <c r="Y128">
        <v>1</v>
      </c>
      <c r="Z128">
        <v>0</v>
      </c>
      <c r="AA128">
        <v>1</v>
      </c>
      <c r="AB128">
        <v>1</v>
      </c>
      <c r="AC128">
        <v>1</v>
      </c>
      <c r="AD128">
        <v>1</v>
      </c>
      <c r="AE128">
        <v>1</v>
      </c>
      <c r="AF128">
        <v>1</v>
      </c>
      <c r="AG128">
        <v>0</v>
      </c>
      <c r="AH128">
        <v>2</v>
      </c>
      <c r="AI128">
        <v>0</v>
      </c>
      <c r="AJ128">
        <v>1</v>
      </c>
      <c r="AK128">
        <v>4</v>
      </c>
      <c r="AL128">
        <v>3</v>
      </c>
      <c r="AM128">
        <v>2</v>
      </c>
      <c r="AN128">
        <v>3</v>
      </c>
      <c r="AO128">
        <v>2</v>
      </c>
      <c r="AP128">
        <v>1</v>
      </c>
      <c r="AQ128">
        <v>1</v>
      </c>
      <c r="AR128">
        <v>3</v>
      </c>
      <c r="AS128">
        <v>3</v>
      </c>
      <c r="AT128">
        <v>3</v>
      </c>
      <c r="AU128">
        <v>2</v>
      </c>
      <c r="AV128">
        <v>1</v>
      </c>
      <c r="AW128">
        <v>2</v>
      </c>
      <c r="AX128">
        <v>4</v>
      </c>
      <c r="AY128">
        <v>1</v>
      </c>
      <c r="AZ128">
        <v>1</v>
      </c>
      <c r="BA128">
        <v>1</v>
      </c>
      <c r="BB128">
        <v>1</v>
      </c>
      <c r="BC128">
        <v>3</v>
      </c>
      <c r="BD128">
        <v>4</v>
      </c>
      <c r="BE128">
        <v>4</v>
      </c>
      <c r="BF128">
        <v>3</v>
      </c>
      <c r="BG128">
        <v>1</v>
      </c>
      <c r="BH128">
        <v>3</v>
      </c>
      <c r="BI128">
        <v>2</v>
      </c>
      <c r="BJ128">
        <v>2</v>
      </c>
      <c r="BK128">
        <v>2</v>
      </c>
      <c r="BL128">
        <v>2</v>
      </c>
      <c r="BM128">
        <v>3</v>
      </c>
      <c r="BN128">
        <v>4</v>
      </c>
      <c r="BO128">
        <v>3</v>
      </c>
      <c r="BP128">
        <v>2</v>
      </c>
      <c r="BQ128">
        <v>2</v>
      </c>
      <c r="BR128">
        <v>2</v>
      </c>
      <c r="BS128">
        <v>3</v>
      </c>
      <c r="BT128">
        <v>3</v>
      </c>
      <c r="BU128">
        <v>2</v>
      </c>
      <c r="BV128">
        <v>1</v>
      </c>
      <c r="BW128">
        <v>1</v>
      </c>
      <c r="BX128">
        <v>1</v>
      </c>
      <c r="BY128">
        <v>2</v>
      </c>
      <c r="BZ128">
        <v>1</v>
      </c>
      <c r="CA128">
        <v>3</v>
      </c>
      <c r="CB128">
        <v>1</v>
      </c>
      <c r="CC128">
        <v>4</v>
      </c>
      <c r="CD128">
        <v>1</v>
      </c>
      <c r="CE128">
        <v>2</v>
      </c>
      <c r="CF128">
        <v>2</v>
      </c>
      <c r="CG128">
        <v>2</v>
      </c>
      <c r="CH128">
        <v>2</v>
      </c>
      <c r="CI128">
        <v>1</v>
      </c>
      <c r="CJ128">
        <v>1</v>
      </c>
      <c r="CK128">
        <v>4</v>
      </c>
      <c r="CL128">
        <v>2</v>
      </c>
      <c r="CM128">
        <v>2</v>
      </c>
      <c r="CN128">
        <v>2</v>
      </c>
      <c r="CO128">
        <v>0</v>
      </c>
      <c r="CP128">
        <v>2</v>
      </c>
      <c r="CQ128">
        <v>0</v>
      </c>
      <c r="CR128">
        <v>2</v>
      </c>
      <c r="CS128">
        <v>2</v>
      </c>
      <c r="CT128">
        <v>1</v>
      </c>
      <c r="CU128">
        <v>2</v>
      </c>
      <c r="CV128">
        <v>2</v>
      </c>
      <c r="CW128">
        <v>2</v>
      </c>
      <c r="CX128">
        <v>1</v>
      </c>
      <c r="CY128">
        <v>2</v>
      </c>
      <c r="CZ128">
        <v>1</v>
      </c>
      <c r="DA128">
        <v>1</v>
      </c>
      <c r="DB128">
        <v>1</v>
      </c>
      <c r="DC128">
        <v>1</v>
      </c>
      <c r="DD128">
        <v>2</v>
      </c>
      <c r="DE128">
        <v>2</v>
      </c>
      <c r="DF128">
        <v>2</v>
      </c>
      <c r="DG128">
        <v>1</v>
      </c>
      <c r="DH128">
        <v>2</v>
      </c>
      <c r="DI128">
        <v>2</v>
      </c>
      <c r="DJ128">
        <v>1</v>
      </c>
      <c r="DK128">
        <v>2</v>
      </c>
      <c r="DL128">
        <v>2</v>
      </c>
      <c r="DM128">
        <v>2</v>
      </c>
      <c r="DN128">
        <v>1</v>
      </c>
      <c r="DO128">
        <v>2</v>
      </c>
      <c r="DP128">
        <v>2</v>
      </c>
      <c r="DQ128">
        <v>2</v>
      </c>
      <c r="DR128">
        <v>1</v>
      </c>
      <c r="DS128">
        <v>1</v>
      </c>
      <c r="DT128">
        <v>2</v>
      </c>
      <c r="DU128">
        <v>1</v>
      </c>
      <c r="DV128">
        <v>2</v>
      </c>
      <c r="DW128">
        <v>1</v>
      </c>
      <c r="DX128">
        <v>2</v>
      </c>
      <c r="DY128">
        <v>1</v>
      </c>
      <c r="DZ128">
        <v>2</v>
      </c>
      <c r="EA128">
        <v>1</v>
      </c>
      <c r="EB128">
        <v>2</v>
      </c>
      <c r="EC128">
        <v>2</v>
      </c>
      <c r="ED128">
        <v>2</v>
      </c>
      <c r="EE128">
        <v>3</v>
      </c>
      <c r="EF128">
        <v>3</v>
      </c>
      <c r="EG128">
        <v>2</v>
      </c>
      <c r="EH128">
        <v>2</v>
      </c>
      <c r="EI128">
        <v>4</v>
      </c>
      <c r="EJ128">
        <v>4</v>
      </c>
      <c r="EK128">
        <v>4</v>
      </c>
      <c r="EL128">
        <v>4</v>
      </c>
      <c r="EM128">
        <v>4</v>
      </c>
      <c r="EN128">
        <v>4</v>
      </c>
      <c r="EO128">
        <v>4</v>
      </c>
      <c r="EP128">
        <v>4</v>
      </c>
      <c r="EQ128">
        <v>4</v>
      </c>
      <c r="ER128">
        <v>4</v>
      </c>
      <c r="ES128">
        <v>4</v>
      </c>
      <c r="ET128">
        <v>4</v>
      </c>
      <c r="EU128">
        <v>3</v>
      </c>
      <c r="EV128">
        <v>4</v>
      </c>
      <c r="EW128">
        <v>4</v>
      </c>
      <c r="EX128">
        <v>4</v>
      </c>
      <c r="EY128">
        <v>4</v>
      </c>
      <c r="EZ128">
        <v>4</v>
      </c>
      <c r="FA128">
        <v>4</v>
      </c>
      <c r="FB128">
        <v>4</v>
      </c>
      <c r="FC128">
        <v>4</v>
      </c>
      <c r="FD128">
        <v>4</v>
      </c>
      <c r="FE128">
        <v>4</v>
      </c>
      <c r="FF128">
        <v>4</v>
      </c>
      <c r="FG128">
        <v>2</v>
      </c>
      <c r="FH128">
        <v>1</v>
      </c>
      <c r="FI128">
        <v>3</v>
      </c>
      <c r="FJ128">
        <v>2</v>
      </c>
      <c r="FK128">
        <v>1</v>
      </c>
      <c r="FL128">
        <v>1</v>
      </c>
      <c r="FM128">
        <v>2</v>
      </c>
      <c r="FN128">
        <v>1</v>
      </c>
      <c r="FO128">
        <v>3</v>
      </c>
      <c r="FP128">
        <v>3</v>
      </c>
      <c r="FQ128">
        <v>3</v>
      </c>
      <c r="FR128">
        <v>1</v>
      </c>
      <c r="FS128">
        <v>1</v>
      </c>
      <c r="FT128">
        <v>4</v>
      </c>
      <c r="FU128">
        <v>1</v>
      </c>
      <c r="FV128">
        <v>4</v>
      </c>
      <c r="FW128">
        <v>3</v>
      </c>
      <c r="FX128">
        <v>4</v>
      </c>
      <c r="FY128">
        <v>1</v>
      </c>
      <c r="FZ128">
        <v>2</v>
      </c>
      <c r="GA128" s="7" t="str">
        <f t="shared" si="200"/>
        <v>id0073</v>
      </c>
      <c r="GB128" s="25" t="str">
        <f t="shared" si="174"/>
        <v>Female</v>
      </c>
      <c r="GC128" s="5" t="str">
        <f t="shared" si="191"/>
        <v>Female</v>
      </c>
      <c r="GD128" s="5" t="str">
        <f t="shared" si="179"/>
        <v>21</v>
      </c>
      <c r="GE128" s="5" t="str">
        <f t="shared" si="180"/>
        <v>White</v>
      </c>
      <c r="GF128" s="5" t="str">
        <f t="shared" si="181"/>
        <v>Hisp/Lat</v>
      </c>
      <c r="GG128" s="5">
        <f t="shared" si="182"/>
        <v>0</v>
      </c>
      <c r="GH128" s="5">
        <f t="shared" si="183"/>
        <v>0</v>
      </c>
      <c r="GI128" s="5">
        <f t="shared" si="184"/>
        <v>0</v>
      </c>
      <c r="GJ128" s="5">
        <f t="shared" si="185"/>
        <v>0</v>
      </c>
      <c r="GK128" s="5">
        <f t="shared" si="186"/>
        <v>0</v>
      </c>
      <c r="GL128" s="5">
        <f t="shared" si="187"/>
        <v>2</v>
      </c>
      <c r="GM128" s="5">
        <f t="shared" si="188"/>
        <v>2</v>
      </c>
      <c r="GN128" s="5">
        <f t="shared" si="189"/>
        <v>1</v>
      </c>
      <c r="GO128" s="5">
        <f t="shared" si="190"/>
        <v>2</v>
      </c>
      <c r="GP128" s="2"/>
      <c r="GQ128" s="5">
        <f t="shared" si="215"/>
        <v>8</v>
      </c>
      <c r="GR128" s="5">
        <f t="shared" si="216"/>
        <v>7</v>
      </c>
      <c r="GS128" s="5">
        <f t="shared" si="217"/>
        <v>16</v>
      </c>
      <c r="GT128" s="5">
        <f t="shared" si="218"/>
        <v>28</v>
      </c>
      <c r="GU128" s="27" t="s">
        <v>10</v>
      </c>
      <c r="GV128" s="27" t="s">
        <v>10</v>
      </c>
      <c r="GW128" s="27" t="s">
        <v>10</v>
      </c>
      <c r="GX128" s="27" t="s">
        <v>10</v>
      </c>
      <c r="GY128" s="27" t="s">
        <v>10</v>
      </c>
      <c r="GZ128" s="27" t="s">
        <v>10</v>
      </c>
      <c r="HA128" s="27" t="s">
        <v>10</v>
      </c>
      <c r="HB128" s="5">
        <f t="shared" si="192"/>
        <v>28</v>
      </c>
      <c r="HC128" s="5" t="str">
        <f t="shared" si="201"/>
        <v>ok</v>
      </c>
      <c r="HD128" s="23">
        <v>2.1526725516069841E-3</v>
      </c>
      <c r="HE128" s="23">
        <f t="shared" si="202"/>
        <v>6.1410451615271056</v>
      </c>
      <c r="HF128" s="23">
        <v>0.88888888888888884</v>
      </c>
      <c r="HG128" s="23">
        <v>0.66666666666666663</v>
      </c>
      <c r="HH128" s="5">
        <f t="shared" si="213"/>
        <v>109</v>
      </c>
      <c r="HI128" s="5">
        <f t="shared" si="204"/>
        <v>20</v>
      </c>
      <c r="HJ128" s="5">
        <f t="shared" si="214"/>
        <v>25</v>
      </c>
      <c r="HK128" s="5">
        <f t="shared" si="206"/>
        <v>8</v>
      </c>
      <c r="HL128" s="5">
        <f t="shared" si="207"/>
        <v>8</v>
      </c>
      <c r="HM128" s="5">
        <f t="shared" si="208"/>
        <v>16</v>
      </c>
      <c r="HN128" s="5">
        <f t="shared" si="209"/>
        <v>9</v>
      </c>
      <c r="HO128" s="5">
        <f t="shared" si="210"/>
        <v>4</v>
      </c>
      <c r="HP128" s="5">
        <f t="shared" si="211"/>
        <v>5</v>
      </c>
      <c r="HQ128" s="5">
        <f t="shared" si="212"/>
        <v>9</v>
      </c>
    </row>
    <row r="129" spans="1:225" x14ac:dyDescent="0.25">
      <c r="A129" s="22" t="s">
        <v>975</v>
      </c>
      <c r="B129" s="13" t="s">
        <v>777</v>
      </c>
      <c r="C129" s="13" t="s">
        <v>780</v>
      </c>
      <c r="D129" s="13" t="s">
        <v>766</v>
      </c>
      <c r="E129" s="12">
        <v>2</v>
      </c>
      <c r="F129" s="12">
        <v>2</v>
      </c>
      <c r="G129" s="12">
        <v>2</v>
      </c>
      <c r="H129" s="12">
        <v>1</v>
      </c>
      <c r="I129" s="12">
        <v>2</v>
      </c>
      <c r="J129" s="12">
        <v>1</v>
      </c>
      <c r="K129" s="12">
        <v>2</v>
      </c>
      <c r="L129" s="12">
        <v>2</v>
      </c>
      <c r="M129" s="12">
        <v>3</v>
      </c>
      <c r="N129" s="12">
        <v>2</v>
      </c>
      <c r="O129">
        <v>0</v>
      </c>
      <c r="P129">
        <v>1</v>
      </c>
      <c r="Q129">
        <v>1</v>
      </c>
      <c r="R129">
        <v>0</v>
      </c>
      <c r="S129">
        <v>1</v>
      </c>
      <c r="T129">
        <v>0</v>
      </c>
      <c r="U129">
        <v>1</v>
      </c>
      <c r="V129">
        <v>1</v>
      </c>
      <c r="W129">
        <v>0</v>
      </c>
      <c r="X129">
        <v>1</v>
      </c>
      <c r="Y129">
        <v>0</v>
      </c>
      <c r="Z129">
        <v>1</v>
      </c>
      <c r="AA129">
        <v>1</v>
      </c>
      <c r="AB129">
        <v>0</v>
      </c>
      <c r="AC129">
        <v>1</v>
      </c>
      <c r="AD129">
        <v>3</v>
      </c>
      <c r="AE129">
        <v>1</v>
      </c>
      <c r="AF129">
        <v>1</v>
      </c>
      <c r="AG129">
        <v>1</v>
      </c>
      <c r="AH129">
        <v>2</v>
      </c>
      <c r="AI129">
        <v>2</v>
      </c>
      <c r="AJ129">
        <v>1</v>
      </c>
      <c r="AK129">
        <v>3</v>
      </c>
      <c r="AL129">
        <v>2</v>
      </c>
      <c r="AM129">
        <v>1</v>
      </c>
      <c r="AN129">
        <v>2</v>
      </c>
      <c r="AO129">
        <v>1</v>
      </c>
      <c r="AP129">
        <v>1</v>
      </c>
      <c r="AQ129">
        <v>1</v>
      </c>
      <c r="AR129">
        <v>2</v>
      </c>
      <c r="AS129">
        <v>3</v>
      </c>
      <c r="AT129">
        <v>4</v>
      </c>
      <c r="AU129">
        <v>2</v>
      </c>
      <c r="AV129">
        <v>1</v>
      </c>
      <c r="AW129">
        <v>2</v>
      </c>
      <c r="AX129">
        <v>3</v>
      </c>
      <c r="AY129">
        <v>2</v>
      </c>
      <c r="AZ129">
        <v>2</v>
      </c>
      <c r="BA129">
        <v>1</v>
      </c>
      <c r="BB129">
        <v>1</v>
      </c>
      <c r="BC129">
        <v>2</v>
      </c>
      <c r="BD129">
        <v>4</v>
      </c>
      <c r="BE129">
        <v>3</v>
      </c>
      <c r="BF129">
        <v>2</v>
      </c>
      <c r="BG129">
        <v>1</v>
      </c>
      <c r="BH129">
        <v>4</v>
      </c>
      <c r="BI129">
        <v>2</v>
      </c>
      <c r="BJ129">
        <v>2</v>
      </c>
      <c r="BK129">
        <v>3</v>
      </c>
      <c r="BL129">
        <v>1</v>
      </c>
      <c r="BM129">
        <v>2</v>
      </c>
      <c r="BN129">
        <v>4</v>
      </c>
      <c r="BO129">
        <v>3</v>
      </c>
      <c r="BP129">
        <v>2</v>
      </c>
      <c r="BQ129">
        <v>2</v>
      </c>
      <c r="BR129">
        <v>4</v>
      </c>
      <c r="BS129">
        <v>2</v>
      </c>
      <c r="BT129">
        <v>4</v>
      </c>
      <c r="BU129">
        <v>2</v>
      </c>
      <c r="BV129">
        <v>2</v>
      </c>
      <c r="BW129">
        <v>1</v>
      </c>
      <c r="BX129">
        <v>2</v>
      </c>
      <c r="BY129">
        <v>1</v>
      </c>
      <c r="BZ129">
        <v>2</v>
      </c>
      <c r="CA129">
        <v>3</v>
      </c>
      <c r="CB129">
        <v>1</v>
      </c>
      <c r="CC129">
        <v>3</v>
      </c>
      <c r="CD129">
        <v>2</v>
      </c>
      <c r="CE129">
        <v>2</v>
      </c>
      <c r="CF129">
        <v>3</v>
      </c>
      <c r="CG129">
        <v>2</v>
      </c>
      <c r="CH129">
        <v>1</v>
      </c>
      <c r="CI129">
        <v>1</v>
      </c>
      <c r="CJ129">
        <v>3</v>
      </c>
      <c r="CK129">
        <v>3</v>
      </c>
      <c r="CL129">
        <v>2</v>
      </c>
      <c r="CM129">
        <v>1</v>
      </c>
      <c r="CN129">
        <v>2</v>
      </c>
      <c r="CO129">
        <v>0</v>
      </c>
      <c r="CP129">
        <v>2</v>
      </c>
      <c r="CQ129">
        <v>1</v>
      </c>
      <c r="CR129">
        <v>2</v>
      </c>
      <c r="CS129">
        <v>2</v>
      </c>
      <c r="CT129">
        <v>1</v>
      </c>
      <c r="CU129">
        <v>2</v>
      </c>
      <c r="CV129">
        <v>2</v>
      </c>
      <c r="CW129">
        <v>2</v>
      </c>
      <c r="CX129">
        <v>1</v>
      </c>
      <c r="CY129">
        <v>1</v>
      </c>
      <c r="CZ129">
        <v>1</v>
      </c>
      <c r="DA129">
        <v>2</v>
      </c>
      <c r="DB129">
        <v>2</v>
      </c>
      <c r="DC129">
        <v>2</v>
      </c>
      <c r="DD129">
        <v>1</v>
      </c>
      <c r="DE129">
        <v>2</v>
      </c>
      <c r="DF129">
        <v>2</v>
      </c>
      <c r="DG129">
        <v>1</v>
      </c>
      <c r="DH129">
        <v>2</v>
      </c>
      <c r="DI129">
        <v>2</v>
      </c>
      <c r="DJ129">
        <v>1</v>
      </c>
      <c r="DK129">
        <v>2</v>
      </c>
      <c r="DL129">
        <v>2</v>
      </c>
      <c r="DM129">
        <v>2</v>
      </c>
      <c r="DN129">
        <v>1</v>
      </c>
      <c r="DO129">
        <v>2</v>
      </c>
      <c r="DP129">
        <v>2</v>
      </c>
      <c r="DQ129">
        <v>1</v>
      </c>
      <c r="DR129">
        <v>1</v>
      </c>
      <c r="DS129">
        <v>1</v>
      </c>
      <c r="DT129">
        <v>2</v>
      </c>
      <c r="DU129">
        <v>1</v>
      </c>
      <c r="DV129">
        <v>1</v>
      </c>
      <c r="DW129">
        <v>1</v>
      </c>
      <c r="DX129">
        <v>2</v>
      </c>
      <c r="DY129">
        <v>1</v>
      </c>
      <c r="DZ129">
        <v>2</v>
      </c>
      <c r="EA129">
        <v>1</v>
      </c>
      <c r="EB129">
        <v>2</v>
      </c>
      <c r="EC129">
        <v>2</v>
      </c>
      <c r="ED129">
        <v>1</v>
      </c>
      <c r="EE129">
        <v>2</v>
      </c>
      <c r="EF129">
        <v>2</v>
      </c>
      <c r="EG129">
        <v>2</v>
      </c>
      <c r="EH129">
        <v>1</v>
      </c>
      <c r="EI129">
        <v>3</v>
      </c>
      <c r="EJ129">
        <v>1</v>
      </c>
      <c r="EK129">
        <v>3</v>
      </c>
      <c r="EL129">
        <v>2</v>
      </c>
      <c r="EM129">
        <v>1</v>
      </c>
      <c r="EN129">
        <v>1</v>
      </c>
      <c r="EO129">
        <v>1</v>
      </c>
      <c r="EP129">
        <v>1</v>
      </c>
      <c r="EQ129">
        <v>3</v>
      </c>
      <c r="ER129">
        <v>1</v>
      </c>
      <c r="ES129">
        <v>1</v>
      </c>
      <c r="ET129">
        <v>1</v>
      </c>
      <c r="EU129">
        <v>1</v>
      </c>
      <c r="EV129">
        <v>1</v>
      </c>
      <c r="EW129">
        <v>1</v>
      </c>
      <c r="EX129">
        <v>1</v>
      </c>
      <c r="EY129">
        <v>2</v>
      </c>
      <c r="EZ129">
        <v>2</v>
      </c>
      <c r="FA129">
        <v>1</v>
      </c>
      <c r="FB129">
        <v>4</v>
      </c>
      <c r="FC129">
        <v>1</v>
      </c>
      <c r="FD129">
        <v>1</v>
      </c>
      <c r="FE129">
        <v>1</v>
      </c>
      <c r="FF129">
        <v>2</v>
      </c>
      <c r="FG129">
        <v>2</v>
      </c>
      <c r="FH129">
        <v>1</v>
      </c>
      <c r="FI129">
        <v>2</v>
      </c>
      <c r="FJ129">
        <v>1</v>
      </c>
      <c r="FK129">
        <v>2</v>
      </c>
      <c r="FL129">
        <v>2</v>
      </c>
      <c r="FM129">
        <v>2</v>
      </c>
      <c r="FN129">
        <v>2</v>
      </c>
      <c r="FO129">
        <v>2</v>
      </c>
      <c r="FP129">
        <v>3</v>
      </c>
      <c r="FQ129">
        <v>1</v>
      </c>
      <c r="FR129">
        <v>2</v>
      </c>
      <c r="FS129">
        <v>3</v>
      </c>
      <c r="FT129">
        <v>2</v>
      </c>
      <c r="FU129">
        <v>3</v>
      </c>
      <c r="FV129">
        <v>3</v>
      </c>
      <c r="FW129">
        <v>3</v>
      </c>
      <c r="FX129">
        <v>2</v>
      </c>
      <c r="FY129">
        <v>1</v>
      </c>
      <c r="FZ129">
        <v>3</v>
      </c>
      <c r="GA129" s="7" t="str">
        <f t="shared" si="200"/>
        <v>id6541</v>
      </c>
      <c r="GB129" s="25" t="str">
        <f t="shared" si="174"/>
        <v>Female</v>
      </c>
      <c r="GC129" s="5" t="str">
        <f t="shared" si="191"/>
        <v>female</v>
      </c>
      <c r="GD129" s="5" t="str">
        <f t="shared" si="179"/>
        <v>20</v>
      </c>
      <c r="GE129" s="5" t="str">
        <f t="shared" si="180"/>
        <v>White</v>
      </c>
      <c r="GF129" s="5" t="str">
        <f t="shared" si="181"/>
        <v>notHisp/Lat</v>
      </c>
      <c r="GG129" s="5">
        <f t="shared" si="182"/>
        <v>0</v>
      </c>
      <c r="GH129" s="5">
        <f t="shared" si="183"/>
        <v>0</v>
      </c>
      <c r="GI129" s="5">
        <f t="shared" si="184"/>
        <v>1</v>
      </c>
      <c r="GJ129" s="5">
        <f t="shared" si="185"/>
        <v>0</v>
      </c>
      <c r="GK129" s="5">
        <f t="shared" si="186"/>
        <v>1</v>
      </c>
      <c r="GL129" s="5">
        <f t="shared" si="187"/>
        <v>2</v>
      </c>
      <c r="GM129" s="5">
        <f t="shared" si="188"/>
        <v>2</v>
      </c>
      <c r="GN129" s="5">
        <f t="shared" si="189"/>
        <v>3</v>
      </c>
      <c r="GO129" s="5">
        <f t="shared" si="190"/>
        <v>2</v>
      </c>
      <c r="GP129" s="2"/>
      <c r="GQ129" s="5">
        <f t="shared" si="215"/>
        <v>10</v>
      </c>
      <c r="GR129" s="5">
        <f t="shared" si="216"/>
        <v>10</v>
      </c>
      <c r="GS129" s="5">
        <f t="shared" si="217"/>
        <v>18</v>
      </c>
      <c r="GT129" s="5">
        <f t="shared" si="218"/>
        <v>25</v>
      </c>
      <c r="GU129" s="27" t="s">
        <v>10</v>
      </c>
      <c r="GV129" s="27" t="s">
        <v>10</v>
      </c>
      <c r="GW129" s="27" t="s">
        <v>10</v>
      </c>
      <c r="GX129" s="27" t="s">
        <v>10</v>
      </c>
      <c r="GY129" s="27" t="s">
        <v>10</v>
      </c>
      <c r="GZ129" s="27" t="s">
        <v>10</v>
      </c>
      <c r="HA129" s="27" t="s">
        <v>10</v>
      </c>
      <c r="HB129" s="5">
        <f t="shared" si="192"/>
        <v>24</v>
      </c>
      <c r="HC129" s="5" t="str">
        <f t="shared" si="201"/>
        <v>ok</v>
      </c>
      <c r="HD129" s="23">
        <v>5.4331255889384384E-3</v>
      </c>
      <c r="HE129" s="23">
        <f t="shared" si="202"/>
        <v>5.2152406957332174</v>
      </c>
      <c r="HF129" s="23">
        <v>0.81481481481481477</v>
      </c>
      <c r="HG129" s="23">
        <v>0.77777777777777779</v>
      </c>
      <c r="HH129" s="5">
        <f t="shared" si="213"/>
        <v>47</v>
      </c>
      <c r="HI129" s="5">
        <f t="shared" si="204"/>
        <v>11</v>
      </c>
      <c r="HJ129" s="5">
        <f t="shared" si="214"/>
        <v>12</v>
      </c>
      <c r="HK129" s="5">
        <f t="shared" si="206"/>
        <v>2</v>
      </c>
      <c r="HL129" s="5">
        <f t="shared" si="207"/>
        <v>3</v>
      </c>
      <c r="HM129" s="5">
        <f t="shared" si="208"/>
        <v>10</v>
      </c>
      <c r="HN129" s="5">
        <f t="shared" si="209"/>
        <v>6</v>
      </c>
      <c r="HO129" s="5">
        <f t="shared" si="210"/>
        <v>6</v>
      </c>
      <c r="HP129" s="5">
        <f t="shared" si="211"/>
        <v>11</v>
      </c>
      <c r="HQ129" s="5">
        <f t="shared" si="212"/>
        <v>9</v>
      </c>
    </row>
    <row r="130" spans="1:225" x14ac:dyDescent="0.25">
      <c r="A130" s="22" t="s">
        <v>976</v>
      </c>
      <c r="B130" s="13" t="s">
        <v>764</v>
      </c>
      <c r="C130" s="13" t="s">
        <v>780</v>
      </c>
      <c r="D130" s="13" t="s">
        <v>766</v>
      </c>
      <c r="E130" s="12">
        <v>2</v>
      </c>
      <c r="F130" s="12">
        <v>1</v>
      </c>
      <c r="G130" s="12">
        <v>1</v>
      </c>
      <c r="H130" s="12">
        <v>2</v>
      </c>
      <c r="I130" s="12">
        <v>2</v>
      </c>
      <c r="J130" s="12">
        <v>1</v>
      </c>
      <c r="K130" s="12">
        <v>1</v>
      </c>
      <c r="L130" s="12">
        <v>2</v>
      </c>
      <c r="M130" s="12">
        <v>1</v>
      </c>
      <c r="N130" s="12">
        <v>3</v>
      </c>
      <c r="O130">
        <v>1</v>
      </c>
      <c r="P130">
        <v>2</v>
      </c>
      <c r="Q130">
        <v>2</v>
      </c>
      <c r="R130">
        <v>2</v>
      </c>
      <c r="S130">
        <v>3</v>
      </c>
      <c r="T130">
        <v>2</v>
      </c>
      <c r="U130">
        <v>3</v>
      </c>
      <c r="V130">
        <v>3</v>
      </c>
      <c r="W130">
        <v>0</v>
      </c>
      <c r="X130">
        <v>2</v>
      </c>
      <c r="Y130">
        <v>1</v>
      </c>
      <c r="Z130">
        <v>2</v>
      </c>
      <c r="AA130">
        <v>2</v>
      </c>
      <c r="AB130">
        <v>1</v>
      </c>
      <c r="AC130">
        <v>2</v>
      </c>
      <c r="AD130">
        <v>0</v>
      </c>
      <c r="AE130">
        <v>2</v>
      </c>
      <c r="AF130">
        <v>3</v>
      </c>
      <c r="AG130">
        <v>2</v>
      </c>
      <c r="AH130">
        <v>3</v>
      </c>
      <c r="AI130">
        <v>0</v>
      </c>
      <c r="AJ130">
        <v>3</v>
      </c>
      <c r="AK130">
        <v>4</v>
      </c>
      <c r="AL130">
        <v>2</v>
      </c>
      <c r="AM130">
        <v>2</v>
      </c>
      <c r="AN130">
        <v>3</v>
      </c>
      <c r="AO130">
        <v>2</v>
      </c>
      <c r="AP130">
        <v>1</v>
      </c>
      <c r="AQ130">
        <v>1</v>
      </c>
      <c r="AR130">
        <v>3</v>
      </c>
      <c r="AS130">
        <v>4</v>
      </c>
      <c r="AT130">
        <v>2</v>
      </c>
      <c r="AU130">
        <v>3</v>
      </c>
      <c r="AV130">
        <v>1</v>
      </c>
      <c r="AW130">
        <v>1</v>
      </c>
      <c r="AX130">
        <v>4</v>
      </c>
      <c r="AY130">
        <v>1</v>
      </c>
      <c r="AZ130">
        <v>1</v>
      </c>
      <c r="BA130">
        <v>2</v>
      </c>
      <c r="BB130">
        <v>1</v>
      </c>
      <c r="BC130">
        <v>2</v>
      </c>
      <c r="BD130">
        <v>4</v>
      </c>
      <c r="BE130">
        <v>4</v>
      </c>
      <c r="BF130">
        <v>2</v>
      </c>
      <c r="BG130">
        <v>1</v>
      </c>
      <c r="BH130">
        <v>4</v>
      </c>
      <c r="BI130">
        <v>2</v>
      </c>
      <c r="BJ130">
        <v>1</v>
      </c>
      <c r="BK130">
        <v>2</v>
      </c>
      <c r="BL130">
        <v>2</v>
      </c>
      <c r="BM130">
        <v>3</v>
      </c>
      <c r="BN130">
        <v>4</v>
      </c>
      <c r="BO130">
        <v>4</v>
      </c>
      <c r="BP130">
        <v>2</v>
      </c>
      <c r="BQ130">
        <v>4</v>
      </c>
      <c r="BR130">
        <v>3</v>
      </c>
      <c r="BS130">
        <v>4</v>
      </c>
      <c r="BT130">
        <v>4</v>
      </c>
      <c r="BU130">
        <v>2</v>
      </c>
      <c r="BV130">
        <v>1</v>
      </c>
      <c r="BW130">
        <v>1</v>
      </c>
      <c r="BX130">
        <v>2</v>
      </c>
      <c r="BY130">
        <v>2</v>
      </c>
      <c r="BZ130">
        <v>1</v>
      </c>
      <c r="CA130">
        <v>2</v>
      </c>
      <c r="CB130">
        <v>1</v>
      </c>
      <c r="CC130">
        <v>2</v>
      </c>
      <c r="CD130">
        <v>2</v>
      </c>
      <c r="CE130">
        <v>3</v>
      </c>
      <c r="CF130">
        <v>1</v>
      </c>
      <c r="CG130">
        <v>4</v>
      </c>
      <c r="CH130">
        <v>2</v>
      </c>
      <c r="CI130">
        <v>3</v>
      </c>
      <c r="CJ130">
        <v>1</v>
      </c>
      <c r="CK130">
        <v>4</v>
      </c>
      <c r="CL130">
        <v>2</v>
      </c>
      <c r="CM130">
        <v>2</v>
      </c>
      <c r="CN130">
        <v>1</v>
      </c>
      <c r="CO130">
        <v>0</v>
      </c>
      <c r="CP130">
        <v>1</v>
      </c>
      <c r="CQ130">
        <v>1</v>
      </c>
      <c r="CR130">
        <v>2</v>
      </c>
      <c r="CS130">
        <v>2</v>
      </c>
      <c r="CT130">
        <v>1</v>
      </c>
      <c r="CU130">
        <v>2</v>
      </c>
      <c r="CV130">
        <v>1</v>
      </c>
      <c r="CW130">
        <v>1</v>
      </c>
      <c r="CX130">
        <v>0</v>
      </c>
      <c r="CY130">
        <v>2</v>
      </c>
      <c r="CZ130">
        <v>1</v>
      </c>
      <c r="DA130">
        <v>0</v>
      </c>
      <c r="DB130">
        <v>1</v>
      </c>
      <c r="DC130">
        <v>2</v>
      </c>
      <c r="DD130">
        <v>1</v>
      </c>
      <c r="DE130">
        <v>2</v>
      </c>
      <c r="DF130">
        <v>2</v>
      </c>
      <c r="DG130">
        <v>1</v>
      </c>
      <c r="DH130">
        <v>2</v>
      </c>
      <c r="DI130">
        <v>2</v>
      </c>
      <c r="DJ130">
        <v>1</v>
      </c>
      <c r="DK130">
        <v>1</v>
      </c>
      <c r="DL130">
        <v>2</v>
      </c>
      <c r="DM130">
        <v>1</v>
      </c>
      <c r="DN130">
        <v>1</v>
      </c>
      <c r="DO130">
        <v>2</v>
      </c>
      <c r="DP130">
        <v>2</v>
      </c>
      <c r="DQ130">
        <v>2</v>
      </c>
      <c r="DR130">
        <v>1</v>
      </c>
      <c r="DS130">
        <v>2</v>
      </c>
      <c r="DT130">
        <v>2</v>
      </c>
      <c r="DU130">
        <v>1</v>
      </c>
      <c r="DV130">
        <v>2</v>
      </c>
      <c r="DW130">
        <v>1</v>
      </c>
      <c r="DX130">
        <v>2</v>
      </c>
      <c r="DY130">
        <v>1</v>
      </c>
      <c r="DZ130">
        <v>2</v>
      </c>
      <c r="EA130">
        <v>1</v>
      </c>
      <c r="EB130">
        <v>2</v>
      </c>
      <c r="EC130">
        <v>3</v>
      </c>
      <c r="ED130">
        <v>2</v>
      </c>
      <c r="EE130">
        <v>3</v>
      </c>
      <c r="EF130">
        <v>2</v>
      </c>
      <c r="EG130">
        <v>4</v>
      </c>
      <c r="EH130">
        <v>1</v>
      </c>
      <c r="EI130">
        <v>4</v>
      </c>
      <c r="EJ130">
        <v>4</v>
      </c>
      <c r="EK130">
        <v>3</v>
      </c>
      <c r="EL130">
        <v>4</v>
      </c>
      <c r="EM130">
        <v>4</v>
      </c>
      <c r="EN130">
        <v>2</v>
      </c>
      <c r="EO130">
        <v>2</v>
      </c>
      <c r="EP130">
        <v>3</v>
      </c>
      <c r="EQ130">
        <v>4</v>
      </c>
      <c r="ER130">
        <v>2</v>
      </c>
      <c r="ES130">
        <v>2</v>
      </c>
      <c r="ET130">
        <v>2</v>
      </c>
      <c r="EU130">
        <v>2</v>
      </c>
      <c r="EV130">
        <v>3</v>
      </c>
      <c r="EW130">
        <v>3</v>
      </c>
      <c r="EX130">
        <v>3</v>
      </c>
      <c r="EY130">
        <v>3</v>
      </c>
      <c r="EZ130">
        <v>4</v>
      </c>
      <c r="FA130">
        <v>4</v>
      </c>
      <c r="FB130">
        <v>4</v>
      </c>
      <c r="FC130">
        <v>4</v>
      </c>
      <c r="FD130">
        <v>4</v>
      </c>
      <c r="FE130">
        <v>2</v>
      </c>
      <c r="FF130">
        <v>2</v>
      </c>
      <c r="FG130">
        <v>1</v>
      </c>
      <c r="FH130">
        <v>1</v>
      </c>
      <c r="FI130">
        <v>3</v>
      </c>
      <c r="FJ130">
        <v>1</v>
      </c>
      <c r="FK130">
        <v>1</v>
      </c>
      <c r="FL130">
        <v>1</v>
      </c>
      <c r="FM130">
        <v>3</v>
      </c>
      <c r="FN130">
        <v>2</v>
      </c>
      <c r="FO130">
        <v>2</v>
      </c>
      <c r="FP130">
        <v>2</v>
      </c>
      <c r="FQ130">
        <v>2</v>
      </c>
      <c r="FR130">
        <v>2</v>
      </c>
      <c r="FS130">
        <v>1</v>
      </c>
      <c r="FT130">
        <v>3</v>
      </c>
      <c r="FU130">
        <v>1</v>
      </c>
      <c r="FV130">
        <v>4</v>
      </c>
      <c r="FW130">
        <v>3</v>
      </c>
      <c r="FX130">
        <v>2</v>
      </c>
      <c r="FY130">
        <v>1</v>
      </c>
      <c r="FZ130">
        <v>3</v>
      </c>
      <c r="GA130" s="7" t="str">
        <f t="shared" si="200"/>
        <v>id8892</v>
      </c>
      <c r="GB130" s="25" t="str">
        <f t="shared" si="174"/>
        <v>Female</v>
      </c>
      <c r="GC130" s="5" t="str">
        <f t="shared" si="191"/>
        <v>Female</v>
      </c>
      <c r="GD130" s="5" t="str">
        <f t="shared" si="179"/>
        <v>20</v>
      </c>
      <c r="GE130" s="5" t="str">
        <f t="shared" si="180"/>
        <v>White</v>
      </c>
      <c r="GF130" s="5" t="str">
        <f t="shared" si="181"/>
        <v>notHisp/Lat</v>
      </c>
      <c r="GG130" s="5">
        <f t="shared" si="182"/>
        <v>1</v>
      </c>
      <c r="GH130" s="5">
        <f t="shared" si="183"/>
        <v>1</v>
      </c>
      <c r="GI130" s="5">
        <f t="shared" si="184"/>
        <v>0</v>
      </c>
      <c r="GJ130" s="5">
        <f t="shared" si="185"/>
        <v>0</v>
      </c>
      <c r="GK130" s="5">
        <f t="shared" si="186"/>
        <v>1</v>
      </c>
      <c r="GL130" s="5">
        <f t="shared" si="187"/>
        <v>1</v>
      </c>
      <c r="GM130" s="5">
        <f t="shared" si="188"/>
        <v>2</v>
      </c>
      <c r="GN130" s="5">
        <f t="shared" si="189"/>
        <v>1</v>
      </c>
      <c r="GO130" s="5">
        <f t="shared" si="190"/>
        <v>3</v>
      </c>
      <c r="GP130" s="2"/>
      <c r="GQ130" s="5">
        <f t="shared" si="215"/>
        <v>8</v>
      </c>
      <c r="GR130" s="5">
        <f t="shared" si="216"/>
        <v>7</v>
      </c>
      <c r="GS130" s="5">
        <f t="shared" si="217"/>
        <v>17</v>
      </c>
      <c r="GT130" s="5">
        <f t="shared" si="218"/>
        <v>28</v>
      </c>
      <c r="GU130" s="27" t="s">
        <v>10</v>
      </c>
      <c r="GV130" s="27" t="s">
        <v>10</v>
      </c>
      <c r="GW130" s="27" t="s">
        <v>10</v>
      </c>
      <c r="GX130" s="27" t="s">
        <v>10</v>
      </c>
      <c r="GY130" s="27" t="s">
        <v>10</v>
      </c>
      <c r="GZ130" s="27" t="s">
        <v>10</v>
      </c>
      <c r="HA130" s="27" t="s">
        <v>10</v>
      </c>
      <c r="HB130" s="5">
        <f t="shared" si="192"/>
        <v>25</v>
      </c>
      <c r="HC130" s="5" t="str">
        <f t="shared" si="201"/>
        <v>ok</v>
      </c>
      <c r="HD130" s="23">
        <v>3.9374694716076278E-3</v>
      </c>
      <c r="HE130" s="23">
        <f t="shared" si="202"/>
        <v>5.5372170281029494</v>
      </c>
      <c r="HF130" s="23">
        <v>0.92592592592592593</v>
      </c>
      <c r="HG130" s="23">
        <v>0.66666666666666663</v>
      </c>
      <c r="HH130" s="5">
        <f t="shared" si="213"/>
        <v>89</v>
      </c>
      <c r="HI130" s="5">
        <f t="shared" si="204"/>
        <v>18</v>
      </c>
      <c r="HJ130" s="5">
        <f t="shared" si="214"/>
        <v>22</v>
      </c>
      <c r="HK130" s="5">
        <f t="shared" si="206"/>
        <v>4</v>
      </c>
      <c r="HL130" s="5">
        <f t="shared" si="207"/>
        <v>4</v>
      </c>
      <c r="HM130" s="5">
        <f t="shared" si="208"/>
        <v>15</v>
      </c>
      <c r="HN130" s="5">
        <f t="shared" si="209"/>
        <v>7</v>
      </c>
      <c r="HO130" s="5">
        <f t="shared" si="210"/>
        <v>5</v>
      </c>
      <c r="HP130" s="5">
        <f t="shared" si="211"/>
        <v>9</v>
      </c>
      <c r="HQ130" s="5">
        <f t="shared" si="212"/>
        <v>9</v>
      </c>
    </row>
    <row r="131" spans="1:225" x14ac:dyDescent="0.25">
      <c r="A131" s="22" t="s">
        <v>977</v>
      </c>
      <c r="B131" s="12" t="s">
        <v>764</v>
      </c>
      <c r="C131" s="12" t="s">
        <v>780</v>
      </c>
      <c r="D131" s="12" t="s">
        <v>766</v>
      </c>
      <c r="E131" s="12">
        <v>2</v>
      </c>
      <c r="F131" s="12">
        <v>1</v>
      </c>
      <c r="G131" s="12">
        <v>1</v>
      </c>
      <c r="H131" s="12">
        <v>1</v>
      </c>
      <c r="I131" s="12">
        <v>2</v>
      </c>
      <c r="J131" s="12">
        <v>2</v>
      </c>
      <c r="K131" s="12">
        <v>2</v>
      </c>
      <c r="L131" s="12">
        <v>2</v>
      </c>
      <c r="M131" s="12">
        <v>1</v>
      </c>
      <c r="N131" s="12">
        <v>3</v>
      </c>
      <c r="O131">
        <v>2</v>
      </c>
      <c r="P131">
        <v>0</v>
      </c>
      <c r="Q131">
        <v>2</v>
      </c>
      <c r="R131">
        <v>2</v>
      </c>
      <c r="S131">
        <v>3</v>
      </c>
      <c r="T131">
        <v>0</v>
      </c>
      <c r="U131">
        <v>1</v>
      </c>
      <c r="V131">
        <v>3</v>
      </c>
      <c r="W131">
        <v>1</v>
      </c>
      <c r="X131">
        <v>3</v>
      </c>
      <c r="Y131">
        <v>1</v>
      </c>
      <c r="Z131">
        <v>2</v>
      </c>
      <c r="AA131">
        <v>4</v>
      </c>
      <c r="AB131">
        <v>2</v>
      </c>
      <c r="AC131">
        <v>2</v>
      </c>
      <c r="AD131">
        <v>1</v>
      </c>
      <c r="AE131">
        <v>2</v>
      </c>
      <c r="AF131">
        <v>1</v>
      </c>
      <c r="AG131">
        <v>2</v>
      </c>
      <c r="AH131">
        <v>4</v>
      </c>
      <c r="AI131">
        <v>0</v>
      </c>
      <c r="AJ131">
        <v>3</v>
      </c>
      <c r="AK131">
        <v>4</v>
      </c>
      <c r="AL131">
        <v>3</v>
      </c>
      <c r="AM131">
        <v>2</v>
      </c>
      <c r="AN131">
        <v>2</v>
      </c>
      <c r="AO131">
        <v>2</v>
      </c>
      <c r="AP131">
        <v>1</v>
      </c>
      <c r="AQ131">
        <v>1</v>
      </c>
      <c r="AR131">
        <v>3</v>
      </c>
      <c r="AS131">
        <v>3</v>
      </c>
      <c r="AT131">
        <v>1</v>
      </c>
      <c r="AU131">
        <v>3</v>
      </c>
      <c r="AV131">
        <v>1</v>
      </c>
      <c r="AW131">
        <v>3</v>
      </c>
      <c r="AX131">
        <v>1</v>
      </c>
      <c r="AY131">
        <v>1</v>
      </c>
      <c r="AZ131">
        <v>3</v>
      </c>
      <c r="BA131">
        <v>2</v>
      </c>
      <c r="BB131">
        <v>1</v>
      </c>
      <c r="BC131">
        <v>3</v>
      </c>
      <c r="BD131">
        <v>4</v>
      </c>
      <c r="BE131">
        <v>3</v>
      </c>
      <c r="BF131">
        <v>4</v>
      </c>
      <c r="BG131">
        <v>1</v>
      </c>
      <c r="BH131">
        <v>3</v>
      </c>
      <c r="BI131">
        <v>3</v>
      </c>
      <c r="BJ131">
        <v>1</v>
      </c>
      <c r="BK131">
        <v>2</v>
      </c>
      <c r="BL131">
        <v>2</v>
      </c>
      <c r="BM131">
        <v>4</v>
      </c>
      <c r="BN131">
        <v>4</v>
      </c>
      <c r="BO131">
        <v>4</v>
      </c>
      <c r="BP131">
        <v>1</v>
      </c>
      <c r="BQ131">
        <v>2</v>
      </c>
      <c r="BR131">
        <v>1</v>
      </c>
      <c r="BS131">
        <v>3</v>
      </c>
      <c r="BT131">
        <v>3</v>
      </c>
      <c r="BU131">
        <v>3</v>
      </c>
      <c r="BV131">
        <v>3</v>
      </c>
      <c r="BW131">
        <v>2</v>
      </c>
      <c r="BX131">
        <v>2</v>
      </c>
      <c r="BY131">
        <v>2</v>
      </c>
      <c r="BZ131">
        <v>3</v>
      </c>
      <c r="CA131">
        <v>2</v>
      </c>
      <c r="CB131">
        <v>1</v>
      </c>
      <c r="CC131">
        <v>4</v>
      </c>
      <c r="CD131">
        <v>2</v>
      </c>
      <c r="CE131">
        <v>3</v>
      </c>
      <c r="CF131">
        <v>2</v>
      </c>
      <c r="CG131">
        <v>3</v>
      </c>
      <c r="CH131">
        <v>1</v>
      </c>
      <c r="CI131">
        <v>2</v>
      </c>
      <c r="CJ131">
        <v>2</v>
      </c>
      <c r="CK131">
        <v>2</v>
      </c>
      <c r="CL131">
        <v>2</v>
      </c>
      <c r="CM131">
        <v>2</v>
      </c>
      <c r="CN131">
        <v>2</v>
      </c>
      <c r="CO131">
        <v>0</v>
      </c>
      <c r="CP131">
        <v>2</v>
      </c>
      <c r="CQ131">
        <v>1</v>
      </c>
      <c r="CR131">
        <v>2</v>
      </c>
      <c r="CS131">
        <v>2</v>
      </c>
      <c r="CT131">
        <v>0</v>
      </c>
      <c r="CU131">
        <v>1</v>
      </c>
      <c r="CV131">
        <v>2</v>
      </c>
      <c r="CW131">
        <v>2</v>
      </c>
      <c r="CX131">
        <v>0</v>
      </c>
      <c r="CY131">
        <v>1</v>
      </c>
      <c r="CZ131">
        <v>0</v>
      </c>
      <c r="DA131">
        <v>1</v>
      </c>
      <c r="DB131">
        <v>1</v>
      </c>
      <c r="DC131">
        <v>2</v>
      </c>
      <c r="DD131">
        <v>1</v>
      </c>
      <c r="DE131">
        <v>2</v>
      </c>
      <c r="DF131">
        <v>1</v>
      </c>
      <c r="DG131">
        <v>1</v>
      </c>
      <c r="DH131">
        <v>2</v>
      </c>
      <c r="DI131">
        <v>2</v>
      </c>
      <c r="DJ131">
        <v>1</v>
      </c>
      <c r="DK131">
        <v>1</v>
      </c>
      <c r="DL131">
        <v>2</v>
      </c>
      <c r="DM131">
        <v>1</v>
      </c>
      <c r="DN131">
        <v>1</v>
      </c>
      <c r="DO131">
        <v>2</v>
      </c>
      <c r="DP131">
        <v>1</v>
      </c>
      <c r="DQ131">
        <v>1</v>
      </c>
      <c r="DR131">
        <v>1</v>
      </c>
      <c r="DS131">
        <v>1</v>
      </c>
      <c r="DT131">
        <v>2</v>
      </c>
      <c r="DU131">
        <v>1</v>
      </c>
      <c r="DV131">
        <v>1</v>
      </c>
      <c r="DW131">
        <v>1</v>
      </c>
      <c r="DX131">
        <v>2</v>
      </c>
      <c r="DY131">
        <v>1</v>
      </c>
      <c r="DZ131">
        <v>1</v>
      </c>
      <c r="EA131">
        <v>1</v>
      </c>
      <c r="EB131">
        <v>2</v>
      </c>
      <c r="EC131">
        <v>4</v>
      </c>
      <c r="ED131">
        <v>4</v>
      </c>
      <c r="EE131">
        <v>4</v>
      </c>
      <c r="EF131">
        <v>5</v>
      </c>
      <c r="EG131">
        <v>5</v>
      </c>
      <c r="EH131">
        <v>4</v>
      </c>
      <c r="EI131">
        <v>3</v>
      </c>
      <c r="EJ131">
        <v>3</v>
      </c>
      <c r="EK131">
        <v>3</v>
      </c>
      <c r="EL131">
        <v>3</v>
      </c>
      <c r="EM131">
        <v>5</v>
      </c>
      <c r="EN131">
        <v>4</v>
      </c>
      <c r="EO131">
        <v>5</v>
      </c>
      <c r="EP131">
        <v>4</v>
      </c>
      <c r="EQ131">
        <v>5</v>
      </c>
      <c r="ER131">
        <v>3</v>
      </c>
      <c r="ES131">
        <v>3</v>
      </c>
      <c r="ET131">
        <v>4</v>
      </c>
      <c r="EU131">
        <v>5</v>
      </c>
      <c r="EV131">
        <v>4</v>
      </c>
      <c r="EW131">
        <v>2</v>
      </c>
      <c r="EX131">
        <v>2</v>
      </c>
      <c r="EY131">
        <v>2</v>
      </c>
      <c r="EZ131">
        <v>4</v>
      </c>
      <c r="FA131">
        <v>4</v>
      </c>
      <c r="FB131">
        <v>5</v>
      </c>
      <c r="FC131">
        <v>5</v>
      </c>
      <c r="FD131">
        <v>2</v>
      </c>
      <c r="FE131">
        <v>4</v>
      </c>
      <c r="FF131">
        <v>4</v>
      </c>
      <c r="FG131">
        <v>1</v>
      </c>
      <c r="FH131">
        <v>1</v>
      </c>
      <c r="FI131">
        <v>3</v>
      </c>
      <c r="FJ131">
        <v>1</v>
      </c>
      <c r="FK131">
        <v>1</v>
      </c>
      <c r="FL131">
        <v>2</v>
      </c>
      <c r="FM131">
        <v>3</v>
      </c>
      <c r="FN131">
        <v>4</v>
      </c>
      <c r="FO131">
        <v>4</v>
      </c>
      <c r="FP131">
        <v>4</v>
      </c>
      <c r="FQ131">
        <v>1</v>
      </c>
      <c r="FR131">
        <v>1</v>
      </c>
      <c r="FS131">
        <v>3</v>
      </c>
      <c r="FT131">
        <v>3</v>
      </c>
      <c r="FU131">
        <v>2</v>
      </c>
      <c r="FV131">
        <v>4</v>
      </c>
      <c r="FW131">
        <v>4</v>
      </c>
      <c r="FX131">
        <v>4</v>
      </c>
      <c r="FY131">
        <v>1</v>
      </c>
      <c r="FZ131">
        <v>4</v>
      </c>
      <c r="GA131" s="7" t="str">
        <f t="shared" si="200"/>
        <v>id7521</v>
      </c>
      <c r="GB131" s="25" t="str">
        <f t="shared" ref="GB131:GC157" si="219">IF(GC131=".",".",IF(GC131="female","Female",IF(GC131="Female","Female",IF(GC131="Woman","Female",IF(GC131="girl","Female",IF(GC131="male","Male",IF(GC131="Male","Male",IF(GC131="Man","Male",IF(GC131="Genderqueer","non-binary",IF(GC131="non-binary","non-binary",IF(GC131="heterosexual","other/unspecified",IF(GC131="trans-man","Male","???"))))))))))))</f>
        <v>Female</v>
      </c>
      <c r="GC131" s="5" t="str">
        <f t="shared" si="191"/>
        <v>Female</v>
      </c>
      <c r="GD131" s="5" t="str">
        <f t="shared" si="179"/>
        <v>20</v>
      </c>
      <c r="GE131" s="5" t="str">
        <f t="shared" si="180"/>
        <v>White</v>
      </c>
      <c r="GF131" s="5" t="str">
        <f t="shared" si="181"/>
        <v>notHisp/Lat</v>
      </c>
      <c r="GG131" s="5">
        <f t="shared" si="182"/>
        <v>1</v>
      </c>
      <c r="GH131" s="5">
        <f t="shared" si="183"/>
        <v>1</v>
      </c>
      <c r="GI131" s="5">
        <f t="shared" si="184"/>
        <v>1</v>
      </c>
      <c r="GJ131" s="5">
        <f t="shared" si="185"/>
        <v>0</v>
      </c>
      <c r="GK131" s="5">
        <f t="shared" si="186"/>
        <v>0</v>
      </c>
      <c r="GL131" s="5">
        <f t="shared" si="187"/>
        <v>2</v>
      </c>
      <c r="GM131" s="5">
        <f t="shared" si="188"/>
        <v>2</v>
      </c>
      <c r="GN131" s="5">
        <f t="shared" si="189"/>
        <v>1</v>
      </c>
      <c r="GO131" s="5">
        <f t="shared" si="190"/>
        <v>3</v>
      </c>
      <c r="GP131" s="2"/>
      <c r="GQ131" s="5">
        <f t="shared" si="215"/>
        <v>7</v>
      </c>
      <c r="GR131" s="5">
        <f t="shared" si="216"/>
        <v>11</v>
      </c>
      <c r="GS131" s="5">
        <f t="shared" si="217"/>
        <v>13</v>
      </c>
      <c r="GT131" s="5">
        <f t="shared" si="218"/>
        <v>27</v>
      </c>
      <c r="GU131" s="27" t="s">
        <v>10</v>
      </c>
      <c r="GV131" s="27" t="s">
        <v>10</v>
      </c>
      <c r="GW131" s="27" t="s">
        <v>10</v>
      </c>
      <c r="GX131" s="27" t="s">
        <v>10</v>
      </c>
      <c r="GY131" s="27" t="s">
        <v>10</v>
      </c>
      <c r="GZ131" s="27" t="s">
        <v>10</v>
      </c>
      <c r="HA131" s="27" t="s">
        <v>10</v>
      </c>
      <c r="HB131" s="5">
        <f t="shared" si="192"/>
        <v>28</v>
      </c>
      <c r="HC131" s="5" t="str">
        <f t="shared" si="201"/>
        <v>ok</v>
      </c>
      <c r="HD131" s="23">
        <v>2.5444037923787181E-2</v>
      </c>
      <c r="HE131" s="23">
        <f t="shared" si="202"/>
        <v>3.6712738296861374</v>
      </c>
      <c r="HF131" s="23">
        <v>0.96296296296296291</v>
      </c>
      <c r="HG131" s="23">
        <v>0.44444444444444442</v>
      </c>
      <c r="HH131" s="5">
        <f t="shared" si="213"/>
        <v>114</v>
      </c>
      <c r="HI131" s="5">
        <f t="shared" si="204"/>
        <v>19</v>
      </c>
      <c r="HJ131" s="5">
        <f t="shared" si="214"/>
        <v>21</v>
      </c>
      <c r="HK131" s="5">
        <f t="shared" si="206"/>
        <v>7</v>
      </c>
      <c r="HL131" s="5">
        <f t="shared" si="207"/>
        <v>8</v>
      </c>
      <c r="HM131" s="5">
        <f t="shared" si="208"/>
        <v>9</v>
      </c>
      <c r="HN131" s="5">
        <f t="shared" si="209"/>
        <v>6</v>
      </c>
      <c r="HO131" s="5">
        <f t="shared" si="210"/>
        <v>4</v>
      </c>
      <c r="HP131" s="5">
        <f t="shared" si="211"/>
        <v>5</v>
      </c>
      <c r="HQ131" s="5">
        <f t="shared" si="212"/>
        <v>5</v>
      </c>
    </row>
    <row r="132" spans="1:225" x14ac:dyDescent="0.25">
      <c r="A132" s="22" t="s">
        <v>978</v>
      </c>
      <c r="B132" s="12" t="s">
        <v>764</v>
      </c>
      <c r="C132" s="12" t="s">
        <v>782</v>
      </c>
      <c r="D132" s="12" t="s">
        <v>766</v>
      </c>
      <c r="E132" s="12">
        <v>2</v>
      </c>
      <c r="F132" s="12">
        <v>1</v>
      </c>
      <c r="G132" s="12">
        <v>1</v>
      </c>
      <c r="H132" s="12">
        <v>2</v>
      </c>
      <c r="I132" s="12">
        <v>2</v>
      </c>
      <c r="J132" s="12">
        <v>1</v>
      </c>
      <c r="K132" s="12">
        <v>2</v>
      </c>
      <c r="L132" s="12">
        <v>2</v>
      </c>
      <c r="M132" s="12">
        <v>3</v>
      </c>
      <c r="N132" s="12">
        <v>1</v>
      </c>
      <c r="O132">
        <v>0</v>
      </c>
      <c r="P132">
        <v>1</v>
      </c>
      <c r="Q132">
        <v>0</v>
      </c>
      <c r="R132">
        <v>1</v>
      </c>
      <c r="S132">
        <v>0</v>
      </c>
      <c r="T132">
        <v>0</v>
      </c>
      <c r="U132">
        <v>0</v>
      </c>
      <c r="V132">
        <v>0</v>
      </c>
      <c r="W132">
        <v>0</v>
      </c>
      <c r="X132">
        <v>1</v>
      </c>
      <c r="Y132">
        <v>0</v>
      </c>
      <c r="Z132">
        <v>1</v>
      </c>
      <c r="AA132">
        <v>2</v>
      </c>
      <c r="AB132">
        <v>0</v>
      </c>
      <c r="AC132">
        <v>2</v>
      </c>
      <c r="AD132">
        <v>2</v>
      </c>
      <c r="AE132">
        <v>0</v>
      </c>
      <c r="AF132">
        <v>0</v>
      </c>
      <c r="AG132">
        <v>1</v>
      </c>
      <c r="AH132">
        <v>2</v>
      </c>
      <c r="AI132">
        <v>1</v>
      </c>
      <c r="AJ132">
        <v>3</v>
      </c>
      <c r="AK132">
        <v>1</v>
      </c>
      <c r="AL132">
        <v>3</v>
      </c>
      <c r="AM132">
        <v>2</v>
      </c>
      <c r="AN132">
        <v>3</v>
      </c>
      <c r="AO132">
        <v>2</v>
      </c>
      <c r="AP132">
        <v>1</v>
      </c>
      <c r="AQ132">
        <v>1</v>
      </c>
      <c r="AR132">
        <v>3</v>
      </c>
      <c r="AS132">
        <v>1</v>
      </c>
      <c r="AT132">
        <v>1</v>
      </c>
      <c r="AU132">
        <v>2</v>
      </c>
      <c r="AV132">
        <v>2</v>
      </c>
      <c r="AW132">
        <v>3</v>
      </c>
      <c r="AX132">
        <v>2</v>
      </c>
      <c r="AY132">
        <v>3</v>
      </c>
      <c r="AZ132">
        <v>1</v>
      </c>
      <c r="BA132">
        <v>2</v>
      </c>
      <c r="BB132">
        <v>2</v>
      </c>
      <c r="BC132">
        <v>3</v>
      </c>
      <c r="BD132">
        <v>2</v>
      </c>
      <c r="BE132">
        <v>2</v>
      </c>
      <c r="BF132">
        <v>1</v>
      </c>
      <c r="BG132">
        <v>1</v>
      </c>
      <c r="BH132">
        <v>2</v>
      </c>
      <c r="BI132">
        <v>2</v>
      </c>
      <c r="BJ132">
        <v>3</v>
      </c>
      <c r="BK132">
        <v>3</v>
      </c>
      <c r="BL132">
        <v>2</v>
      </c>
      <c r="BM132">
        <v>2</v>
      </c>
      <c r="BN132">
        <v>3</v>
      </c>
      <c r="BO132">
        <v>3</v>
      </c>
      <c r="BP132">
        <v>2</v>
      </c>
      <c r="BQ132">
        <v>3</v>
      </c>
      <c r="BR132">
        <v>1</v>
      </c>
      <c r="BS132">
        <v>2</v>
      </c>
      <c r="BT132">
        <v>2</v>
      </c>
      <c r="BU132">
        <v>2</v>
      </c>
      <c r="BV132">
        <v>2</v>
      </c>
      <c r="BW132">
        <v>1</v>
      </c>
      <c r="BX132">
        <v>3</v>
      </c>
      <c r="BY132">
        <v>3</v>
      </c>
      <c r="BZ132">
        <v>2</v>
      </c>
      <c r="CA132">
        <v>3</v>
      </c>
      <c r="CB132">
        <v>1</v>
      </c>
      <c r="CC132">
        <v>2</v>
      </c>
      <c r="CD132">
        <v>1</v>
      </c>
      <c r="CE132">
        <v>1</v>
      </c>
      <c r="CF132">
        <v>1</v>
      </c>
      <c r="CG132">
        <v>2</v>
      </c>
      <c r="CH132">
        <v>3</v>
      </c>
      <c r="CI132">
        <v>1</v>
      </c>
      <c r="CJ132">
        <v>4</v>
      </c>
      <c r="CK132">
        <v>2</v>
      </c>
      <c r="CL132">
        <v>1</v>
      </c>
      <c r="CM132">
        <v>0</v>
      </c>
      <c r="CN132">
        <v>0</v>
      </c>
      <c r="CO132">
        <v>2</v>
      </c>
      <c r="CP132">
        <v>1</v>
      </c>
      <c r="CQ132">
        <v>1</v>
      </c>
      <c r="CR132">
        <v>2</v>
      </c>
      <c r="CS132">
        <v>0</v>
      </c>
      <c r="CT132">
        <v>2</v>
      </c>
      <c r="CU132">
        <v>1</v>
      </c>
      <c r="CV132">
        <v>0</v>
      </c>
      <c r="CW132">
        <v>1</v>
      </c>
      <c r="CX132">
        <v>2</v>
      </c>
      <c r="CY132">
        <v>0</v>
      </c>
      <c r="CZ132">
        <v>2</v>
      </c>
      <c r="DA132">
        <v>2</v>
      </c>
      <c r="DB132">
        <v>1</v>
      </c>
      <c r="DC132">
        <v>2</v>
      </c>
      <c r="DD132">
        <v>1</v>
      </c>
      <c r="DE132">
        <v>2</v>
      </c>
      <c r="DF132">
        <v>2</v>
      </c>
      <c r="DG132">
        <v>1</v>
      </c>
      <c r="DH132">
        <v>2</v>
      </c>
      <c r="DI132">
        <v>2</v>
      </c>
      <c r="DJ132">
        <v>1</v>
      </c>
      <c r="DK132">
        <v>1</v>
      </c>
      <c r="DL132">
        <v>2</v>
      </c>
      <c r="DM132">
        <v>1</v>
      </c>
      <c r="DN132">
        <v>1</v>
      </c>
      <c r="DO132">
        <v>1</v>
      </c>
      <c r="DP132">
        <v>1</v>
      </c>
      <c r="DQ132">
        <v>1</v>
      </c>
      <c r="DR132">
        <v>1</v>
      </c>
      <c r="DS132">
        <v>1</v>
      </c>
      <c r="DT132">
        <v>2</v>
      </c>
      <c r="DU132">
        <v>1</v>
      </c>
      <c r="DV132">
        <v>1</v>
      </c>
      <c r="DW132">
        <v>1</v>
      </c>
      <c r="DX132">
        <v>2</v>
      </c>
      <c r="DY132">
        <v>1</v>
      </c>
      <c r="DZ132">
        <v>1</v>
      </c>
      <c r="EA132">
        <v>1</v>
      </c>
      <c r="EB132">
        <v>2</v>
      </c>
      <c r="EC132">
        <v>2</v>
      </c>
      <c r="ED132">
        <v>2</v>
      </c>
      <c r="EE132">
        <v>1</v>
      </c>
      <c r="EF132">
        <v>1</v>
      </c>
      <c r="EG132">
        <v>2</v>
      </c>
      <c r="EH132">
        <v>1</v>
      </c>
      <c r="EI132">
        <v>1</v>
      </c>
      <c r="EJ132">
        <v>1</v>
      </c>
      <c r="EK132">
        <v>2</v>
      </c>
      <c r="EL132">
        <v>1</v>
      </c>
      <c r="EM132">
        <v>2</v>
      </c>
      <c r="EN132">
        <v>2</v>
      </c>
      <c r="EO132">
        <v>2</v>
      </c>
      <c r="EP132">
        <v>1</v>
      </c>
      <c r="EQ132">
        <v>3</v>
      </c>
      <c r="ER132">
        <v>2</v>
      </c>
      <c r="ES132">
        <v>1</v>
      </c>
      <c r="ET132">
        <v>1</v>
      </c>
      <c r="EU132">
        <v>1</v>
      </c>
      <c r="EV132">
        <v>1</v>
      </c>
      <c r="EW132">
        <v>1</v>
      </c>
      <c r="EX132">
        <v>2</v>
      </c>
      <c r="EY132">
        <v>1</v>
      </c>
      <c r="EZ132">
        <v>2</v>
      </c>
      <c r="FA132">
        <v>1</v>
      </c>
      <c r="FB132">
        <v>3</v>
      </c>
      <c r="FC132">
        <v>1</v>
      </c>
      <c r="FD132">
        <v>2</v>
      </c>
      <c r="FE132">
        <v>1</v>
      </c>
      <c r="FF132">
        <v>3</v>
      </c>
      <c r="FG132">
        <v>2</v>
      </c>
      <c r="FH132">
        <v>3</v>
      </c>
      <c r="FI132">
        <v>4</v>
      </c>
      <c r="FJ132">
        <v>2</v>
      </c>
      <c r="FK132">
        <v>1</v>
      </c>
      <c r="FL132">
        <v>1</v>
      </c>
      <c r="FM132">
        <v>3</v>
      </c>
      <c r="FN132">
        <v>1</v>
      </c>
      <c r="FO132">
        <v>3</v>
      </c>
      <c r="FP132">
        <v>3</v>
      </c>
      <c r="FQ132">
        <v>2</v>
      </c>
      <c r="FR132">
        <v>1</v>
      </c>
      <c r="FS132">
        <v>1</v>
      </c>
      <c r="FT132">
        <v>2</v>
      </c>
      <c r="FU132">
        <v>3</v>
      </c>
      <c r="FV132">
        <v>4</v>
      </c>
      <c r="FW132">
        <v>3</v>
      </c>
      <c r="FX132">
        <v>1</v>
      </c>
      <c r="FY132">
        <v>2</v>
      </c>
      <c r="FZ132">
        <v>3</v>
      </c>
      <c r="GA132" s="7" t="str">
        <f t="shared" si="200"/>
        <v>id6505</v>
      </c>
      <c r="GB132" s="25" t="str">
        <f t="shared" si="219"/>
        <v>Female</v>
      </c>
      <c r="GC132" s="5" t="str">
        <f t="shared" si="191"/>
        <v>Female</v>
      </c>
      <c r="GD132" s="5" t="str">
        <f t="shared" ref="GD132:GD157" si="220">IF(ISBLANK(C132),".",C132)</f>
        <v>21</v>
      </c>
      <c r="GE132" s="5" t="str">
        <f t="shared" ref="GE132:GE157" si="221">IF(D132="1","AmerInd/AlaskNativ",IF(D132="2","Asian",IF(D132="3","Black/AfrAmer",IF(D132="4","NativHaw/PacIsl",IF(D132="5","White",IF(ISBLANK(D132),".","Other/Mixed"))))))</f>
        <v>White</v>
      </c>
      <c r="GF132" s="5" t="str">
        <f t="shared" ref="GF132:GF157" si="222">IF(E132="1","Hisp/Lat",IF(E132=1,"Hisp/Lat",IF(E132="2","notHisp/Lat",IF(E132=2,"notHisp/Lat","."))))</f>
        <v>notHisp/Lat</v>
      </c>
      <c r="GG132" s="5">
        <f t="shared" ref="GG132:GG157" si="223">IF(F132=1,1,IF(F132=2,0,"."))</f>
        <v>1</v>
      </c>
      <c r="GH132" s="5">
        <f t="shared" ref="GH132:GH157" si="224">IF(G132=1,1,IF(G132=2,0,"."))</f>
        <v>1</v>
      </c>
      <c r="GI132" s="5">
        <f t="shared" ref="GI132:GI157" si="225">IF(H132=1,1,IF(H132=2,0,"."))</f>
        <v>0</v>
      </c>
      <c r="GJ132" s="5">
        <f t="shared" ref="GJ132:GJ157" si="226">IF(I132=1,1,IF(I132=2,0,"."))</f>
        <v>0</v>
      </c>
      <c r="GK132" s="5">
        <f t="shared" ref="GK132:GK157" si="227">IF(J132=1,1,IF(J132=2,0,"."))</f>
        <v>1</v>
      </c>
      <c r="GL132" s="5">
        <f t="shared" ref="GL132:GL157" si="228">IF(ISBLANK(K132),".",K132)</f>
        <v>2</v>
      </c>
      <c r="GM132" s="5">
        <f t="shared" ref="GM132:GM157" si="229">IF(ISBLANK(L132),".",L132)</f>
        <v>2</v>
      </c>
      <c r="GN132" s="5">
        <f t="shared" ref="GN132:GN157" si="230">IF(ISBLANK(M132),".",M132)</f>
        <v>3</v>
      </c>
      <c r="GO132" s="5">
        <f t="shared" ref="GO132:GO157" si="231">IF(ISBLANK(N132),".",N132)</f>
        <v>1</v>
      </c>
      <c r="GP132" s="2"/>
      <c r="GQ132" s="5">
        <f t="shared" si="215"/>
        <v>10</v>
      </c>
      <c r="GR132" s="5">
        <f t="shared" si="216"/>
        <v>11</v>
      </c>
      <c r="GS132" s="5">
        <f t="shared" si="217"/>
        <v>16</v>
      </c>
      <c r="GT132" s="5">
        <f t="shared" si="218"/>
        <v>19</v>
      </c>
      <c r="GU132" s="27" t="s">
        <v>10</v>
      </c>
      <c r="GV132" s="27" t="s">
        <v>10</v>
      </c>
      <c r="GW132" s="27" t="s">
        <v>10</v>
      </c>
      <c r="GX132" s="27" t="s">
        <v>10</v>
      </c>
      <c r="GY132" s="27" t="s">
        <v>10</v>
      </c>
      <c r="GZ132" s="27" t="s">
        <v>10</v>
      </c>
      <c r="HA132" s="27" t="s">
        <v>10</v>
      </c>
      <c r="HB132" s="5">
        <f t="shared" si="192"/>
        <v>7</v>
      </c>
      <c r="HC132" s="5" t="str">
        <f t="shared" si="201"/>
        <v>ok</v>
      </c>
      <c r="HD132" s="23">
        <v>2.536865306899793E-2</v>
      </c>
      <c r="HE132" s="23">
        <f t="shared" si="202"/>
        <v>3.6742409982664381</v>
      </c>
      <c r="HF132" s="23">
        <v>0.92592592592592593</v>
      </c>
      <c r="HG132" s="23">
        <v>0.44444444444444442</v>
      </c>
      <c r="HH132" s="5">
        <f t="shared" si="213"/>
        <v>47</v>
      </c>
      <c r="HI132" s="5">
        <f t="shared" si="204"/>
        <v>7</v>
      </c>
      <c r="HJ132" s="5">
        <f t="shared" si="214"/>
        <v>11</v>
      </c>
      <c r="HK132" s="5">
        <f t="shared" si="206"/>
        <v>2</v>
      </c>
      <c r="HL132" s="5">
        <f t="shared" si="207"/>
        <v>4</v>
      </c>
      <c r="HM132" s="5">
        <f t="shared" si="208"/>
        <v>14</v>
      </c>
      <c r="HN132" s="5">
        <f t="shared" si="209"/>
        <v>9</v>
      </c>
      <c r="HO132" s="5">
        <f t="shared" si="210"/>
        <v>7</v>
      </c>
      <c r="HP132" s="5">
        <f t="shared" si="211"/>
        <v>10</v>
      </c>
      <c r="HQ132" s="5">
        <f t="shared" si="212"/>
        <v>7</v>
      </c>
    </row>
    <row r="133" spans="1:225" x14ac:dyDescent="0.25">
      <c r="A133" s="22" t="s">
        <v>979</v>
      </c>
      <c r="B133" s="13" t="s">
        <v>777</v>
      </c>
      <c r="C133" s="13" t="s">
        <v>782</v>
      </c>
      <c r="D133" s="13" t="s">
        <v>931</v>
      </c>
      <c r="E133" s="12">
        <v>1</v>
      </c>
      <c r="F133" s="12">
        <v>2</v>
      </c>
      <c r="G133" s="12">
        <v>2</v>
      </c>
      <c r="H133" s="12">
        <v>1</v>
      </c>
      <c r="I133" s="12">
        <v>2</v>
      </c>
      <c r="J133" s="12">
        <v>2</v>
      </c>
      <c r="K133" s="12">
        <v>1</v>
      </c>
      <c r="L133" s="12">
        <v>2</v>
      </c>
      <c r="M133" s="12">
        <v>2</v>
      </c>
      <c r="N133" s="12">
        <v>2</v>
      </c>
      <c r="O133">
        <v>0</v>
      </c>
      <c r="P133">
        <v>0</v>
      </c>
      <c r="Q133">
        <v>0</v>
      </c>
      <c r="R133">
        <v>1</v>
      </c>
      <c r="S133">
        <v>2</v>
      </c>
      <c r="T133">
        <v>0</v>
      </c>
      <c r="U133">
        <v>1</v>
      </c>
      <c r="V133">
        <v>2</v>
      </c>
      <c r="W133">
        <v>0</v>
      </c>
      <c r="X133">
        <v>1</v>
      </c>
      <c r="Y133">
        <v>1</v>
      </c>
      <c r="Z133">
        <v>1</v>
      </c>
      <c r="AA133">
        <v>2</v>
      </c>
      <c r="AB133">
        <v>0</v>
      </c>
      <c r="AC133">
        <v>2</v>
      </c>
      <c r="AD133">
        <v>1</v>
      </c>
      <c r="AE133">
        <v>1</v>
      </c>
      <c r="AF133">
        <v>2</v>
      </c>
      <c r="AG133">
        <v>0</v>
      </c>
      <c r="AH133">
        <v>2</v>
      </c>
      <c r="AI133">
        <v>2</v>
      </c>
      <c r="AJ133">
        <v>2</v>
      </c>
      <c r="AK133">
        <v>4</v>
      </c>
      <c r="AL133">
        <v>2</v>
      </c>
      <c r="AM133">
        <v>1</v>
      </c>
      <c r="AN133">
        <v>2</v>
      </c>
      <c r="AO133">
        <v>2</v>
      </c>
      <c r="AP133">
        <v>1</v>
      </c>
      <c r="AQ133">
        <v>3</v>
      </c>
      <c r="AR133">
        <v>1</v>
      </c>
      <c r="AS133">
        <v>3</v>
      </c>
      <c r="AT133">
        <v>2</v>
      </c>
      <c r="AU133">
        <v>2</v>
      </c>
      <c r="AV133">
        <v>2</v>
      </c>
      <c r="AW133">
        <v>2</v>
      </c>
      <c r="AX133">
        <v>4</v>
      </c>
      <c r="AY133">
        <v>2</v>
      </c>
      <c r="AZ133">
        <v>1</v>
      </c>
      <c r="BA133">
        <v>1</v>
      </c>
      <c r="BB133">
        <v>2</v>
      </c>
      <c r="BC133">
        <v>2</v>
      </c>
      <c r="BD133">
        <v>1</v>
      </c>
      <c r="BE133">
        <v>2</v>
      </c>
      <c r="BF133">
        <v>3</v>
      </c>
      <c r="BG133">
        <v>3</v>
      </c>
      <c r="BH133">
        <v>4</v>
      </c>
      <c r="BI133">
        <v>1</v>
      </c>
      <c r="BJ133">
        <v>2</v>
      </c>
      <c r="BK133">
        <v>2</v>
      </c>
      <c r="BL133">
        <v>1</v>
      </c>
      <c r="BM133">
        <v>2</v>
      </c>
      <c r="BN133">
        <v>3</v>
      </c>
      <c r="BO133">
        <v>2</v>
      </c>
      <c r="BP133">
        <v>2</v>
      </c>
      <c r="BQ133">
        <v>4</v>
      </c>
      <c r="BR133">
        <v>2</v>
      </c>
      <c r="BS133">
        <v>4</v>
      </c>
      <c r="BT133">
        <v>4</v>
      </c>
      <c r="BU133">
        <v>1</v>
      </c>
      <c r="BV133">
        <v>3</v>
      </c>
      <c r="BW133">
        <v>2</v>
      </c>
      <c r="BX133">
        <v>1</v>
      </c>
      <c r="BY133">
        <v>1</v>
      </c>
      <c r="BZ133">
        <v>2</v>
      </c>
      <c r="CA133">
        <v>3</v>
      </c>
      <c r="CB133">
        <v>2</v>
      </c>
      <c r="CC133">
        <v>2</v>
      </c>
      <c r="CD133">
        <v>1</v>
      </c>
      <c r="CE133">
        <v>1</v>
      </c>
      <c r="CF133">
        <v>1</v>
      </c>
      <c r="CG133">
        <v>2</v>
      </c>
      <c r="CH133">
        <v>1</v>
      </c>
      <c r="CI133">
        <v>2</v>
      </c>
      <c r="CJ133">
        <v>1</v>
      </c>
      <c r="CK133">
        <v>4</v>
      </c>
      <c r="CL133">
        <v>2</v>
      </c>
      <c r="CM133">
        <v>1</v>
      </c>
      <c r="CN133">
        <v>2</v>
      </c>
      <c r="CO133">
        <v>1</v>
      </c>
      <c r="CP133">
        <v>2</v>
      </c>
      <c r="CQ133">
        <v>1</v>
      </c>
      <c r="CR133">
        <v>1</v>
      </c>
      <c r="CS133">
        <v>2</v>
      </c>
      <c r="CT133">
        <v>1</v>
      </c>
      <c r="CU133">
        <v>1</v>
      </c>
      <c r="CV133">
        <v>2</v>
      </c>
      <c r="CW133">
        <v>2</v>
      </c>
      <c r="CX133">
        <v>1</v>
      </c>
      <c r="CY133">
        <v>1</v>
      </c>
      <c r="CZ133">
        <v>1</v>
      </c>
      <c r="DA133">
        <v>2</v>
      </c>
      <c r="DB133">
        <v>1</v>
      </c>
      <c r="DC133">
        <v>2</v>
      </c>
      <c r="DD133">
        <v>2</v>
      </c>
      <c r="DE133">
        <v>2</v>
      </c>
      <c r="DF133">
        <v>2</v>
      </c>
      <c r="DG133">
        <v>1</v>
      </c>
      <c r="DH133">
        <v>2</v>
      </c>
      <c r="DI133">
        <v>2</v>
      </c>
      <c r="DJ133">
        <v>1</v>
      </c>
      <c r="DK133">
        <v>1</v>
      </c>
      <c r="DL133">
        <v>2</v>
      </c>
      <c r="DM133">
        <v>1</v>
      </c>
      <c r="DN133">
        <v>1</v>
      </c>
      <c r="DO133">
        <v>2</v>
      </c>
      <c r="DP133">
        <v>2</v>
      </c>
      <c r="DQ133">
        <v>2</v>
      </c>
      <c r="DR133">
        <v>1</v>
      </c>
      <c r="DS133">
        <v>2</v>
      </c>
      <c r="DT133">
        <v>2</v>
      </c>
      <c r="DU133">
        <v>1</v>
      </c>
      <c r="DV133">
        <v>2</v>
      </c>
      <c r="DW133">
        <v>1</v>
      </c>
      <c r="DX133">
        <v>2</v>
      </c>
      <c r="DY133">
        <v>1</v>
      </c>
      <c r="DZ133">
        <v>2</v>
      </c>
      <c r="EA133">
        <v>1</v>
      </c>
      <c r="EB133">
        <v>2</v>
      </c>
      <c r="EC133">
        <v>2</v>
      </c>
      <c r="ED133">
        <v>1</v>
      </c>
      <c r="EE133">
        <v>1</v>
      </c>
      <c r="EF133">
        <v>4</v>
      </c>
      <c r="EG133">
        <v>2</v>
      </c>
      <c r="EH133">
        <v>2</v>
      </c>
      <c r="EI133">
        <v>2</v>
      </c>
      <c r="EJ133">
        <v>1</v>
      </c>
      <c r="EK133">
        <v>2</v>
      </c>
      <c r="EL133">
        <v>1</v>
      </c>
      <c r="EM133">
        <v>2</v>
      </c>
      <c r="EN133">
        <v>1</v>
      </c>
      <c r="EO133">
        <v>3</v>
      </c>
      <c r="EP133">
        <v>2</v>
      </c>
      <c r="EQ133">
        <v>4</v>
      </c>
      <c r="ER133">
        <v>2</v>
      </c>
      <c r="ES133">
        <v>1</v>
      </c>
      <c r="ET133">
        <v>1</v>
      </c>
      <c r="EU133">
        <v>4</v>
      </c>
      <c r="EV133">
        <v>1</v>
      </c>
      <c r="EW133">
        <v>1</v>
      </c>
      <c r="EX133">
        <v>4</v>
      </c>
      <c r="EY133">
        <v>1</v>
      </c>
      <c r="EZ133">
        <v>1</v>
      </c>
      <c r="FA133">
        <v>1</v>
      </c>
      <c r="FB133">
        <v>2</v>
      </c>
      <c r="FC133">
        <v>2</v>
      </c>
      <c r="FD133">
        <v>1</v>
      </c>
      <c r="FE133">
        <v>1</v>
      </c>
      <c r="FF133">
        <v>1</v>
      </c>
      <c r="FG133">
        <v>2</v>
      </c>
      <c r="FH133">
        <v>2</v>
      </c>
      <c r="FI133">
        <v>2</v>
      </c>
      <c r="FJ133">
        <v>3</v>
      </c>
      <c r="FK133">
        <v>2</v>
      </c>
      <c r="FL133">
        <v>2</v>
      </c>
      <c r="FM133">
        <v>3</v>
      </c>
      <c r="FN133">
        <v>2</v>
      </c>
      <c r="FO133">
        <v>2</v>
      </c>
      <c r="FP133">
        <v>1</v>
      </c>
      <c r="FQ133">
        <v>2</v>
      </c>
      <c r="FR133">
        <v>2</v>
      </c>
      <c r="FS133">
        <v>3</v>
      </c>
      <c r="FT133">
        <v>2</v>
      </c>
      <c r="FU133">
        <v>2</v>
      </c>
      <c r="FV133">
        <v>3</v>
      </c>
      <c r="FW133">
        <v>4</v>
      </c>
      <c r="FX133">
        <v>2</v>
      </c>
      <c r="FY133">
        <v>3</v>
      </c>
      <c r="FZ133">
        <v>3</v>
      </c>
      <c r="GA133" s="7" t="str">
        <f t="shared" si="200"/>
        <v>id0036</v>
      </c>
      <c r="GB133" s="25" t="str">
        <f t="shared" si="219"/>
        <v>Female</v>
      </c>
      <c r="GC133" s="5" t="str">
        <f t="shared" si="191"/>
        <v>female</v>
      </c>
      <c r="GD133" s="5" t="str">
        <f t="shared" si="220"/>
        <v>21</v>
      </c>
      <c r="GE133" s="5" t="str">
        <f t="shared" si="221"/>
        <v>AmerInd/AlaskNativ</v>
      </c>
      <c r="GF133" s="5" t="str">
        <f t="shared" si="222"/>
        <v>Hisp/Lat</v>
      </c>
      <c r="GG133" s="5">
        <f t="shared" si="223"/>
        <v>0</v>
      </c>
      <c r="GH133" s="5">
        <f t="shared" si="224"/>
        <v>0</v>
      </c>
      <c r="GI133" s="5">
        <f t="shared" si="225"/>
        <v>1</v>
      </c>
      <c r="GJ133" s="5">
        <f t="shared" si="226"/>
        <v>0</v>
      </c>
      <c r="GK133" s="5">
        <f t="shared" si="227"/>
        <v>0</v>
      </c>
      <c r="GL133" s="5">
        <f t="shared" si="228"/>
        <v>1</v>
      </c>
      <c r="GM133" s="5">
        <f t="shared" si="229"/>
        <v>2</v>
      </c>
      <c r="GN133" s="5">
        <f t="shared" si="230"/>
        <v>2</v>
      </c>
      <c r="GO133" s="5">
        <f t="shared" si="231"/>
        <v>2</v>
      </c>
      <c r="GP133" s="2"/>
      <c r="GQ133" s="5">
        <f t="shared" si="215"/>
        <v>14</v>
      </c>
      <c r="GR133" s="5">
        <f t="shared" si="216"/>
        <v>9</v>
      </c>
      <c r="GS133" s="5">
        <f t="shared" si="217"/>
        <v>17</v>
      </c>
      <c r="GT133" s="5">
        <f t="shared" si="218"/>
        <v>19</v>
      </c>
      <c r="GU133" s="27" t="s">
        <v>10</v>
      </c>
      <c r="GV133" s="27" t="s">
        <v>10</v>
      </c>
      <c r="GW133" s="27" t="s">
        <v>10</v>
      </c>
      <c r="GX133" s="27" t="s">
        <v>10</v>
      </c>
      <c r="GY133" s="27" t="s">
        <v>10</v>
      </c>
      <c r="GZ133" s="27" t="s">
        <v>10</v>
      </c>
      <c r="HA133" s="27" t="s">
        <v>10</v>
      </c>
      <c r="HB133" s="5">
        <f t="shared" si="192"/>
        <v>21</v>
      </c>
      <c r="HC133" s="5" t="str">
        <f t="shared" si="201"/>
        <v>ok</v>
      </c>
      <c r="HD133" s="23">
        <v>2.8956315067520302E-3</v>
      </c>
      <c r="HE133" s="23">
        <f t="shared" si="202"/>
        <v>5.8445520546982719</v>
      </c>
      <c r="HF133" s="23">
        <v>0.96296296296296291</v>
      </c>
      <c r="HG133" s="23">
        <v>0.66666666666666663</v>
      </c>
      <c r="HH133" s="5">
        <f t="shared" si="213"/>
        <v>54</v>
      </c>
      <c r="HI133" s="5">
        <f t="shared" si="204"/>
        <v>8</v>
      </c>
      <c r="HJ133" s="5">
        <f t="shared" si="214"/>
        <v>8</v>
      </c>
      <c r="HK133" s="5">
        <f t="shared" si="206"/>
        <v>2</v>
      </c>
      <c r="HL133" s="5">
        <f t="shared" si="207"/>
        <v>2</v>
      </c>
      <c r="HM133" s="5">
        <f t="shared" si="208"/>
        <v>11</v>
      </c>
      <c r="HN133" s="5">
        <f t="shared" si="209"/>
        <v>10</v>
      </c>
      <c r="HO133" s="5">
        <f t="shared" si="210"/>
        <v>9</v>
      </c>
      <c r="HP133" s="5">
        <f t="shared" si="211"/>
        <v>11</v>
      </c>
      <c r="HQ133" s="5">
        <f t="shared" si="212"/>
        <v>10</v>
      </c>
    </row>
    <row r="134" spans="1:225" x14ac:dyDescent="0.25">
      <c r="A134" s="22" t="s">
        <v>980</v>
      </c>
      <c r="B134" s="13" t="s">
        <v>774</v>
      </c>
      <c r="C134" s="13" t="s">
        <v>782</v>
      </c>
      <c r="D134" s="13" t="s">
        <v>766</v>
      </c>
      <c r="E134" s="12">
        <v>2</v>
      </c>
      <c r="F134" s="12">
        <v>1</v>
      </c>
      <c r="G134" s="12">
        <v>2</v>
      </c>
      <c r="H134" s="12">
        <v>1</v>
      </c>
      <c r="I134" s="12">
        <v>2</v>
      </c>
      <c r="J134" s="12">
        <v>1</v>
      </c>
      <c r="K134" s="12">
        <v>2</v>
      </c>
      <c r="L134" s="12">
        <v>2</v>
      </c>
      <c r="M134" s="12">
        <v>2</v>
      </c>
      <c r="N134" s="12">
        <v>1</v>
      </c>
      <c r="O134">
        <v>0</v>
      </c>
      <c r="P134">
        <v>0</v>
      </c>
      <c r="Q134">
        <v>0</v>
      </c>
      <c r="R134">
        <v>0</v>
      </c>
      <c r="S134">
        <v>0</v>
      </c>
      <c r="T134">
        <v>0</v>
      </c>
      <c r="U134">
        <v>0</v>
      </c>
      <c r="V134">
        <v>0</v>
      </c>
      <c r="W134">
        <v>0</v>
      </c>
      <c r="X134">
        <v>0</v>
      </c>
      <c r="Y134">
        <v>0</v>
      </c>
      <c r="Z134">
        <v>0</v>
      </c>
      <c r="AA134">
        <v>1</v>
      </c>
      <c r="AB134">
        <v>0</v>
      </c>
      <c r="AC134">
        <v>1</v>
      </c>
      <c r="AD134">
        <v>1</v>
      </c>
      <c r="AE134">
        <v>0</v>
      </c>
      <c r="AF134">
        <v>0</v>
      </c>
      <c r="AG134">
        <v>0</v>
      </c>
      <c r="AH134">
        <v>2</v>
      </c>
      <c r="AI134">
        <v>0</v>
      </c>
      <c r="AJ134">
        <v>2</v>
      </c>
      <c r="AK134">
        <v>3</v>
      </c>
      <c r="AL134">
        <v>2</v>
      </c>
      <c r="AM134">
        <v>1</v>
      </c>
      <c r="AN134">
        <v>1</v>
      </c>
      <c r="AO134">
        <v>2</v>
      </c>
      <c r="AP134">
        <v>1</v>
      </c>
      <c r="AQ134">
        <v>2</v>
      </c>
      <c r="AR134">
        <v>1</v>
      </c>
      <c r="AS134">
        <v>2</v>
      </c>
      <c r="AT134">
        <v>2</v>
      </c>
      <c r="AU134">
        <v>1</v>
      </c>
      <c r="AV134">
        <v>2</v>
      </c>
      <c r="AW134">
        <v>1</v>
      </c>
      <c r="AX134">
        <v>2</v>
      </c>
      <c r="AY134">
        <v>2</v>
      </c>
      <c r="AZ134">
        <v>1</v>
      </c>
      <c r="BA134">
        <v>1</v>
      </c>
      <c r="BB134">
        <v>2</v>
      </c>
      <c r="BC134">
        <v>2</v>
      </c>
      <c r="BD134">
        <v>2</v>
      </c>
      <c r="BE134">
        <v>1</v>
      </c>
      <c r="BF134">
        <v>1</v>
      </c>
      <c r="BG134">
        <v>2</v>
      </c>
      <c r="BH134">
        <v>2</v>
      </c>
      <c r="BI134">
        <v>2</v>
      </c>
      <c r="BJ134">
        <v>3</v>
      </c>
      <c r="BK134">
        <v>3</v>
      </c>
      <c r="BL134">
        <v>2</v>
      </c>
      <c r="BM134">
        <v>2</v>
      </c>
      <c r="BN134">
        <v>3</v>
      </c>
      <c r="BO134">
        <v>3</v>
      </c>
      <c r="BP134">
        <v>3</v>
      </c>
      <c r="BQ134">
        <v>3</v>
      </c>
      <c r="BR134">
        <v>2</v>
      </c>
      <c r="BS134">
        <v>2</v>
      </c>
      <c r="BT134">
        <v>3</v>
      </c>
      <c r="BU134">
        <v>2</v>
      </c>
      <c r="BV134">
        <v>3</v>
      </c>
      <c r="BW134">
        <v>1</v>
      </c>
      <c r="BX134">
        <v>3</v>
      </c>
      <c r="BY134">
        <v>2</v>
      </c>
      <c r="BZ134">
        <v>3</v>
      </c>
      <c r="CA134">
        <v>3</v>
      </c>
      <c r="CB134">
        <v>1</v>
      </c>
      <c r="CC134">
        <v>3</v>
      </c>
      <c r="CD134">
        <v>3</v>
      </c>
      <c r="CE134">
        <v>3</v>
      </c>
      <c r="CF134">
        <v>2</v>
      </c>
      <c r="CG134">
        <v>2</v>
      </c>
      <c r="CH134">
        <v>3</v>
      </c>
      <c r="CI134">
        <v>2</v>
      </c>
      <c r="CJ134">
        <v>4</v>
      </c>
      <c r="CK134">
        <v>3</v>
      </c>
      <c r="CL134">
        <v>1</v>
      </c>
      <c r="CM134">
        <v>2</v>
      </c>
      <c r="CN134">
        <v>2</v>
      </c>
      <c r="CO134">
        <v>1</v>
      </c>
      <c r="CP134">
        <v>2</v>
      </c>
      <c r="CQ134">
        <v>1</v>
      </c>
      <c r="CR134">
        <v>2</v>
      </c>
      <c r="CS134">
        <v>1</v>
      </c>
      <c r="CT134">
        <v>1</v>
      </c>
      <c r="CU134">
        <v>2</v>
      </c>
      <c r="CV134">
        <v>1</v>
      </c>
      <c r="CW134">
        <v>1</v>
      </c>
      <c r="CX134">
        <v>1</v>
      </c>
      <c r="CY134">
        <v>1</v>
      </c>
      <c r="CZ134">
        <v>1</v>
      </c>
      <c r="DA134">
        <v>1</v>
      </c>
      <c r="DB134">
        <v>1</v>
      </c>
      <c r="DC134">
        <v>1</v>
      </c>
      <c r="DD134">
        <v>1</v>
      </c>
      <c r="DE134">
        <v>2</v>
      </c>
      <c r="DF134">
        <v>1</v>
      </c>
      <c r="DG134">
        <v>1</v>
      </c>
      <c r="DH134">
        <v>2</v>
      </c>
      <c r="DI134">
        <v>2</v>
      </c>
      <c r="DJ134">
        <v>1</v>
      </c>
      <c r="DK134">
        <v>1</v>
      </c>
      <c r="DL134">
        <v>2</v>
      </c>
      <c r="DM134">
        <v>1</v>
      </c>
      <c r="DN134">
        <v>1</v>
      </c>
      <c r="DO134">
        <v>2</v>
      </c>
      <c r="DP134">
        <v>1</v>
      </c>
      <c r="DQ134">
        <v>1</v>
      </c>
      <c r="DR134">
        <v>1</v>
      </c>
      <c r="DS134">
        <v>1</v>
      </c>
      <c r="DT134">
        <v>2</v>
      </c>
      <c r="DU134">
        <v>1</v>
      </c>
      <c r="DV134">
        <v>1</v>
      </c>
      <c r="DW134">
        <v>1</v>
      </c>
      <c r="DX134">
        <v>2</v>
      </c>
      <c r="DY134">
        <v>1</v>
      </c>
      <c r="DZ134">
        <v>2</v>
      </c>
      <c r="EA134">
        <v>1</v>
      </c>
      <c r="EB134">
        <v>2</v>
      </c>
      <c r="EC134">
        <v>1</v>
      </c>
      <c r="ED134">
        <v>1</v>
      </c>
      <c r="EE134">
        <v>2</v>
      </c>
      <c r="EF134">
        <v>2</v>
      </c>
      <c r="EG134">
        <v>2</v>
      </c>
      <c r="EH134">
        <v>1</v>
      </c>
      <c r="EI134">
        <v>2</v>
      </c>
      <c r="EJ134">
        <v>1</v>
      </c>
      <c r="EK134">
        <v>1</v>
      </c>
      <c r="EL134">
        <v>1</v>
      </c>
      <c r="EM134">
        <v>1</v>
      </c>
      <c r="EN134">
        <v>3</v>
      </c>
      <c r="EO134">
        <v>1</v>
      </c>
      <c r="EP134">
        <v>1</v>
      </c>
      <c r="EQ134">
        <v>1</v>
      </c>
      <c r="ER134">
        <v>1</v>
      </c>
      <c r="ES134">
        <v>1</v>
      </c>
      <c r="ET134">
        <v>1</v>
      </c>
      <c r="EU134">
        <v>1</v>
      </c>
      <c r="EV134">
        <v>1</v>
      </c>
      <c r="EW134">
        <v>1</v>
      </c>
      <c r="EX134">
        <v>1</v>
      </c>
      <c r="EY134">
        <v>1</v>
      </c>
      <c r="EZ134">
        <v>1</v>
      </c>
      <c r="FA134">
        <v>1</v>
      </c>
      <c r="FB134">
        <v>3</v>
      </c>
      <c r="FC134">
        <v>1</v>
      </c>
      <c r="FD134">
        <v>1</v>
      </c>
      <c r="FE134">
        <v>3</v>
      </c>
      <c r="FF134">
        <v>1</v>
      </c>
      <c r="FG134">
        <v>1</v>
      </c>
      <c r="FH134">
        <v>2</v>
      </c>
      <c r="FI134">
        <v>2</v>
      </c>
      <c r="FJ134">
        <v>1</v>
      </c>
      <c r="FK134">
        <v>2</v>
      </c>
      <c r="FL134">
        <v>3</v>
      </c>
      <c r="FM134">
        <v>1</v>
      </c>
      <c r="FN134">
        <v>2</v>
      </c>
      <c r="FO134">
        <v>2</v>
      </c>
      <c r="FP134">
        <v>3</v>
      </c>
      <c r="FQ134">
        <v>2</v>
      </c>
      <c r="FR134">
        <v>2</v>
      </c>
      <c r="FS134">
        <v>2</v>
      </c>
      <c r="FT134">
        <v>2</v>
      </c>
      <c r="FU134">
        <v>3</v>
      </c>
      <c r="FV134">
        <v>4</v>
      </c>
      <c r="FW134">
        <v>4</v>
      </c>
      <c r="FX134">
        <v>2</v>
      </c>
      <c r="FY134">
        <v>2</v>
      </c>
      <c r="FZ134">
        <v>1</v>
      </c>
      <c r="GA134" s="7" t="str">
        <f t="shared" si="200"/>
        <v>id9286</v>
      </c>
      <c r="GB134" s="25" t="str">
        <f t="shared" si="219"/>
        <v>Male</v>
      </c>
      <c r="GC134" s="5" t="str">
        <f t="shared" si="191"/>
        <v>Male</v>
      </c>
      <c r="GD134" s="5" t="str">
        <f t="shared" si="220"/>
        <v>21</v>
      </c>
      <c r="GE134" s="5" t="str">
        <f t="shared" si="221"/>
        <v>White</v>
      </c>
      <c r="GF134" s="5" t="str">
        <f t="shared" si="222"/>
        <v>notHisp/Lat</v>
      </c>
      <c r="GG134" s="5">
        <f t="shared" si="223"/>
        <v>1</v>
      </c>
      <c r="GH134" s="5">
        <f t="shared" si="224"/>
        <v>0</v>
      </c>
      <c r="GI134" s="5">
        <f t="shared" si="225"/>
        <v>1</v>
      </c>
      <c r="GJ134" s="5">
        <f t="shared" si="226"/>
        <v>0</v>
      </c>
      <c r="GK134" s="5">
        <f t="shared" si="227"/>
        <v>1</v>
      </c>
      <c r="GL134" s="5">
        <f t="shared" si="228"/>
        <v>2</v>
      </c>
      <c r="GM134" s="5">
        <f t="shared" si="229"/>
        <v>2</v>
      </c>
      <c r="GN134" s="5">
        <f t="shared" si="230"/>
        <v>2</v>
      </c>
      <c r="GO134" s="5">
        <f t="shared" si="231"/>
        <v>1</v>
      </c>
      <c r="GP134" s="2"/>
      <c r="GQ134" s="5">
        <f t="shared" si="215"/>
        <v>14</v>
      </c>
      <c r="GR134" s="5">
        <f t="shared" si="216"/>
        <v>13</v>
      </c>
      <c r="GS134" s="5">
        <f t="shared" si="217"/>
        <v>20</v>
      </c>
      <c r="GT134" s="5">
        <f t="shared" si="218"/>
        <v>19</v>
      </c>
      <c r="GU134" s="27" t="s">
        <v>10</v>
      </c>
      <c r="GV134" s="27" t="s">
        <v>10</v>
      </c>
      <c r="GW134" s="27" t="s">
        <v>10</v>
      </c>
      <c r="GX134" s="27" t="s">
        <v>10</v>
      </c>
      <c r="GY134" s="27" t="s">
        <v>10</v>
      </c>
      <c r="GZ134" s="27" t="s">
        <v>10</v>
      </c>
      <c r="HA134" s="27" t="s">
        <v>10</v>
      </c>
      <c r="HB134" s="5">
        <f t="shared" si="192"/>
        <v>21</v>
      </c>
      <c r="HC134" s="5" t="str">
        <f t="shared" si="201"/>
        <v>ok</v>
      </c>
      <c r="HD134" s="23">
        <v>2.5234486457214145E-2</v>
      </c>
      <c r="HE134" s="23">
        <f t="shared" si="202"/>
        <v>3.6795437098144936</v>
      </c>
      <c r="HF134" s="23">
        <v>0.96296296296296291</v>
      </c>
      <c r="HG134" s="23">
        <v>0.44444444444444442</v>
      </c>
      <c r="HH134" s="5">
        <f t="shared" si="213"/>
        <v>40</v>
      </c>
      <c r="HI134" s="5">
        <f t="shared" si="204"/>
        <v>8</v>
      </c>
      <c r="HJ134" s="5">
        <f t="shared" si="214"/>
        <v>8</v>
      </c>
      <c r="HK134" s="5">
        <f t="shared" si="206"/>
        <v>2</v>
      </c>
      <c r="HL134" s="5">
        <f t="shared" si="207"/>
        <v>4</v>
      </c>
      <c r="HM134" s="5">
        <f t="shared" si="208"/>
        <v>10</v>
      </c>
      <c r="HN134" s="5">
        <f t="shared" si="209"/>
        <v>5</v>
      </c>
      <c r="HO134" s="5">
        <f t="shared" si="210"/>
        <v>8</v>
      </c>
      <c r="HP134" s="5">
        <f t="shared" si="211"/>
        <v>10</v>
      </c>
      <c r="HQ134" s="5">
        <f t="shared" si="212"/>
        <v>10</v>
      </c>
    </row>
    <row r="135" spans="1:225" x14ac:dyDescent="0.25">
      <c r="A135" s="22" t="s">
        <v>981</v>
      </c>
      <c r="B135" s="13" t="s">
        <v>774</v>
      </c>
      <c r="C135" s="13" t="s">
        <v>942</v>
      </c>
      <c r="D135" s="13" t="s">
        <v>766</v>
      </c>
      <c r="E135" s="12">
        <v>2</v>
      </c>
      <c r="F135" s="12">
        <v>2</v>
      </c>
      <c r="G135" s="12">
        <v>2</v>
      </c>
      <c r="H135" s="12">
        <v>1</v>
      </c>
      <c r="I135" s="12">
        <v>2</v>
      </c>
      <c r="J135" s="12">
        <v>1</v>
      </c>
      <c r="K135" s="12">
        <v>2</v>
      </c>
      <c r="L135" s="12">
        <v>3</v>
      </c>
      <c r="M135" s="12">
        <v>3</v>
      </c>
      <c r="N135" s="12">
        <v>2</v>
      </c>
      <c r="O135">
        <v>0</v>
      </c>
      <c r="P135">
        <v>1</v>
      </c>
      <c r="Q135">
        <v>0</v>
      </c>
      <c r="R135">
        <v>1</v>
      </c>
      <c r="S135">
        <v>2</v>
      </c>
      <c r="T135">
        <v>1</v>
      </c>
      <c r="U135">
        <v>1</v>
      </c>
      <c r="V135">
        <v>0</v>
      </c>
      <c r="W135">
        <v>1</v>
      </c>
      <c r="X135">
        <v>0</v>
      </c>
      <c r="Y135">
        <v>1</v>
      </c>
      <c r="Z135">
        <v>2</v>
      </c>
      <c r="AA135">
        <v>1</v>
      </c>
      <c r="AB135">
        <v>1</v>
      </c>
      <c r="AC135">
        <v>2</v>
      </c>
      <c r="AD135">
        <v>1</v>
      </c>
      <c r="AE135">
        <v>1</v>
      </c>
      <c r="AF135">
        <v>1</v>
      </c>
      <c r="AG135">
        <v>1</v>
      </c>
      <c r="AH135">
        <v>3</v>
      </c>
      <c r="AI135">
        <v>0</v>
      </c>
      <c r="AJ135">
        <v>3</v>
      </c>
      <c r="AK135">
        <v>4</v>
      </c>
      <c r="AL135">
        <v>1</v>
      </c>
      <c r="AM135">
        <v>1</v>
      </c>
      <c r="AN135">
        <v>1</v>
      </c>
      <c r="AO135">
        <v>2</v>
      </c>
      <c r="AP135">
        <v>1</v>
      </c>
      <c r="AQ135">
        <v>1</v>
      </c>
      <c r="AR135">
        <v>1</v>
      </c>
      <c r="AS135">
        <v>1</v>
      </c>
      <c r="AT135">
        <v>2</v>
      </c>
      <c r="AU135">
        <v>3</v>
      </c>
      <c r="AV135">
        <v>1</v>
      </c>
      <c r="AW135">
        <v>1</v>
      </c>
      <c r="AX135">
        <v>3</v>
      </c>
      <c r="AY135">
        <v>1</v>
      </c>
      <c r="AZ135">
        <v>1</v>
      </c>
      <c r="BA135">
        <v>2</v>
      </c>
      <c r="BB135">
        <v>1</v>
      </c>
      <c r="BC135">
        <v>1</v>
      </c>
      <c r="BD135">
        <v>2</v>
      </c>
      <c r="BE135">
        <v>2</v>
      </c>
      <c r="BF135">
        <v>1</v>
      </c>
      <c r="BG135">
        <v>1</v>
      </c>
      <c r="BH135">
        <v>4</v>
      </c>
      <c r="BI135">
        <v>1</v>
      </c>
      <c r="BJ135">
        <v>2</v>
      </c>
      <c r="BK135">
        <v>2</v>
      </c>
      <c r="BL135">
        <v>1</v>
      </c>
      <c r="BM135">
        <v>3</v>
      </c>
      <c r="BN135">
        <v>4</v>
      </c>
      <c r="BO135">
        <v>4</v>
      </c>
      <c r="BP135">
        <v>3</v>
      </c>
      <c r="BQ135">
        <v>4</v>
      </c>
      <c r="BR135">
        <v>2</v>
      </c>
      <c r="BS135">
        <v>4</v>
      </c>
      <c r="BT135">
        <v>4</v>
      </c>
      <c r="BU135">
        <v>2</v>
      </c>
      <c r="BV135">
        <v>4</v>
      </c>
      <c r="BW135">
        <v>2</v>
      </c>
      <c r="BX135">
        <v>2</v>
      </c>
      <c r="BY135">
        <v>2</v>
      </c>
      <c r="BZ135">
        <v>2</v>
      </c>
      <c r="CA135">
        <v>2</v>
      </c>
      <c r="CB135">
        <v>2</v>
      </c>
      <c r="CC135">
        <v>2</v>
      </c>
      <c r="CD135">
        <v>2</v>
      </c>
      <c r="CE135">
        <v>2</v>
      </c>
      <c r="CF135">
        <v>2</v>
      </c>
      <c r="CG135">
        <v>3</v>
      </c>
      <c r="CH135">
        <v>2</v>
      </c>
      <c r="CI135">
        <v>2</v>
      </c>
      <c r="CJ135">
        <v>4</v>
      </c>
      <c r="CK135">
        <v>4</v>
      </c>
      <c r="CL135">
        <v>2</v>
      </c>
      <c r="CM135">
        <v>2</v>
      </c>
      <c r="CN135">
        <v>2</v>
      </c>
      <c r="CO135">
        <v>1</v>
      </c>
      <c r="CP135">
        <v>2</v>
      </c>
      <c r="CQ135">
        <v>1</v>
      </c>
      <c r="CR135">
        <v>2</v>
      </c>
      <c r="CS135">
        <v>2</v>
      </c>
      <c r="CT135">
        <v>1</v>
      </c>
      <c r="CU135">
        <v>1</v>
      </c>
      <c r="CV135">
        <v>1</v>
      </c>
      <c r="CW135">
        <v>1</v>
      </c>
      <c r="CX135">
        <v>1</v>
      </c>
      <c r="CY135">
        <v>1</v>
      </c>
      <c r="CZ135">
        <v>1</v>
      </c>
      <c r="DA135">
        <v>2</v>
      </c>
      <c r="DB135">
        <v>1</v>
      </c>
      <c r="DC135">
        <v>1</v>
      </c>
      <c r="DD135">
        <v>1</v>
      </c>
      <c r="DE135">
        <v>2</v>
      </c>
      <c r="DF135">
        <v>2</v>
      </c>
      <c r="DG135">
        <v>1</v>
      </c>
      <c r="DH135">
        <v>2</v>
      </c>
      <c r="DI135">
        <v>2</v>
      </c>
      <c r="DJ135">
        <v>1</v>
      </c>
      <c r="DK135">
        <v>1</v>
      </c>
      <c r="DL135">
        <v>2</v>
      </c>
      <c r="DM135">
        <v>1</v>
      </c>
      <c r="DN135">
        <v>1</v>
      </c>
      <c r="DO135">
        <v>2</v>
      </c>
      <c r="DP135">
        <v>1</v>
      </c>
      <c r="DQ135">
        <v>1</v>
      </c>
      <c r="DR135">
        <v>1</v>
      </c>
      <c r="DS135">
        <v>2</v>
      </c>
      <c r="DT135">
        <v>2</v>
      </c>
      <c r="DU135">
        <v>1</v>
      </c>
      <c r="DV135">
        <v>2</v>
      </c>
      <c r="DW135">
        <v>1</v>
      </c>
      <c r="DX135">
        <v>2</v>
      </c>
      <c r="DY135">
        <v>1</v>
      </c>
      <c r="DZ135">
        <v>2</v>
      </c>
      <c r="EA135">
        <v>1</v>
      </c>
      <c r="EB135">
        <v>2</v>
      </c>
      <c r="EC135">
        <v>4</v>
      </c>
      <c r="ED135">
        <v>2</v>
      </c>
      <c r="EE135">
        <v>3</v>
      </c>
      <c r="EF135">
        <v>3</v>
      </c>
      <c r="EG135">
        <v>2</v>
      </c>
      <c r="EH135">
        <v>2</v>
      </c>
      <c r="EI135">
        <v>5</v>
      </c>
      <c r="EJ135">
        <v>2</v>
      </c>
      <c r="EK135">
        <v>2</v>
      </c>
      <c r="EL135">
        <v>2</v>
      </c>
      <c r="EM135">
        <v>2</v>
      </c>
      <c r="EN135">
        <v>2</v>
      </c>
      <c r="EO135">
        <v>2</v>
      </c>
      <c r="EP135">
        <v>4</v>
      </c>
      <c r="EQ135">
        <v>4</v>
      </c>
      <c r="ER135">
        <v>2</v>
      </c>
      <c r="ES135">
        <v>2</v>
      </c>
      <c r="ET135">
        <v>2</v>
      </c>
      <c r="EU135">
        <v>2</v>
      </c>
      <c r="EV135">
        <v>3</v>
      </c>
      <c r="EW135">
        <v>1</v>
      </c>
      <c r="EX135">
        <v>2</v>
      </c>
      <c r="EY135">
        <v>1</v>
      </c>
      <c r="EZ135">
        <v>1</v>
      </c>
      <c r="FA135">
        <v>2</v>
      </c>
      <c r="FB135">
        <v>4</v>
      </c>
      <c r="FC135">
        <v>3</v>
      </c>
      <c r="FD135">
        <v>2</v>
      </c>
      <c r="FE135">
        <v>2</v>
      </c>
      <c r="FF135">
        <v>1</v>
      </c>
      <c r="FG135">
        <v>1</v>
      </c>
      <c r="FH135">
        <v>1</v>
      </c>
      <c r="FI135">
        <v>4</v>
      </c>
      <c r="FJ135">
        <v>1</v>
      </c>
      <c r="FK135">
        <v>1</v>
      </c>
      <c r="FL135">
        <v>2</v>
      </c>
      <c r="FM135">
        <v>1</v>
      </c>
      <c r="FN135">
        <v>2</v>
      </c>
      <c r="FO135">
        <v>3</v>
      </c>
      <c r="FP135">
        <v>3</v>
      </c>
      <c r="FQ135">
        <v>1</v>
      </c>
      <c r="FR135">
        <v>2</v>
      </c>
      <c r="FS135">
        <v>2</v>
      </c>
      <c r="FT135">
        <v>2</v>
      </c>
      <c r="FU135">
        <v>1</v>
      </c>
      <c r="FV135">
        <v>1</v>
      </c>
      <c r="FW135">
        <v>3</v>
      </c>
      <c r="FX135">
        <v>2</v>
      </c>
      <c r="FY135">
        <v>1</v>
      </c>
      <c r="FZ135">
        <v>3</v>
      </c>
      <c r="GA135" s="7" t="str">
        <f t="shared" si="200"/>
        <v>id6923</v>
      </c>
      <c r="GB135" s="25" t="str">
        <f t="shared" si="219"/>
        <v>Male</v>
      </c>
      <c r="GC135" s="5" t="str">
        <f t="shared" si="191"/>
        <v>Male</v>
      </c>
      <c r="GD135" s="5" t="str">
        <f t="shared" si="220"/>
        <v>25</v>
      </c>
      <c r="GE135" s="5" t="str">
        <f t="shared" si="221"/>
        <v>White</v>
      </c>
      <c r="GF135" s="5" t="str">
        <f t="shared" si="222"/>
        <v>notHisp/Lat</v>
      </c>
      <c r="GG135" s="5">
        <f t="shared" si="223"/>
        <v>0</v>
      </c>
      <c r="GH135" s="5">
        <f t="shared" si="224"/>
        <v>0</v>
      </c>
      <c r="GI135" s="5">
        <f t="shared" si="225"/>
        <v>1</v>
      </c>
      <c r="GJ135" s="5">
        <f t="shared" si="226"/>
        <v>0</v>
      </c>
      <c r="GK135" s="5">
        <f t="shared" si="227"/>
        <v>1</v>
      </c>
      <c r="GL135" s="5">
        <f t="shared" si="228"/>
        <v>2</v>
      </c>
      <c r="GM135" s="5">
        <f t="shared" si="229"/>
        <v>3</v>
      </c>
      <c r="GN135" s="5">
        <f t="shared" si="230"/>
        <v>3</v>
      </c>
      <c r="GO135" s="5">
        <f t="shared" si="231"/>
        <v>2</v>
      </c>
      <c r="GP135" s="2"/>
      <c r="GQ135" s="5">
        <f t="shared" si="215"/>
        <v>13</v>
      </c>
      <c r="GR135" s="5">
        <f t="shared" si="216"/>
        <v>14</v>
      </c>
      <c r="GS135" s="5">
        <f t="shared" si="217"/>
        <v>19</v>
      </c>
      <c r="GT135" s="5">
        <f t="shared" si="218"/>
        <v>26</v>
      </c>
      <c r="GU135" s="27" t="s">
        <v>10</v>
      </c>
      <c r="GV135" s="27" t="s">
        <v>10</v>
      </c>
      <c r="GW135" s="27" t="s">
        <v>10</v>
      </c>
      <c r="GX135" s="27" t="s">
        <v>10</v>
      </c>
      <c r="GY135" s="27" t="s">
        <v>10</v>
      </c>
      <c r="GZ135" s="27" t="s">
        <v>10</v>
      </c>
      <c r="HA135" s="27" t="s">
        <v>10</v>
      </c>
      <c r="HB135" s="5">
        <f t="shared" si="192"/>
        <v>21</v>
      </c>
      <c r="HC135" s="5" t="str">
        <f t="shared" si="201"/>
        <v>ok</v>
      </c>
      <c r="HD135" s="23">
        <v>9.7418940764724179E-3</v>
      </c>
      <c r="HE135" s="23">
        <f t="shared" si="202"/>
        <v>4.6313197165297746</v>
      </c>
      <c r="HF135" s="23">
        <v>1</v>
      </c>
      <c r="HG135" s="23">
        <v>0.44444444444444442</v>
      </c>
      <c r="HH135" s="5">
        <f t="shared" si="213"/>
        <v>71</v>
      </c>
      <c r="HI135" s="5">
        <f t="shared" si="204"/>
        <v>18</v>
      </c>
      <c r="HJ135" s="5">
        <f t="shared" si="214"/>
        <v>12</v>
      </c>
      <c r="HK135" s="5">
        <f t="shared" si="206"/>
        <v>4</v>
      </c>
      <c r="HL135" s="5">
        <f t="shared" si="207"/>
        <v>3</v>
      </c>
      <c r="HM135" s="5">
        <f t="shared" si="208"/>
        <v>13</v>
      </c>
      <c r="HN135" s="5">
        <f t="shared" si="209"/>
        <v>4</v>
      </c>
      <c r="HO135" s="5">
        <f t="shared" si="210"/>
        <v>5</v>
      </c>
      <c r="HP135" s="5">
        <f t="shared" si="211"/>
        <v>12</v>
      </c>
      <c r="HQ135" s="5">
        <f t="shared" si="212"/>
        <v>7</v>
      </c>
    </row>
    <row r="136" spans="1:225" x14ac:dyDescent="0.25">
      <c r="A136" s="22" t="s">
        <v>982</v>
      </c>
      <c r="B136" s="12" t="s">
        <v>764</v>
      </c>
      <c r="C136" s="12" t="s">
        <v>775</v>
      </c>
      <c r="D136" s="12" t="s">
        <v>766</v>
      </c>
      <c r="E136" s="12">
        <v>2</v>
      </c>
      <c r="F136" s="12">
        <v>1</v>
      </c>
      <c r="G136" s="12">
        <v>1</v>
      </c>
      <c r="H136" s="12">
        <v>2</v>
      </c>
      <c r="I136" s="12">
        <v>2</v>
      </c>
      <c r="J136" s="12">
        <v>2</v>
      </c>
      <c r="K136" s="12">
        <v>2</v>
      </c>
      <c r="L136" s="12">
        <v>2</v>
      </c>
      <c r="M136" s="12">
        <v>1</v>
      </c>
      <c r="N136" s="12">
        <v>3</v>
      </c>
      <c r="O136">
        <v>1</v>
      </c>
      <c r="P136">
        <v>3</v>
      </c>
      <c r="Q136">
        <v>2</v>
      </c>
      <c r="R136">
        <v>2</v>
      </c>
      <c r="S136">
        <v>1</v>
      </c>
      <c r="T136">
        <v>1</v>
      </c>
      <c r="U136">
        <v>3</v>
      </c>
      <c r="V136">
        <v>2</v>
      </c>
      <c r="W136">
        <v>1</v>
      </c>
      <c r="X136">
        <v>3</v>
      </c>
      <c r="Y136">
        <v>1</v>
      </c>
      <c r="Z136">
        <v>2</v>
      </c>
      <c r="AA136">
        <v>4</v>
      </c>
      <c r="AB136">
        <v>4</v>
      </c>
      <c r="AC136">
        <v>2</v>
      </c>
      <c r="AD136">
        <v>3</v>
      </c>
      <c r="AE136">
        <v>2</v>
      </c>
      <c r="AF136">
        <v>1</v>
      </c>
      <c r="AG136">
        <v>4</v>
      </c>
      <c r="AH136">
        <v>3</v>
      </c>
      <c r="AI136">
        <v>2</v>
      </c>
      <c r="AJ136">
        <v>2</v>
      </c>
      <c r="AK136">
        <v>4</v>
      </c>
      <c r="AL136">
        <v>2</v>
      </c>
      <c r="AM136">
        <v>3</v>
      </c>
      <c r="AN136">
        <v>3</v>
      </c>
      <c r="AO136">
        <v>3</v>
      </c>
      <c r="AP136">
        <v>2</v>
      </c>
      <c r="AQ136">
        <v>1</v>
      </c>
      <c r="AR136">
        <v>3</v>
      </c>
      <c r="AS136">
        <v>2</v>
      </c>
      <c r="AT136">
        <v>2</v>
      </c>
      <c r="AU136">
        <v>2</v>
      </c>
      <c r="AV136">
        <v>1</v>
      </c>
      <c r="AW136">
        <v>2</v>
      </c>
      <c r="AX136">
        <v>2</v>
      </c>
      <c r="AY136">
        <v>1</v>
      </c>
      <c r="AZ136">
        <v>1</v>
      </c>
      <c r="BA136">
        <v>3</v>
      </c>
      <c r="BB136">
        <v>2</v>
      </c>
      <c r="BC136">
        <v>2</v>
      </c>
      <c r="BD136">
        <v>2</v>
      </c>
      <c r="BE136">
        <v>3</v>
      </c>
      <c r="BF136">
        <v>3</v>
      </c>
      <c r="BG136">
        <v>1</v>
      </c>
      <c r="BH136">
        <v>2</v>
      </c>
      <c r="BI136">
        <v>2</v>
      </c>
      <c r="BJ136">
        <v>1</v>
      </c>
      <c r="BK136">
        <v>2</v>
      </c>
      <c r="BL136">
        <v>3</v>
      </c>
      <c r="BM136">
        <v>3</v>
      </c>
      <c r="BN136">
        <v>1</v>
      </c>
      <c r="BO136">
        <v>3</v>
      </c>
      <c r="BP136">
        <v>1</v>
      </c>
      <c r="BQ136">
        <v>2</v>
      </c>
      <c r="BR136">
        <v>3</v>
      </c>
      <c r="BS136">
        <v>3</v>
      </c>
      <c r="BT136">
        <v>3</v>
      </c>
      <c r="BU136">
        <v>1</v>
      </c>
      <c r="BV136">
        <v>2</v>
      </c>
      <c r="BW136">
        <v>2</v>
      </c>
      <c r="BX136">
        <v>2</v>
      </c>
      <c r="BY136">
        <v>3</v>
      </c>
      <c r="BZ136">
        <v>2</v>
      </c>
      <c r="CA136">
        <v>3</v>
      </c>
      <c r="CB136">
        <v>2</v>
      </c>
      <c r="CC136">
        <v>3</v>
      </c>
      <c r="CD136">
        <v>3</v>
      </c>
      <c r="CE136">
        <v>2</v>
      </c>
      <c r="CF136">
        <v>3</v>
      </c>
      <c r="CG136">
        <v>2</v>
      </c>
      <c r="CH136">
        <v>3</v>
      </c>
      <c r="CI136">
        <v>4</v>
      </c>
      <c r="CJ136">
        <v>1</v>
      </c>
      <c r="CK136">
        <v>2</v>
      </c>
      <c r="CL136">
        <v>2</v>
      </c>
      <c r="CM136">
        <v>2</v>
      </c>
      <c r="CN136">
        <v>1</v>
      </c>
      <c r="CO136">
        <v>0</v>
      </c>
      <c r="CP136">
        <v>2</v>
      </c>
      <c r="CQ136">
        <v>0</v>
      </c>
      <c r="CR136">
        <v>2</v>
      </c>
      <c r="CS136">
        <v>2</v>
      </c>
      <c r="CT136">
        <v>1</v>
      </c>
      <c r="CU136">
        <v>1</v>
      </c>
      <c r="CV136">
        <v>2</v>
      </c>
      <c r="CW136">
        <v>1</v>
      </c>
      <c r="CX136">
        <v>2</v>
      </c>
      <c r="CY136">
        <v>0</v>
      </c>
      <c r="CZ136">
        <v>1</v>
      </c>
      <c r="DA136">
        <v>1</v>
      </c>
      <c r="DB136">
        <v>1</v>
      </c>
      <c r="DC136">
        <v>1</v>
      </c>
      <c r="DD136">
        <v>1</v>
      </c>
      <c r="DE136">
        <v>2</v>
      </c>
      <c r="DF136">
        <v>1</v>
      </c>
      <c r="DG136">
        <v>1</v>
      </c>
      <c r="DH136">
        <v>2</v>
      </c>
      <c r="DI136">
        <v>2</v>
      </c>
      <c r="DJ136">
        <v>1</v>
      </c>
      <c r="DK136">
        <v>1</v>
      </c>
      <c r="DL136">
        <v>2</v>
      </c>
      <c r="DM136">
        <v>1</v>
      </c>
      <c r="DN136">
        <v>1</v>
      </c>
      <c r="DO136">
        <v>2</v>
      </c>
      <c r="DP136">
        <v>1</v>
      </c>
      <c r="DQ136">
        <v>1</v>
      </c>
      <c r="DR136">
        <v>1</v>
      </c>
      <c r="DS136">
        <v>1</v>
      </c>
      <c r="DT136">
        <v>2</v>
      </c>
      <c r="DU136">
        <v>1</v>
      </c>
      <c r="DV136">
        <v>1</v>
      </c>
      <c r="DW136">
        <v>1</v>
      </c>
      <c r="DX136">
        <v>2</v>
      </c>
      <c r="DY136">
        <v>1</v>
      </c>
      <c r="DZ136">
        <v>2</v>
      </c>
      <c r="EA136">
        <v>1</v>
      </c>
      <c r="EB136">
        <v>2</v>
      </c>
      <c r="EC136">
        <v>5</v>
      </c>
      <c r="ED136">
        <v>4</v>
      </c>
      <c r="EE136">
        <v>5</v>
      </c>
      <c r="EF136">
        <v>5</v>
      </c>
      <c r="EG136">
        <v>5</v>
      </c>
      <c r="EH136">
        <v>5</v>
      </c>
      <c r="EI136">
        <v>5</v>
      </c>
      <c r="EJ136">
        <v>5</v>
      </c>
      <c r="EK136">
        <v>5</v>
      </c>
      <c r="EL136">
        <v>5</v>
      </c>
      <c r="EM136">
        <v>5</v>
      </c>
      <c r="EN136">
        <v>5</v>
      </c>
      <c r="EO136">
        <v>5</v>
      </c>
      <c r="EP136">
        <v>5</v>
      </c>
      <c r="EQ136">
        <v>5</v>
      </c>
      <c r="ER136">
        <v>5</v>
      </c>
      <c r="ES136">
        <v>5</v>
      </c>
      <c r="ET136">
        <v>5</v>
      </c>
      <c r="EU136">
        <v>5</v>
      </c>
      <c r="EV136">
        <v>5</v>
      </c>
      <c r="EW136">
        <v>5</v>
      </c>
      <c r="EX136">
        <v>5</v>
      </c>
      <c r="EY136">
        <v>5</v>
      </c>
      <c r="EZ136">
        <v>5</v>
      </c>
      <c r="FA136">
        <v>5</v>
      </c>
      <c r="FB136">
        <v>5</v>
      </c>
      <c r="FC136">
        <v>5</v>
      </c>
      <c r="FD136">
        <v>5</v>
      </c>
      <c r="FE136">
        <v>5</v>
      </c>
      <c r="FF136">
        <v>5</v>
      </c>
      <c r="FG136">
        <v>3</v>
      </c>
      <c r="FH136">
        <v>2</v>
      </c>
      <c r="FI136">
        <v>3</v>
      </c>
      <c r="FJ136">
        <v>2</v>
      </c>
      <c r="FK136">
        <v>2</v>
      </c>
      <c r="FL136">
        <v>1</v>
      </c>
      <c r="FM136">
        <v>2</v>
      </c>
      <c r="FN136">
        <v>2</v>
      </c>
      <c r="FO136">
        <v>2</v>
      </c>
      <c r="FP136">
        <v>2</v>
      </c>
      <c r="FQ136">
        <v>3</v>
      </c>
      <c r="FR136">
        <v>2</v>
      </c>
      <c r="FS136">
        <v>2</v>
      </c>
      <c r="FT136">
        <v>2</v>
      </c>
      <c r="FU136">
        <v>2</v>
      </c>
      <c r="FV136">
        <v>4</v>
      </c>
      <c r="FW136">
        <v>3</v>
      </c>
      <c r="FX136">
        <v>3</v>
      </c>
      <c r="FY136">
        <v>2</v>
      </c>
      <c r="FZ136">
        <v>2</v>
      </c>
      <c r="GA136" s="7" t="str">
        <f t="shared" si="200"/>
        <v>id4472</v>
      </c>
      <c r="GB136" s="25" t="str">
        <f t="shared" si="219"/>
        <v>Female</v>
      </c>
      <c r="GC136" s="5" t="str">
        <f t="shared" si="191"/>
        <v>Female</v>
      </c>
      <c r="GD136" s="5" t="str">
        <f t="shared" si="220"/>
        <v>19</v>
      </c>
      <c r="GE136" s="5" t="str">
        <f t="shared" si="221"/>
        <v>White</v>
      </c>
      <c r="GF136" s="5" t="str">
        <f t="shared" si="222"/>
        <v>notHisp/Lat</v>
      </c>
      <c r="GG136" s="5">
        <f t="shared" si="223"/>
        <v>1</v>
      </c>
      <c r="GH136" s="5">
        <f t="shared" si="224"/>
        <v>1</v>
      </c>
      <c r="GI136" s="5">
        <f t="shared" si="225"/>
        <v>0</v>
      </c>
      <c r="GJ136" s="5">
        <f t="shared" si="226"/>
        <v>0</v>
      </c>
      <c r="GK136" s="5">
        <f t="shared" si="227"/>
        <v>0</v>
      </c>
      <c r="GL136" s="5">
        <f t="shared" si="228"/>
        <v>2</v>
      </c>
      <c r="GM136" s="5">
        <f t="shared" si="229"/>
        <v>2</v>
      </c>
      <c r="GN136" s="5">
        <f t="shared" si="230"/>
        <v>1</v>
      </c>
      <c r="GO136" s="5">
        <f t="shared" si="231"/>
        <v>3</v>
      </c>
      <c r="GP136" s="2"/>
      <c r="GQ136" s="5">
        <f t="shared" si="215"/>
        <v>11</v>
      </c>
      <c r="GR136" s="5">
        <f t="shared" si="216"/>
        <v>11</v>
      </c>
      <c r="GS136" s="5">
        <f t="shared" si="217"/>
        <v>12</v>
      </c>
      <c r="GT136" s="5">
        <f t="shared" si="218"/>
        <v>26</v>
      </c>
      <c r="GU136" s="27" t="s">
        <v>10</v>
      </c>
      <c r="GV136" s="27" t="s">
        <v>10</v>
      </c>
      <c r="GW136" s="27" t="s">
        <v>10</v>
      </c>
      <c r="GX136" s="27" t="s">
        <v>10</v>
      </c>
      <c r="GY136" s="27" t="s">
        <v>10</v>
      </c>
      <c r="GZ136" s="27" t="s">
        <v>10</v>
      </c>
      <c r="HA136" s="27" t="s">
        <v>10</v>
      </c>
      <c r="HB136" s="5">
        <f t="shared" si="192"/>
        <v>22</v>
      </c>
      <c r="HC136" s="5" t="str">
        <f t="shared" si="201"/>
        <v>ok</v>
      </c>
      <c r="HD136" s="23">
        <v>2.5234486457214145E-2</v>
      </c>
      <c r="HE136" s="23">
        <f t="shared" si="202"/>
        <v>3.6795437098144936</v>
      </c>
      <c r="HF136" s="23">
        <v>0.96296296296296291</v>
      </c>
      <c r="HG136" s="23">
        <v>0.44444444444444442</v>
      </c>
      <c r="HH136" s="5">
        <f t="shared" si="213"/>
        <v>149</v>
      </c>
      <c r="HI136" s="5">
        <f t="shared" si="204"/>
        <v>25</v>
      </c>
      <c r="HJ136" s="5">
        <f t="shared" si="214"/>
        <v>34</v>
      </c>
      <c r="HK136" s="5">
        <f t="shared" si="206"/>
        <v>10</v>
      </c>
      <c r="HL136" s="5">
        <f t="shared" si="207"/>
        <v>10</v>
      </c>
      <c r="HM136" s="5">
        <f t="shared" si="208"/>
        <v>13</v>
      </c>
      <c r="HN136" s="5">
        <f t="shared" si="209"/>
        <v>10</v>
      </c>
      <c r="HO136" s="5">
        <f t="shared" si="210"/>
        <v>8</v>
      </c>
      <c r="HP136" s="5">
        <f t="shared" si="211"/>
        <v>9</v>
      </c>
      <c r="HQ136" s="5">
        <f t="shared" si="212"/>
        <v>10</v>
      </c>
    </row>
    <row r="137" spans="1:225" x14ac:dyDescent="0.25">
      <c r="A137" s="22" t="s">
        <v>983</v>
      </c>
      <c r="B137" s="14" t="s">
        <v>10</v>
      </c>
      <c r="C137" s="14" t="s">
        <v>10</v>
      </c>
      <c r="D137" s="14" t="s">
        <v>10</v>
      </c>
      <c r="E137" s="14" t="s">
        <v>10</v>
      </c>
      <c r="F137" s="14" t="s">
        <v>10</v>
      </c>
      <c r="G137" s="14" t="s">
        <v>10</v>
      </c>
      <c r="H137" s="14" t="s">
        <v>10</v>
      </c>
      <c r="I137" s="14" t="s">
        <v>10</v>
      </c>
      <c r="J137" s="14" t="s">
        <v>10</v>
      </c>
      <c r="K137" s="14" t="s">
        <v>10</v>
      </c>
      <c r="L137" s="14" t="s">
        <v>10</v>
      </c>
      <c r="M137" s="14" t="s">
        <v>10</v>
      </c>
      <c r="N137" s="14" t="s">
        <v>10</v>
      </c>
      <c r="O137" s="14" t="s">
        <v>10</v>
      </c>
      <c r="P137" s="14" t="s">
        <v>10</v>
      </c>
      <c r="Q137" s="14" t="s">
        <v>10</v>
      </c>
      <c r="R137" s="14" t="s">
        <v>10</v>
      </c>
      <c r="S137" s="14" t="s">
        <v>10</v>
      </c>
      <c r="T137" s="14" t="s">
        <v>10</v>
      </c>
      <c r="U137" s="14" t="s">
        <v>10</v>
      </c>
      <c r="V137" s="14" t="s">
        <v>10</v>
      </c>
      <c r="W137" s="14" t="s">
        <v>10</v>
      </c>
      <c r="X137" s="14" t="s">
        <v>10</v>
      </c>
      <c r="Y137" s="14" t="s">
        <v>10</v>
      </c>
      <c r="Z137" s="14" t="s">
        <v>10</v>
      </c>
      <c r="AA137" s="14" t="s">
        <v>10</v>
      </c>
      <c r="AB137" s="14" t="s">
        <v>10</v>
      </c>
      <c r="AC137" s="14" t="s">
        <v>10</v>
      </c>
      <c r="AD137" s="14" t="s">
        <v>10</v>
      </c>
      <c r="AE137" s="14" t="s">
        <v>10</v>
      </c>
      <c r="AF137" s="14" t="s">
        <v>10</v>
      </c>
      <c r="AG137" s="14" t="s">
        <v>10</v>
      </c>
      <c r="AH137" s="14" t="s">
        <v>10</v>
      </c>
      <c r="AI137" s="14" t="s">
        <v>10</v>
      </c>
      <c r="AJ137" s="14" t="s">
        <v>10</v>
      </c>
      <c r="AK137" s="14" t="s">
        <v>10</v>
      </c>
      <c r="AL137" s="14" t="s">
        <v>10</v>
      </c>
      <c r="AM137" s="14" t="s">
        <v>10</v>
      </c>
      <c r="AN137" s="14" t="s">
        <v>10</v>
      </c>
      <c r="AO137" s="14" t="s">
        <v>10</v>
      </c>
      <c r="AP137" s="14" t="s">
        <v>10</v>
      </c>
      <c r="AQ137" s="14" t="s">
        <v>10</v>
      </c>
      <c r="AR137" s="14" t="s">
        <v>10</v>
      </c>
      <c r="AS137" s="14" t="s">
        <v>10</v>
      </c>
      <c r="AT137" s="14" t="s">
        <v>10</v>
      </c>
      <c r="AU137" s="14" t="s">
        <v>10</v>
      </c>
      <c r="AV137" s="14" t="s">
        <v>10</v>
      </c>
      <c r="AW137" s="14" t="s">
        <v>10</v>
      </c>
      <c r="AX137" s="14" t="s">
        <v>10</v>
      </c>
      <c r="AY137" s="14" t="s">
        <v>10</v>
      </c>
      <c r="AZ137" s="14" t="s">
        <v>10</v>
      </c>
      <c r="BA137" s="14" t="s">
        <v>10</v>
      </c>
      <c r="BB137" s="14" t="s">
        <v>10</v>
      </c>
      <c r="BC137" s="14" t="s">
        <v>10</v>
      </c>
      <c r="BD137" s="14" t="s">
        <v>10</v>
      </c>
      <c r="BE137" s="14" t="s">
        <v>10</v>
      </c>
      <c r="BF137" s="14" t="s">
        <v>10</v>
      </c>
      <c r="BG137" s="14" t="s">
        <v>10</v>
      </c>
      <c r="BH137" s="14" t="s">
        <v>10</v>
      </c>
      <c r="BI137" s="14" t="s">
        <v>10</v>
      </c>
      <c r="BJ137" s="14" t="s">
        <v>10</v>
      </c>
      <c r="BK137" s="14" t="s">
        <v>10</v>
      </c>
      <c r="BL137" s="14" t="s">
        <v>10</v>
      </c>
      <c r="BM137" s="14" t="s">
        <v>10</v>
      </c>
      <c r="BN137" s="14" t="s">
        <v>10</v>
      </c>
      <c r="BO137" s="14" t="s">
        <v>10</v>
      </c>
      <c r="BP137" s="14" t="s">
        <v>10</v>
      </c>
      <c r="BQ137" s="14" t="s">
        <v>10</v>
      </c>
      <c r="BR137" s="14" t="s">
        <v>10</v>
      </c>
      <c r="BS137" s="14" t="s">
        <v>10</v>
      </c>
      <c r="BT137" s="14" t="s">
        <v>10</v>
      </c>
      <c r="BU137" s="14" t="s">
        <v>10</v>
      </c>
      <c r="BV137" s="14" t="s">
        <v>10</v>
      </c>
      <c r="BW137" s="14" t="s">
        <v>10</v>
      </c>
      <c r="BX137" s="14" t="s">
        <v>10</v>
      </c>
      <c r="BY137" s="14" t="s">
        <v>10</v>
      </c>
      <c r="BZ137" s="14" t="s">
        <v>10</v>
      </c>
      <c r="CA137" s="14" t="s">
        <v>10</v>
      </c>
      <c r="CB137" s="14" t="s">
        <v>10</v>
      </c>
      <c r="CC137" s="14" t="s">
        <v>10</v>
      </c>
      <c r="CD137" s="14" t="s">
        <v>10</v>
      </c>
      <c r="CE137" s="14" t="s">
        <v>10</v>
      </c>
      <c r="CF137" s="14" t="s">
        <v>10</v>
      </c>
      <c r="CG137" s="14" t="s">
        <v>10</v>
      </c>
      <c r="CH137" s="14" t="s">
        <v>10</v>
      </c>
      <c r="CI137" s="14" t="s">
        <v>10</v>
      </c>
      <c r="CJ137" s="14" t="s">
        <v>10</v>
      </c>
      <c r="CK137" s="14" t="s">
        <v>10</v>
      </c>
      <c r="CL137" s="14" t="s">
        <v>10</v>
      </c>
      <c r="CM137" s="14" t="s">
        <v>10</v>
      </c>
      <c r="CN137" s="14" t="s">
        <v>10</v>
      </c>
      <c r="CO137" s="14" t="s">
        <v>10</v>
      </c>
      <c r="CP137" s="14" t="s">
        <v>10</v>
      </c>
      <c r="CQ137" s="14" t="s">
        <v>10</v>
      </c>
      <c r="CR137" s="14" t="s">
        <v>10</v>
      </c>
      <c r="CS137" s="14" t="s">
        <v>10</v>
      </c>
      <c r="CT137" s="14" t="s">
        <v>10</v>
      </c>
      <c r="CU137" s="14" t="s">
        <v>10</v>
      </c>
      <c r="CV137" s="14" t="s">
        <v>10</v>
      </c>
      <c r="CW137" s="14" t="s">
        <v>10</v>
      </c>
      <c r="CX137" s="14" t="s">
        <v>10</v>
      </c>
      <c r="CY137" s="14" t="s">
        <v>10</v>
      </c>
      <c r="CZ137" s="14" t="s">
        <v>10</v>
      </c>
      <c r="DA137" s="14" t="s">
        <v>10</v>
      </c>
      <c r="DB137" s="14" t="s">
        <v>10</v>
      </c>
      <c r="DC137" s="14" t="s">
        <v>10</v>
      </c>
      <c r="DD137" s="14" t="s">
        <v>10</v>
      </c>
      <c r="DE137" s="14" t="s">
        <v>10</v>
      </c>
      <c r="DF137" s="14" t="s">
        <v>10</v>
      </c>
      <c r="DG137" s="14" t="s">
        <v>10</v>
      </c>
      <c r="DH137" s="14" t="s">
        <v>10</v>
      </c>
      <c r="DI137" s="14" t="s">
        <v>10</v>
      </c>
      <c r="DJ137" s="14" t="s">
        <v>10</v>
      </c>
      <c r="DK137" s="14" t="s">
        <v>10</v>
      </c>
      <c r="DL137" s="14" t="s">
        <v>10</v>
      </c>
      <c r="DM137" s="14" t="s">
        <v>10</v>
      </c>
      <c r="DN137" s="14" t="s">
        <v>10</v>
      </c>
      <c r="DO137" s="14" t="s">
        <v>10</v>
      </c>
      <c r="DP137" s="14" t="s">
        <v>10</v>
      </c>
      <c r="DQ137" s="14" t="s">
        <v>10</v>
      </c>
      <c r="DR137" s="14" t="s">
        <v>10</v>
      </c>
      <c r="DS137" s="14" t="s">
        <v>10</v>
      </c>
      <c r="DT137" s="14" t="s">
        <v>10</v>
      </c>
      <c r="DU137" s="14" t="s">
        <v>10</v>
      </c>
      <c r="DV137" s="14" t="s">
        <v>10</v>
      </c>
      <c r="DW137" s="14" t="s">
        <v>10</v>
      </c>
      <c r="DX137" s="14" t="s">
        <v>10</v>
      </c>
      <c r="DY137" s="14" t="s">
        <v>10</v>
      </c>
      <c r="DZ137" s="14" t="s">
        <v>10</v>
      </c>
      <c r="EA137" s="14" t="s">
        <v>10</v>
      </c>
      <c r="EB137" s="14" t="s">
        <v>10</v>
      </c>
      <c r="EC137" s="14" t="s">
        <v>10</v>
      </c>
      <c r="ED137" s="14" t="s">
        <v>10</v>
      </c>
      <c r="EE137" s="14" t="s">
        <v>10</v>
      </c>
      <c r="EF137" s="14" t="s">
        <v>10</v>
      </c>
      <c r="EG137" s="14" t="s">
        <v>10</v>
      </c>
      <c r="EH137" s="14" t="s">
        <v>10</v>
      </c>
      <c r="EI137" s="14" t="s">
        <v>10</v>
      </c>
      <c r="EJ137" s="14" t="s">
        <v>10</v>
      </c>
      <c r="EK137" s="14" t="s">
        <v>10</v>
      </c>
      <c r="EL137" s="14" t="s">
        <v>10</v>
      </c>
      <c r="EM137" s="14" t="s">
        <v>10</v>
      </c>
      <c r="EN137" s="14" t="s">
        <v>10</v>
      </c>
      <c r="EO137" s="14" t="s">
        <v>10</v>
      </c>
      <c r="EP137" s="14" t="s">
        <v>10</v>
      </c>
      <c r="EQ137" s="14" t="s">
        <v>10</v>
      </c>
      <c r="ER137" s="14" t="s">
        <v>10</v>
      </c>
      <c r="ES137" s="14" t="s">
        <v>10</v>
      </c>
      <c r="ET137" s="14" t="s">
        <v>10</v>
      </c>
      <c r="EU137" s="14" t="s">
        <v>10</v>
      </c>
      <c r="EV137" s="14" t="s">
        <v>10</v>
      </c>
      <c r="EW137" s="14" t="s">
        <v>10</v>
      </c>
      <c r="EX137" s="14" t="s">
        <v>10</v>
      </c>
      <c r="EY137" s="14" t="s">
        <v>10</v>
      </c>
      <c r="EZ137" s="14" t="s">
        <v>10</v>
      </c>
      <c r="FA137" s="14" t="s">
        <v>10</v>
      </c>
      <c r="FB137" s="14" t="s">
        <v>10</v>
      </c>
      <c r="FC137" s="14" t="s">
        <v>10</v>
      </c>
      <c r="FD137" s="14" t="s">
        <v>10</v>
      </c>
      <c r="FE137" s="14" t="s">
        <v>10</v>
      </c>
      <c r="FF137" s="14" t="s">
        <v>10</v>
      </c>
      <c r="FG137" s="14" t="s">
        <v>10</v>
      </c>
      <c r="FH137" s="14" t="s">
        <v>10</v>
      </c>
      <c r="FI137" s="14" t="s">
        <v>10</v>
      </c>
      <c r="FJ137" s="14" t="s">
        <v>10</v>
      </c>
      <c r="FK137" s="14" t="s">
        <v>10</v>
      </c>
      <c r="FL137" s="14" t="s">
        <v>10</v>
      </c>
      <c r="FM137" s="14" t="s">
        <v>10</v>
      </c>
      <c r="FN137" s="14" t="s">
        <v>10</v>
      </c>
      <c r="FO137" s="14" t="s">
        <v>10</v>
      </c>
      <c r="FP137" s="14" t="s">
        <v>10</v>
      </c>
      <c r="FQ137" s="14" t="s">
        <v>10</v>
      </c>
      <c r="FR137" s="14" t="s">
        <v>10</v>
      </c>
      <c r="FS137" s="14" t="s">
        <v>10</v>
      </c>
      <c r="FT137" s="14" t="s">
        <v>10</v>
      </c>
      <c r="FU137" s="14" t="s">
        <v>10</v>
      </c>
      <c r="FV137" s="14" t="s">
        <v>10</v>
      </c>
      <c r="FW137" s="14" t="s">
        <v>10</v>
      </c>
      <c r="FX137" s="14" t="s">
        <v>10</v>
      </c>
      <c r="FY137" s="14" t="s">
        <v>10</v>
      </c>
      <c r="FZ137" s="14" t="s">
        <v>10</v>
      </c>
      <c r="GA137" s="14" t="s">
        <v>10</v>
      </c>
      <c r="GB137" s="24" t="str">
        <f t="shared" si="219"/>
        <v>.</v>
      </c>
      <c r="GC137" s="24" t="str">
        <f t="shared" si="219"/>
        <v>.</v>
      </c>
      <c r="GD137" s="14" t="s">
        <v>10</v>
      </c>
      <c r="GE137" s="14" t="s">
        <v>10</v>
      </c>
      <c r="GF137" s="14" t="s">
        <v>10</v>
      </c>
      <c r="GG137" s="14" t="s">
        <v>10</v>
      </c>
      <c r="GH137" s="14" t="s">
        <v>10</v>
      </c>
      <c r="GI137" s="14" t="s">
        <v>10</v>
      </c>
      <c r="GJ137" s="14" t="s">
        <v>10</v>
      </c>
      <c r="GK137" s="14" t="s">
        <v>10</v>
      </c>
      <c r="GL137" s="14" t="s">
        <v>10</v>
      </c>
      <c r="GM137" s="14" t="s">
        <v>10</v>
      </c>
      <c r="GN137" s="14" t="s">
        <v>10</v>
      </c>
      <c r="GO137" s="14" t="s">
        <v>10</v>
      </c>
      <c r="GP137" s="2"/>
      <c r="GQ137" s="14" t="s">
        <v>10</v>
      </c>
      <c r="GR137" s="14" t="s">
        <v>10</v>
      </c>
      <c r="GS137" s="14" t="s">
        <v>10</v>
      </c>
      <c r="GT137" s="14" t="s">
        <v>10</v>
      </c>
      <c r="GU137" s="27" t="s">
        <v>10</v>
      </c>
      <c r="GV137" s="27" t="s">
        <v>10</v>
      </c>
      <c r="GW137" s="27" t="s">
        <v>10</v>
      </c>
      <c r="GX137" s="27" t="s">
        <v>10</v>
      </c>
      <c r="GY137" s="27" t="s">
        <v>10</v>
      </c>
      <c r="GZ137" s="27" t="s">
        <v>10</v>
      </c>
      <c r="HA137" s="27" t="s">
        <v>10</v>
      </c>
      <c r="HB137" s="14" t="s">
        <v>10</v>
      </c>
      <c r="HC137" s="14" t="s">
        <v>10</v>
      </c>
      <c r="HD137" s="29" t="s">
        <v>10</v>
      </c>
      <c r="HE137" s="29" t="s">
        <v>10</v>
      </c>
      <c r="HF137" s="29" t="s">
        <v>10</v>
      </c>
      <c r="HG137" s="29" t="s">
        <v>10</v>
      </c>
      <c r="HH137" s="14" t="s">
        <v>10</v>
      </c>
      <c r="HI137" s="14" t="s">
        <v>10</v>
      </c>
      <c r="HJ137" s="14" t="s">
        <v>10</v>
      </c>
      <c r="HK137" s="14" t="s">
        <v>10</v>
      </c>
      <c r="HL137" s="14" t="s">
        <v>10</v>
      </c>
      <c r="HM137" s="14" t="s">
        <v>10</v>
      </c>
      <c r="HN137" s="14" t="s">
        <v>10</v>
      </c>
      <c r="HO137" s="14" t="s">
        <v>10</v>
      </c>
      <c r="HP137" s="14" t="s">
        <v>10</v>
      </c>
      <c r="HQ137" s="14" t="s">
        <v>10</v>
      </c>
    </row>
    <row r="138" spans="1:225" x14ac:dyDescent="0.25">
      <c r="A138" s="22" t="s">
        <v>984</v>
      </c>
      <c r="B138" s="12" t="s">
        <v>764</v>
      </c>
      <c r="C138" s="12" t="s">
        <v>947</v>
      </c>
      <c r="D138" s="12" t="s">
        <v>766</v>
      </c>
      <c r="E138" s="12">
        <v>1</v>
      </c>
      <c r="F138" s="12">
        <v>2</v>
      </c>
      <c r="G138" s="12">
        <v>2</v>
      </c>
      <c r="H138" s="12">
        <v>1</v>
      </c>
      <c r="I138" s="12">
        <v>2</v>
      </c>
      <c r="J138" s="12">
        <v>2</v>
      </c>
      <c r="K138" s="12">
        <v>2</v>
      </c>
      <c r="L138" s="12">
        <v>3</v>
      </c>
      <c r="M138" s="12">
        <v>3</v>
      </c>
      <c r="N138" s="12">
        <v>3</v>
      </c>
      <c r="O138">
        <v>0</v>
      </c>
      <c r="P138">
        <v>0</v>
      </c>
      <c r="Q138">
        <v>0</v>
      </c>
      <c r="R138">
        <v>0</v>
      </c>
      <c r="S138">
        <v>0</v>
      </c>
      <c r="T138">
        <v>0</v>
      </c>
      <c r="U138">
        <v>1</v>
      </c>
      <c r="V138">
        <v>1</v>
      </c>
      <c r="W138">
        <v>0</v>
      </c>
      <c r="X138">
        <v>1</v>
      </c>
      <c r="Y138">
        <v>1</v>
      </c>
      <c r="Z138">
        <v>0</v>
      </c>
      <c r="AA138">
        <v>1</v>
      </c>
      <c r="AB138">
        <v>0</v>
      </c>
      <c r="AC138">
        <v>1</v>
      </c>
      <c r="AD138">
        <v>1</v>
      </c>
      <c r="AE138">
        <v>0</v>
      </c>
      <c r="AF138">
        <v>1</v>
      </c>
      <c r="AG138">
        <v>0</v>
      </c>
      <c r="AH138">
        <v>2</v>
      </c>
      <c r="AI138">
        <v>0</v>
      </c>
      <c r="AJ138">
        <v>2</v>
      </c>
      <c r="AK138">
        <v>2</v>
      </c>
      <c r="AL138">
        <v>1</v>
      </c>
      <c r="AM138">
        <v>1</v>
      </c>
      <c r="AN138">
        <v>1</v>
      </c>
      <c r="AO138">
        <v>1</v>
      </c>
      <c r="AP138">
        <v>1</v>
      </c>
      <c r="AQ138">
        <v>2</v>
      </c>
      <c r="AR138">
        <v>1</v>
      </c>
      <c r="AS138">
        <v>2</v>
      </c>
      <c r="AT138">
        <v>2</v>
      </c>
      <c r="AU138">
        <v>1</v>
      </c>
      <c r="AV138">
        <v>2</v>
      </c>
      <c r="AW138">
        <v>1</v>
      </c>
      <c r="AX138">
        <v>2</v>
      </c>
      <c r="AY138">
        <v>2</v>
      </c>
      <c r="AZ138">
        <v>2</v>
      </c>
      <c r="BA138">
        <v>1</v>
      </c>
      <c r="BB138">
        <v>1</v>
      </c>
      <c r="BC138">
        <v>2</v>
      </c>
      <c r="BD138">
        <v>1</v>
      </c>
      <c r="BE138">
        <v>1</v>
      </c>
      <c r="BF138">
        <v>1</v>
      </c>
      <c r="BG138">
        <v>1</v>
      </c>
      <c r="BH138">
        <v>4</v>
      </c>
      <c r="BI138">
        <v>1</v>
      </c>
      <c r="BJ138">
        <v>3</v>
      </c>
      <c r="BK138">
        <v>3</v>
      </c>
      <c r="BL138">
        <v>1</v>
      </c>
      <c r="BM138">
        <v>2</v>
      </c>
      <c r="BN138">
        <v>4</v>
      </c>
      <c r="BO138">
        <v>3</v>
      </c>
      <c r="BP138">
        <v>3</v>
      </c>
      <c r="BQ138">
        <v>3</v>
      </c>
      <c r="BR138">
        <v>1</v>
      </c>
      <c r="BS138">
        <v>4</v>
      </c>
      <c r="BT138">
        <v>4</v>
      </c>
      <c r="BU138">
        <v>1</v>
      </c>
      <c r="BV138">
        <v>4</v>
      </c>
      <c r="BW138">
        <v>1</v>
      </c>
      <c r="BX138">
        <v>2</v>
      </c>
      <c r="BY138">
        <v>1</v>
      </c>
      <c r="BZ138">
        <v>2</v>
      </c>
      <c r="CA138">
        <v>4</v>
      </c>
      <c r="CB138">
        <v>1</v>
      </c>
      <c r="CC138">
        <v>2</v>
      </c>
      <c r="CD138">
        <v>2</v>
      </c>
      <c r="CE138">
        <v>2</v>
      </c>
      <c r="CF138">
        <v>1</v>
      </c>
      <c r="CG138">
        <v>2</v>
      </c>
      <c r="CH138">
        <v>2</v>
      </c>
      <c r="CI138">
        <v>1</v>
      </c>
      <c r="CJ138">
        <v>4</v>
      </c>
      <c r="CK138">
        <v>4</v>
      </c>
      <c r="CL138">
        <v>2</v>
      </c>
      <c r="CM138">
        <v>1</v>
      </c>
      <c r="CN138">
        <v>1</v>
      </c>
      <c r="CO138">
        <v>1</v>
      </c>
      <c r="CP138">
        <v>2</v>
      </c>
      <c r="CQ138">
        <v>1</v>
      </c>
      <c r="CR138">
        <v>2</v>
      </c>
      <c r="CS138">
        <v>0</v>
      </c>
      <c r="CT138">
        <v>2</v>
      </c>
      <c r="CU138">
        <v>1</v>
      </c>
      <c r="CV138">
        <v>0</v>
      </c>
      <c r="CW138">
        <v>1</v>
      </c>
      <c r="CX138">
        <v>1</v>
      </c>
      <c r="CY138">
        <v>1</v>
      </c>
      <c r="CZ138">
        <v>1</v>
      </c>
      <c r="DA138">
        <v>2</v>
      </c>
      <c r="DB138">
        <v>2</v>
      </c>
      <c r="DC138">
        <v>2</v>
      </c>
      <c r="DD138">
        <v>2</v>
      </c>
      <c r="DE138">
        <v>2</v>
      </c>
      <c r="DF138">
        <v>2</v>
      </c>
      <c r="DG138">
        <v>2</v>
      </c>
      <c r="DH138">
        <v>2</v>
      </c>
      <c r="DI138">
        <v>2</v>
      </c>
      <c r="DJ138">
        <v>1</v>
      </c>
      <c r="DK138">
        <v>2</v>
      </c>
      <c r="DL138">
        <v>2</v>
      </c>
      <c r="DM138">
        <v>2</v>
      </c>
      <c r="DN138">
        <v>1</v>
      </c>
      <c r="DO138">
        <v>2</v>
      </c>
      <c r="DP138">
        <v>2</v>
      </c>
      <c r="DQ138">
        <v>2</v>
      </c>
      <c r="DR138">
        <v>1</v>
      </c>
      <c r="DS138">
        <v>2</v>
      </c>
      <c r="DT138">
        <v>2</v>
      </c>
      <c r="DU138">
        <v>1</v>
      </c>
      <c r="DV138">
        <v>2</v>
      </c>
      <c r="DW138">
        <v>2</v>
      </c>
      <c r="DX138">
        <v>2</v>
      </c>
      <c r="DY138">
        <v>2</v>
      </c>
      <c r="DZ138">
        <v>2</v>
      </c>
      <c r="EA138">
        <v>1</v>
      </c>
      <c r="EB138">
        <v>2</v>
      </c>
      <c r="EC138">
        <v>2</v>
      </c>
      <c r="ED138">
        <v>2</v>
      </c>
      <c r="EE138">
        <v>2</v>
      </c>
      <c r="EF138">
        <v>2</v>
      </c>
      <c r="EG138">
        <v>2</v>
      </c>
      <c r="EH138">
        <v>1</v>
      </c>
      <c r="EI138">
        <v>2</v>
      </c>
      <c r="EJ138">
        <v>2</v>
      </c>
      <c r="EK138">
        <v>2</v>
      </c>
      <c r="EL138">
        <v>1</v>
      </c>
      <c r="EM138">
        <v>1</v>
      </c>
      <c r="EN138">
        <v>1</v>
      </c>
      <c r="EO138">
        <v>1</v>
      </c>
      <c r="EP138">
        <v>1</v>
      </c>
      <c r="EQ138">
        <v>1</v>
      </c>
      <c r="ER138">
        <v>1</v>
      </c>
      <c r="ES138">
        <v>1</v>
      </c>
      <c r="ET138">
        <v>1</v>
      </c>
      <c r="EU138">
        <v>1</v>
      </c>
      <c r="EV138">
        <v>1</v>
      </c>
      <c r="EW138">
        <v>1</v>
      </c>
      <c r="EX138">
        <v>1</v>
      </c>
      <c r="EY138">
        <v>1</v>
      </c>
      <c r="EZ138">
        <v>1</v>
      </c>
      <c r="FA138">
        <v>1</v>
      </c>
      <c r="FB138">
        <v>1</v>
      </c>
      <c r="FC138">
        <v>1</v>
      </c>
      <c r="FD138">
        <v>1</v>
      </c>
      <c r="FE138">
        <v>1</v>
      </c>
      <c r="FF138">
        <v>1</v>
      </c>
      <c r="FG138">
        <v>1</v>
      </c>
      <c r="FH138">
        <v>1</v>
      </c>
      <c r="FI138">
        <v>3</v>
      </c>
      <c r="FJ138">
        <v>1</v>
      </c>
      <c r="FK138">
        <v>1</v>
      </c>
      <c r="FL138">
        <v>3</v>
      </c>
      <c r="FM138">
        <v>1</v>
      </c>
      <c r="FN138">
        <v>4</v>
      </c>
      <c r="FO138">
        <v>2</v>
      </c>
      <c r="FP138">
        <v>4</v>
      </c>
      <c r="FQ138">
        <v>1</v>
      </c>
      <c r="FR138">
        <v>1</v>
      </c>
      <c r="FS138">
        <v>3</v>
      </c>
      <c r="FT138">
        <v>1</v>
      </c>
      <c r="FU138">
        <v>3</v>
      </c>
      <c r="FV138">
        <v>2</v>
      </c>
      <c r="FW138">
        <v>4</v>
      </c>
      <c r="FX138">
        <v>2</v>
      </c>
      <c r="FY138">
        <v>1</v>
      </c>
      <c r="FZ138">
        <v>3</v>
      </c>
      <c r="GA138" s="7" t="str">
        <f t="shared" ref="GA138:GA140" si="232">A138</f>
        <v>id7207</v>
      </c>
      <c r="GB138" s="25" t="str">
        <f t="shared" si="219"/>
        <v>Female</v>
      </c>
      <c r="GC138" s="5" t="str">
        <f t="shared" ref="GC138:GC157" si="233">IF(ISBLANK(B138),".",B138)</f>
        <v>Female</v>
      </c>
      <c r="GD138" s="5" t="str">
        <f t="shared" si="220"/>
        <v>32</v>
      </c>
      <c r="GE138" s="5" t="str">
        <f t="shared" si="221"/>
        <v>White</v>
      </c>
      <c r="GF138" s="5" t="str">
        <f t="shared" si="222"/>
        <v>Hisp/Lat</v>
      </c>
      <c r="GG138" s="5">
        <f t="shared" si="223"/>
        <v>0</v>
      </c>
      <c r="GH138" s="5">
        <f t="shared" si="224"/>
        <v>0</v>
      </c>
      <c r="GI138" s="5">
        <f t="shared" si="225"/>
        <v>1</v>
      </c>
      <c r="GJ138" s="5">
        <f t="shared" si="226"/>
        <v>0</v>
      </c>
      <c r="GK138" s="5">
        <f t="shared" si="227"/>
        <v>0</v>
      </c>
      <c r="GL138" s="5">
        <f t="shared" si="228"/>
        <v>2</v>
      </c>
      <c r="GM138" s="5">
        <f t="shared" si="229"/>
        <v>3</v>
      </c>
      <c r="GN138" s="5">
        <f t="shared" si="230"/>
        <v>3</v>
      </c>
      <c r="GO138" s="5">
        <f t="shared" si="231"/>
        <v>3</v>
      </c>
      <c r="GP138" s="2"/>
      <c r="GQ138" s="5">
        <f t="shared" si="215"/>
        <v>16</v>
      </c>
      <c r="GR138" s="5">
        <f t="shared" si="216"/>
        <v>13</v>
      </c>
      <c r="GS138" s="5">
        <f t="shared" si="217"/>
        <v>20</v>
      </c>
      <c r="GT138" s="5">
        <f t="shared" si="218"/>
        <v>20</v>
      </c>
      <c r="GU138" s="27" t="s">
        <v>10</v>
      </c>
      <c r="GV138" s="27" t="s">
        <v>10</v>
      </c>
      <c r="GW138" s="27" t="s">
        <v>10</v>
      </c>
      <c r="GX138" s="27" t="s">
        <v>10</v>
      </c>
      <c r="GY138" s="27" t="s">
        <v>10</v>
      </c>
      <c r="GZ138" s="27" t="s">
        <v>10</v>
      </c>
      <c r="HA138" s="27" t="s">
        <v>10</v>
      </c>
      <c r="HB138" s="5">
        <f t="shared" ref="HB138:HB157" si="234">IF(COUNTBLANK(CL138:DA138)&gt;0,".",SUM(CL138, CM138, CN138, 2-CO138, CP138, 2-CQ138, CR138, CS138, 2-CT138, CU138, CV138, CW138, 2-CX138, CY138, 2-CZ138, 2-DA138))</f>
        <v>15</v>
      </c>
      <c r="HC138" s="5" t="str">
        <f>IF(DB138=".",".",IF(COUNTBLANK(DB138:EB138)&gt;0,"Incomplete","ok"))</f>
        <v>ok</v>
      </c>
      <c r="HD138" s="23">
        <v>5.4104265196063363E-4</v>
      </c>
      <c r="HE138" s="23">
        <f xml:space="preserve"> -LN(HD138)</f>
        <v>7.5220124431115067</v>
      </c>
      <c r="HF138" s="23">
        <v>0.92592592592592593</v>
      </c>
      <c r="HG138" s="23">
        <v>0.77777777777777779</v>
      </c>
      <c r="HH138" s="5">
        <f>IF(COUNTBLANK(EC138:FF138)&gt;0,".",SUM(EC138:FF138))</f>
        <v>38</v>
      </c>
      <c r="HI138" s="5">
        <f>EI138+EL138+EP138+EV138+FB138</f>
        <v>6</v>
      </c>
      <c r="HJ138" s="5">
        <f>ED138+EE138+EK138+EW138+EY138+EZ138+FD138</f>
        <v>10</v>
      </c>
      <c r="HK138" s="5">
        <f>ES138+ET138</f>
        <v>2</v>
      </c>
      <c r="HL138" s="5">
        <f>FE138+FF138</f>
        <v>2</v>
      </c>
      <c r="HM138" s="5">
        <f>IF(ISBLANK(FL138)+ISBLANK(FN138)+ISBLANK(FS138)+ISBLANK(FU138)&gt;0,".",(5-FL138)+(5-FN138)+(5-FS138)+(5-FU138))</f>
        <v>7</v>
      </c>
      <c r="HN138" s="5">
        <f>IF(ISBLANK(FG138)+ISBLANK(FJ138)+ISBLANK(FM138)+ISBLANK(FQ138)&gt;0,".",FG138+FJ138+FM138+FQ138)</f>
        <v>4</v>
      </c>
      <c r="HO138" s="5">
        <f>IF(ISBLANK(FH138)+ISBLANK(FK138)+ISBLANK(FR138)+ISBLANK(FY138)&gt;0,".",FH138+FK138+FR138+FY138)</f>
        <v>4</v>
      </c>
      <c r="HP138" s="5">
        <f>IF(ISBLANK(FO138)+ISBLANK(FT138)+ISBLANK(FV138)+ISBLANK(FX138)&gt;0,".",(5-FO138)+(5-FT138)+(5-FV138)+(5-FX138))</f>
        <v>13</v>
      </c>
      <c r="HQ138" s="5">
        <f>IF(ISBLANK(FI138)+ISBLANK(FP138)+ISBLANK(FW138)+ISBLANK(FZ138)&gt;0,".",(5-FI138)+(5-FP138)+(5-FW138)+(5-FZ138))</f>
        <v>6</v>
      </c>
    </row>
    <row r="139" spans="1:225" x14ac:dyDescent="0.25">
      <c r="A139" s="22" t="s">
        <v>985</v>
      </c>
      <c r="B139" s="12" t="s">
        <v>777</v>
      </c>
      <c r="C139" s="12" t="s">
        <v>780</v>
      </c>
      <c r="D139" s="12" t="s">
        <v>766</v>
      </c>
      <c r="E139" s="12">
        <v>1</v>
      </c>
      <c r="F139" s="12">
        <v>1</v>
      </c>
      <c r="G139" s="12">
        <v>1</v>
      </c>
      <c r="H139" s="12">
        <v>2</v>
      </c>
      <c r="I139" s="12">
        <v>2</v>
      </c>
      <c r="J139" s="12">
        <v>2</v>
      </c>
      <c r="K139" s="12">
        <v>1</v>
      </c>
      <c r="L139" s="12">
        <v>2</v>
      </c>
      <c r="M139" s="12">
        <v>1</v>
      </c>
      <c r="N139" s="12">
        <v>4</v>
      </c>
      <c r="O139">
        <v>1</v>
      </c>
      <c r="P139">
        <v>1</v>
      </c>
      <c r="Q139">
        <v>1</v>
      </c>
      <c r="R139">
        <v>2</v>
      </c>
      <c r="S139">
        <v>2</v>
      </c>
      <c r="T139">
        <v>1</v>
      </c>
      <c r="U139">
        <v>1</v>
      </c>
      <c r="V139">
        <v>1</v>
      </c>
      <c r="W139">
        <v>0</v>
      </c>
      <c r="X139">
        <v>2</v>
      </c>
      <c r="Y139">
        <v>1</v>
      </c>
      <c r="Z139">
        <v>1</v>
      </c>
      <c r="AA139">
        <v>3</v>
      </c>
      <c r="AB139">
        <v>1</v>
      </c>
      <c r="AC139">
        <v>3</v>
      </c>
      <c r="AD139">
        <v>3</v>
      </c>
      <c r="AE139">
        <v>1</v>
      </c>
      <c r="AF139">
        <v>2</v>
      </c>
      <c r="AG139">
        <v>4</v>
      </c>
      <c r="AH139">
        <v>4</v>
      </c>
      <c r="AI139">
        <v>0</v>
      </c>
      <c r="AJ139">
        <v>2</v>
      </c>
      <c r="AK139">
        <v>3</v>
      </c>
      <c r="AL139">
        <v>1</v>
      </c>
      <c r="AM139">
        <v>1</v>
      </c>
      <c r="AN139">
        <v>1</v>
      </c>
      <c r="AO139">
        <v>4</v>
      </c>
      <c r="AP139">
        <v>2</v>
      </c>
      <c r="AQ139">
        <v>2</v>
      </c>
      <c r="AR139">
        <v>2</v>
      </c>
      <c r="AS139">
        <v>1</v>
      </c>
      <c r="AT139">
        <v>3</v>
      </c>
      <c r="AU139">
        <v>1</v>
      </c>
      <c r="AV139">
        <v>3</v>
      </c>
      <c r="AW139">
        <v>2</v>
      </c>
      <c r="AX139">
        <v>2</v>
      </c>
      <c r="AY139">
        <v>3</v>
      </c>
      <c r="AZ139">
        <v>1</v>
      </c>
      <c r="BA139">
        <v>1</v>
      </c>
      <c r="BB139">
        <v>1</v>
      </c>
      <c r="BC139">
        <v>1</v>
      </c>
      <c r="BD139">
        <v>2</v>
      </c>
      <c r="BE139">
        <v>3</v>
      </c>
      <c r="BF139">
        <v>3</v>
      </c>
      <c r="BG139">
        <v>1</v>
      </c>
      <c r="BH139">
        <v>3</v>
      </c>
      <c r="BI139">
        <v>1</v>
      </c>
      <c r="BJ139">
        <v>2</v>
      </c>
      <c r="BK139">
        <v>1</v>
      </c>
      <c r="BL139">
        <v>1</v>
      </c>
      <c r="BM139">
        <v>3</v>
      </c>
      <c r="BN139">
        <v>4</v>
      </c>
      <c r="BO139">
        <v>2</v>
      </c>
      <c r="BP139">
        <v>1</v>
      </c>
      <c r="BQ139">
        <v>2</v>
      </c>
      <c r="BR139">
        <v>1</v>
      </c>
      <c r="BS139">
        <v>3</v>
      </c>
      <c r="BT139">
        <v>4</v>
      </c>
      <c r="BU139">
        <v>2</v>
      </c>
      <c r="BV139">
        <v>3</v>
      </c>
      <c r="BW139">
        <v>1</v>
      </c>
      <c r="BX139">
        <v>1</v>
      </c>
      <c r="BY139">
        <v>1</v>
      </c>
      <c r="BZ139">
        <v>2</v>
      </c>
      <c r="CA139">
        <v>2</v>
      </c>
      <c r="CB139">
        <v>1</v>
      </c>
      <c r="CC139">
        <v>4</v>
      </c>
      <c r="CD139">
        <v>1</v>
      </c>
      <c r="CE139">
        <v>1</v>
      </c>
      <c r="CF139">
        <v>2</v>
      </c>
      <c r="CG139">
        <v>2</v>
      </c>
      <c r="CH139">
        <v>3</v>
      </c>
      <c r="CI139">
        <v>1</v>
      </c>
      <c r="CJ139">
        <v>4</v>
      </c>
      <c r="CK139">
        <v>2</v>
      </c>
      <c r="CL139">
        <v>1</v>
      </c>
      <c r="CM139">
        <v>2</v>
      </c>
      <c r="CN139">
        <v>2</v>
      </c>
      <c r="CO139">
        <v>1</v>
      </c>
      <c r="CP139">
        <v>0</v>
      </c>
      <c r="CQ139">
        <v>1</v>
      </c>
      <c r="CR139">
        <v>2</v>
      </c>
      <c r="CS139">
        <v>2</v>
      </c>
      <c r="CT139">
        <v>1</v>
      </c>
      <c r="CU139">
        <v>2</v>
      </c>
      <c r="CV139">
        <v>1</v>
      </c>
      <c r="CW139">
        <v>1</v>
      </c>
      <c r="CX139">
        <v>1</v>
      </c>
      <c r="CY139">
        <v>1</v>
      </c>
      <c r="CZ139">
        <v>1</v>
      </c>
      <c r="DA139">
        <v>1</v>
      </c>
      <c r="DB139">
        <v>2</v>
      </c>
      <c r="DC139">
        <v>2</v>
      </c>
      <c r="DD139">
        <v>2</v>
      </c>
      <c r="DE139">
        <v>2</v>
      </c>
      <c r="DF139">
        <v>2</v>
      </c>
      <c r="DG139">
        <v>1</v>
      </c>
      <c r="DH139">
        <v>2</v>
      </c>
      <c r="DI139">
        <v>1</v>
      </c>
      <c r="DJ139">
        <v>2</v>
      </c>
      <c r="DK139">
        <v>2</v>
      </c>
      <c r="DL139">
        <v>2</v>
      </c>
      <c r="DM139">
        <v>1</v>
      </c>
      <c r="DN139">
        <v>1</v>
      </c>
      <c r="DO139">
        <v>2</v>
      </c>
      <c r="DP139">
        <v>1</v>
      </c>
      <c r="DQ139">
        <v>1</v>
      </c>
      <c r="DR139">
        <v>1</v>
      </c>
      <c r="DS139">
        <v>2</v>
      </c>
      <c r="DT139">
        <v>2</v>
      </c>
      <c r="DU139">
        <v>1</v>
      </c>
      <c r="DV139">
        <v>2</v>
      </c>
      <c r="DW139">
        <v>1</v>
      </c>
      <c r="DX139">
        <v>2</v>
      </c>
      <c r="DY139">
        <v>1</v>
      </c>
      <c r="DZ139">
        <v>2</v>
      </c>
      <c r="EA139">
        <v>1</v>
      </c>
      <c r="EB139">
        <v>2</v>
      </c>
      <c r="EC139">
        <v>2</v>
      </c>
      <c r="ED139">
        <v>1</v>
      </c>
      <c r="EE139">
        <v>1</v>
      </c>
      <c r="EF139">
        <v>2</v>
      </c>
      <c r="EG139">
        <v>3</v>
      </c>
      <c r="EH139">
        <v>1</v>
      </c>
      <c r="EI139">
        <v>2</v>
      </c>
      <c r="EJ139">
        <v>2</v>
      </c>
      <c r="EK139">
        <v>3</v>
      </c>
      <c r="EL139">
        <v>2</v>
      </c>
      <c r="EM139">
        <v>2</v>
      </c>
      <c r="EN139">
        <v>1</v>
      </c>
      <c r="EO139">
        <v>2</v>
      </c>
      <c r="EP139">
        <v>1</v>
      </c>
      <c r="EQ139">
        <v>1</v>
      </c>
      <c r="ER139">
        <v>2</v>
      </c>
      <c r="ES139">
        <v>1</v>
      </c>
      <c r="ET139">
        <v>1</v>
      </c>
      <c r="EU139">
        <v>1</v>
      </c>
      <c r="EV139">
        <v>1</v>
      </c>
      <c r="EW139">
        <v>1</v>
      </c>
      <c r="EX139">
        <v>2</v>
      </c>
      <c r="EY139">
        <v>2</v>
      </c>
      <c r="EZ139">
        <v>2</v>
      </c>
      <c r="FA139">
        <v>1</v>
      </c>
      <c r="FB139">
        <v>2</v>
      </c>
      <c r="FC139">
        <v>2</v>
      </c>
      <c r="FD139">
        <v>1</v>
      </c>
      <c r="FE139">
        <v>1</v>
      </c>
      <c r="FF139">
        <v>1</v>
      </c>
      <c r="FG139">
        <v>2</v>
      </c>
      <c r="FH139">
        <v>2</v>
      </c>
      <c r="FI139">
        <v>3</v>
      </c>
      <c r="FJ139">
        <v>2</v>
      </c>
      <c r="FK139">
        <v>1</v>
      </c>
      <c r="FL139">
        <v>4</v>
      </c>
      <c r="FM139">
        <v>2</v>
      </c>
      <c r="FN139">
        <v>3</v>
      </c>
      <c r="FO139">
        <v>2</v>
      </c>
      <c r="FP139">
        <v>3</v>
      </c>
      <c r="FQ139">
        <v>1</v>
      </c>
      <c r="FR139">
        <v>2</v>
      </c>
      <c r="FS139">
        <v>3</v>
      </c>
      <c r="FT139">
        <v>2</v>
      </c>
      <c r="FU139">
        <v>3</v>
      </c>
      <c r="FV139">
        <v>3</v>
      </c>
      <c r="FW139">
        <v>3</v>
      </c>
      <c r="FX139">
        <v>2</v>
      </c>
      <c r="FY139">
        <v>1</v>
      </c>
      <c r="FZ139">
        <v>2</v>
      </c>
      <c r="GA139" s="7" t="str">
        <f t="shared" si="232"/>
        <v>id5458</v>
      </c>
      <c r="GB139" s="25" t="str">
        <f t="shared" si="219"/>
        <v>Female</v>
      </c>
      <c r="GC139" s="5" t="str">
        <f t="shared" si="233"/>
        <v>female</v>
      </c>
      <c r="GD139" s="5" t="str">
        <f t="shared" si="220"/>
        <v>20</v>
      </c>
      <c r="GE139" s="5" t="str">
        <f t="shared" si="221"/>
        <v>White</v>
      </c>
      <c r="GF139" s="5" t="str">
        <f t="shared" si="222"/>
        <v>Hisp/Lat</v>
      </c>
      <c r="GG139" s="5">
        <f t="shared" si="223"/>
        <v>1</v>
      </c>
      <c r="GH139" s="5">
        <f t="shared" si="224"/>
        <v>1</v>
      </c>
      <c r="GI139" s="5">
        <f t="shared" si="225"/>
        <v>0</v>
      </c>
      <c r="GJ139" s="5">
        <f t="shared" si="226"/>
        <v>0</v>
      </c>
      <c r="GK139" s="5">
        <f t="shared" si="227"/>
        <v>0</v>
      </c>
      <c r="GL139" s="5">
        <f t="shared" si="228"/>
        <v>1</v>
      </c>
      <c r="GM139" s="5">
        <f t="shared" si="229"/>
        <v>2</v>
      </c>
      <c r="GN139" s="5">
        <f t="shared" si="230"/>
        <v>1</v>
      </c>
      <c r="GO139" s="5">
        <f t="shared" si="231"/>
        <v>4</v>
      </c>
      <c r="GP139" s="2"/>
      <c r="GQ139" s="5">
        <f t="shared" si="215"/>
        <v>14</v>
      </c>
      <c r="GR139" s="5">
        <f t="shared" si="216"/>
        <v>15</v>
      </c>
      <c r="GS139" s="5">
        <f t="shared" si="217"/>
        <v>16</v>
      </c>
      <c r="GT139" s="5">
        <f t="shared" si="218"/>
        <v>21</v>
      </c>
      <c r="GU139" s="27" t="s">
        <v>10</v>
      </c>
      <c r="GV139" s="27" t="s">
        <v>10</v>
      </c>
      <c r="GW139" s="27" t="s">
        <v>10</v>
      </c>
      <c r="GX139" s="27" t="s">
        <v>10</v>
      </c>
      <c r="GY139" s="27" t="s">
        <v>10</v>
      </c>
      <c r="GZ139" s="27" t="s">
        <v>10</v>
      </c>
      <c r="HA139" s="27" t="s">
        <v>10</v>
      </c>
      <c r="HB139" s="5">
        <f t="shared" si="234"/>
        <v>20</v>
      </c>
      <c r="HC139" s="5" t="str">
        <f>IF(DB139=".",".",IF(COUNTBLANK(DB139:EB139)&gt;0,"Incomplete","ok"))</f>
        <v>ok</v>
      </c>
      <c r="HD139" s="23">
        <v>3.887578360113175E-3</v>
      </c>
      <c r="HE139" s="23">
        <f xml:space="preserve"> -LN(HD139)</f>
        <v>5.549968844737637</v>
      </c>
      <c r="HF139" s="23">
        <v>0.88888888888888884</v>
      </c>
      <c r="HG139" s="23">
        <v>0.66666666666666663</v>
      </c>
      <c r="HH139" s="5">
        <f>IF(COUNTBLANK(EC139:FF139)&gt;0,".",SUM(EC139:FF139))</f>
        <v>47</v>
      </c>
      <c r="HI139" s="5">
        <f>EI139+EL139+EP139+EV139+FB139</f>
        <v>8</v>
      </c>
      <c r="HJ139" s="5">
        <f>ED139+EE139+EK139+EW139+EY139+EZ139+FD139</f>
        <v>11</v>
      </c>
      <c r="HK139" s="5">
        <f>ES139+ET139</f>
        <v>2</v>
      </c>
      <c r="HL139" s="5">
        <f>FE139+FF139</f>
        <v>2</v>
      </c>
      <c r="HM139" s="5">
        <f>IF(ISBLANK(FL139)+ISBLANK(FN139)+ISBLANK(FS139)+ISBLANK(FU139)&gt;0,".",(5-FL139)+(5-FN139)+(5-FS139)+(5-FU139))</f>
        <v>7</v>
      </c>
      <c r="HN139" s="5">
        <f>IF(ISBLANK(FG139)+ISBLANK(FJ139)+ISBLANK(FM139)+ISBLANK(FQ139)&gt;0,".",FG139+FJ139+FM139+FQ139)</f>
        <v>7</v>
      </c>
      <c r="HO139" s="5">
        <f>IF(ISBLANK(FH139)+ISBLANK(FK139)+ISBLANK(FR139)+ISBLANK(FY139)&gt;0,".",FH139+FK139+FR139+FY139)</f>
        <v>6</v>
      </c>
      <c r="HP139" s="5">
        <f>IF(ISBLANK(FO139)+ISBLANK(FT139)+ISBLANK(FV139)+ISBLANK(FX139)&gt;0,".",(5-FO139)+(5-FT139)+(5-FV139)+(5-FX139))</f>
        <v>11</v>
      </c>
      <c r="HQ139" s="5">
        <f>IF(ISBLANK(FI139)+ISBLANK(FP139)+ISBLANK(FW139)+ISBLANK(FZ139)&gt;0,".",(5-FI139)+(5-FP139)+(5-FW139)+(5-FZ139))</f>
        <v>9</v>
      </c>
    </row>
    <row r="140" spans="1:225" x14ac:dyDescent="0.25">
      <c r="A140" s="22" t="s">
        <v>986</v>
      </c>
      <c r="B140" s="12" t="s">
        <v>764</v>
      </c>
      <c r="C140" s="12" t="s">
        <v>946</v>
      </c>
      <c r="D140" s="12" t="s">
        <v>766</v>
      </c>
      <c r="E140" s="12">
        <v>2</v>
      </c>
      <c r="F140" s="12">
        <v>1</v>
      </c>
      <c r="G140" s="12">
        <v>1</v>
      </c>
      <c r="H140" s="12">
        <v>2</v>
      </c>
      <c r="I140" s="12">
        <v>2</v>
      </c>
      <c r="J140" s="12">
        <v>2</v>
      </c>
      <c r="K140" s="12">
        <v>3</v>
      </c>
      <c r="L140" s="12">
        <v>3</v>
      </c>
      <c r="M140" s="12">
        <v>4</v>
      </c>
      <c r="N140" s="12">
        <v>3</v>
      </c>
      <c r="O140">
        <v>0</v>
      </c>
      <c r="P140">
        <v>0</v>
      </c>
      <c r="Q140">
        <v>0</v>
      </c>
      <c r="R140">
        <v>1</v>
      </c>
      <c r="S140">
        <v>1</v>
      </c>
      <c r="T140">
        <v>0</v>
      </c>
      <c r="U140">
        <v>0</v>
      </c>
      <c r="V140">
        <v>0</v>
      </c>
      <c r="W140">
        <v>0</v>
      </c>
      <c r="X140">
        <v>0</v>
      </c>
      <c r="Y140">
        <v>1</v>
      </c>
      <c r="Z140">
        <v>1</v>
      </c>
      <c r="AA140">
        <v>2</v>
      </c>
      <c r="AB140">
        <v>0</v>
      </c>
      <c r="AC140">
        <v>1</v>
      </c>
      <c r="AD140">
        <v>1</v>
      </c>
      <c r="AE140">
        <v>2</v>
      </c>
      <c r="AF140">
        <v>2</v>
      </c>
      <c r="AG140">
        <v>0</v>
      </c>
      <c r="AH140">
        <v>2</v>
      </c>
      <c r="AI140">
        <v>1</v>
      </c>
      <c r="AJ140">
        <v>1</v>
      </c>
      <c r="AK140">
        <v>4</v>
      </c>
      <c r="AL140">
        <v>2</v>
      </c>
      <c r="AM140">
        <v>1</v>
      </c>
      <c r="AN140">
        <v>2</v>
      </c>
      <c r="AO140">
        <v>2</v>
      </c>
      <c r="AP140">
        <v>1</v>
      </c>
      <c r="AQ140">
        <v>1</v>
      </c>
      <c r="AR140">
        <v>2</v>
      </c>
      <c r="AS140">
        <v>3</v>
      </c>
      <c r="AT140">
        <v>2</v>
      </c>
      <c r="AU140">
        <v>2</v>
      </c>
      <c r="AV140">
        <v>1</v>
      </c>
      <c r="AW140">
        <v>2</v>
      </c>
      <c r="AX140">
        <v>4</v>
      </c>
      <c r="AY140">
        <v>1</v>
      </c>
      <c r="AZ140">
        <v>2</v>
      </c>
      <c r="BA140">
        <v>2</v>
      </c>
      <c r="BB140">
        <v>1</v>
      </c>
      <c r="BC140">
        <v>3</v>
      </c>
      <c r="BD140">
        <v>3</v>
      </c>
      <c r="BE140">
        <v>3</v>
      </c>
      <c r="BF140">
        <v>3</v>
      </c>
      <c r="BG140">
        <v>1</v>
      </c>
      <c r="BH140">
        <v>4</v>
      </c>
      <c r="BI140">
        <v>1</v>
      </c>
      <c r="BJ140">
        <v>2</v>
      </c>
      <c r="BK140">
        <v>2</v>
      </c>
      <c r="BL140">
        <v>1</v>
      </c>
      <c r="BM140">
        <v>4</v>
      </c>
      <c r="BN140">
        <v>4</v>
      </c>
      <c r="BO140">
        <v>3</v>
      </c>
      <c r="BP140">
        <v>3</v>
      </c>
      <c r="BQ140">
        <v>3</v>
      </c>
      <c r="BR140">
        <v>3</v>
      </c>
      <c r="BS140">
        <v>4</v>
      </c>
      <c r="BT140">
        <v>3</v>
      </c>
      <c r="BU140">
        <v>2</v>
      </c>
      <c r="BV140">
        <v>2</v>
      </c>
      <c r="BW140">
        <v>1</v>
      </c>
      <c r="BX140">
        <v>1</v>
      </c>
      <c r="BY140">
        <v>1</v>
      </c>
      <c r="BZ140">
        <v>1</v>
      </c>
      <c r="CA140">
        <v>3</v>
      </c>
      <c r="CB140">
        <v>1</v>
      </c>
      <c r="CC140">
        <v>2</v>
      </c>
      <c r="CD140">
        <v>3</v>
      </c>
      <c r="CE140">
        <v>1</v>
      </c>
      <c r="CF140">
        <v>2</v>
      </c>
      <c r="CG140">
        <v>3</v>
      </c>
      <c r="CH140">
        <v>2</v>
      </c>
      <c r="CI140">
        <v>3</v>
      </c>
      <c r="CJ140">
        <v>3</v>
      </c>
      <c r="CK140">
        <v>3</v>
      </c>
      <c r="CL140">
        <v>2</v>
      </c>
      <c r="CM140">
        <v>1</v>
      </c>
      <c r="CN140">
        <v>1</v>
      </c>
      <c r="CO140">
        <v>0</v>
      </c>
      <c r="CP140">
        <v>2</v>
      </c>
      <c r="CQ140">
        <v>1</v>
      </c>
      <c r="CR140">
        <v>2</v>
      </c>
      <c r="CS140">
        <v>1</v>
      </c>
      <c r="CT140">
        <v>0</v>
      </c>
      <c r="CU140">
        <v>1</v>
      </c>
      <c r="CV140">
        <v>0</v>
      </c>
      <c r="CW140">
        <v>2</v>
      </c>
      <c r="CX140">
        <v>1</v>
      </c>
      <c r="CY140">
        <v>2</v>
      </c>
      <c r="CZ140">
        <v>0</v>
      </c>
      <c r="DA140">
        <v>0</v>
      </c>
      <c r="DB140">
        <v>1</v>
      </c>
      <c r="DC140">
        <v>1</v>
      </c>
      <c r="DD140">
        <v>1</v>
      </c>
      <c r="DE140">
        <v>1</v>
      </c>
      <c r="DF140">
        <v>1</v>
      </c>
      <c r="DG140">
        <v>1</v>
      </c>
      <c r="DH140">
        <v>1</v>
      </c>
      <c r="DI140">
        <v>1</v>
      </c>
      <c r="DJ140">
        <v>1</v>
      </c>
      <c r="DK140" t="s">
        <v>763</v>
      </c>
      <c r="DL140">
        <v>1</v>
      </c>
      <c r="DM140">
        <v>1</v>
      </c>
      <c r="DN140">
        <v>1</v>
      </c>
      <c r="DO140">
        <v>1</v>
      </c>
      <c r="DP140">
        <v>1</v>
      </c>
      <c r="DQ140">
        <v>1</v>
      </c>
      <c r="DR140">
        <v>1</v>
      </c>
      <c r="DS140">
        <v>1</v>
      </c>
      <c r="DT140">
        <v>1</v>
      </c>
      <c r="DU140">
        <v>1</v>
      </c>
      <c r="DV140">
        <v>1</v>
      </c>
      <c r="DW140">
        <v>1</v>
      </c>
      <c r="DX140">
        <v>1</v>
      </c>
      <c r="DY140">
        <v>1</v>
      </c>
      <c r="DZ140">
        <v>1</v>
      </c>
      <c r="EA140">
        <v>1</v>
      </c>
      <c r="EB140">
        <v>2</v>
      </c>
      <c r="EC140">
        <v>2</v>
      </c>
      <c r="ED140">
        <v>1</v>
      </c>
      <c r="EE140">
        <v>1</v>
      </c>
      <c r="EF140">
        <v>2</v>
      </c>
      <c r="EG140">
        <v>2</v>
      </c>
      <c r="EH140">
        <v>1</v>
      </c>
      <c r="EI140">
        <v>1</v>
      </c>
      <c r="EJ140">
        <v>1</v>
      </c>
      <c r="EK140">
        <v>2</v>
      </c>
      <c r="EL140">
        <v>2</v>
      </c>
      <c r="EM140">
        <v>2</v>
      </c>
      <c r="EN140">
        <v>1</v>
      </c>
      <c r="EO140">
        <v>1</v>
      </c>
      <c r="EP140">
        <v>2</v>
      </c>
      <c r="EQ140">
        <v>2</v>
      </c>
      <c r="ER140">
        <v>1</v>
      </c>
      <c r="ES140">
        <v>1</v>
      </c>
      <c r="ET140">
        <v>1</v>
      </c>
      <c r="EU140">
        <v>1</v>
      </c>
      <c r="EV140">
        <v>2</v>
      </c>
      <c r="EW140">
        <v>1</v>
      </c>
      <c r="EX140">
        <v>1</v>
      </c>
      <c r="EY140">
        <v>1</v>
      </c>
      <c r="EZ140">
        <v>1</v>
      </c>
      <c r="FA140">
        <v>1</v>
      </c>
      <c r="FB140">
        <v>2</v>
      </c>
      <c r="FC140">
        <v>2</v>
      </c>
      <c r="FD140">
        <v>1</v>
      </c>
      <c r="FE140">
        <v>1</v>
      </c>
      <c r="FF140">
        <v>1</v>
      </c>
      <c r="FG140">
        <v>1</v>
      </c>
      <c r="FH140">
        <v>1</v>
      </c>
      <c r="FI140">
        <v>4</v>
      </c>
      <c r="FJ140">
        <v>1</v>
      </c>
      <c r="FK140">
        <v>1</v>
      </c>
      <c r="FL140">
        <v>3</v>
      </c>
      <c r="FM140">
        <v>2</v>
      </c>
      <c r="FN140">
        <v>2</v>
      </c>
      <c r="FO140">
        <v>4</v>
      </c>
      <c r="FP140">
        <v>4</v>
      </c>
      <c r="FQ140">
        <v>1</v>
      </c>
      <c r="FR140">
        <v>1</v>
      </c>
      <c r="FS140">
        <v>2</v>
      </c>
      <c r="FT140">
        <v>3</v>
      </c>
      <c r="FU140">
        <v>2</v>
      </c>
      <c r="FV140">
        <v>4</v>
      </c>
      <c r="FW140">
        <v>4</v>
      </c>
      <c r="FX140">
        <v>4</v>
      </c>
      <c r="FY140">
        <v>1</v>
      </c>
      <c r="FZ140">
        <v>3</v>
      </c>
      <c r="GA140" s="7" t="str">
        <f t="shared" si="232"/>
        <v>id3612</v>
      </c>
      <c r="GB140" s="25" t="str">
        <f t="shared" si="219"/>
        <v>Female</v>
      </c>
      <c r="GC140" s="5" t="str">
        <f t="shared" si="233"/>
        <v>Female</v>
      </c>
      <c r="GD140" s="5" t="str">
        <f t="shared" si="220"/>
        <v>40</v>
      </c>
      <c r="GE140" s="5" t="str">
        <f t="shared" si="221"/>
        <v>White</v>
      </c>
      <c r="GF140" s="5" t="str">
        <f t="shared" si="222"/>
        <v>notHisp/Lat</v>
      </c>
      <c r="GG140" s="5">
        <f t="shared" si="223"/>
        <v>1</v>
      </c>
      <c r="GH140" s="5">
        <f t="shared" si="224"/>
        <v>1</v>
      </c>
      <c r="GI140" s="5">
        <f t="shared" si="225"/>
        <v>0</v>
      </c>
      <c r="GJ140" s="5">
        <f t="shared" si="226"/>
        <v>0</v>
      </c>
      <c r="GK140" s="5">
        <f t="shared" si="227"/>
        <v>0</v>
      </c>
      <c r="GL140" s="5">
        <f t="shared" si="228"/>
        <v>3</v>
      </c>
      <c r="GM140" s="5">
        <f t="shared" si="229"/>
        <v>3</v>
      </c>
      <c r="GN140" s="5">
        <f t="shared" si="230"/>
        <v>4</v>
      </c>
      <c r="GO140" s="5">
        <f t="shared" si="231"/>
        <v>3</v>
      </c>
      <c r="GP140" s="2"/>
      <c r="GQ140" s="5">
        <f t="shared" si="215"/>
        <v>11</v>
      </c>
      <c r="GR140" s="5">
        <f t="shared" si="216"/>
        <v>8</v>
      </c>
      <c r="GS140" s="5">
        <f t="shared" si="217"/>
        <v>16</v>
      </c>
      <c r="GT140" s="5">
        <f t="shared" si="218"/>
        <v>27</v>
      </c>
      <c r="GU140" s="27" t="s">
        <v>10</v>
      </c>
      <c r="GV140" s="27" t="s">
        <v>10</v>
      </c>
      <c r="GW140" s="27" t="s">
        <v>10</v>
      </c>
      <c r="GX140" s="27" t="s">
        <v>10</v>
      </c>
      <c r="GY140" s="27" t="s">
        <v>10</v>
      </c>
      <c r="GZ140" s="27" t="s">
        <v>10</v>
      </c>
      <c r="HA140" s="27" t="s">
        <v>10</v>
      </c>
      <c r="HB140" s="5">
        <f t="shared" si="234"/>
        <v>24</v>
      </c>
      <c r="HC140" s="5" t="s">
        <v>1015</v>
      </c>
      <c r="HD140" s="23">
        <v>0.24779837318728337</v>
      </c>
      <c r="HE140" s="23">
        <f xml:space="preserve"> -LN(HD140)</f>
        <v>1.3951398748317143</v>
      </c>
      <c r="HF140" s="23">
        <v>0.96296296296296291</v>
      </c>
      <c r="HG140" s="23">
        <v>0</v>
      </c>
      <c r="HH140" s="5">
        <f>IF(COUNTBLANK(EC140:FF140)&gt;0,".",SUM(EC140:FF140))</f>
        <v>41</v>
      </c>
      <c r="HI140" s="5">
        <f>EI140+EL140+EP140+EV140+FB140</f>
        <v>9</v>
      </c>
      <c r="HJ140" s="5">
        <f>ED140+EE140+EK140+EW140+EY140+EZ140+FD140</f>
        <v>8</v>
      </c>
      <c r="HK140" s="5">
        <f>ES140+ET140</f>
        <v>2</v>
      </c>
      <c r="HL140" s="5">
        <f>FE140+FF140</f>
        <v>2</v>
      </c>
      <c r="HM140" s="5">
        <f>IF(ISBLANK(FL140)+ISBLANK(FN140)+ISBLANK(FS140)+ISBLANK(FU140)&gt;0,".",(5-FL140)+(5-FN140)+(5-FS140)+(5-FU140))</f>
        <v>11</v>
      </c>
      <c r="HN140" s="5">
        <f>IF(ISBLANK(FG140)+ISBLANK(FJ140)+ISBLANK(FM140)+ISBLANK(FQ140)&gt;0,".",FG140+FJ140+FM140+FQ140)</f>
        <v>5</v>
      </c>
      <c r="HO140" s="5">
        <f>IF(ISBLANK(FH140)+ISBLANK(FK140)+ISBLANK(FR140)+ISBLANK(FY140)&gt;0,".",FH140+FK140+FR140+FY140)</f>
        <v>4</v>
      </c>
      <c r="HP140" s="5">
        <f>IF(ISBLANK(FO140)+ISBLANK(FT140)+ISBLANK(FV140)+ISBLANK(FX140)&gt;0,".",(5-FO140)+(5-FT140)+(5-FV140)+(5-FX140))</f>
        <v>5</v>
      </c>
      <c r="HQ140" s="5">
        <f>IF(ISBLANK(FI140)+ISBLANK(FP140)+ISBLANK(FW140)+ISBLANK(FZ140)&gt;0,".",(5-FI140)+(5-FP140)+(5-FW140)+(5-FZ140))</f>
        <v>5</v>
      </c>
    </row>
    <row r="141" spans="1:225" x14ac:dyDescent="0.25">
      <c r="A141" s="26" t="s">
        <v>987</v>
      </c>
      <c r="B141" s="14" t="s">
        <v>10</v>
      </c>
      <c r="C141" s="14" t="s">
        <v>10</v>
      </c>
      <c r="D141" s="14" t="s">
        <v>10</v>
      </c>
      <c r="E141" s="14" t="s">
        <v>10</v>
      </c>
      <c r="F141" s="14" t="s">
        <v>10</v>
      </c>
      <c r="G141" s="14" t="s">
        <v>10</v>
      </c>
      <c r="H141" s="14" t="s">
        <v>10</v>
      </c>
      <c r="I141" s="14" t="s">
        <v>10</v>
      </c>
      <c r="J141" s="14" t="s">
        <v>10</v>
      </c>
      <c r="K141" s="14" t="s">
        <v>10</v>
      </c>
      <c r="L141" s="14" t="s">
        <v>10</v>
      </c>
      <c r="M141" s="14" t="s">
        <v>10</v>
      </c>
      <c r="N141" s="14" t="s">
        <v>10</v>
      </c>
      <c r="O141" s="14" t="s">
        <v>10</v>
      </c>
      <c r="P141" s="14" t="s">
        <v>10</v>
      </c>
      <c r="Q141" s="14" t="s">
        <v>10</v>
      </c>
      <c r="R141" s="14" t="s">
        <v>10</v>
      </c>
      <c r="S141" s="14" t="s">
        <v>10</v>
      </c>
      <c r="T141" s="14" t="s">
        <v>10</v>
      </c>
      <c r="U141" s="14" t="s">
        <v>10</v>
      </c>
      <c r="V141" s="14" t="s">
        <v>10</v>
      </c>
      <c r="W141" s="14" t="s">
        <v>10</v>
      </c>
      <c r="X141" s="14" t="s">
        <v>10</v>
      </c>
      <c r="Y141" s="14" t="s">
        <v>10</v>
      </c>
      <c r="Z141" s="14" t="s">
        <v>10</v>
      </c>
      <c r="AA141" s="14" t="s">
        <v>10</v>
      </c>
      <c r="AB141" s="14" t="s">
        <v>10</v>
      </c>
      <c r="AC141" s="14" t="s">
        <v>10</v>
      </c>
      <c r="AD141" s="14" t="s">
        <v>10</v>
      </c>
      <c r="AE141" s="14" t="s">
        <v>10</v>
      </c>
      <c r="AF141" s="14" t="s">
        <v>10</v>
      </c>
      <c r="AG141" s="14" t="s">
        <v>10</v>
      </c>
      <c r="AH141" s="14" t="s">
        <v>10</v>
      </c>
      <c r="AI141" s="14" t="s">
        <v>10</v>
      </c>
      <c r="AJ141" s="14" t="s">
        <v>10</v>
      </c>
      <c r="AK141" s="14" t="s">
        <v>10</v>
      </c>
      <c r="AL141" s="14" t="s">
        <v>10</v>
      </c>
      <c r="AM141" s="14" t="s">
        <v>10</v>
      </c>
      <c r="AN141" s="14" t="s">
        <v>10</v>
      </c>
      <c r="AO141" s="14" t="s">
        <v>10</v>
      </c>
      <c r="AP141" s="14" t="s">
        <v>10</v>
      </c>
      <c r="AQ141" s="14" t="s">
        <v>10</v>
      </c>
      <c r="AR141" s="14" t="s">
        <v>10</v>
      </c>
      <c r="AS141" s="14" t="s">
        <v>10</v>
      </c>
      <c r="AT141" s="14" t="s">
        <v>10</v>
      </c>
      <c r="AU141" s="14" t="s">
        <v>10</v>
      </c>
      <c r="AV141" s="14" t="s">
        <v>10</v>
      </c>
      <c r="AW141" s="14" t="s">
        <v>10</v>
      </c>
      <c r="AX141" s="14" t="s">
        <v>10</v>
      </c>
      <c r="AY141" s="14" t="s">
        <v>10</v>
      </c>
      <c r="AZ141" s="14" t="s">
        <v>10</v>
      </c>
      <c r="BA141" s="14" t="s">
        <v>10</v>
      </c>
      <c r="BB141" s="14" t="s">
        <v>10</v>
      </c>
      <c r="BC141" s="14" t="s">
        <v>10</v>
      </c>
      <c r="BD141" s="14" t="s">
        <v>10</v>
      </c>
      <c r="BE141" s="14" t="s">
        <v>10</v>
      </c>
      <c r="BF141" s="14" t="s">
        <v>10</v>
      </c>
      <c r="BG141" s="14" t="s">
        <v>10</v>
      </c>
      <c r="BH141" s="14" t="s">
        <v>10</v>
      </c>
      <c r="BI141" s="14" t="s">
        <v>10</v>
      </c>
      <c r="BJ141" s="14" t="s">
        <v>10</v>
      </c>
      <c r="BK141" s="14" t="s">
        <v>10</v>
      </c>
      <c r="BL141" s="14" t="s">
        <v>10</v>
      </c>
      <c r="BM141" s="14" t="s">
        <v>10</v>
      </c>
      <c r="BN141" s="14" t="s">
        <v>10</v>
      </c>
      <c r="BO141" s="14" t="s">
        <v>10</v>
      </c>
      <c r="BP141" s="14" t="s">
        <v>10</v>
      </c>
      <c r="BQ141" s="14" t="s">
        <v>10</v>
      </c>
      <c r="BR141" s="14" t="s">
        <v>10</v>
      </c>
      <c r="BS141" s="14" t="s">
        <v>10</v>
      </c>
      <c r="BT141" s="14" t="s">
        <v>10</v>
      </c>
      <c r="BU141" s="14" t="s">
        <v>10</v>
      </c>
      <c r="BV141" s="14" t="s">
        <v>10</v>
      </c>
      <c r="BW141" s="14" t="s">
        <v>10</v>
      </c>
      <c r="BX141" s="14" t="s">
        <v>10</v>
      </c>
      <c r="BY141" s="14" t="s">
        <v>10</v>
      </c>
      <c r="BZ141" s="14" t="s">
        <v>10</v>
      </c>
      <c r="CA141" s="14" t="s">
        <v>10</v>
      </c>
      <c r="CB141" s="14" t="s">
        <v>10</v>
      </c>
      <c r="CC141" s="14" t="s">
        <v>10</v>
      </c>
      <c r="CD141" s="14" t="s">
        <v>10</v>
      </c>
      <c r="CE141" s="14" t="s">
        <v>10</v>
      </c>
      <c r="CF141" s="14" t="s">
        <v>10</v>
      </c>
      <c r="CG141" s="14" t="s">
        <v>10</v>
      </c>
      <c r="CH141" s="14" t="s">
        <v>10</v>
      </c>
      <c r="CI141" s="14" t="s">
        <v>10</v>
      </c>
      <c r="CJ141" s="14" t="s">
        <v>10</v>
      </c>
      <c r="CK141" s="14" t="s">
        <v>10</v>
      </c>
      <c r="CL141" s="14" t="s">
        <v>10</v>
      </c>
      <c r="CM141" s="14" t="s">
        <v>10</v>
      </c>
      <c r="CN141" s="14" t="s">
        <v>10</v>
      </c>
      <c r="CO141" s="14" t="s">
        <v>10</v>
      </c>
      <c r="CP141" s="14" t="s">
        <v>10</v>
      </c>
      <c r="CQ141" s="14" t="s">
        <v>10</v>
      </c>
      <c r="CR141" s="14" t="s">
        <v>10</v>
      </c>
      <c r="CS141" s="14" t="s">
        <v>10</v>
      </c>
      <c r="CT141" s="14" t="s">
        <v>10</v>
      </c>
      <c r="CU141" s="14" t="s">
        <v>10</v>
      </c>
      <c r="CV141" s="14" t="s">
        <v>10</v>
      </c>
      <c r="CW141" s="14" t="s">
        <v>10</v>
      </c>
      <c r="CX141" s="14" t="s">
        <v>10</v>
      </c>
      <c r="CY141" s="14" t="s">
        <v>10</v>
      </c>
      <c r="CZ141" s="14" t="s">
        <v>10</v>
      </c>
      <c r="DA141" s="14" t="s">
        <v>10</v>
      </c>
      <c r="DB141" s="14" t="s">
        <v>10</v>
      </c>
      <c r="DC141" s="14" t="s">
        <v>10</v>
      </c>
      <c r="DD141" s="14" t="s">
        <v>10</v>
      </c>
      <c r="DE141" s="14" t="s">
        <v>10</v>
      </c>
      <c r="DF141" s="14" t="s">
        <v>10</v>
      </c>
      <c r="DG141" s="14" t="s">
        <v>10</v>
      </c>
      <c r="DH141" s="14" t="s">
        <v>10</v>
      </c>
      <c r="DI141" s="14" t="s">
        <v>10</v>
      </c>
      <c r="DJ141" s="14" t="s">
        <v>10</v>
      </c>
      <c r="DK141" s="14" t="s">
        <v>10</v>
      </c>
      <c r="DL141" s="14" t="s">
        <v>10</v>
      </c>
      <c r="DM141" s="14" t="s">
        <v>10</v>
      </c>
      <c r="DN141" s="14" t="s">
        <v>10</v>
      </c>
      <c r="DO141" s="14" t="s">
        <v>10</v>
      </c>
      <c r="DP141" s="14" t="s">
        <v>10</v>
      </c>
      <c r="DQ141" s="14" t="s">
        <v>10</v>
      </c>
      <c r="DR141" s="14" t="s">
        <v>10</v>
      </c>
      <c r="DS141" s="14" t="s">
        <v>10</v>
      </c>
      <c r="DT141" s="14" t="s">
        <v>10</v>
      </c>
      <c r="DU141" s="14" t="s">
        <v>10</v>
      </c>
      <c r="DV141" s="14" t="s">
        <v>10</v>
      </c>
      <c r="DW141" s="14" t="s">
        <v>10</v>
      </c>
      <c r="DX141" s="14" t="s">
        <v>10</v>
      </c>
      <c r="DY141" s="14" t="s">
        <v>10</v>
      </c>
      <c r="DZ141" s="14" t="s">
        <v>10</v>
      </c>
      <c r="EA141" s="14" t="s">
        <v>10</v>
      </c>
      <c r="EB141" s="14" t="s">
        <v>10</v>
      </c>
      <c r="EC141" s="14" t="s">
        <v>10</v>
      </c>
      <c r="ED141" s="14" t="s">
        <v>10</v>
      </c>
      <c r="EE141" s="14" t="s">
        <v>10</v>
      </c>
      <c r="EF141" s="14" t="s">
        <v>10</v>
      </c>
      <c r="EG141" s="14" t="s">
        <v>10</v>
      </c>
      <c r="EH141" s="14" t="s">
        <v>10</v>
      </c>
      <c r="EI141" s="14" t="s">
        <v>10</v>
      </c>
      <c r="EJ141" s="14" t="s">
        <v>10</v>
      </c>
      <c r="EK141" s="14" t="s">
        <v>10</v>
      </c>
      <c r="EL141" s="14" t="s">
        <v>10</v>
      </c>
      <c r="EM141" s="14" t="s">
        <v>10</v>
      </c>
      <c r="EN141" s="14" t="s">
        <v>10</v>
      </c>
      <c r="EO141" s="14" t="s">
        <v>10</v>
      </c>
      <c r="EP141" s="14" t="s">
        <v>10</v>
      </c>
      <c r="EQ141" s="14" t="s">
        <v>10</v>
      </c>
      <c r="ER141" s="14" t="s">
        <v>10</v>
      </c>
      <c r="ES141" s="14" t="s">
        <v>10</v>
      </c>
      <c r="ET141" s="14" t="s">
        <v>10</v>
      </c>
      <c r="EU141" s="14" t="s">
        <v>10</v>
      </c>
      <c r="EV141" s="14" t="s">
        <v>10</v>
      </c>
      <c r="EW141" s="14" t="s">
        <v>10</v>
      </c>
      <c r="EX141" s="14" t="s">
        <v>10</v>
      </c>
      <c r="EY141" s="14" t="s">
        <v>10</v>
      </c>
      <c r="EZ141" s="14" t="s">
        <v>10</v>
      </c>
      <c r="FA141" s="14" t="s">
        <v>10</v>
      </c>
      <c r="FB141" s="14" t="s">
        <v>10</v>
      </c>
      <c r="FC141" s="14" t="s">
        <v>10</v>
      </c>
      <c r="FD141" s="14" t="s">
        <v>10</v>
      </c>
      <c r="FE141" s="14" t="s">
        <v>10</v>
      </c>
      <c r="FF141" s="14" t="s">
        <v>10</v>
      </c>
      <c r="FG141" s="14" t="s">
        <v>10</v>
      </c>
      <c r="FH141" s="14" t="s">
        <v>10</v>
      </c>
      <c r="FI141" s="14" t="s">
        <v>10</v>
      </c>
      <c r="FJ141" s="14" t="s">
        <v>10</v>
      </c>
      <c r="FK141" s="14" t="s">
        <v>10</v>
      </c>
      <c r="FL141" s="14" t="s">
        <v>10</v>
      </c>
      <c r="FM141" s="14" t="s">
        <v>10</v>
      </c>
      <c r="FN141" s="14" t="s">
        <v>10</v>
      </c>
      <c r="FO141" s="14" t="s">
        <v>10</v>
      </c>
      <c r="FP141" s="14" t="s">
        <v>10</v>
      </c>
      <c r="FQ141" s="14" t="s">
        <v>10</v>
      </c>
      <c r="FR141" s="14" t="s">
        <v>10</v>
      </c>
      <c r="FS141" s="14" t="s">
        <v>10</v>
      </c>
      <c r="FT141" s="14" t="s">
        <v>10</v>
      </c>
      <c r="FU141" s="14" t="s">
        <v>10</v>
      </c>
      <c r="FV141" s="14" t="s">
        <v>10</v>
      </c>
      <c r="FW141" s="14" t="s">
        <v>10</v>
      </c>
      <c r="FX141" s="14" t="s">
        <v>10</v>
      </c>
      <c r="FY141" s="14" t="s">
        <v>10</v>
      </c>
      <c r="FZ141" s="14" t="s">
        <v>10</v>
      </c>
      <c r="GA141" s="14" t="s">
        <v>10</v>
      </c>
      <c r="GB141" s="24" t="str">
        <f t="shared" si="219"/>
        <v>.</v>
      </c>
      <c r="GC141" s="24" t="str">
        <f t="shared" si="219"/>
        <v>.</v>
      </c>
      <c r="GD141" s="14" t="s">
        <v>10</v>
      </c>
      <c r="GE141" s="14" t="s">
        <v>10</v>
      </c>
      <c r="GF141" s="14" t="s">
        <v>10</v>
      </c>
      <c r="GG141" s="14" t="s">
        <v>10</v>
      </c>
      <c r="GH141" s="14" t="s">
        <v>10</v>
      </c>
      <c r="GI141" s="14" t="s">
        <v>10</v>
      </c>
      <c r="GJ141" s="14" t="s">
        <v>10</v>
      </c>
      <c r="GK141" s="14" t="s">
        <v>10</v>
      </c>
      <c r="GL141" s="14" t="s">
        <v>10</v>
      </c>
      <c r="GM141" s="14" t="s">
        <v>10</v>
      </c>
      <c r="GN141" s="14" t="s">
        <v>10</v>
      </c>
      <c r="GO141" s="14" t="s">
        <v>10</v>
      </c>
      <c r="GP141" s="2"/>
      <c r="GQ141" s="14" t="s">
        <v>10</v>
      </c>
      <c r="GR141" s="14" t="s">
        <v>10</v>
      </c>
      <c r="GS141" s="14" t="s">
        <v>10</v>
      </c>
      <c r="GT141" s="14" t="s">
        <v>10</v>
      </c>
      <c r="GU141" s="27" t="s">
        <v>10</v>
      </c>
      <c r="GV141" s="27" t="s">
        <v>10</v>
      </c>
      <c r="GW141" s="27" t="s">
        <v>10</v>
      </c>
      <c r="GX141" s="27" t="s">
        <v>10</v>
      </c>
      <c r="GY141" s="27" t="s">
        <v>10</v>
      </c>
      <c r="GZ141" s="27" t="s">
        <v>10</v>
      </c>
      <c r="HA141" s="27" t="s">
        <v>10</v>
      </c>
      <c r="HB141" s="14" t="s">
        <v>10</v>
      </c>
      <c r="HC141" s="14" t="s">
        <v>10</v>
      </c>
      <c r="HD141" s="29" t="s">
        <v>10</v>
      </c>
      <c r="HE141" s="29" t="s">
        <v>10</v>
      </c>
      <c r="HF141" s="29" t="s">
        <v>10</v>
      </c>
      <c r="HG141" s="29" t="s">
        <v>10</v>
      </c>
      <c r="HH141" s="14" t="s">
        <v>10</v>
      </c>
      <c r="HI141" s="14" t="s">
        <v>10</v>
      </c>
      <c r="HJ141" s="14" t="s">
        <v>10</v>
      </c>
      <c r="HK141" s="14" t="s">
        <v>10</v>
      </c>
      <c r="HL141" s="14" t="s">
        <v>10</v>
      </c>
      <c r="HM141" s="14" t="s">
        <v>10</v>
      </c>
      <c r="HN141" s="14" t="s">
        <v>10</v>
      </c>
      <c r="HO141" s="14" t="s">
        <v>10</v>
      </c>
      <c r="HP141" s="14" t="s">
        <v>10</v>
      </c>
      <c r="HQ141" s="14" t="s">
        <v>10</v>
      </c>
    </row>
    <row r="142" spans="1:225" x14ac:dyDescent="0.25">
      <c r="A142" s="22" t="s">
        <v>988</v>
      </c>
      <c r="B142" s="12" t="s">
        <v>764</v>
      </c>
      <c r="C142" s="12" t="s">
        <v>945</v>
      </c>
      <c r="D142" s="12" t="s">
        <v>766</v>
      </c>
      <c r="E142" s="12">
        <v>2</v>
      </c>
      <c r="F142" s="12">
        <v>1</v>
      </c>
      <c r="G142" s="12">
        <v>2</v>
      </c>
      <c r="H142" s="12">
        <v>2</v>
      </c>
      <c r="I142" s="12">
        <v>2</v>
      </c>
      <c r="J142" s="12">
        <v>1</v>
      </c>
      <c r="K142" s="12">
        <v>3</v>
      </c>
      <c r="L142" s="12">
        <v>2</v>
      </c>
      <c r="M142" s="12">
        <v>1</v>
      </c>
      <c r="N142" s="12">
        <v>4</v>
      </c>
      <c r="O142">
        <v>0</v>
      </c>
      <c r="P142">
        <v>0</v>
      </c>
      <c r="Q142">
        <v>1</v>
      </c>
      <c r="R142">
        <v>1</v>
      </c>
      <c r="S142">
        <v>2</v>
      </c>
      <c r="T142">
        <v>0</v>
      </c>
      <c r="U142">
        <v>1</v>
      </c>
      <c r="V142">
        <v>2</v>
      </c>
      <c r="W142">
        <v>0</v>
      </c>
      <c r="X142">
        <v>0</v>
      </c>
      <c r="Y142">
        <v>1</v>
      </c>
      <c r="Z142">
        <v>0</v>
      </c>
      <c r="AA142">
        <v>2</v>
      </c>
      <c r="AB142">
        <v>1</v>
      </c>
      <c r="AC142">
        <v>1</v>
      </c>
      <c r="AD142">
        <v>0</v>
      </c>
      <c r="AE142">
        <v>0</v>
      </c>
      <c r="AF142">
        <v>0</v>
      </c>
      <c r="AG142">
        <v>1</v>
      </c>
      <c r="AH142">
        <v>1</v>
      </c>
      <c r="AI142">
        <v>0</v>
      </c>
      <c r="AJ142">
        <v>3</v>
      </c>
      <c r="AK142">
        <v>4</v>
      </c>
      <c r="AL142">
        <v>3</v>
      </c>
      <c r="AM142">
        <v>2</v>
      </c>
      <c r="AN142">
        <v>2</v>
      </c>
      <c r="AO142">
        <v>2</v>
      </c>
      <c r="AP142">
        <v>2</v>
      </c>
      <c r="AQ142">
        <v>1</v>
      </c>
      <c r="AR142">
        <v>3</v>
      </c>
      <c r="AS142">
        <v>2</v>
      </c>
      <c r="AT142">
        <v>2</v>
      </c>
      <c r="AU142">
        <v>3</v>
      </c>
      <c r="AV142">
        <v>2</v>
      </c>
      <c r="AW142">
        <v>2</v>
      </c>
      <c r="AX142">
        <v>3</v>
      </c>
      <c r="AY142">
        <v>2</v>
      </c>
      <c r="AZ142">
        <v>1</v>
      </c>
      <c r="BA142">
        <v>2</v>
      </c>
      <c r="BB142">
        <v>2</v>
      </c>
      <c r="BC142">
        <v>1</v>
      </c>
      <c r="BD142">
        <v>3</v>
      </c>
      <c r="BE142">
        <v>2</v>
      </c>
      <c r="BF142">
        <v>2</v>
      </c>
      <c r="BG142">
        <v>1</v>
      </c>
      <c r="BH142">
        <v>4</v>
      </c>
      <c r="BI142">
        <v>1</v>
      </c>
      <c r="BJ142">
        <v>2</v>
      </c>
      <c r="BK142">
        <v>2</v>
      </c>
      <c r="BL142">
        <v>1</v>
      </c>
      <c r="BM142">
        <v>3</v>
      </c>
      <c r="BN142">
        <v>3</v>
      </c>
      <c r="BO142">
        <v>3</v>
      </c>
      <c r="BP142">
        <v>2</v>
      </c>
      <c r="BQ142">
        <v>3</v>
      </c>
      <c r="BR142">
        <v>2</v>
      </c>
      <c r="BS142">
        <v>3</v>
      </c>
      <c r="BT142">
        <v>2</v>
      </c>
      <c r="BU142">
        <v>3</v>
      </c>
      <c r="BV142">
        <v>2</v>
      </c>
      <c r="BW142">
        <v>1</v>
      </c>
      <c r="BX142">
        <v>1</v>
      </c>
      <c r="BY142">
        <v>2</v>
      </c>
      <c r="BZ142">
        <v>1</v>
      </c>
      <c r="CA142">
        <v>3</v>
      </c>
      <c r="CB142">
        <v>2</v>
      </c>
      <c r="CC142">
        <v>3</v>
      </c>
      <c r="CD142">
        <v>2</v>
      </c>
      <c r="CE142">
        <v>2</v>
      </c>
      <c r="CF142">
        <v>1</v>
      </c>
      <c r="CG142">
        <v>3</v>
      </c>
      <c r="CH142">
        <v>2</v>
      </c>
      <c r="CI142">
        <v>2</v>
      </c>
      <c r="CJ142">
        <v>3</v>
      </c>
      <c r="CK142">
        <v>3</v>
      </c>
      <c r="CL142">
        <v>1</v>
      </c>
      <c r="CM142">
        <v>2</v>
      </c>
      <c r="CN142">
        <v>1</v>
      </c>
      <c r="CO142">
        <v>0</v>
      </c>
      <c r="CP142">
        <v>1</v>
      </c>
      <c r="CQ142">
        <v>1</v>
      </c>
      <c r="CR142">
        <v>2</v>
      </c>
      <c r="CS142">
        <v>2</v>
      </c>
      <c r="CT142">
        <v>1</v>
      </c>
      <c r="CU142">
        <v>1</v>
      </c>
      <c r="CV142">
        <v>1</v>
      </c>
      <c r="CW142">
        <v>1</v>
      </c>
      <c r="CX142">
        <v>2</v>
      </c>
      <c r="CY142">
        <v>1</v>
      </c>
      <c r="CZ142">
        <v>1</v>
      </c>
      <c r="DA142">
        <v>1</v>
      </c>
      <c r="DB142">
        <v>1</v>
      </c>
      <c r="DC142">
        <v>2</v>
      </c>
      <c r="DD142">
        <v>2</v>
      </c>
      <c r="DE142">
        <v>2</v>
      </c>
      <c r="DF142">
        <v>2</v>
      </c>
      <c r="DG142">
        <v>1</v>
      </c>
      <c r="DH142">
        <v>2</v>
      </c>
      <c r="DI142">
        <v>2</v>
      </c>
      <c r="DJ142">
        <v>1</v>
      </c>
      <c r="DK142">
        <v>2</v>
      </c>
      <c r="DL142">
        <v>2</v>
      </c>
      <c r="DM142">
        <v>1</v>
      </c>
      <c r="DN142">
        <v>1</v>
      </c>
      <c r="DO142">
        <v>2</v>
      </c>
      <c r="DP142">
        <v>2</v>
      </c>
      <c r="DQ142">
        <v>2</v>
      </c>
      <c r="DR142">
        <v>1</v>
      </c>
      <c r="DS142">
        <v>2</v>
      </c>
      <c r="DT142">
        <v>2</v>
      </c>
      <c r="DU142">
        <v>1</v>
      </c>
      <c r="DV142">
        <v>2</v>
      </c>
      <c r="DW142">
        <v>1</v>
      </c>
      <c r="DX142">
        <v>2</v>
      </c>
      <c r="DY142">
        <v>1</v>
      </c>
      <c r="DZ142">
        <v>2</v>
      </c>
      <c r="EA142">
        <v>1</v>
      </c>
      <c r="EB142">
        <v>2</v>
      </c>
      <c r="EC142">
        <v>4</v>
      </c>
      <c r="ED142">
        <v>3</v>
      </c>
      <c r="EE142">
        <v>3</v>
      </c>
      <c r="EF142">
        <v>3</v>
      </c>
      <c r="EG142">
        <v>4</v>
      </c>
      <c r="EH142">
        <v>1</v>
      </c>
      <c r="EI142">
        <v>4</v>
      </c>
      <c r="EJ142">
        <v>2</v>
      </c>
      <c r="EK142">
        <v>2</v>
      </c>
      <c r="EL142">
        <v>2</v>
      </c>
      <c r="EM142">
        <v>1</v>
      </c>
      <c r="EN142">
        <v>2</v>
      </c>
      <c r="EO142">
        <v>2</v>
      </c>
      <c r="EP142">
        <v>2</v>
      </c>
      <c r="EQ142">
        <v>2</v>
      </c>
      <c r="ER142">
        <v>3</v>
      </c>
      <c r="ES142">
        <v>1</v>
      </c>
      <c r="ET142">
        <v>1</v>
      </c>
      <c r="EU142">
        <v>1</v>
      </c>
      <c r="EV142">
        <v>2</v>
      </c>
      <c r="EW142">
        <v>1</v>
      </c>
      <c r="EX142">
        <v>3</v>
      </c>
      <c r="EY142">
        <v>1</v>
      </c>
      <c r="EZ142">
        <v>1</v>
      </c>
      <c r="FA142">
        <v>1</v>
      </c>
      <c r="FB142">
        <v>4</v>
      </c>
      <c r="FC142">
        <v>3</v>
      </c>
      <c r="FD142">
        <v>1</v>
      </c>
      <c r="FE142">
        <v>1</v>
      </c>
      <c r="FF142">
        <v>2</v>
      </c>
      <c r="FG142">
        <v>2</v>
      </c>
      <c r="FH142">
        <v>1</v>
      </c>
      <c r="FI142">
        <v>2</v>
      </c>
      <c r="FJ142">
        <v>1</v>
      </c>
      <c r="FK142">
        <v>2</v>
      </c>
      <c r="FL142">
        <v>2</v>
      </c>
      <c r="FM142">
        <v>2</v>
      </c>
      <c r="FN142">
        <v>3</v>
      </c>
      <c r="FO142">
        <v>2</v>
      </c>
      <c r="FP142">
        <v>3</v>
      </c>
      <c r="FQ142">
        <v>3</v>
      </c>
      <c r="FR142">
        <v>2</v>
      </c>
      <c r="FS142">
        <v>2</v>
      </c>
      <c r="FT142">
        <v>3</v>
      </c>
      <c r="FU142">
        <v>2</v>
      </c>
      <c r="FV142">
        <v>2</v>
      </c>
      <c r="FW142">
        <v>4</v>
      </c>
      <c r="FX142">
        <v>4</v>
      </c>
      <c r="FY142">
        <v>2</v>
      </c>
      <c r="FZ142">
        <v>3</v>
      </c>
      <c r="GA142" s="7" t="str">
        <f t="shared" ref="GA142:GA157" si="235">A142</f>
        <v>id6649</v>
      </c>
      <c r="GB142" s="25" t="str">
        <f t="shared" si="219"/>
        <v>Female</v>
      </c>
      <c r="GC142" s="5" t="str">
        <f t="shared" si="233"/>
        <v>Female</v>
      </c>
      <c r="GD142" s="5" t="str">
        <f t="shared" si="220"/>
        <v>42</v>
      </c>
      <c r="GE142" s="5" t="str">
        <f t="shared" si="221"/>
        <v>White</v>
      </c>
      <c r="GF142" s="5" t="str">
        <f t="shared" si="222"/>
        <v>notHisp/Lat</v>
      </c>
      <c r="GG142" s="5">
        <f t="shared" si="223"/>
        <v>1</v>
      </c>
      <c r="GH142" s="5">
        <f t="shared" si="224"/>
        <v>0</v>
      </c>
      <c r="GI142" s="5">
        <f t="shared" si="225"/>
        <v>0</v>
      </c>
      <c r="GJ142" s="5">
        <f t="shared" si="226"/>
        <v>0</v>
      </c>
      <c r="GK142" s="5">
        <f t="shared" si="227"/>
        <v>1</v>
      </c>
      <c r="GL142" s="5">
        <f t="shared" si="228"/>
        <v>3</v>
      </c>
      <c r="GM142" s="5">
        <f t="shared" si="229"/>
        <v>2</v>
      </c>
      <c r="GN142" s="5">
        <f t="shared" si="230"/>
        <v>1</v>
      </c>
      <c r="GO142" s="5">
        <f t="shared" si="231"/>
        <v>4</v>
      </c>
      <c r="GP142" s="2"/>
      <c r="GQ142" s="5">
        <f t="shared" si="215"/>
        <v>8</v>
      </c>
      <c r="GR142" s="5">
        <f t="shared" si="216"/>
        <v>12</v>
      </c>
      <c r="GS142" s="5">
        <f t="shared" si="217"/>
        <v>15</v>
      </c>
      <c r="GT142" s="5">
        <f t="shared" si="218"/>
        <v>23</v>
      </c>
      <c r="GU142" s="27" t="s">
        <v>10</v>
      </c>
      <c r="GV142" s="27" t="s">
        <v>10</v>
      </c>
      <c r="GW142" s="27" t="s">
        <v>10</v>
      </c>
      <c r="GX142" s="27" t="s">
        <v>10</v>
      </c>
      <c r="GY142" s="27" t="s">
        <v>10</v>
      </c>
      <c r="GZ142" s="27" t="s">
        <v>10</v>
      </c>
      <c r="HA142" s="27" t="s">
        <v>10</v>
      </c>
      <c r="HB142" s="5">
        <f t="shared" si="234"/>
        <v>19</v>
      </c>
      <c r="HC142" s="5" t="str">
        <f t="shared" ref="HC142:HC157" si="236">IF(DB142=".",".",IF(COUNTBLANK(DB142:EB142)&gt;0,"Incomplete","ok"))</f>
        <v>ok</v>
      </c>
      <c r="HD142" s="23">
        <v>2.1404254370836688E-3</v>
      </c>
      <c r="HE142" s="23">
        <f t="shared" ref="HE142:HE157" si="237" xml:space="preserve"> -LN(HD142)</f>
        <v>6.1467506673314043</v>
      </c>
      <c r="HF142" s="23">
        <v>1</v>
      </c>
      <c r="HG142" s="23">
        <v>0.66666666666666663</v>
      </c>
      <c r="HH142" s="5">
        <f t="shared" ref="HH142:HH157" si="238">IF(COUNTBLANK(EC142:FF142)&gt;0,".",SUM(EC142:FF142))</f>
        <v>63</v>
      </c>
      <c r="HI142" s="5">
        <f t="shared" ref="HI142:HI157" si="239">EI142+EL142+EP142+EV142+FB142</f>
        <v>14</v>
      </c>
      <c r="HJ142" s="5">
        <f t="shared" ref="HJ142:HJ157" si="240">ED142+EE142+EK142+EW142+EY142+EZ142+FD142</f>
        <v>12</v>
      </c>
      <c r="HK142" s="5">
        <f t="shared" ref="HK142:HK157" si="241">ES142+ET142</f>
        <v>2</v>
      </c>
      <c r="HL142" s="5">
        <f t="shared" ref="HL142:HL157" si="242">FE142+FF142</f>
        <v>3</v>
      </c>
      <c r="HM142" s="5">
        <f t="shared" ref="HM142:HM157" si="243">IF(ISBLANK(FL142)+ISBLANK(FN142)+ISBLANK(FS142)+ISBLANK(FU142)&gt;0,".",(5-FL142)+(5-FN142)+(5-FS142)+(5-FU142))</f>
        <v>11</v>
      </c>
      <c r="HN142" s="5">
        <f t="shared" ref="HN142:HN157" si="244">IF(ISBLANK(FG142)+ISBLANK(FJ142)+ISBLANK(FM142)+ISBLANK(FQ142)&gt;0,".",FG142+FJ142+FM142+FQ142)</f>
        <v>8</v>
      </c>
      <c r="HO142" s="5">
        <f t="shared" ref="HO142:HO157" si="245">IF(ISBLANK(FH142)+ISBLANK(FK142)+ISBLANK(FR142)+ISBLANK(FY142)&gt;0,".",FH142+FK142+FR142+FY142)</f>
        <v>7</v>
      </c>
      <c r="HP142" s="5">
        <f t="shared" ref="HP142:HP157" si="246">IF(ISBLANK(FO142)+ISBLANK(FT142)+ISBLANK(FV142)+ISBLANK(FX142)&gt;0,".",(5-FO142)+(5-FT142)+(5-FV142)+(5-FX142))</f>
        <v>9</v>
      </c>
      <c r="HQ142" s="5">
        <f t="shared" ref="HQ142:HQ157" si="247">IF(ISBLANK(FI142)+ISBLANK(FP142)+ISBLANK(FW142)+ISBLANK(FZ142)&gt;0,".",(5-FI142)+(5-FP142)+(5-FW142)+(5-FZ142))</f>
        <v>8</v>
      </c>
    </row>
    <row r="143" spans="1:225" x14ac:dyDescent="0.25">
      <c r="A143" s="22" t="s">
        <v>989</v>
      </c>
      <c r="B143" s="12" t="s">
        <v>764</v>
      </c>
      <c r="C143" s="12" t="s">
        <v>944</v>
      </c>
      <c r="D143" s="12" t="s">
        <v>932</v>
      </c>
      <c r="E143" s="12">
        <v>2</v>
      </c>
      <c r="F143" s="12">
        <v>1</v>
      </c>
      <c r="G143" s="12">
        <v>1</v>
      </c>
      <c r="H143" s="12">
        <v>1</v>
      </c>
      <c r="I143" s="12">
        <v>1</v>
      </c>
      <c r="J143" s="12">
        <v>2</v>
      </c>
      <c r="K143" s="12">
        <v>1</v>
      </c>
      <c r="L143" s="12">
        <v>1</v>
      </c>
      <c r="M143" s="12">
        <v>1</v>
      </c>
      <c r="N143" s="12">
        <v>4</v>
      </c>
      <c r="O143">
        <v>1</v>
      </c>
      <c r="P143">
        <v>1</v>
      </c>
      <c r="Q143">
        <v>2</v>
      </c>
      <c r="R143">
        <v>4</v>
      </c>
      <c r="S143">
        <v>3</v>
      </c>
      <c r="T143">
        <v>2</v>
      </c>
      <c r="U143">
        <v>1</v>
      </c>
      <c r="V143">
        <v>2</v>
      </c>
      <c r="W143">
        <v>0</v>
      </c>
      <c r="X143">
        <v>0</v>
      </c>
      <c r="Y143">
        <v>2</v>
      </c>
      <c r="Z143">
        <v>2</v>
      </c>
      <c r="AA143">
        <v>3</v>
      </c>
      <c r="AB143">
        <v>1</v>
      </c>
      <c r="AC143">
        <v>2</v>
      </c>
      <c r="AD143">
        <v>2</v>
      </c>
      <c r="AE143">
        <v>3</v>
      </c>
      <c r="AF143">
        <v>2</v>
      </c>
      <c r="AG143">
        <v>2</v>
      </c>
      <c r="AH143">
        <v>4</v>
      </c>
      <c r="AI143">
        <v>0</v>
      </c>
      <c r="AJ143">
        <v>1</v>
      </c>
      <c r="AK143">
        <v>4</v>
      </c>
      <c r="AL143">
        <v>2</v>
      </c>
      <c r="AM143">
        <v>2</v>
      </c>
      <c r="AN143">
        <v>2</v>
      </c>
      <c r="AO143">
        <v>3</v>
      </c>
      <c r="AP143">
        <v>2</v>
      </c>
      <c r="AQ143">
        <v>1</v>
      </c>
      <c r="AR143">
        <v>2</v>
      </c>
      <c r="AS143">
        <v>3</v>
      </c>
      <c r="AT143">
        <v>1</v>
      </c>
      <c r="AU143">
        <v>2</v>
      </c>
      <c r="AV143">
        <v>1</v>
      </c>
      <c r="AW143">
        <v>2</v>
      </c>
      <c r="AX143">
        <v>3</v>
      </c>
      <c r="AY143">
        <v>1</v>
      </c>
      <c r="AZ143">
        <v>1</v>
      </c>
      <c r="BA143">
        <v>2</v>
      </c>
      <c r="BB143">
        <v>1</v>
      </c>
      <c r="BC143">
        <v>2</v>
      </c>
      <c r="BD143">
        <v>3</v>
      </c>
      <c r="BE143">
        <v>4</v>
      </c>
      <c r="BF143">
        <v>2</v>
      </c>
      <c r="BG143">
        <v>1</v>
      </c>
      <c r="BH143">
        <v>2</v>
      </c>
      <c r="BI143">
        <v>3</v>
      </c>
      <c r="BJ143">
        <v>2</v>
      </c>
      <c r="BK143">
        <v>2</v>
      </c>
      <c r="BL143">
        <v>2</v>
      </c>
      <c r="BM143">
        <v>4</v>
      </c>
      <c r="BN143">
        <v>2</v>
      </c>
      <c r="BO143">
        <v>2</v>
      </c>
      <c r="BP143">
        <v>1</v>
      </c>
      <c r="BQ143">
        <v>1</v>
      </c>
      <c r="BR143">
        <v>4</v>
      </c>
      <c r="BS143">
        <v>2</v>
      </c>
      <c r="BT143">
        <v>2</v>
      </c>
      <c r="BU143">
        <v>4</v>
      </c>
      <c r="BV143">
        <v>2</v>
      </c>
      <c r="BW143">
        <v>2</v>
      </c>
      <c r="BX143">
        <v>3</v>
      </c>
      <c r="BY143">
        <v>2</v>
      </c>
      <c r="BZ143">
        <v>2</v>
      </c>
      <c r="CA143">
        <v>4</v>
      </c>
      <c r="CB143">
        <v>2</v>
      </c>
      <c r="CC143">
        <v>4</v>
      </c>
      <c r="CD143">
        <v>2</v>
      </c>
      <c r="CE143">
        <v>2</v>
      </c>
      <c r="CF143">
        <v>4</v>
      </c>
      <c r="CG143">
        <v>4</v>
      </c>
      <c r="CH143">
        <v>1</v>
      </c>
      <c r="CI143">
        <v>4</v>
      </c>
      <c r="CJ143">
        <v>4</v>
      </c>
      <c r="CK143">
        <v>4</v>
      </c>
      <c r="CL143">
        <v>2</v>
      </c>
      <c r="CM143">
        <v>2</v>
      </c>
      <c r="CN143">
        <v>2</v>
      </c>
      <c r="CO143">
        <v>0</v>
      </c>
      <c r="CP143">
        <v>2</v>
      </c>
      <c r="CQ143">
        <v>0</v>
      </c>
      <c r="CR143">
        <v>1</v>
      </c>
      <c r="CS143">
        <v>2</v>
      </c>
      <c r="CT143">
        <v>0</v>
      </c>
      <c r="CU143">
        <v>2</v>
      </c>
      <c r="CV143">
        <v>2</v>
      </c>
      <c r="CW143">
        <v>2</v>
      </c>
      <c r="CX143">
        <v>0</v>
      </c>
      <c r="CY143">
        <v>2</v>
      </c>
      <c r="CZ143">
        <v>0</v>
      </c>
      <c r="DA143">
        <v>1</v>
      </c>
      <c r="DB143">
        <v>1</v>
      </c>
      <c r="DC143">
        <v>1</v>
      </c>
      <c r="DD143">
        <v>1</v>
      </c>
      <c r="DE143">
        <v>2</v>
      </c>
      <c r="DF143">
        <v>2</v>
      </c>
      <c r="DG143">
        <v>1</v>
      </c>
      <c r="DH143">
        <v>2</v>
      </c>
      <c r="DI143">
        <v>2</v>
      </c>
      <c r="DJ143">
        <v>1</v>
      </c>
      <c r="DK143">
        <v>1</v>
      </c>
      <c r="DL143">
        <v>2</v>
      </c>
      <c r="DM143">
        <v>1</v>
      </c>
      <c r="DN143">
        <v>1</v>
      </c>
      <c r="DO143">
        <v>1</v>
      </c>
      <c r="DP143">
        <v>1</v>
      </c>
      <c r="DQ143">
        <v>1</v>
      </c>
      <c r="DR143">
        <v>1</v>
      </c>
      <c r="DS143">
        <v>1</v>
      </c>
      <c r="DT143">
        <v>2</v>
      </c>
      <c r="DU143">
        <v>1</v>
      </c>
      <c r="DV143">
        <v>1</v>
      </c>
      <c r="DW143">
        <v>1</v>
      </c>
      <c r="DX143">
        <v>1</v>
      </c>
      <c r="DY143">
        <v>1</v>
      </c>
      <c r="DZ143">
        <v>1</v>
      </c>
      <c r="EA143">
        <v>1</v>
      </c>
      <c r="EB143">
        <v>2</v>
      </c>
      <c r="EC143">
        <v>5</v>
      </c>
      <c r="ED143">
        <v>4</v>
      </c>
      <c r="EE143">
        <v>5</v>
      </c>
      <c r="EF143">
        <v>5</v>
      </c>
      <c r="EG143">
        <v>5</v>
      </c>
      <c r="EH143">
        <v>4</v>
      </c>
      <c r="EI143">
        <v>5</v>
      </c>
      <c r="EJ143">
        <v>5</v>
      </c>
      <c r="EK143">
        <v>4</v>
      </c>
      <c r="EL143">
        <v>4</v>
      </c>
      <c r="EM143">
        <v>5</v>
      </c>
      <c r="EN143">
        <v>5</v>
      </c>
      <c r="EO143">
        <v>5</v>
      </c>
      <c r="EP143">
        <v>5</v>
      </c>
      <c r="EQ143">
        <v>5</v>
      </c>
      <c r="ER143">
        <v>5</v>
      </c>
      <c r="ES143">
        <v>4</v>
      </c>
      <c r="ET143">
        <v>4</v>
      </c>
      <c r="EU143">
        <v>5</v>
      </c>
      <c r="EV143">
        <v>5</v>
      </c>
      <c r="EW143">
        <v>3</v>
      </c>
      <c r="EX143">
        <v>5</v>
      </c>
      <c r="EY143">
        <v>4</v>
      </c>
      <c r="EZ143">
        <v>3</v>
      </c>
      <c r="FA143">
        <v>5</v>
      </c>
      <c r="FB143">
        <v>5</v>
      </c>
      <c r="FC143">
        <v>5</v>
      </c>
      <c r="FD143">
        <v>3</v>
      </c>
      <c r="FE143">
        <v>4</v>
      </c>
      <c r="FF143">
        <v>5</v>
      </c>
      <c r="FG143">
        <v>2</v>
      </c>
      <c r="FH143">
        <v>2</v>
      </c>
      <c r="FI143">
        <v>3</v>
      </c>
      <c r="FJ143">
        <v>2</v>
      </c>
      <c r="FK143">
        <v>3</v>
      </c>
      <c r="FL143">
        <v>2</v>
      </c>
      <c r="FM143">
        <v>3</v>
      </c>
      <c r="FN143">
        <v>2</v>
      </c>
      <c r="FO143">
        <v>2</v>
      </c>
      <c r="FP143">
        <v>2</v>
      </c>
      <c r="FQ143">
        <v>3</v>
      </c>
      <c r="FR143">
        <v>3</v>
      </c>
      <c r="FS143">
        <v>2</v>
      </c>
      <c r="FT143">
        <v>4</v>
      </c>
      <c r="FU143">
        <v>1</v>
      </c>
      <c r="FV143">
        <v>4</v>
      </c>
      <c r="FW143">
        <v>3</v>
      </c>
      <c r="FX143">
        <v>2</v>
      </c>
      <c r="FY143">
        <v>3</v>
      </c>
      <c r="FZ143">
        <v>2</v>
      </c>
      <c r="GA143" s="7" t="str">
        <f t="shared" si="235"/>
        <v>id9660</v>
      </c>
      <c r="GB143" s="25" t="str">
        <f t="shared" si="219"/>
        <v>Female</v>
      </c>
      <c r="GC143" s="5" t="str">
        <f t="shared" si="233"/>
        <v>Female</v>
      </c>
      <c r="GD143" s="5" t="str">
        <f t="shared" si="220"/>
        <v>29</v>
      </c>
      <c r="GE143" s="5" t="str">
        <f t="shared" si="221"/>
        <v>Other/Mixed</v>
      </c>
      <c r="GF143" s="5" t="str">
        <f t="shared" si="222"/>
        <v>notHisp/Lat</v>
      </c>
      <c r="GG143" s="5">
        <f t="shared" si="223"/>
        <v>1</v>
      </c>
      <c r="GH143" s="5">
        <f t="shared" si="224"/>
        <v>1</v>
      </c>
      <c r="GI143" s="5">
        <f t="shared" si="225"/>
        <v>1</v>
      </c>
      <c r="GJ143" s="5">
        <f t="shared" si="226"/>
        <v>1</v>
      </c>
      <c r="GK143" s="5">
        <f t="shared" si="227"/>
        <v>0</v>
      </c>
      <c r="GL143" s="5">
        <f t="shared" si="228"/>
        <v>1</v>
      </c>
      <c r="GM143" s="5">
        <f t="shared" si="229"/>
        <v>1</v>
      </c>
      <c r="GN143" s="5">
        <f t="shared" si="230"/>
        <v>1</v>
      </c>
      <c r="GO143" s="5">
        <f t="shared" si="231"/>
        <v>4</v>
      </c>
      <c r="GP143" s="2"/>
      <c r="GQ143" s="5">
        <f t="shared" si="215"/>
        <v>11</v>
      </c>
      <c r="GR143" s="5">
        <f t="shared" si="216"/>
        <v>10</v>
      </c>
      <c r="GS143" s="5">
        <f t="shared" si="217"/>
        <v>15</v>
      </c>
      <c r="GT143" s="5">
        <f t="shared" si="218"/>
        <v>28</v>
      </c>
      <c r="GU143" s="27" t="s">
        <v>10</v>
      </c>
      <c r="GV143" s="27" t="s">
        <v>10</v>
      </c>
      <c r="GW143" s="27" t="s">
        <v>10</v>
      </c>
      <c r="GX143" s="27" t="s">
        <v>10</v>
      </c>
      <c r="GY143" s="27" t="s">
        <v>10</v>
      </c>
      <c r="GZ143" s="27" t="s">
        <v>10</v>
      </c>
      <c r="HA143" s="27" t="s">
        <v>10</v>
      </c>
      <c r="HB143" s="5">
        <f t="shared" si="234"/>
        <v>30</v>
      </c>
      <c r="HC143" s="5" t="str">
        <f t="shared" si="236"/>
        <v>ok</v>
      </c>
      <c r="HD143" s="23">
        <v>4.7288989775267229E-2</v>
      </c>
      <c r="HE143" s="23">
        <f t="shared" si="237"/>
        <v>3.0514777848876404</v>
      </c>
      <c r="HF143" s="23">
        <v>0.96296296296296291</v>
      </c>
      <c r="HG143" s="23">
        <v>0.22222222222222221</v>
      </c>
      <c r="HH143" s="5">
        <f t="shared" si="238"/>
        <v>136</v>
      </c>
      <c r="HI143" s="5">
        <f t="shared" si="239"/>
        <v>24</v>
      </c>
      <c r="HJ143" s="5">
        <f t="shared" si="240"/>
        <v>26</v>
      </c>
      <c r="HK143" s="5">
        <f t="shared" si="241"/>
        <v>8</v>
      </c>
      <c r="HL143" s="5">
        <f t="shared" si="242"/>
        <v>9</v>
      </c>
      <c r="HM143" s="5">
        <f t="shared" si="243"/>
        <v>13</v>
      </c>
      <c r="HN143" s="5">
        <f t="shared" si="244"/>
        <v>10</v>
      </c>
      <c r="HO143" s="5">
        <f t="shared" si="245"/>
        <v>11</v>
      </c>
      <c r="HP143" s="5">
        <f t="shared" si="246"/>
        <v>8</v>
      </c>
      <c r="HQ143" s="5">
        <f t="shared" si="247"/>
        <v>10</v>
      </c>
    </row>
    <row r="144" spans="1:225" x14ac:dyDescent="0.25">
      <c r="A144" s="22" t="s">
        <v>990</v>
      </c>
      <c r="B144" s="12" t="s">
        <v>764</v>
      </c>
      <c r="C144" s="12" t="s">
        <v>782</v>
      </c>
      <c r="D144" s="12" t="s">
        <v>766</v>
      </c>
      <c r="E144" s="12">
        <v>2</v>
      </c>
      <c r="F144" s="12">
        <v>2</v>
      </c>
      <c r="G144" s="12">
        <v>2</v>
      </c>
      <c r="H144" s="12">
        <v>1</v>
      </c>
      <c r="I144" s="12">
        <v>2</v>
      </c>
      <c r="J144" s="12">
        <v>2</v>
      </c>
      <c r="K144" s="12">
        <v>3</v>
      </c>
      <c r="L144" s="12">
        <v>3</v>
      </c>
      <c r="M144" s="12">
        <v>3</v>
      </c>
      <c r="N144" s="12">
        <v>1</v>
      </c>
      <c r="O144">
        <v>0</v>
      </c>
      <c r="P144">
        <v>0</v>
      </c>
      <c r="Q144">
        <v>0</v>
      </c>
      <c r="R144">
        <v>0</v>
      </c>
      <c r="S144">
        <v>0</v>
      </c>
      <c r="T144">
        <v>0</v>
      </c>
      <c r="U144">
        <v>0</v>
      </c>
      <c r="V144">
        <v>0</v>
      </c>
      <c r="W144">
        <v>0</v>
      </c>
      <c r="X144">
        <v>0</v>
      </c>
      <c r="Y144">
        <v>0</v>
      </c>
      <c r="Z144">
        <v>0</v>
      </c>
      <c r="AA144">
        <v>1</v>
      </c>
      <c r="AB144">
        <v>0</v>
      </c>
      <c r="AC144">
        <v>1</v>
      </c>
      <c r="AD144">
        <v>0</v>
      </c>
      <c r="AE144">
        <v>0</v>
      </c>
      <c r="AF144">
        <v>0</v>
      </c>
      <c r="AG144">
        <v>0</v>
      </c>
      <c r="AH144">
        <v>1</v>
      </c>
      <c r="AI144">
        <v>0</v>
      </c>
      <c r="AJ144">
        <v>2</v>
      </c>
      <c r="AK144">
        <v>3</v>
      </c>
      <c r="AL144">
        <v>2</v>
      </c>
      <c r="AM144">
        <v>1</v>
      </c>
      <c r="AN144">
        <v>2</v>
      </c>
      <c r="AO144">
        <v>3</v>
      </c>
      <c r="AP144">
        <v>1</v>
      </c>
      <c r="AQ144">
        <v>2</v>
      </c>
      <c r="AR144">
        <v>2</v>
      </c>
      <c r="AS144">
        <v>2</v>
      </c>
      <c r="AT144">
        <v>2</v>
      </c>
      <c r="AU144">
        <v>1</v>
      </c>
      <c r="AV144">
        <v>2</v>
      </c>
      <c r="AW144">
        <v>1</v>
      </c>
      <c r="AX144">
        <v>1</v>
      </c>
      <c r="AY144">
        <v>2</v>
      </c>
      <c r="AZ144">
        <v>1</v>
      </c>
      <c r="BA144">
        <v>1</v>
      </c>
      <c r="BB144">
        <v>2</v>
      </c>
      <c r="BC144">
        <v>2</v>
      </c>
      <c r="BD144">
        <v>2</v>
      </c>
      <c r="BE144">
        <v>2</v>
      </c>
      <c r="BF144">
        <v>1</v>
      </c>
      <c r="BG144">
        <v>2</v>
      </c>
      <c r="BH144">
        <v>2</v>
      </c>
      <c r="BI144">
        <v>3</v>
      </c>
      <c r="BJ144">
        <v>3</v>
      </c>
      <c r="BK144">
        <v>3</v>
      </c>
      <c r="BL144">
        <v>2</v>
      </c>
      <c r="BM144">
        <v>2</v>
      </c>
      <c r="BN144">
        <v>2</v>
      </c>
      <c r="BO144">
        <v>2</v>
      </c>
      <c r="BP144">
        <v>3</v>
      </c>
      <c r="BQ144">
        <v>2</v>
      </c>
      <c r="BR144">
        <v>2</v>
      </c>
      <c r="BS144">
        <v>2</v>
      </c>
      <c r="BT144">
        <v>3</v>
      </c>
      <c r="BU144">
        <v>2</v>
      </c>
      <c r="BV144">
        <v>2</v>
      </c>
      <c r="BW144">
        <v>1</v>
      </c>
      <c r="BX144">
        <v>3</v>
      </c>
      <c r="BY144">
        <v>2</v>
      </c>
      <c r="BZ144">
        <v>3</v>
      </c>
      <c r="CA144">
        <v>2</v>
      </c>
      <c r="CB144">
        <v>2</v>
      </c>
      <c r="CC144">
        <v>3</v>
      </c>
      <c r="CD144">
        <v>1</v>
      </c>
      <c r="CE144">
        <v>1</v>
      </c>
      <c r="CF144">
        <v>1</v>
      </c>
      <c r="CG144">
        <v>2</v>
      </c>
      <c r="CH144">
        <v>2</v>
      </c>
      <c r="CI144">
        <v>2</v>
      </c>
      <c r="CJ144">
        <v>2</v>
      </c>
      <c r="CK144">
        <v>3</v>
      </c>
      <c r="CL144">
        <v>1</v>
      </c>
      <c r="CM144">
        <v>0</v>
      </c>
      <c r="CN144">
        <v>1</v>
      </c>
      <c r="CO144">
        <v>1</v>
      </c>
      <c r="CP144">
        <v>0</v>
      </c>
      <c r="CQ144">
        <v>1</v>
      </c>
      <c r="CR144">
        <v>2</v>
      </c>
      <c r="CS144">
        <v>0</v>
      </c>
      <c r="CT144">
        <v>2</v>
      </c>
      <c r="CU144">
        <v>1</v>
      </c>
      <c r="CV144">
        <v>0</v>
      </c>
      <c r="CW144">
        <v>0</v>
      </c>
      <c r="CX144">
        <v>2</v>
      </c>
      <c r="CY144">
        <v>0</v>
      </c>
      <c r="CZ144">
        <v>1</v>
      </c>
      <c r="DA144">
        <v>1</v>
      </c>
      <c r="DB144">
        <v>1</v>
      </c>
      <c r="DC144">
        <v>2</v>
      </c>
      <c r="DD144">
        <v>1</v>
      </c>
      <c r="DE144">
        <v>2</v>
      </c>
      <c r="DF144">
        <v>1</v>
      </c>
      <c r="DG144">
        <v>1</v>
      </c>
      <c r="DH144">
        <v>2</v>
      </c>
      <c r="DI144">
        <v>2</v>
      </c>
      <c r="DJ144">
        <v>1</v>
      </c>
      <c r="DK144">
        <v>1</v>
      </c>
      <c r="DL144">
        <v>2</v>
      </c>
      <c r="DM144">
        <v>1</v>
      </c>
      <c r="DN144">
        <v>1</v>
      </c>
      <c r="DO144">
        <v>2</v>
      </c>
      <c r="DP144">
        <v>1</v>
      </c>
      <c r="DQ144">
        <v>1</v>
      </c>
      <c r="DR144">
        <v>1</v>
      </c>
      <c r="DS144">
        <v>1</v>
      </c>
      <c r="DT144">
        <v>2</v>
      </c>
      <c r="DU144">
        <v>1</v>
      </c>
      <c r="DV144">
        <v>1</v>
      </c>
      <c r="DW144">
        <v>1</v>
      </c>
      <c r="DX144">
        <v>2</v>
      </c>
      <c r="DY144">
        <v>1</v>
      </c>
      <c r="DZ144">
        <v>2</v>
      </c>
      <c r="EA144">
        <v>1</v>
      </c>
      <c r="EB144">
        <v>2</v>
      </c>
      <c r="EC144">
        <v>1</v>
      </c>
      <c r="ED144">
        <v>1</v>
      </c>
      <c r="EE144">
        <v>1</v>
      </c>
      <c r="EF144">
        <v>1</v>
      </c>
      <c r="EG144">
        <v>1</v>
      </c>
      <c r="EH144">
        <v>1</v>
      </c>
      <c r="EI144">
        <v>2</v>
      </c>
      <c r="EJ144">
        <v>1</v>
      </c>
      <c r="EK144">
        <v>1</v>
      </c>
      <c r="EL144">
        <v>1</v>
      </c>
      <c r="EM144">
        <v>1</v>
      </c>
      <c r="EN144">
        <v>1</v>
      </c>
      <c r="EO144">
        <v>2</v>
      </c>
      <c r="EP144">
        <v>2</v>
      </c>
      <c r="EQ144">
        <v>2</v>
      </c>
      <c r="ER144">
        <v>2</v>
      </c>
      <c r="ES144">
        <v>1</v>
      </c>
      <c r="ET144">
        <v>1</v>
      </c>
      <c r="EU144">
        <v>1</v>
      </c>
      <c r="EV144">
        <v>1</v>
      </c>
      <c r="EW144">
        <v>1</v>
      </c>
      <c r="EX144">
        <v>2</v>
      </c>
      <c r="EY144">
        <v>1</v>
      </c>
      <c r="EZ144">
        <v>1</v>
      </c>
      <c r="FA144">
        <v>1</v>
      </c>
      <c r="FB144">
        <v>2</v>
      </c>
      <c r="FC144">
        <v>1</v>
      </c>
      <c r="FD144">
        <v>1</v>
      </c>
      <c r="FE144">
        <v>1</v>
      </c>
      <c r="FF144">
        <v>1</v>
      </c>
      <c r="FG144">
        <v>2</v>
      </c>
      <c r="FH144">
        <v>3</v>
      </c>
      <c r="FI144">
        <v>3</v>
      </c>
      <c r="FJ144">
        <v>2</v>
      </c>
      <c r="FK144">
        <v>3</v>
      </c>
      <c r="FL144">
        <v>3</v>
      </c>
      <c r="FM144">
        <v>2</v>
      </c>
      <c r="FN144">
        <v>2</v>
      </c>
      <c r="FO144">
        <v>2</v>
      </c>
      <c r="FP144">
        <v>4</v>
      </c>
      <c r="FQ144">
        <v>2</v>
      </c>
      <c r="FR144">
        <v>2</v>
      </c>
      <c r="FS144">
        <v>4</v>
      </c>
      <c r="FT144">
        <v>2</v>
      </c>
      <c r="FU144">
        <v>4</v>
      </c>
      <c r="FV144">
        <v>3</v>
      </c>
      <c r="FW144">
        <v>4</v>
      </c>
      <c r="FX144">
        <v>2</v>
      </c>
      <c r="FY144">
        <v>3</v>
      </c>
      <c r="FZ144">
        <v>2</v>
      </c>
      <c r="GA144" s="7" t="str">
        <f t="shared" si="235"/>
        <v>id6984</v>
      </c>
      <c r="GB144" s="25" t="str">
        <f t="shared" si="219"/>
        <v>Female</v>
      </c>
      <c r="GC144" s="5" t="str">
        <f t="shared" si="233"/>
        <v>Female</v>
      </c>
      <c r="GD144" s="5" t="str">
        <f t="shared" si="220"/>
        <v>21</v>
      </c>
      <c r="GE144" s="5" t="str">
        <f t="shared" si="221"/>
        <v>White</v>
      </c>
      <c r="GF144" s="5" t="str">
        <f t="shared" si="222"/>
        <v>notHisp/Lat</v>
      </c>
      <c r="GG144" s="5">
        <f t="shared" si="223"/>
        <v>0</v>
      </c>
      <c r="GH144" s="5">
        <f t="shared" si="224"/>
        <v>0</v>
      </c>
      <c r="GI144" s="5">
        <f t="shared" si="225"/>
        <v>1</v>
      </c>
      <c r="GJ144" s="5">
        <f t="shared" si="226"/>
        <v>0</v>
      </c>
      <c r="GK144" s="5">
        <f t="shared" si="227"/>
        <v>0</v>
      </c>
      <c r="GL144" s="5">
        <f t="shared" si="228"/>
        <v>3</v>
      </c>
      <c r="GM144" s="5">
        <f t="shared" si="229"/>
        <v>3</v>
      </c>
      <c r="GN144" s="5">
        <f t="shared" si="230"/>
        <v>3</v>
      </c>
      <c r="GO144" s="5">
        <f t="shared" si="231"/>
        <v>1</v>
      </c>
      <c r="GP144" s="2"/>
      <c r="GQ144" s="5">
        <f t="shared" si="215"/>
        <v>13</v>
      </c>
      <c r="GR144" s="5">
        <f t="shared" si="216"/>
        <v>13</v>
      </c>
      <c r="GS144" s="5">
        <f t="shared" si="217"/>
        <v>20</v>
      </c>
      <c r="GT144" s="5">
        <f t="shared" si="218"/>
        <v>20</v>
      </c>
      <c r="GU144" s="27" t="s">
        <v>10</v>
      </c>
      <c r="GV144" s="27" t="s">
        <v>10</v>
      </c>
      <c r="GW144" s="27" t="s">
        <v>10</v>
      </c>
      <c r="GX144" s="27" t="s">
        <v>10</v>
      </c>
      <c r="GY144" s="27" t="s">
        <v>10</v>
      </c>
      <c r="GZ144" s="27" t="s">
        <v>10</v>
      </c>
      <c r="HA144" s="27" t="s">
        <v>10</v>
      </c>
      <c r="HB144" s="5">
        <f t="shared" si="234"/>
        <v>9</v>
      </c>
      <c r="HC144" s="5" t="str">
        <f t="shared" si="236"/>
        <v>ok</v>
      </c>
      <c r="HD144" s="23">
        <v>1.8569049129385853E-2</v>
      </c>
      <c r="HE144" s="23">
        <f t="shared" si="237"/>
        <v>3.9862591095927238</v>
      </c>
      <c r="HF144" s="23">
        <v>0.92592592592592593</v>
      </c>
      <c r="HG144" s="23">
        <v>0.55555555555555558</v>
      </c>
      <c r="HH144" s="5">
        <f t="shared" si="238"/>
        <v>37</v>
      </c>
      <c r="HI144" s="5">
        <f t="shared" si="239"/>
        <v>8</v>
      </c>
      <c r="HJ144" s="5">
        <f t="shared" si="240"/>
        <v>7</v>
      </c>
      <c r="HK144" s="5">
        <f t="shared" si="241"/>
        <v>2</v>
      </c>
      <c r="HL144" s="5">
        <f t="shared" si="242"/>
        <v>2</v>
      </c>
      <c r="HM144" s="5">
        <f t="shared" si="243"/>
        <v>7</v>
      </c>
      <c r="HN144" s="5">
        <f t="shared" si="244"/>
        <v>8</v>
      </c>
      <c r="HO144" s="5">
        <f t="shared" si="245"/>
        <v>11</v>
      </c>
      <c r="HP144" s="5">
        <f t="shared" si="246"/>
        <v>11</v>
      </c>
      <c r="HQ144" s="5">
        <f t="shared" si="247"/>
        <v>7</v>
      </c>
    </row>
    <row r="145" spans="1:225" x14ac:dyDescent="0.25">
      <c r="A145" s="22" t="s">
        <v>991</v>
      </c>
      <c r="B145" s="12" t="s">
        <v>777</v>
      </c>
      <c r="C145" s="12" t="s">
        <v>943</v>
      </c>
      <c r="D145" s="12" t="s">
        <v>932</v>
      </c>
      <c r="E145" s="12">
        <v>2</v>
      </c>
      <c r="F145" s="12">
        <v>1</v>
      </c>
      <c r="G145" s="12">
        <v>2</v>
      </c>
      <c r="H145" s="12">
        <v>1</v>
      </c>
      <c r="I145" s="12">
        <v>2</v>
      </c>
      <c r="J145" s="12">
        <v>2</v>
      </c>
      <c r="K145" s="12">
        <v>2</v>
      </c>
      <c r="L145" s="12">
        <v>3</v>
      </c>
      <c r="M145" s="12">
        <v>3</v>
      </c>
      <c r="N145" s="12">
        <v>2</v>
      </c>
      <c r="O145">
        <v>1</v>
      </c>
      <c r="P145">
        <v>0</v>
      </c>
      <c r="Q145">
        <v>1</v>
      </c>
      <c r="R145">
        <v>0</v>
      </c>
      <c r="S145">
        <v>1</v>
      </c>
      <c r="T145">
        <v>0</v>
      </c>
      <c r="U145">
        <v>0</v>
      </c>
      <c r="V145">
        <v>0</v>
      </c>
      <c r="W145">
        <v>0</v>
      </c>
      <c r="X145">
        <v>0</v>
      </c>
      <c r="Y145">
        <v>0</v>
      </c>
      <c r="Z145">
        <v>0</v>
      </c>
      <c r="AA145">
        <v>1</v>
      </c>
      <c r="AB145">
        <v>0</v>
      </c>
      <c r="AC145">
        <v>1</v>
      </c>
      <c r="AD145">
        <v>1</v>
      </c>
      <c r="AE145">
        <v>0</v>
      </c>
      <c r="AF145">
        <v>0</v>
      </c>
      <c r="AG145">
        <v>1</v>
      </c>
      <c r="AH145">
        <v>2</v>
      </c>
      <c r="AI145">
        <v>1</v>
      </c>
      <c r="AJ145">
        <v>1</v>
      </c>
      <c r="AK145">
        <v>2</v>
      </c>
      <c r="AL145">
        <v>2</v>
      </c>
      <c r="AM145">
        <v>1</v>
      </c>
      <c r="AN145">
        <v>2</v>
      </c>
      <c r="AO145">
        <v>2</v>
      </c>
      <c r="AP145">
        <v>1</v>
      </c>
      <c r="AQ145">
        <v>2</v>
      </c>
      <c r="AR145">
        <v>2</v>
      </c>
      <c r="AS145">
        <v>2</v>
      </c>
      <c r="AT145">
        <v>4</v>
      </c>
      <c r="AU145">
        <v>2</v>
      </c>
      <c r="AV145">
        <v>3</v>
      </c>
      <c r="AW145">
        <v>2</v>
      </c>
      <c r="AX145">
        <v>2</v>
      </c>
      <c r="AY145">
        <v>2</v>
      </c>
      <c r="AZ145">
        <v>2</v>
      </c>
      <c r="BA145">
        <v>1</v>
      </c>
      <c r="BB145">
        <v>2</v>
      </c>
      <c r="BC145">
        <v>2</v>
      </c>
      <c r="BD145">
        <v>2</v>
      </c>
      <c r="BE145">
        <v>3</v>
      </c>
      <c r="BF145">
        <v>1</v>
      </c>
      <c r="BG145">
        <v>2</v>
      </c>
      <c r="BH145">
        <v>3</v>
      </c>
      <c r="BI145">
        <v>2</v>
      </c>
      <c r="BJ145">
        <v>3</v>
      </c>
      <c r="BK145">
        <v>4</v>
      </c>
      <c r="BL145">
        <v>2</v>
      </c>
      <c r="BM145">
        <v>3</v>
      </c>
      <c r="BN145">
        <v>3</v>
      </c>
      <c r="BO145">
        <v>4</v>
      </c>
      <c r="BP145">
        <v>2</v>
      </c>
      <c r="BQ145">
        <v>3</v>
      </c>
      <c r="BR145">
        <v>3</v>
      </c>
      <c r="BS145">
        <v>3</v>
      </c>
      <c r="BT145">
        <v>3</v>
      </c>
      <c r="BU145">
        <v>2</v>
      </c>
      <c r="BV145">
        <v>2</v>
      </c>
      <c r="BW145">
        <v>2</v>
      </c>
      <c r="BX145">
        <v>2</v>
      </c>
      <c r="BY145">
        <v>2</v>
      </c>
      <c r="BZ145">
        <v>3</v>
      </c>
      <c r="CA145">
        <v>3</v>
      </c>
      <c r="CB145">
        <v>2</v>
      </c>
      <c r="CC145">
        <v>2</v>
      </c>
      <c r="CD145">
        <v>2</v>
      </c>
      <c r="CE145">
        <v>2</v>
      </c>
      <c r="CF145">
        <v>2</v>
      </c>
      <c r="CG145">
        <v>2</v>
      </c>
      <c r="CH145">
        <v>3</v>
      </c>
      <c r="CI145">
        <v>2</v>
      </c>
      <c r="CJ145">
        <v>2</v>
      </c>
      <c r="CK145">
        <v>3</v>
      </c>
      <c r="CL145">
        <v>2</v>
      </c>
      <c r="CM145">
        <v>1</v>
      </c>
      <c r="CN145">
        <v>1</v>
      </c>
      <c r="CO145">
        <v>1</v>
      </c>
      <c r="CP145">
        <v>1</v>
      </c>
      <c r="CQ145">
        <v>1</v>
      </c>
      <c r="CR145">
        <v>2</v>
      </c>
      <c r="CS145">
        <v>1</v>
      </c>
      <c r="CT145">
        <v>1</v>
      </c>
      <c r="CU145">
        <v>0</v>
      </c>
      <c r="CV145">
        <v>0</v>
      </c>
      <c r="CW145">
        <v>0</v>
      </c>
      <c r="CX145">
        <v>1</v>
      </c>
      <c r="CY145">
        <v>1</v>
      </c>
      <c r="CZ145">
        <v>1</v>
      </c>
      <c r="DA145">
        <v>2</v>
      </c>
      <c r="DB145">
        <v>1</v>
      </c>
      <c r="DC145">
        <v>1</v>
      </c>
      <c r="DD145">
        <v>1</v>
      </c>
      <c r="DE145">
        <v>1</v>
      </c>
      <c r="DF145">
        <v>1</v>
      </c>
      <c r="DG145">
        <v>1</v>
      </c>
      <c r="DH145">
        <v>2</v>
      </c>
      <c r="DI145">
        <v>2</v>
      </c>
      <c r="DJ145">
        <v>1</v>
      </c>
      <c r="DK145">
        <v>1</v>
      </c>
      <c r="DL145">
        <v>2</v>
      </c>
      <c r="DM145">
        <v>1</v>
      </c>
      <c r="DN145">
        <v>1</v>
      </c>
      <c r="DO145">
        <v>1</v>
      </c>
      <c r="DP145">
        <v>1</v>
      </c>
      <c r="DQ145">
        <v>1</v>
      </c>
      <c r="DR145">
        <v>1</v>
      </c>
      <c r="DS145">
        <v>1</v>
      </c>
      <c r="DT145">
        <v>2</v>
      </c>
      <c r="DU145">
        <v>1</v>
      </c>
      <c r="DV145">
        <v>2</v>
      </c>
      <c r="DW145">
        <v>1</v>
      </c>
      <c r="DX145">
        <v>1</v>
      </c>
      <c r="DY145">
        <v>1</v>
      </c>
      <c r="DZ145">
        <v>1</v>
      </c>
      <c r="EA145">
        <v>1</v>
      </c>
      <c r="EB145">
        <v>2</v>
      </c>
      <c r="EC145">
        <v>2</v>
      </c>
      <c r="ED145">
        <v>1</v>
      </c>
      <c r="EE145">
        <v>1</v>
      </c>
      <c r="EF145">
        <v>2</v>
      </c>
      <c r="EG145">
        <v>2</v>
      </c>
      <c r="EH145">
        <v>2</v>
      </c>
      <c r="EI145">
        <v>2</v>
      </c>
      <c r="EJ145">
        <v>2</v>
      </c>
      <c r="EK145">
        <v>2</v>
      </c>
      <c r="EL145">
        <v>2</v>
      </c>
      <c r="EM145">
        <v>1</v>
      </c>
      <c r="EN145">
        <v>2</v>
      </c>
      <c r="EO145">
        <v>2</v>
      </c>
      <c r="EP145">
        <v>1</v>
      </c>
      <c r="EQ145">
        <v>3</v>
      </c>
      <c r="ER145">
        <v>2</v>
      </c>
      <c r="ES145">
        <v>1</v>
      </c>
      <c r="ET145">
        <v>1</v>
      </c>
      <c r="EU145">
        <v>1</v>
      </c>
      <c r="EV145">
        <v>1</v>
      </c>
      <c r="EW145">
        <v>1</v>
      </c>
      <c r="EX145">
        <v>2</v>
      </c>
      <c r="EY145">
        <v>1</v>
      </c>
      <c r="EZ145">
        <v>1</v>
      </c>
      <c r="FA145">
        <v>1</v>
      </c>
      <c r="FB145">
        <v>2</v>
      </c>
      <c r="FC145">
        <v>1</v>
      </c>
      <c r="FD145">
        <v>1</v>
      </c>
      <c r="FE145">
        <v>1</v>
      </c>
      <c r="FF145">
        <v>1</v>
      </c>
      <c r="FG145">
        <v>2</v>
      </c>
      <c r="FH145">
        <v>1</v>
      </c>
      <c r="FI145">
        <v>4</v>
      </c>
      <c r="FJ145">
        <v>3</v>
      </c>
      <c r="FK145">
        <v>2</v>
      </c>
      <c r="FL145">
        <v>4</v>
      </c>
      <c r="FM145">
        <v>2</v>
      </c>
      <c r="FN145">
        <v>3</v>
      </c>
      <c r="FO145">
        <v>2</v>
      </c>
      <c r="FP145">
        <v>3</v>
      </c>
      <c r="FQ145">
        <v>2</v>
      </c>
      <c r="FR145">
        <v>2</v>
      </c>
      <c r="FS145">
        <v>3</v>
      </c>
      <c r="FT145">
        <v>2</v>
      </c>
      <c r="FU145">
        <v>3</v>
      </c>
      <c r="FV145">
        <v>2</v>
      </c>
      <c r="FW145">
        <v>3</v>
      </c>
      <c r="FX145">
        <v>2</v>
      </c>
      <c r="FY145">
        <v>2</v>
      </c>
      <c r="FZ145">
        <v>3</v>
      </c>
      <c r="GA145" s="7" t="str">
        <f t="shared" si="235"/>
        <v>id801918138</v>
      </c>
      <c r="GB145" s="25" t="str">
        <f t="shared" si="219"/>
        <v>Female</v>
      </c>
      <c r="GC145" s="5" t="str">
        <f t="shared" si="233"/>
        <v>female</v>
      </c>
      <c r="GD145" s="5" t="str">
        <f t="shared" si="220"/>
        <v>51</v>
      </c>
      <c r="GE145" s="5" t="str">
        <f t="shared" si="221"/>
        <v>Other/Mixed</v>
      </c>
      <c r="GF145" s="5" t="str">
        <f t="shared" si="222"/>
        <v>notHisp/Lat</v>
      </c>
      <c r="GG145" s="5">
        <f t="shared" si="223"/>
        <v>1</v>
      </c>
      <c r="GH145" s="5">
        <f t="shared" si="224"/>
        <v>0</v>
      </c>
      <c r="GI145" s="5">
        <f t="shared" si="225"/>
        <v>1</v>
      </c>
      <c r="GJ145" s="5">
        <f t="shared" si="226"/>
        <v>0</v>
      </c>
      <c r="GK145" s="5">
        <f t="shared" si="227"/>
        <v>0</v>
      </c>
      <c r="GL145" s="5">
        <f t="shared" si="228"/>
        <v>2</v>
      </c>
      <c r="GM145" s="5">
        <f t="shared" si="229"/>
        <v>3</v>
      </c>
      <c r="GN145" s="5">
        <f t="shared" si="230"/>
        <v>3</v>
      </c>
      <c r="GO145" s="5">
        <f t="shared" si="231"/>
        <v>2</v>
      </c>
      <c r="GP145" s="2"/>
      <c r="GQ145" s="5">
        <f t="shared" si="215"/>
        <v>12</v>
      </c>
      <c r="GR145" s="5">
        <f t="shared" si="216"/>
        <v>12</v>
      </c>
      <c r="GS145" s="5">
        <f t="shared" si="217"/>
        <v>19</v>
      </c>
      <c r="GT145" s="5">
        <f t="shared" si="218"/>
        <v>19</v>
      </c>
      <c r="GU145" s="27" t="s">
        <v>10</v>
      </c>
      <c r="GV145" s="27" t="s">
        <v>10</v>
      </c>
      <c r="GW145" s="27" t="s">
        <v>10</v>
      </c>
      <c r="GX145" s="27" t="s">
        <v>10</v>
      </c>
      <c r="GY145" s="27" t="s">
        <v>10</v>
      </c>
      <c r="GZ145" s="27" t="s">
        <v>10</v>
      </c>
      <c r="HA145" s="27" t="s">
        <v>10</v>
      </c>
      <c r="HB145" s="5">
        <f t="shared" si="234"/>
        <v>14</v>
      </c>
      <c r="HC145" s="5" t="str">
        <f t="shared" si="236"/>
        <v>ok</v>
      </c>
      <c r="HD145" s="23">
        <v>5.9080228895993417E-2</v>
      </c>
      <c r="HE145" s="23">
        <f t="shared" si="237"/>
        <v>2.8288589469866965</v>
      </c>
      <c r="HF145" s="23">
        <v>0.92592592592592593</v>
      </c>
      <c r="HG145" s="23">
        <v>0.1111111111111111</v>
      </c>
      <c r="HH145" s="5">
        <f t="shared" si="238"/>
        <v>45</v>
      </c>
      <c r="HI145" s="5">
        <f t="shared" si="239"/>
        <v>8</v>
      </c>
      <c r="HJ145" s="5">
        <f t="shared" si="240"/>
        <v>8</v>
      </c>
      <c r="HK145" s="5">
        <f t="shared" si="241"/>
        <v>2</v>
      </c>
      <c r="HL145" s="5">
        <f t="shared" si="242"/>
        <v>2</v>
      </c>
      <c r="HM145" s="5">
        <f t="shared" si="243"/>
        <v>7</v>
      </c>
      <c r="HN145" s="5">
        <f t="shared" si="244"/>
        <v>9</v>
      </c>
      <c r="HO145" s="5">
        <f t="shared" si="245"/>
        <v>7</v>
      </c>
      <c r="HP145" s="5">
        <f t="shared" si="246"/>
        <v>12</v>
      </c>
      <c r="HQ145" s="5">
        <f t="shared" si="247"/>
        <v>7</v>
      </c>
    </row>
    <row r="146" spans="1:225" x14ac:dyDescent="0.25">
      <c r="A146" s="22" t="s">
        <v>992</v>
      </c>
      <c r="B146" s="13" t="s">
        <v>764</v>
      </c>
      <c r="C146" s="13" t="s">
        <v>948</v>
      </c>
      <c r="D146" s="13" t="s">
        <v>766</v>
      </c>
      <c r="E146" s="12">
        <v>2</v>
      </c>
      <c r="F146" s="12">
        <v>1</v>
      </c>
      <c r="G146" s="12">
        <v>2</v>
      </c>
      <c r="H146" s="12">
        <v>1</v>
      </c>
      <c r="I146" s="12">
        <v>2</v>
      </c>
      <c r="J146" s="12">
        <v>2</v>
      </c>
      <c r="K146" s="12">
        <v>2</v>
      </c>
      <c r="L146" s="12">
        <v>2</v>
      </c>
      <c r="M146" s="12">
        <v>2</v>
      </c>
      <c r="N146" s="12">
        <v>3</v>
      </c>
      <c r="O146">
        <v>0</v>
      </c>
      <c r="P146">
        <v>1</v>
      </c>
      <c r="Q146">
        <v>1</v>
      </c>
      <c r="R146">
        <v>1</v>
      </c>
      <c r="S146">
        <v>1</v>
      </c>
      <c r="T146">
        <v>0</v>
      </c>
      <c r="U146">
        <v>1</v>
      </c>
      <c r="V146">
        <v>2</v>
      </c>
      <c r="W146">
        <v>0</v>
      </c>
      <c r="X146">
        <v>0</v>
      </c>
      <c r="Y146">
        <v>3</v>
      </c>
      <c r="Z146">
        <v>1</v>
      </c>
      <c r="AA146">
        <v>2</v>
      </c>
      <c r="AB146">
        <v>0</v>
      </c>
      <c r="AC146">
        <v>1</v>
      </c>
      <c r="AD146">
        <v>3</v>
      </c>
      <c r="AE146">
        <v>2</v>
      </c>
      <c r="AF146">
        <v>1</v>
      </c>
      <c r="AG146">
        <v>2</v>
      </c>
      <c r="AH146">
        <v>3</v>
      </c>
      <c r="AI146">
        <v>3</v>
      </c>
      <c r="AJ146">
        <v>2</v>
      </c>
      <c r="AK146">
        <v>2</v>
      </c>
      <c r="AL146">
        <v>2</v>
      </c>
      <c r="AM146">
        <v>2</v>
      </c>
      <c r="AN146">
        <v>2</v>
      </c>
      <c r="AO146">
        <v>4</v>
      </c>
      <c r="AP146">
        <v>2</v>
      </c>
      <c r="AQ146">
        <v>1</v>
      </c>
      <c r="AR146">
        <v>1</v>
      </c>
      <c r="AS146">
        <v>2</v>
      </c>
      <c r="AT146">
        <v>1</v>
      </c>
      <c r="AU146">
        <v>3</v>
      </c>
      <c r="AV146">
        <v>2</v>
      </c>
      <c r="AW146">
        <v>2</v>
      </c>
      <c r="AX146">
        <v>4</v>
      </c>
      <c r="AY146">
        <v>4</v>
      </c>
      <c r="AZ146">
        <v>1</v>
      </c>
      <c r="BA146">
        <v>2</v>
      </c>
      <c r="BB146">
        <v>1</v>
      </c>
      <c r="BC146">
        <v>2</v>
      </c>
      <c r="BD146">
        <v>3</v>
      </c>
      <c r="BE146">
        <v>2</v>
      </c>
      <c r="BF146">
        <v>4</v>
      </c>
      <c r="BG146">
        <v>1</v>
      </c>
      <c r="BH146">
        <v>3</v>
      </c>
      <c r="BI146">
        <v>1</v>
      </c>
      <c r="BJ146">
        <v>2</v>
      </c>
      <c r="BK146">
        <v>2</v>
      </c>
      <c r="BL146">
        <v>2</v>
      </c>
      <c r="BM146">
        <v>3</v>
      </c>
      <c r="BN146">
        <v>4</v>
      </c>
      <c r="BO146">
        <v>4</v>
      </c>
      <c r="BP146">
        <v>1</v>
      </c>
      <c r="BQ146">
        <v>3</v>
      </c>
      <c r="BR146">
        <v>3</v>
      </c>
      <c r="BS146">
        <v>3</v>
      </c>
      <c r="BT146">
        <v>2</v>
      </c>
      <c r="BU146">
        <v>2</v>
      </c>
      <c r="BV146">
        <v>3</v>
      </c>
      <c r="BW146">
        <v>3</v>
      </c>
      <c r="BX146">
        <v>1</v>
      </c>
      <c r="BY146">
        <v>3</v>
      </c>
      <c r="BZ146">
        <v>1</v>
      </c>
      <c r="CA146">
        <v>3</v>
      </c>
      <c r="CB146">
        <v>1</v>
      </c>
      <c r="CC146">
        <v>1</v>
      </c>
      <c r="CD146">
        <v>3</v>
      </c>
      <c r="CE146">
        <v>2</v>
      </c>
      <c r="CF146">
        <v>3</v>
      </c>
      <c r="CG146">
        <v>4</v>
      </c>
      <c r="CH146">
        <v>3</v>
      </c>
      <c r="CI146">
        <v>3</v>
      </c>
      <c r="CJ146">
        <v>2</v>
      </c>
      <c r="CK146">
        <v>3</v>
      </c>
      <c r="CL146">
        <v>2</v>
      </c>
      <c r="CM146">
        <v>1</v>
      </c>
      <c r="CN146">
        <v>2</v>
      </c>
      <c r="CO146">
        <v>2</v>
      </c>
      <c r="CP146">
        <v>2</v>
      </c>
      <c r="CQ146">
        <v>0</v>
      </c>
      <c r="CR146">
        <v>1</v>
      </c>
      <c r="CS146">
        <v>1</v>
      </c>
      <c r="CT146">
        <v>1</v>
      </c>
      <c r="CU146">
        <v>1</v>
      </c>
      <c r="CV146">
        <v>1</v>
      </c>
      <c r="CW146">
        <v>2</v>
      </c>
      <c r="CX146">
        <v>0</v>
      </c>
      <c r="CY146">
        <v>2</v>
      </c>
      <c r="CZ146">
        <v>0</v>
      </c>
      <c r="DA146">
        <v>2</v>
      </c>
      <c r="DB146">
        <v>1</v>
      </c>
      <c r="DC146">
        <v>1</v>
      </c>
      <c r="DD146">
        <v>1</v>
      </c>
      <c r="DE146">
        <v>2</v>
      </c>
      <c r="DF146">
        <v>2</v>
      </c>
      <c r="DG146">
        <v>1</v>
      </c>
      <c r="DH146">
        <v>2</v>
      </c>
      <c r="DI146">
        <v>2</v>
      </c>
      <c r="DJ146">
        <v>1</v>
      </c>
      <c r="DK146">
        <v>1</v>
      </c>
      <c r="DL146">
        <v>2</v>
      </c>
      <c r="DM146">
        <v>1</v>
      </c>
      <c r="DN146">
        <v>1</v>
      </c>
      <c r="DO146">
        <v>2</v>
      </c>
      <c r="DP146">
        <v>1</v>
      </c>
      <c r="DQ146">
        <v>1</v>
      </c>
      <c r="DR146">
        <v>1</v>
      </c>
      <c r="DS146">
        <v>1</v>
      </c>
      <c r="DT146">
        <v>2</v>
      </c>
      <c r="DU146">
        <v>1</v>
      </c>
      <c r="DV146">
        <v>2</v>
      </c>
      <c r="DW146">
        <v>1</v>
      </c>
      <c r="DX146">
        <v>2</v>
      </c>
      <c r="DY146">
        <v>1</v>
      </c>
      <c r="DZ146">
        <v>2</v>
      </c>
      <c r="EA146">
        <v>1</v>
      </c>
      <c r="EB146">
        <v>2</v>
      </c>
      <c r="EC146">
        <v>4</v>
      </c>
      <c r="ED146">
        <v>3</v>
      </c>
      <c r="EE146">
        <v>3</v>
      </c>
      <c r="EF146">
        <v>4</v>
      </c>
      <c r="EG146">
        <v>4</v>
      </c>
      <c r="EH146">
        <v>1</v>
      </c>
      <c r="EI146">
        <v>2</v>
      </c>
      <c r="EJ146">
        <v>2</v>
      </c>
      <c r="EK146">
        <v>3</v>
      </c>
      <c r="EL146">
        <v>2</v>
      </c>
      <c r="EM146">
        <v>3</v>
      </c>
      <c r="EN146">
        <v>1</v>
      </c>
      <c r="EO146">
        <v>2</v>
      </c>
      <c r="EP146">
        <v>3</v>
      </c>
      <c r="EQ146">
        <v>2</v>
      </c>
      <c r="ER146">
        <v>3</v>
      </c>
      <c r="ES146">
        <v>1</v>
      </c>
      <c r="ET146">
        <v>1</v>
      </c>
      <c r="EU146">
        <v>1</v>
      </c>
      <c r="EV146">
        <v>2</v>
      </c>
      <c r="EW146">
        <v>1</v>
      </c>
      <c r="EX146">
        <v>1</v>
      </c>
      <c r="EY146">
        <v>2</v>
      </c>
      <c r="EZ146">
        <v>2</v>
      </c>
      <c r="FA146">
        <v>2</v>
      </c>
      <c r="FB146">
        <v>2</v>
      </c>
      <c r="FC146">
        <v>2</v>
      </c>
      <c r="FD146">
        <v>3</v>
      </c>
      <c r="FE146">
        <v>2</v>
      </c>
      <c r="FF146">
        <v>1</v>
      </c>
      <c r="FG146">
        <v>1</v>
      </c>
      <c r="FH146">
        <v>2</v>
      </c>
      <c r="FI146">
        <v>3</v>
      </c>
      <c r="FJ146">
        <v>1</v>
      </c>
      <c r="FK146">
        <v>2</v>
      </c>
      <c r="FL146">
        <v>4</v>
      </c>
      <c r="FM146">
        <v>1</v>
      </c>
      <c r="FN146">
        <v>3</v>
      </c>
      <c r="FO146">
        <v>2</v>
      </c>
      <c r="FP146">
        <v>4</v>
      </c>
      <c r="FQ146">
        <v>1</v>
      </c>
      <c r="FR146">
        <v>2</v>
      </c>
      <c r="FS146">
        <v>4</v>
      </c>
      <c r="FT146">
        <v>1</v>
      </c>
      <c r="FU146">
        <v>4</v>
      </c>
      <c r="FV146">
        <v>1</v>
      </c>
      <c r="FW146">
        <v>4</v>
      </c>
      <c r="FX146">
        <v>1</v>
      </c>
      <c r="FY146">
        <v>2</v>
      </c>
      <c r="FZ146">
        <v>4</v>
      </c>
      <c r="GA146" s="7" t="str">
        <f t="shared" si="235"/>
        <v>id5394</v>
      </c>
      <c r="GB146" s="25" t="str">
        <f t="shared" si="219"/>
        <v>Female</v>
      </c>
      <c r="GC146" s="5" t="str">
        <f t="shared" si="233"/>
        <v>Female</v>
      </c>
      <c r="GD146" s="5" t="str">
        <f t="shared" si="220"/>
        <v>45</v>
      </c>
      <c r="GE146" s="5" t="str">
        <f t="shared" si="221"/>
        <v>White</v>
      </c>
      <c r="GF146" s="5" t="str">
        <f t="shared" si="222"/>
        <v>notHisp/Lat</v>
      </c>
      <c r="GG146" s="5">
        <f t="shared" si="223"/>
        <v>1</v>
      </c>
      <c r="GH146" s="5">
        <f t="shared" si="224"/>
        <v>0</v>
      </c>
      <c r="GI146" s="5">
        <f t="shared" si="225"/>
        <v>1</v>
      </c>
      <c r="GJ146" s="5">
        <f t="shared" si="226"/>
        <v>0</v>
      </c>
      <c r="GK146" s="5">
        <f t="shared" si="227"/>
        <v>0</v>
      </c>
      <c r="GL146" s="5">
        <f t="shared" si="228"/>
        <v>2</v>
      </c>
      <c r="GM146" s="5">
        <f t="shared" si="229"/>
        <v>2</v>
      </c>
      <c r="GN146" s="5">
        <f t="shared" si="230"/>
        <v>2</v>
      </c>
      <c r="GO146" s="5">
        <f t="shared" si="231"/>
        <v>3</v>
      </c>
      <c r="GP146" s="2"/>
      <c r="GQ146" s="5">
        <f t="shared" si="215"/>
        <v>11</v>
      </c>
      <c r="GR146" s="5">
        <f t="shared" si="216"/>
        <v>10</v>
      </c>
      <c r="GS146" s="5">
        <f t="shared" si="217"/>
        <v>13</v>
      </c>
      <c r="GT146" s="5">
        <f t="shared" si="218"/>
        <v>20</v>
      </c>
      <c r="GU146" s="27" t="s">
        <v>10</v>
      </c>
      <c r="GV146" s="27" t="s">
        <v>10</v>
      </c>
      <c r="GW146" s="27" t="s">
        <v>10</v>
      </c>
      <c r="GX146" s="27" t="s">
        <v>10</v>
      </c>
      <c r="GY146" s="27" t="s">
        <v>10</v>
      </c>
      <c r="GZ146" s="27" t="s">
        <v>10</v>
      </c>
      <c r="HA146" s="27" t="s">
        <v>10</v>
      </c>
      <c r="HB146" s="5">
        <f t="shared" si="234"/>
        <v>22</v>
      </c>
      <c r="HC146" s="5" t="str">
        <f t="shared" si="236"/>
        <v>ok</v>
      </c>
      <c r="HD146" s="23">
        <v>1.3454728788388135E-2</v>
      </c>
      <c r="HE146" s="23">
        <f t="shared" si="237"/>
        <v>4.3084246519452449</v>
      </c>
      <c r="HF146" s="23">
        <v>1</v>
      </c>
      <c r="HG146" s="23">
        <v>0.44444444444444442</v>
      </c>
      <c r="HH146" s="5">
        <f t="shared" si="238"/>
        <v>65</v>
      </c>
      <c r="HI146" s="5">
        <f t="shared" si="239"/>
        <v>11</v>
      </c>
      <c r="HJ146" s="5">
        <f t="shared" si="240"/>
        <v>17</v>
      </c>
      <c r="HK146" s="5">
        <f t="shared" si="241"/>
        <v>2</v>
      </c>
      <c r="HL146" s="5">
        <f t="shared" si="242"/>
        <v>3</v>
      </c>
      <c r="HM146" s="5">
        <f t="shared" si="243"/>
        <v>5</v>
      </c>
      <c r="HN146" s="5">
        <f t="shared" si="244"/>
        <v>4</v>
      </c>
      <c r="HO146" s="5">
        <f t="shared" si="245"/>
        <v>8</v>
      </c>
      <c r="HP146" s="5">
        <f t="shared" si="246"/>
        <v>15</v>
      </c>
      <c r="HQ146" s="5">
        <f t="shared" si="247"/>
        <v>5</v>
      </c>
    </row>
    <row r="147" spans="1:225" x14ac:dyDescent="0.25">
      <c r="A147" s="22" t="s">
        <v>993</v>
      </c>
      <c r="B147" s="12" t="s">
        <v>777</v>
      </c>
      <c r="C147" s="12" t="s">
        <v>782</v>
      </c>
      <c r="D147" s="12" t="s">
        <v>766</v>
      </c>
      <c r="E147" s="12">
        <v>1</v>
      </c>
      <c r="F147" s="12">
        <v>2</v>
      </c>
      <c r="G147" s="12">
        <v>2</v>
      </c>
      <c r="H147" s="12">
        <v>2</v>
      </c>
      <c r="I147" s="12">
        <v>2</v>
      </c>
      <c r="J147" s="12">
        <v>2</v>
      </c>
      <c r="K147" s="12">
        <v>3</v>
      </c>
      <c r="L147" s="12">
        <v>3</v>
      </c>
      <c r="M147" s="12">
        <v>3</v>
      </c>
      <c r="N147" s="12">
        <v>1</v>
      </c>
      <c r="O147">
        <v>0</v>
      </c>
      <c r="P147">
        <v>1</v>
      </c>
      <c r="Q147">
        <v>1</v>
      </c>
      <c r="R147">
        <v>0</v>
      </c>
      <c r="S147">
        <v>0</v>
      </c>
      <c r="T147">
        <v>0</v>
      </c>
      <c r="U147">
        <v>1</v>
      </c>
      <c r="V147">
        <v>1</v>
      </c>
      <c r="W147">
        <v>0</v>
      </c>
      <c r="X147">
        <v>0</v>
      </c>
      <c r="Y147">
        <v>0</v>
      </c>
      <c r="Z147">
        <v>0</v>
      </c>
      <c r="AA147">
        <v>1</v>
      </c>
      <c r="AB147">
        <v>0</v>
      </c>
      <c r="AC147">
        <v>1</v>
      </c>
      <c r="AD147">
        <v>0</v>
      </c>
      <c r="AE147">
        <v>0</v>
      </c>
      <c r="AF147">
        <v>0</v>
      </c>
      <c r="AG147">
        <v>0</v>
      </c>
      <c r="AH147">
        <v>1</v>
      </c>
      <c r="AI147">
        <v>0</v>
      </c>
      <c r="AJ147">
        <v>1</v>
      </c>
      <c r="AK147">
        <v>3</v>
      </c>
      <c r="AL147">
        <v>2</v>
      </c>
      <c r="AM147">
        <v>1</v>
      </c>
      <c r="AN147">
        <v>1</v>
      </c>
      <c r="AO147">
        <v>1</v>
      </c>
      <c r="AP147">
        <v>1</v>
      </c>
      <c r="AQ147">
        <v>1</v>
      </c>
      <c r="AR147">
        <v>2</v>
      </c>
      <c r="AS147">
        <v>2</v>
      </c>
      <c r="AT147">
        <v>3</v>
      </c>
      <c r="AU147">
        <v>2</v>
      </c>
      <c r="AV147">
        <v>2</v>
      </c>
      <c r="AW147">
        <v>1</v>
      </c>
      <c r="AX147">
        <v>2</v>
      </c>
      <c r="AY147">
        <v>1</v>
      </c>
      <c r="AZ147">
        <v>1</v>
      </c>
      <c r="BA147">
        <v>1</v>
      </c>
      <c r="BB147">
        <v>1</v>
      </c>
      <c r="BC147">
        <v>2</v>
      </c>
      <c r="BD147">
        <v>2</v>
      </c>
      <c r="BE147">
        <v>3</v>
      </c>
      <c r="BF147">
        <v>1</v>
      </c>
      <c r="BG147">
        <v>2</v>
      </c>
      <c r="BH147">
        <v>3</v>
      </c>
      <c r="BI147">
        <v>2</v>
      </c>
      <c r="BJ147">
        <v>3</v>
      </c>
      <c r="BK147">
        <v>2</v>
      </c>
      <c r="BL147">
        <v>1</v>
      </c>
      <c r="BM147">
        <v>2</v>
      </c>
      <c r="BN147">
        <v>4</v>
      </c>
      <c r="BO147">
        <v>3</v>
      </c>
      <c r="BP147">
        <v>4</v>
      </c>
      <c r="BQ147">
        <v>3</v>
      </c>
      <c r="BR147">
        <v>1</v>
      </c>
      <c r="BS147">
        <v>3</v>
      </c>
      <c r="BT147">
        <v>3</v>
      </c>
      <c r="BU147">
        <v>1</v>
      </c>
      <c r="BV147">
        <v>2</v>
      </c>
      <c r="BW147">
        <v>2</v>
      </c>
      <c r="BX147">
        <v>2</v>
      </c>
      <c r="BY147">
        <v>1</v>
      </c>
      <c r="BZ147">
        <v>2</v>
      </c>
      <c r="CA147">
        <v>3</v>
      </c>
      <c r="CB147">
        <v>1</v>
      </c>
      <c r="CC147">
        <v>3</v>
      </c>
      <c r="CD147">
        <v>2</v>
      </c>
      <c r="CE147">
        <v>1</v>
      </c>
      <c r="CF147">
        <v>2</v>
      </c>
      <c r="CG147">
        <v>1</v>
      </c>
      <c r="CH147">
        <v>2</v>
      </c>
      <c r="CI147">
        <v>1</v>
      </c>
      <c r="CJ147">
        <v>3</v>
      </c>
      <c r="CK147">
        <v>3</v>
      </c>
      <c r="CL147">
        <v>2</v>
      </c>
      <c r="CM147">
        <v>2</v>
      </c>
      <c r="CN147">
        <v>2</v>
      </c>
      <c r="CO147">
        <v>1</v>
      </c>
      <c r="CP147">
        <v>2</v>
      </c>
      <c r="CQ147">
        <v>1</v>
      </c>
      <c r="CR147">
        <v>2</v>
      </c>
      <c r="CS147">
        <v>1</v>
      </c>
      <c r="CT147">
        <v>1</v>
      </c>
      <c r="CU147">
        <v>2</v>
      </c>
      <c r="CV147">
        <v>1</v>
      </c>
      <c r="CW147">
        <v>1</v>
      </c>
      <c r="CX147">
        <v>1</v>
      </c>
      <c r="CY147">
        <v>0</v>
      </c>
      <c r="CZ147">
        <v>1</v>
      </c>
      <c r="DA147">
        <v>0</v>
      </c>
      <c r="DB147">
        <v>1</v>
      </c>
      <c r="DC147">
        <v>1</v>
      </c>
      <c r="DD147">
        <v>1</v>
      </c>
      <c r="DE147">
        <v>2</v>
      </c>
      <c r="DF147">
        <v>1</v>
      </c>
      <c r="DG147">
        <v>1</v>
      </c>
      <c r="DH147">
        <v>1</v>
      </c>
      <c r="DI147">
        <v>1</v>
      </c>
      <c r="DJ147">
        <v>1</v>
      </c>
      <c r="DK147">
        <v>1</v>
      </c>
      <c r="DL147">
        <v>2</v>
      </c>
      <c r="DM147">
        <v>1</v>
      </c>
      <c r="DN147">
        <v>1</v>
      </c>
      <c r="DO147">
        <v>1</v>
      </c>
      <c r="DP147">
        <v>1</v>
      </c>
      <c r="DQ147">
        <v>1</v>
      </c>
      <c r="DR147">
        <v>1</v>
      </c>
      <c r="DS147">
        <v>1</v>
      </c>
      <c r="DT147">
        <v>2</v>
      </c>
      <c r="DU147">
        <v>1</v>
      </c>
      <c r="DV147">
        <v>1</v>
      </c>
      <c r="DW147">
        <v>1</v>
      </c>
      <c r="DX147">
        <v>1</v>
      </c>
      <c r="DY147">
        <v>1</v>
      </c>
      <c r="DZ147">
        <v>1</v>
      </c>
      <c r="EA147">
        <v>1</v>
      </c>
      <c r="EB147">
        <v>2</v>
      </c>
      <c r="EC147">
        <v>4</v>
      </c>
      <c r="ED147">
        <v>3</v>
      </c>
      <c r="EE147">
        <v>4</v>
      </c>
      <c r="EF147">
        <v>5</v>
      </c>
      <c r="EG147">
        <v>2</v>
      </c>
      <c r="EH147">
        <v>1</v>
      </c>
      <c r="EI147">
        <v>3</v>
      </c>
      <c r="EJ147">
        <v>3</v>
      </c>
      <c r="EK147">
        <v>2</v>
      </c>
      <c r="EL147">
        <v>2</v>
      </c>
      <c r="EM147">
        <v>2</v>
      </c>
      <c r="EN147">
        <v>2</v>
      </c>
      <c r="EO147">
        <v>1</v>
      </c>
      <c r="EP147">
        <v>2</v>
      </c>
      <c r="EQ147">
        <v>4</v>
      </c>
      <c r="ER147">
        <v>2</v>
      </c>
      <c r="ES147">
        <v>1</v>
      </c>
      <c r="ET147">
        <v>1</v>
      </c>
      <c r="EU147">
        <v>1</v>
      </c>
      <c r="EV147">
        <v>1</v>
      </c>
      <c r="EW147">
        <v>1</v>
      </c>
      <c r="EX147">
        <v>1</v>
      </c>
      <c r="EY147">
        <v>1</v>
      </c>
      <c r="EZ147">
        <v>2</v>
      </c>
      <c r="FA147">
        <v>2</v>
      </c>
      <c r="FB147">
        <v>2</v>
      </c>
      <c r="FC147">
        <v>2</v>
      </c>
      <c r="FD147">
        <v>2</v>
      </c>
      <c r="FE147">
        <v>1</v>
      </c>
      <c r="FF147">
        <v>1</v>
      </c>
      <c r="FG147">
        <v>2</v>
      </c>
      <c r="FH147">
        <v>2</v>
      </c>
      <c r="FI147">
        <v>4</v>
      </c>
      <c r="FJ147">
        <v>3</v>
      </c>
      <c r="FK147">
        <v>2</v>
      </c>
      <c r="FL147">
        <v>3</v>
      </c>
      <c r="FM147">
        <v>2</v>
      </c>
      <c r="FN147">
        <v>3</v>
      </c>
      <c r="FO147">
        <v>3</v>
      </c>
      <c r="FP147">
        <v>4</v>
      </c>
      <c r="FQ147">
        <v>2</v>
      </c>
      <c r="FR147">
        <v>2</v>
      </c>
      <c r="FS147">
        <v>3</v>
      </c>
      <c r="FT147">
        <v>3</v>
      </c>
      <c r="FU147">
        <v>3</v>
      </c>
      <c r="FV147">
        <v>4</v>
      </c>
      <c r="FW147">
        <v>4</v>
      </c>
      <c r="FX147">
        <v>3</v>
      </c>
      <c r="FY147">
        <v>1</v>
      </c>
      <c r="FZ147">
        <v>4</v>
      </c>
      <c r="GA147" s="7" t="str">
        <f t="shared" si="235"/>
        <v>id8303</v>
      </c>
      <c r="GB147" s="25" t="str">
        <f t="shared" si="219"/>
        <v>Female</v>
      </c>
      <c r="GC147" s="5" t="str">
        <f t="shared" si="233"/>
        <v>female</v>
      </c>
      <c r="GD147" s="5" t="str">
        <f t="shared" si="220"/>
        <v>21</v>
      </c>
      <c r="GE147" s="5" t="str">
        <f t="shared" si="221"/>
        <v>White</v>
      </c>
      <c r="GF147" s="5" t="str">
        <f t="shared" si="222"/>
        <v>Hisp/Lat</v>
      </c>
      <c r="GG147" s="5">
        <f t="shared" si="223"/>
        <v>0</v>
      </c>
      <c r="GH147" s="5">
        <f t="shared" si="224"/>
        <v>0</v>
      </c>
      <c r="GI147" s="5">
        <f t="shared" si="225"/>
        <v>0</v>
      </c>
      <c r="GJ147" s="5">
        <f t="shared" si="226"/>
        <v>0</v>
      </c>
      <c r="GK147" s="5">
        <f t="shared" si="227"/>
        <v>0</v>
      </c>
      <c r="GL147" s="5">
        <f t="shared" si="228"/>
        <v>3</v>
      </c>
      <c r="GM147" s="5">
        <f t="shared" si="229"/>
        <v>3</v>
      </c>
      <c r="GN147" s="5">
        <f t="shared" si="230"/>
        <v>3</v>
      </c>
      <c r="GO147" s="5">
        <f t="shared" si="231"/>
        <v>1</v>
      </c>
      <c r="GP147" s="2"/>
      <c r="GQ147" s="5">
        <f t="shared" si="215"/>
        <v>12</v>
      </c>
      <c r="GR147" s="5">
        <f t="shared" si="216"/>
        <v>13</v>
      </c>
      <c r="GS147" s="5">
        <f t="shared" si="217"/>
        <v>20</v>
      </c>
      <c r="GT147" s="5">
        <f t="shared" si="218"/>
        <v>24</v>
      </c>
      <c r="GU147" s="27" t="s">
        <v>10</v>
      </c>
      <c r="GV147" s="27" t="s">
        <v>10</v>
      </c>
      <c r="GW147" s="27" t="s">
        <v>10</v>
      </c>
      <c r="GX147" s="27" t="s">
        <v>10</v>
      </c>
      <c r="GY147" s="27" t="s">
        <v>10</v>
      </c>
      <c r="GZ147" s="27" t="s">
        <v>10</v>
      </c>
      <c r="HA147" s="27" t="s">
        <v>10</v>
      </c>
      <c r="HB147" s="5">
        <f t="shared" si="234"/>
        <v>22</v>
      </c>
      <c r="HC147" s="5" t="str">
        <f t="shared" si="236"/>
        <v>ok</v>
      </c>
      <c r="HD147" s="23">
        <v>0.11777502433136433</v>
      </c>
      <c r="HE147" s="23">
        <f t="shared" si="237"/>
        <v>2.1389790478041255</v>
      </c>
      <c r="HF147" s="23">
        <v>1</v>
      </c>
      <c r="HG147" s="23">
        <v>0.22222222222222221</v>
      </c>
      <c r="HH147" s="5">
        <f t="shared" si="238"/>
        <v>61</v>
      </c>
      <c r="HI147" s="5">
        <f t="shared" si="239"/>
        <v>10</v>
      </c>
      <c r="HJ147" s="5">
        <f t="shared" si="240"/>
        <v>15</v>
      </c>
      <c r="HK147" s="5">
        <f t="shared" si="241"/>
        <v>2</v>
      </c>
      <c r="HL147" s="5">
        <f t="shared" si="242"/>
        <v>2</v>
      </c>
      <c r="HM147" s="5">
        <f t="shared" si="243"/>
        <v>8</v>
      </c>
      <c r="HN147" s="5">
        <f t="shared" si="244"/>
        <v>9</v>
      </c>
      <c r="HO147" s="5">
        <f t="shared" si="245"/>
        <v>7</v>
      </c>
      <c r="HP147" s="5">
        <f t="shared" si="246"/>
        <v>7</v>
      </c>
      <c r="HQ147" s="5">
        <f t="shared" si="247"/>
        <v>4</v>
      </c>
    </row>
    <row r="148" spans="1:225" x14ac:dyDescent="0.25">
      <c r="A148" s="22" t="s">
        <v>994</v>
      </c>
      <c r="B148" s="12" t="s">
        <v>764</v>
      </c>
      <c r="C148" s="12" t="s">
        <v>780</v>
      </c>
      <c r="D148" s="12" t="s">
        <v>766</v>
      </c>
      <c r="E148" s="12">
        <v>1</v>
      </c>
      <c r="F148" s="12">
        <v>2</v>
      </c>
      <c r="G148" s="12">
        <v>2</v>
      </c>
      <c r="H148" s="12">
        <v>2</v>
      </c>
      <c r="I148" s="12">
        <v>2</v>
      </c>
      <c r="J148" s="12">
        <v>2</v>
      </c>
      <c r="K148" s="12">
        <v>2</v>
      </c>
      <c r="L148" s="12">
        <v>2</v>
      </c>
      <c r="M148" s="12">
        <v>2</v>
      </c>
      <c r="N148" s="12">
        <v>2</v>
      </c>
      <c r="O148">
        <v>1</v>
      </c>
      <c r="P148">
        <v>0</v>
      </c>
      <c r="Q148">
        <v>1</v>
      </c>
      <c r="R148">
        <v>2</v>
      </c>
      <c r="S148">
        <v>1</v>
      </c>
      <c r="T148">
        <v>0</v>
      </c>
      <c r="U148">
        <v>2</v>
      </c>
      <c r="V148">
        <v>2</v>
      </c>
      <c r="W148">
        <v>0</v>
      </c>
      <c r="X148">
        <v>1</v>
      </c>
      <c r="Y148">
        <v>2</v>
      </c>
      <c r="Z148">
        <v>1</v>
      </c>
      <c r="AA148">
        <v>3</v>
      </c>
      <c r="AB148">
        <v>1</v>
      </c>
      <c r="AC148">
        <v>1</v>
      </c>
      <c r="AD148">
        <v>0</v>
      </c>
      <c r="AE148">
        <v>0</v>
      </c>
      <c r="AF148">
        <v>1</v>
      </c>
      <c r="AG148">
        <v>2</v>
      </c>
      <c r="AH148">
        <v>2</v>
      </c>
      <c r="AI148">
        <v>0</v>
      </c>
      <c r="AJ148">
        <v>1</v>
      </c>
      <c r="AK148">
        <v>4</v>
      </c>
      <c r="AL148">
        <v>2</v>
      </c>
      <c r="AM148">
        <v>2</v>
      </c>
      <c r="AN148">
        <v>1</v>
      </c>
      <c r="AO148">
        <v>3</v>
      </c>
      <c r="AP148">
        <v>1</v>
      </c>
      <c r="AQ148">
        <v>1</v>
      </c>
      <c r="AR148">
        <v>2</v>
      </c>
      <c r="AS148">
        <v>1</v>
      </c>
      <c r="AT148">
        <v>3</v>
      </c>
      <c r="AU148">
        <v>2</v>
      </c>
      <c r="AV148">
        <v>1</v>
      </c>
      <c r="AW148">
        <v>2</v>
      </c>
      <c r="AX148">
        <v>2</v>
      </c>
      <c r="AY148">
        <v>2</v>
      </c>
      <c r="AZ148">
        <v>2</v>
      </c>
      <c r="BA148">
        <v>2</v>
      </c>
      <c r="BB148">
        <v>1</v>
      </c>
      <c r="BC148">
        <v>1</v>
      </c>
      <c r="BD148">
        <v>2</v>
      </c>
      <c r="BE148">
        <v>1</v>
      </c>
      <c r="BF148">
        <v>1</v>
      </c>
      <c r="BG148">
        <v>2</v>
      </c>
      <c r="BH148">
        <v>2</v>
      </c>
      <c r="BI148">
        <v>3</v>
      </c>
      <c r="BJ148">
        <v>1</v>
      </c>
      <c r="BK148">
        <v>2</v>
      </c>
      <c r="BL148">
        <v>2</v>
      </c>
      <c r="BM148">
        <v>2</v>
      </c>
      <c r="BN148">
        <v>2</v>
      </c>
      <c r="BO148">
        <v>3</v>
      </c>
      <c r="BP148">
        <v>2</v>
      </c>
      <c r="BQ148">
        <v>2</v>
      </c>
      <c r="BR148">
        <v>3</v>
      </c>
      <c r="BS148">
        <v>3</v>
      </c>
      <c r="BT148">
        <v>2</v>
      </c>
      <c r="BU148">
        <v>2</v>
      </c>
      <c r="BV148">
        <v>2</v>
      </c>
      <c r="BW148">
        <v>1</v>
      </c>
      <c r="BX148">
        <v>2</v>
      </c>
      <c r="BY148">
        <v>2</v>
      </c>
      <c r="BZ148">
        <v>2</v>
      </c>
      <c r="CA148">
        <v>2</v>
      </c>
      <c r="CB148">
        <v>2</v>
      </c>
      <c r="CC148">
        <v>3</v>
      </c>
      <c r="CD148">
        <v>2</v>
      </c>
      <c r="CE148">
        <v>2</v>
      </c>
      <c r="CF148">
        <v>2</v>
      </c>
      <c r="CG148">
        <v>2</v>
      </c>
      <c r="CH148">
        <v>2</v>
      </c>
      <c r="CI148">
        <v>1</v>
      </c>
      <c r="CJ148">
        <v>1</v>
      </c>
      <c r="CK148">
        <v>2</v>
      </c>
      <c r="CL148">
        <v>1</v>
      </c>
      <c r="CM148">
        <v>0</v>
      </c>
      <c r="CN148">
        <v>1</v>
      </c>
      <c r="CO148">
        <v>1</v>
      </c>
      <c r="CP148">
        <v>1</v>
      </c>
      <c r="CQ148">
        <v>2</v>
      </c>
      <c r="CR148">
        <v>1</v>
      </c>
      <c r="CS148">
        <v>0</v>
      </c>
      <c r="CT148">
        <v>1</v>
      </c>
      <c r="CU148">
        <v>0</v>
      </c>
      <c r="CV148">
        <v>0</v>
      </c>
      <c r="CW148">
        <v>0</v>
      </c>
      <c r="CX148">
        <v>2</v>
      </c>
      <c r="CY148">
        <v>0</v>
      </c>
      <c r="CZ148">
        <v>2</v>
      </c>
      <c r="DA148">
        <v>2</v>
      </c>
      <c r="DB148">
        <v>1</v>
      </c>
      <c r="DC148">
        <v>2</v>
      </c>
      <c r="DD148">
        <v>1</v>
      </c>
      <c r="DE148">
        <v>2</v>
      </c>
      <c r="DF148">
        <v>2</v>
      </c>
      <c r="DG148">
        <v>1</v>
      </c>
      <c r="DH148">
        <v>2</v>
      </c>
      <c r="DI148">
        <v>2</v>
      </c>
      <c r="DJ148">
        <v>1</v>
      </c>
      <c r="DK148">
        <v>2</v>
      </c>
      <c r="DL148">
        <v>2</v>
      </c>
      <c r="DM148">
        <v>1</v>
      </c>
      <c r="DN148">
        <v>1</v>
      </c>
      <c r="DO148">
        <v>2</v>
      </c>
      <c r="DP148">
        <v>2</v>
      </c>
      <c r="DQ148">
        <v>2</v>
      </c>
      <c r="DR148">
        <v>1</v>
      </c>
      <c r="DS148">
        <v>2</v>
      </c>
      <c r="DT148">
        <v>2</v>
      </c>
      <c r="DU148">
        <v>1</v>
      </c>
      <c r="DV148">
        <v>2</v>
      </c>
      <c r="DW148">
        <v>1</v>
      </c>
      <c r="DX148">
        <v>2</v>
      </c>
      <c r="DY148">
        <v>1</v>
      </c>
      <c r="DZ148">
        <v>2</v>
      </c>
      <c r="EA148">
        <v>1</v>
      </c>
      <c r="EB148">
        <v>2</v>
      </c>
      <c r="EC148">
        <v>2</v>
      </c>
      <c r="ED148">
        <v>2</v>
      </c>
      <c r="EE148">
        <v>2</v>
      </c>
      <c r="EF148">
        <v>2</v>
      </c>
      <c r="EG148">
        <v>3</v>
      </c>
      <c r="EH148">
        <v>2</v>
      </c>
      <c r="EI148">
        <v>2</v>
      </c>
      <c r="EJ148">
        <v>3</v>
      </c>
      <c r="EK148">
        <v>3</v>
      </c>
      <c r="EL148">
        <v>3</v>
      </c>
      <c r="EM148">
        <v>2</v>
      </c>
      <c r="EN148">
        <v>3</v>
      </c>
      <c r="EO148">
        <v>2</v>
      </c>
      <c r="EP148">
        <v>2</v>
      </c>
      <c r="EQ148">
        <v>3</v>
      </c>
      <c r="ER148">
        <v>1</v>
      </c>
      <c r="ES148">
        <v>2</v>
      </c>
      <c r="ET148">
        <v>2</v>
      </c>
      <c r="EU148">
        <v>1</v>
      </c>
      <c r="EV148">
        <v>2</v>
      </c>
      <c r="EW148">
        <v>2</v>
      </c>
      <c r="EX148">
        <v>3</v>
      </c>
      <c r="EY148">
        <v>2</v>
      </c>
      <c r="EZ148">
        <v>2</v>
      </c>
      <c r="FA148">
        <v>2</v>
      </c>
      <c r="FB148">
        <v>3</v>
      </c>
      <c r="FC148">
        <v>2</v>
      </c>
      <c r="FD148">
        <v>2</v>
      </c>
      <c r="FE148">
        <v>2</v>
      </c>
      <c r="FF148">
        <v>2</v>
      </c>
      <c r="FG148">
        <v>2</v>
      </c>
      <c r="FH148">
        <v>2</v>
      </c>
      <c r="FI148">
        <v>3</v>
      </c>
      <c r="FJ148">
        <v>2</v>
      </c>
      <c r="FK148">
        <v>3</v>
      </c>
      <c r="FL148">
        <v>2</v>
      </c>
      <c r="FM148">
        <v>2</v>
      </c>
      <c r="FN148">
        <v>2</v>
      </c>
      <c r="FO148">
        <v>1</v>
      </c>
      <c r="FP148">
        <v>2</v>
      </c>
      <c r="FQ148">
        <v>1</v>
      </c>
      <c r="FR148">
        <v>2</v>
      </c>
      <c r="FS148">
        <v>3</v>
      </c>
      <c r="FT148">
        <v>2</v>
      </c>
      <c r="FU148">
        <v>2</v>
      </c>
      <c r="FV148">
        <v>2</v>
      </c>
      <c r="FW148">
        <v>2</v>
      </c>
      <c r="FX148">
        <v>1</v>
      </c>
      <c r="FY148">
        <v>3</v>
      </c>
      <c r="FZ148">
        <v>1</v>
      </c>
      <c r="GA148" s="7" t="str">
        <f t="shared" si="235"/>
        <v>id5579</v>
      </c>
      <c r="GB148" s="25" t="str">
        <f t="shared" si="219"/>
        <v>Female</v>
      </c>
      <c r="GC148" s="5" t="str">
        <f t="shared" si="233"/>
        <v>Female</v>
      </c>
      <c r="GD148" s="5" t="str">
        <f t="shared" si="220"/>
        <v>20</v>
      </c>
      <c r="GE148" s="5" t="str">
        <f t="shared" si="221"/>
        <v>White</v>
      </c>
      <c r="GF148" s="5" t="str">
        <f t="shared" si="222"/>
        <v>Hisp/Lat</v>
      </c>
      <c r="GG148" s="5">
        <f t="shared" si="223"/>
        <v>0</v>
      </c>
      <c r="GH148" s="5">
        <f t="shared" si="224"/>
        <v>0</v>
      </c>
      <c r="GI148" s="5">
        <f t="shared" si="225"/>
        <v>0</v>
      </c>
      <c r="GJ148" s="5">
        <f t="shared" si="226"/>
        <v>0</v>
      </c>
      <c r="GK148" s="5">
        <f t="shared" si="227"/>
        <v>0</v>
      </c>
      <c r="GL148" s="5">
        <f t="shared" si="228"/>
        <v>2</v>
      </c>
      <c r="GM148" s="5">
        <f t="shared" si="229"/>
        <v>2</v>
      </c>
      <c r="GN148" s="5">
        <f t="shared" si="230"/>
        <v>2</v>
      </c>
      <c r="GO148" s="5">
        <f t="shared" si="231"/>
        <v>2</v>
      </c>
      <c r="GP148" s="2"/>
      <c r="GQ148" s="5">
        <f t="shared" si="215"/>
        <v>12</v>
      </c>
      <c r="GR148" s="5">
        <f t="shared" si="216"/>
        <v>15</v>
      </c>
      <c r="GS148" s="5">
        <f t="shared" si="217"/>
        <v>17</v>
      </c>
      <c r="GT148" s="5">
        <f t="shared" si="218"/>
        <v>23</v>
      </c>
      <c r="GU148" s="27" t="s">
        <v>10</v>
      </c>
      <c r="GV148" s="27" t="s">
        <v>10</v>
      </c>
      <c r="GW148" s="27" t="s">
        <v>10</v>
      </c>
      <c r="GX148" s="27" t="s">
        <v>10</v>
      </c>
      <c r="GY148" s="27" t="s">
        <v>10</v>
      </c>
      <c r="GZ148" s="27" t="s">
        <v>10</v>
      </c>
      <c r="HA148" s="27" t="s">
        <v>10</v>
      </c>
      <c r="HB148" s="5">
        <f t="shared" si="234"/>
        <v>6</v>
      </c>
      <c r="HC148" s="5" t="str">
        <f t="shared" si="236"/>
        <v>ok</v>
      </c>
      <c r="HD148" s="23">
        <v>2.9105429316946185E-3</v>
      </c>
      <c r="HE148" s="23">
        <f t="shared" si="237"/>
        <v>5.8394156407360827</v>
      </c>
      <c r="HF148" s="23">
        <v>0.96296296296296291</v>
      </c>
      <c r="HG148" s="23">
        <v>0.66666666666666663</v>
      </c>
      <c r="HH148" s="5">
        <f t="shared" si="238"/>
        <v>66</v>
      </c>
      <c r="HI148" s="5">
        <f t="shared" si="239"/>
        <v>12</v>
      </c>
      <c r="HJ148" s="5">
        <f t="shared" si="240"/>
        <v>15</v>
      </c>
      <c r="HK148" s="5">
        <f t="shared" si="241"/>
        <v>4</v>
      </c>
      <c r="HL148" s="5">
        <f t="shared" si="242"/>
        <v>4</v>
      </c>
      <c r="HM148" s="5">
        <f t="shared" si="243"/>
        <v>11</v>
      </c>
      <c r="HN148" s="5">
        <f t="shared" si="244"/>
        <v>7</v>
      </c>
      <c r="HO148" s="5">
        <f t="shared" si="245"/>
        <v>10</v>
      </c>
      <c r="HP148" s="5">
        <f t="shared" si="246"/>
        <v>14</v>
      </c>
      <c r="HQ148" s="5">
        <f t="shared" si="247"/>
        <v>12</v>
      </c>
    </row>
    <row r="149" spans="1:225" x14ac:dyDescent="0.25">
      <c r="A149" s="22" t="s">
        <v>995</v>
      </c>
      <c r="B149" s="12" t="s">
        <v>764</v>
      </c>
      <c r="C149" s="12" t="s">
        <v>780</v>
      </c>
      <c r="D149" s="12" t="s">
        <v>766</v>
      </c>
      <c r="E149" s="12">
        <v>2</v>
      </c>
      <c r="F149" s="12">
        <v>1</v>
      </c>
      <c r="G149" s="12">
        <v>2</v>
      </c>
      <c r="H149" s="12">
        <v>1</v>
      </c>
      <c r="I149" s="12">
        <v>2</v>
      </c>
      <c r="J149" s="12">
        <v>2</v>
      </c>
      <c r="K149" s="12">
        <v>3</v>
      </c>
      <c r="L149" s="12">
        <v>3</v>
      </c>
      <c r="M149" s="12">
        <v>3</v>
      </c>
      <c r="N149" s="12">
        <v>1</v>
      </c>
      <c r="O149">
        <v>0</v>
      </c>
      <c r="P149">
        <v>0</v>
      </c>
      <c r="Q149">
        <v>0</v>
      </c>
      <c r="R149">
        <v>0</v>
      </c>
      <c r="S149">
        <v>0</v>
      </c>
      <c r="T149">
        <v>0</v>
      </c>
      <c r="U149">
        <v>0</v>
      </c>
      <c r="V149">
        <v>0</v>
      </c>
      <c r="W149">
        <v>0</v>
      </c>
      <c r="X149">
        <v>0</v>
      </c>
      <c r="Y149">
        <v>0</v>
      </c>
      <c r="Z149">
        <v>0</v>
      </c>
      <c r="AA149">
        <v>1</v>
      </c>
      <c r="AB149">
        <v>0</v>
      </c>
      <c r="AC149">
        <v>1</v>
      </c>
      <c r="AD149">
        <v>1</v>
      </c>
      <c r="AE149">
        <v>0</v>
      </c>
      <c r="AF149">
        <v>0</v>
      </c>
      <c r="AG149">
        <v>2</v>
      </c>
      <c r="AH149">
        <v>2</v>
      </c>
      <c r="AI149">
        <v>0</v>
      </c>
      <c r="AJ149">
        <v>2</v>
      </c>
      <c r="AK149">
        <v>3</v>
      </c>
      <c r="AL149">
        <v>1</v>
      </c>
      <c r="AM149">
        <v>1</v>
      </c>
      <c r="AN149">
        <v>1</v>
      </c>
      <c r="AO149">
        <v>1</v>
      </c>
      <c r="AP149">
        <v>1</v>
      </c>
      <c r="AQ149">
        <v>1</v>
      </c>
      <c r="AR149">
        <v>1</v>
      </c>
      <c r="AS149">
        <v>2</v>
      </c>
      <c r="AT149">
        <v>3</v>
      </c>
      <c r="AU149">
        <v>1</v>
      </c>
      <c r="AV149">
        <v>1</v>
      </c>
      <c r="AW149">
        <v>1</v>
      </c>
      <c r="AX149">
        <v>1</v>
      </c>
      <c r="AY149">
        <v>2</v>
      </c>
      <c r="AZ149">
        <v>1</v>
      </c>
      <c r="BA149">
        <v>1</v>
      </c>
      <c r="BB149">
        <v>1</v>
      </c>
      <c r="BC149">
        <v>1</v>
      </c>
      <c r="BD149">
        <v>2</v>
      </c>
      <c r="BE149">
        <v>2</v>
      </c>
      <c r="BF149">
        <v>1</v>
      </c>
      <c r="BG149">
        <v>1</v>
      </c>
      <c r="BH149">
        <v>3</v>
      </c>
      <c r="BI149">
        <v>2</v>
      </c>
      <c r="BJ149">
        <v>3</v>
      </c>
      <c r="BK149">
        <v>3</v>
      </c>
      <c r="BL149">
        <v>2</v>
      </c>
      <c r="BM149">
        <v>2</v>
      </c>
      <c r="BN149">
        <v>3</v>
      </c>
      <c r="BO149">
        <v>2</v>
      </c>
      <c r="BP149">
        <v>2</v>
      </c>
      <c r="BQ149">
        <v>2</v>
      </c>
      <c r="BR149">
        <v>2</v>
      </c>
      <c r="BS149">
        <v>3</v>
      </c>
      <c r="BT149">
        <v>4</v>
      </c>
      <c r="BU149">
        <v>4</v>
      </c>
      <c r="BV149">
        <v>3</v>
      </c>
      <c r="BW149">
        <v>2</v>
      </c>
      <c r="BX149">
        <v>3</v>
      </c>
      <c r="BY149">
        <v>2</v>
      </c>
      <c r="BZ149">
        <v>2</v>
      </c>
      <c r="CA149">
        <v>3</v>
      </c>
      <c r="CB149">
        <v>2</v>
      </c>
      <c r="CC149">
        <v>3</v>
      </c>
      <c r="CD149">
        <v>2</v>
      </c>
      <c r="CE149">
        <v>3</v>
      </c>
      <c r="CF149">
        <v>1</v>
      </c>
      <c r="CG149">
        <v>3</v>
      </c>
      <c r="CH149">
        <v>4</v>
      </c>
      <c r="CI149">
        <v>3</v>
      </c>
      <c r="CJ149">
        <v>4</v>
      </c>
      <c r="CK149">
        <v>3</v>
      </c>
      <c r="CL149">
        <v>1</v>
      </c>
      <c r="CM149">
        <v>1</v>
      </c>
      <c r="CN149">
        <v>1</v>
      </c>
      <c r="CO149">
        <v>1</v>
      </c>
      <c r="CP149">
        <v>1</v>
      </c>
      <c r="CQ149">
        <v>1</v>
      </c>
      <c r="CR149">
        <v>2</v>
      </c>
      <c r="CS149">
        <v>1</v>
      </c>
      <c r="CT149">
        <v>1</v>
      </c>
      <c r="CU149">
        <v>1</v>
      </c>
      <c r="CV149">
        <v>1</v>
      </c>
      <c r="CW149">
        <v>0</v>
      </c>
      <c r="CX149">
        <v>2</v>
      </c>
      <c r="CY149">
        <v>0</v>
      </c>
      <c r="CZ149">
        <v>2</v>
      </c>
      <c r="DA149">
        <v>2</v>
      </c>
      <c r="DB149">
        <v>1</v>
      </c>
      <c r="DC149">
        <v>2</v>
      </c>
      <c r="DD149">
        <v>1</v>
      </c>
      <c r="DE149">
        <v>2</v>
      </c>
      <c r="DF149">
        <v>2</v>
      </c>
      <c r="DG149">
        <v>1</v>
      </c>
      <c r="DH149">
        <v>2</v>
      </c>
      <c r="DI149">
        <v>2</v>
      </c>
      <c r="DJ149">
        <v>1</v>
      </c>
      <c r="DK149">
        <v>1</v>
      </c>
      <c r="DL149">
        <v>2</v>
      </c>
      <c r="DM149">
        <v>1</v>
      </c>
      <c r="DN149">
        <v>1</v>
      </c>
      <c r="DO149">
        <v>2</v>
      </c>
      <c r="DP149">
        <v>1</v>
      </c>
      <c r="DQ149">
        <v>1</v>
      </c>
      <c r="DR149">
        <v>1</v>
      </c>
      <c r="DS149">
        <v>1</v>
      </c>
      <c r="DT149">
        <v>2</v>
      </c>
      <c r="DU149">
        <v>1</v>
      </c>
      <c r="DV149">
        <v>2</v>
      </c>
      <c r="DW149">
        <v>1</v>
      </c>
      <c r="DX149">
        <v>2</v>
      </c>
      <c r="DY149">
        <v>1</v>
      </c>
      <c r="DZ149">
        <v>2</v>
      </c>
      <c r="EA149">
        <v>1</v>
      </c>
      <c r="EB149">
        <v>2</v>
      </c>
      <c r="EC149">
        <v>1</v>
      </c>
      <c r="ED149">
        <v>1</v>
      </c>
      <c r="EE149">
        <v>1</v>
      </c>
      <c r="EF149">
        <v>2</v>
      </c>
      <c r="EG149">
        <v>1</v>
      </c>
      <c r="EH149">
        <v>1</v>
      </c>
      <c r="EI149">
        <v>1</v>
      </c>
      <c r="EJ149">
        <v>1</v>
      </c>
      <c r="EK149">
        <v>1</v>
      </c>
      <c r="EL149">
        <v>1</v>
      </c>
      <c r="EM149">
        <v>1</v>
      </c>
      <c r="EN149">
        <v>1</v>
      </c>
      <c r="EO149">
        <v>1</v>
      </c>
      <c r="EP149">
        <v>1</v>
      </c>
      <c r="EQ149">
        <v>1</v>
      </c>
      <c r="ER149">
        <v>1</v>
      </c>
      <c r="ES149">
        <v>1</v>
      </c>
      <c r="ET149">
        <v>1</v>
      </c>
      <c r="EU149">
        <v>1</v>
      </c>
      <c r="EV149">
        <v>1</v>
      </c>
      <c r="EW149">
        <v>1</v>
      </c>
      <c r="EX149">
        <v>2</v>
      </c>
      <c r="EY149">
        <v>1</v>
      </c>
      <c r="EZ149">
        <v>1</v>
      </c>
      <c r="FA149">
        <v>1</v>
      </c>
      <c r="FB149">
        <v>1</v>
      </c>
      <c r="FC149">
        <v>1</v>
      </c>
      <c r="FD149">
        <v>1</v>
      </c>
      <c r="FE149">
        <v>1</v>
      </c>
      <c r="FF149">
        <v>1</v>
      </c>
      <c r="FG149">
        <v>1</v>
      </c>
      <c r="FH149">
        <v>1</v>
      </c>
      <c r="FI149">
        <v>3</v>
      </c>
      <c r="FJ149">
        <v>1</v>
      </c>
      <c r="FK149">
        <v>2</v>
      </c>
      <c r="FL149">
        <v>3</v>
      </c>
      <c r="FM149">
        <v>2</v>
      </c>
      <c r="FN149">
        <v>2</v>
      </c>
      <c r="FO149">
        <v>3</v>
      </c>
      <c r="FP149">
        <v>2</v>
      </c>
      <c r="FQ149">
        <v>2</v>
      </c>
      <c r="FR149">
        <v>2</v>
      </c>
      <c r="FS149">
        <v>2</v>
      </c>
      <c r="FT149">
        <v>1</v>
      </c>
      <c r="FU149">
        <v>3</v>
      </c>
      <c r="FV149">
        <v>4</v>
      </c>
      <c r="FW149">
        <v>4</v>
      </c>
      <c r="FX149">
        <v>2</v>
      </c>
      <c r="FY149">
        <v>2</v>
      </c>
      <c r="FZ149">
        <v>2</v>
      </c>
      <c r="GA149" s="7" t="str">
        <f t="shared" si="235"/>
        <v>id2812</v>
      </c>
      <c r="GB149" s="25" t="str">
        <f t="shared" si="219"/>
        <v>Female</v>
      </c>
      <c r="GC149" s="5" t="str">
        <f t="shared" si="233"/>
        <v>Female</v>
      </c>
      <c r="GD149" s="5" t="str">
        <f t="shared" si="220"/>
        <v>20</v>
      </c>
      <c r="GE149" s="5" t="str">
        <f t="shared" si="221"/>
        <v>White</v>
      </c>
      <c r="GF149" s="5" t="str">
        <f t="shared" si="222"/>
        <v>notHisp/Lat</v>
      </c>
      <c r="GG149" s="5">
        <f t="shared" si="223"/>
        <v>1</v>
      </c>
      <c r="GH149" s="5">
        <f t="shared" si="224"/>
        <v>0</v>
      </c>
      <c r="GI149" s="5">
        <f t="shared" si="225"/>
        <v>1</v>
      </c>
      <c r="GJ149" s="5">
        <f t="shared" si="226"/>
        <v>0</v>
      </c>
      <c r="GK149" s="5">
        <f t="shared" si="227"/>
        <v>0</v>
      </c>
      <c r="GL149" s="5">
        <f t="shared" si="228"/>
        <v>3</v>
      </c>
      <c r="GM149" s="5">
        <f t="shared" si="229"/>
        <v>3</v>
      </c>
      <c r="GN149" s="5">
        <f t="shared" si="230"/>
        <v>3</v>
      </c>
      <c r="GO149" s="5">
        <f t="shared" si="231"/>
        <v>1</v>
      </c>
      <c r="GP149" s="2"/>
      <c r="GQ149" s="5">
        <f t="shared" si="215"/>
        <v>15</v>
      </c>
      <c r="GR149" s="5">
        <f t="shared" si="216"/>
        <v>15</v>
      </c>
      <c r="GS149" s="5">
        <f t="shared" si="217"/>
        <v>20</v>
      </c>
      <c r="GT149" s="5">
        <f t="shared" si="218"/>
        <v>24</v>
      </c>
      <c r="GU149" s="27" t="s">
        <v>10</v>
      </c>
      <c r="GV149" s="27" t="s">
        <v>10</v>
      </c>
      <c r="GW149" s="27" t="s">
        <v>10</v>
      </c>
      <c r="GX149" s="27" t="s">
        <v>10</v>
      </c>
      <c r="GY149" s="27" t="s">
        <v>10</v>
      </c>
      <c r="GZ149" s="27" t="s">
        <v>10</v>
      </c>
      <c r="HA149" s="27" t="s">
        <v>10</v>
      </c>
      <c r="HB149" s="5">
        <f t="shared" si="234"/>
        <v>12</v>
      </c>
      <c r="HC149" s="5" t="str">
        <f t="shared" si="236"/>
        <v>ok</v>
      </c>
      <c r="HD149" s="23">
        <v>9.9007966862236525E-3</v>
      </c>
      <c r="HE149" s="23">
        <f t="shared" si="237"/>
        <v>4.6151400517234755</v>
      </c>
      <c r="HF149" s="23">
        <v>0.96296296296296291</v>
      </c>
      <c r="HG149" s="23">
        <v>0.55555555555555558</v>
      </c>
      <c r="HH149" s="5">
        <f t="shared" si="238"/>
        <v>32</v>
      </c>
      <c r="HI149" s="5">
        <f t="shared" si="239"/>
        <v>5</v>
      </c>
      <c r="HJ149" s="5">
        <f t="shared" si="240"/>
        <v>7</v>
      </c>
      <c r="HK149" s="5">
        <f t="shared" si="241"/>
        <v>2</v>
      </c>
      <c r="HL149" s="5">
        <f t="shared" si="242"/>
        <v>2</v>
      </c>
      <c r="HM149" s="5">
        <f t="shared" si="243"/>
        <v>10</v>
      </c>
      <c r="HN149" s="5">
        <f t="shared" si="244"/>
        <v>6</v>
      </c>
      <c r="HO149" s="5">
        <f t="shared" si="245"/>
        <v>7</v>
      </c>
      <c r="HP149" s="5">
        <f t="shared" si="246"/>
        <v>10</v>
      </c>
      <c r="HQ149" s="5">
        <f t="shared" si="247"/>
        <v>9</v>
      </c>
    </row>
    <row r="150" spans="1:225" x14ac:dyDescent="0.25">
      <c r="A150" s="22" t="s">
        <v>996</v>
      </c>
      <c r="B150" s="12" t="s">
        <v>764</v>
      </c>
      <c r="C150" s="12" t="s">
        <v>951</v>
      </c>
      <c r="D150" s="12" t="s">
        <v>766</v>
      </c>
      <c r="E150" s="12">
        <v>2</v>
      </c>
      <c r="F150" s="12">
        <v>1</v>
      </c>
      <c r="G150" s="12">
        <v>1</v>
      </c>
      <c r="H150" s="12">
        <v>2</v>
      </c>
      <c r="I150" s="12">
        <v>2</v>
      </c>
      <c r="J150" s="12">
        <v>2</v>
      </c>
      <c r="K150" s="12">
        <v>2</v>
      </c>
      <c r="L150" s="12">
        <v>2</v>
      </c>
      <c r="M150" s="12">
        <v>2</v>
      </c>
      <c r="N150" s="12">
        <v>1</v>
      </c>
      <c r="O150">
        <v>0</v>
      </c>
      <c r="P150">
        <v>0</v>
      </c>
      <c r="Q150">
        <v>0</v>
      </c>
      <c r="R150">
        <v>1</v>
      </c>
      <c r="S150">
        <v>0</v>
      </c>
      <c r="T150">
        <v>0</v>
      </c>
      <c r="U150">
        <v>1</v>
      </c>
      <c r="V150">
        <v>0</v>
      </c>
      <c r="W150">
        <v>0</v>
      </c>
      <c r="X150">
        <v>0</v>
      </c>
      <c r="Y150">
        <v>2</v>
      </c>
      <c r="Z150">
        <v>1</v>
      </c>
      <c r="AA150">
        <v>4</v>
      </c>
      <c r="AB150">
        <v>1</v>
      </c>
      <c r="AC150">
        <v>2</v>
      </c>
      <c r="AD150">
        <v>1</v>
      </c>
      <c r="AE150">
        <v>2</v>
      </c>
      <c r="AF150">
        <v>1</v>
      </c>
      <c r="AG150">
        <v>2</v>
      </c>
      <c r="AH150">
        <v>3</v>
      </c>
      <c r="AI150">
        <v>2</v>
      </c>
      <c r="AJ150">
        <v>1</v>
      </c>
      <c r="AK150">
        <v>4</v>
      </c>
      <c r="AL150">
        <v>3</v>
      </c>
      <c r="AM150">
        <v>1</v>
      </c>
      <c r="AN150">
        <v>2</v>
      </c>
      <c r="AO150">
        <v>1</v>
      </c>
      <c r="AP150">
        <v>1</v>
      </c>
      <c r="AQ150">
        <v>1</v>
      </c>
      <c r="AR150">
        <v>2</v>
      </c>
      <c r="AS150">
        <v>2</v>
      </c>
      <c r="AT150">
        <v>3</v>
      </c>
      <c r="AU150">
        <v>3</v>
      </c>
      <c r="AV150">
        <v>1</v>
      </c>
      <c r="AW150">
        <v>2</v>
      </c>
      <c r="AX150">
        <v>2</v>
      </c>
      <c r="AY150">
        <v>1</v>
      </c>
      <c r="AZ150">
        <v>2</v>
      </c>
      <c r="BA150">
        <v>2</v>
      </c>
      <c r="BB150">
        <v>1</v>
      </c>
      <c r="BC150">
        <v>3</v>
      </c>
      <c r="BD150">
        <v>3</v>
      </c>
      <c r="BE150">
        <v>4</v>
      </c>
      <c r="BF150">
        <v>2</v>
      </c>
      <c r="BG150">
        <v>1</v>
      </c>
      <c r="BH150">
        <v>2</v>
      </c>
      <c r="BI150">
        <v>1</v>
      </c>
      <c r="BJ150">
        <v>2</v>
      </c>
      <c r="BK150">
        <v>2</v>
      </c>
      <c r="BL150">
        <v>3</v>
      </c>
      <c r="BM150">
        <v>4</v>
      </c>
      <c r="BN150">
        <v>1</v>
      </c>
      <c r="BO150">
        <v>2</v>
      </c>
      <c r="BP150">
        <v>1</v>
      </c>
      <c r="BQ150">
        <v>1</v>
      </c>
      <c r="BR150">
        <v>2</v>
      </c>
      <c r="BS150">
        <v>3</v>
      </c>
      <c r="BT150">
        <v>2</v>
      </c>
      <c r="BU150">
        <v>2</v>
      </c>
      <c r="BV150">
        <v>3</v>
      </c>
      <c r="BW150">
        <v>3</v>
      </c>
      <c r="BX150">
        <v>2</v>
      </c>
      <c r="BY150">
        <v>3</v>
      </c>
      <c r="BZ150">
        <v>2</v>
      </c>
      <c r="CA150">
        <v>2</v>
      </c>
      <c r="CB150">
        <v>2</v>
      </c>
      <c r="CC150">
        <v>4</v>
      </c>
      <c r="CD150">
        <v>2</v>
      </c>
      <c r="CE150">
        <v>4</v>
      </c>
      <c r="CF150">
        <v>2</v>
      </c>
      <c r="CG150">
        <v>3</v>
      </c>
      <c r="CH150">
        <v>2</v>
      </c>
      <c r="CI150">
        <v>3</v>
      </c>
      <c r="CJ150">
        <v>4</v>
      </c>
      <c r="CK150">
        <v>2</v>
      </c>
      <c r="CL150">
        <v>2</v>
      </c>
      <c r="CM150">
        <v>2</v>
      </c>
      <c r="CN150">
        <v>1</v>
      </c>
      <c r="CO150">
        <v>0</v>
      </c>
      <c r="CP150">
        <v>1</v>
      </c>
      <c r="CQ150">
        <v>2</v>
      </c>
      <c r="CR150">
        <v>1</v>
      </c>
      <c r="CS150">
        <v>2</v>
      </c>
      <c r="CT150">
        <v>1</v>
      </c>
      <c r="CU150">
        <v>1</v>
      </c>
      <c r="CV150">
        <v>2</v>
      </c>
      <c r="CW150">
        <v>2</v>
      </c>
      <c r="CX150">
        <v>0</v>
      </c>
      <c r="CY150">
        <v>1</v>
      </c>
      <c r="CZ150">
        <v>0</v>
      </c>
      <c r="DA150">
        <v>1</v>
      </c>
      <c r="DB150">
        <v>1</v>
      </c>
      <c r="DC150">
        <v>2</v>
      </c>
      <c r="DD150">
        <v>1</v>
      </c>
      <c r="DE150">
        <v>2</v>
      </c>
      <c r="DF150">
        <v>2</v>
      </c>
      <c r="DG150">
        <v>1</v>
      </c>
      <c r="DH150">
        <v>2</v>
      </c>
      <c r="DI150">
        <v>2</v>
      </c>
      <c r="DJ150">
        <v>1</v>
      </c>
      <c r="DK150">
        <v>1</v>
      </c>
      <c r="DL150">
        <v>2</v>
      </c>
      <c r="DM150">
        <v>1</v>
      </c>
      <c r="DN150">
        <v>1</v>
      </c>
      <c r="DO150">
        <v>2</v>
      </c>
      <c r="DP150">
        <v>1</v>
      </c>
      <c r="DQ150">
        <v>2</v>
      </c>
      <c r="DR150">
        <v>1</v>
      </c>
      <c r="DS150">
        <v>2</v>
      </c>
      <c r="DT150">
        <v>2</v>
      </c>
      <c r="DU150">
        <v>1</v>
      </c>
      <c r="DV150">
        <v>1</v>
      </c>
      <c r="DW150">
        <v>1</v>
      </c>
      <c r="DX150">
        <v>2</v>
      </c>
      <c r="DY150">
        <v>1</v>
      </c>
      <c r="DZ150">
        <v>2</v>
      </c>
      <c r="EA150">
        <v>1</v>
      </c>
      <c r="EB150">
        <v>2</v>
      </c>
      <c r="EC150">
        <v>3</v>
      </c>
      <c r="ED150">
        <v>2</v>
      </c>
      <c r="EE150">
        <v>4</v>
      </c>
      <c r="EF150">
        <v>2</v>
      </c>
      <c r="EG150">
        <v>2</v>
      </c>
      <c r="EH150">
        <v>2</v>
      </c>
      <c r="EI150">
        <v>2</v>
      </c>
      <c r="EJ150">
        <v>3</v>
      </c>
      <c r="EK150">
        <v>2</v>
      </c>
      <c r="EL150">
        <v>2</v>
      </c>
      <c r="EM150">
        <v>3</v>
      </c>
      <c r="EN150">
        <v>2</v>
      </c>
      <c r="EO150">
        <v>5</v>
      </c>
      <c r="EP150">
        <v>3</v>
      </c>
      <c r="EQ150">
        <v>3</v>
      </c>
      <c r="ER150">
        <v>3</v>
      </c>
      <c r="ES150">
        <v>2</v>
      </c>
      <c r="ET150">
        <v>2</v>
      </c>
      <c r="EU150">
        <v>3</v>
      </c>
      <c r="EV150">
        <v>3</v>
      </c>
      <c r="EW150">
        <v>2</v>
      </c>
      <c r="EX150">
        <v>1</v>
      </c>
      <c r="EY150">
        <v>2</v>
      </c>
      <c r="EZ150">
        <v>1</v>
      </c>
      <c r="FA150">
        <v>2</v>
      </c>
      <c r="FB150">
        <v>3</v>
      </c>
      <c r="FC150">
        <v>3</v>
      </c>
      <c r="FD150">
        <v>2</v>
      </c>
      <c r="FE150">
        <v>2</v>
      </c>
      <c r="FF150">
        <v>4</v>
      </c>
      <c r="FG150">
        <v>4</v>
      </c>
      <c r="FH150">
        <v>2</v>
      </c>
      <c r="FI150">
        <v>3</v>
      </c>
      <c r="FJ150">
        <v>3</v>
      </c>
      <c r="FK150">
        <v>2</v>
      </c>
      <c r="FL150">
        <v>2</v>
      </c>
      <c r="FM150">
        <v>1</v>
      </c>
      <c r="FN150">
        <v>2</v>
      </c>
      <c r="FO150">
        <v>3</v>
      </c>
      <c r="FP150">
        <v>3</v>
      </c>
      <c r="FQ150">
        <v>3</v>
      </c>
      <c r="FR150">
        <v>2</v>
      </c>
      <c r="FS150">
        <v>3</v>
      </c>
      <c r="FT150">
        <v>3</v>
      </c>
      <c r="FU150">
        <v>2</v>
      </c>
      <c r="FV150">
        <v>4</v>
      </c>
      <c r="FW150">
        <v>4</v>
      </c>
      <c r="FX150">
        <v>3</v>
      </c>
      <c r="FY150">
        <v>2</v>
      </c>
      <c r="FZ150">
        <v>3</v>
      </c>
      <c r="GA150" s="7" t="str">
        <f t="shared" si="235"/>
        <v>id3924</v>
      </c>
      <c r="GB150" s="25" t="str">
        <f t="shared" si="219"/>
        <v>Female</v>
      </c>
      <c r="GC150" s="5" t="str">
        <f t="shared" si="233"/>
        <v>Female</v>
      </c>
      <c r="GD150" s="5" t="str">
        <f t="shared" si="220"/>
        <v>36</v>
      </c>
      <c r="GE150" s="5" t="str">
        <f t="shared" si="221"/>
        <v>White</v>
      </c>
      <c r="GF150" s="5" t="str">
        <f t="shared" si="222"/>
        <v>notHisp/Lat</v>
      </c>
      <c r="GG150" s="5">
        <f t="shared" si="223"/>
        <v>1</v>
      </c>
      <c r="GH150" s="5">
        <f t="shared" si="224"/>
        <v>1</v>
      </c>
      <c r="GI150" s="5">
        <f t="shared" si="225"/>
        <v>0</v>
      </c>
      <c r="GJ150" s="5">
        <f t="shared" si="226"/>
        <v>0</v>
      </c>
      <c r="GK150" s="5">
        <f t="shared" si="227"/>
        <v>0</v>
      </c>
      <c r="GL150" s="5">
        <f t="shared" si="228"/>
        <v>2</v>
      </c>
      <c r="GM150" s="5">
        <f t="shared" si="229"/>
        <v>2</v>
      </c>
      <c r="GN150" s="5">
        <f t="shared" si="230"/>
        <v>2</v>
      </c>
      <c r="GO150" s="5">
        <f t="shared" si="231"/>
        <v>1</v>
      </c>
      <c r="GP150" s="2"/>
      <c r="GQ150" s="5">
        <f t="shared" si="215"/>
        <v>9</v>
      </c>
      <c r="GR150" s="5">
        <f t="shared" si="216"/>
        <v>11</v>
      </c>
      <c r="GS150" s="5">
        <f t="shared" si="217"/>
        <v>17</v>
      </c>
      <c r="GT150" s="5">
        <f t="shared" si="218"/>
        <v>28</v>
      </c>
      <c r="GU150" s="27" t="s">
        <v>10</v>
      </c>
      <c r="GV150" s="27" t="s">
        <v>10</v>
      </c>
      <c r="GW150" s="27" t="s">
        <v>10</v>
      </c>
      <c r="GX150" s="27" t="s">
        <v>10</v>
      </c>
      <c r="GY150" s="27" t="s">
        <v>10</v>
      </c>
      <c r="GZ150" s="27" t="s">
        <v>10</v>
      </c>
      <c r="HA150" s="27" t="s">
        <v>10</v>
      </c>
      <c r="HB150" s="5">
        <f t="shared" si="234"/>
        <v>23</v>
      </c>
      <c r="HC150" s="5" t="str">
        <f t="shared" si="236"/>
        <v>ok</v>
      </c>
      <c r="HD150" s="23">
        <v>9.8444048118641204E-3</v>
      </c>
      <c r="HE150" s="23">
        <f t="shared" si="237"/>
        <v>4.6208520245983022</v>
      </c>
      <c r="HF150" s="23">
        <v>0.92592592592592593</v>
      </c>
      <c r="HG150" s="23">
        <v>0.55555555555555558</v>
      </c>
      <c r="HH150" s="5">
        <f t="shared" si="238"/>
        <v>75</v>
      </c>
      <c r="HI150" s="5">
        <f t="shared" si="239"/>
        <v>13</v>
      </c>
      <c r="HJ150" s="5">
        <f t="shared" si="240"/>
        <v>15</v>
      </c>
      <c r="HK150" s="5">
        <f t="shared" si="241"/>
        <v>4</v>
      </c>
      <c r="HL150" s="5">
        <f t="shared" si="242"/>
        <v>6</v>
      </c>
      <c r="HM150" s="5">
        <f t="shared" si="243"/>
        <v>11</v>
      </c>
      <c r="HN150" s="5">
        <f t="shared" si="244"/>
        <v>11</v>
      </c>
      <c r="HO150" s="5">
        <f t="shared" si="245"/>
        <v>8</v>
      </c>
      <c r="HP150" s="5">
        <f t="shared" si="246"/>
        <v>7</v>
      </c>
      <c r="HQ150" s="5">
        <f t="shared" si="247"/>
        <v>7</v>
      </c>
    </row>
    <row r="151" spans="1:225" x14ac:dyDescent="0.25">
      <c r="A151" s="22" t="s">
        <v>997</v>
      </c>
      <c r="B151" s="12" t="s">
        <v>764</v>
      </c>
      <c r="C151" s="12" t="s">
        <v>950</v>
      </c>
      <c r="D151" s="12" t="s">
        <v>766</v>
      </c>
      <c r="E151" s="12">
        <v>2</v>
      </c>
      <c r="F151" s="12">
        <v>1</v>
      </c>
      <c r="G151" s="12">
        <v>2</v>
      </c>
      <c r="H151" s="12">
        <v>2</v>
      </c>
      <c r="I151" s="12">
        <v>2</v>
      </c>
      <c r="J151" s="12">
        <v>2</v>
      </c>
      <c r="K151" s="12">
        <v>2</v>
      </c>
      <c r="L151" s="12">
        <v>4</v>
      </c>
      <c r="M151" s="12">
        <v>4</v>
      </c>
      <c r="N151" s="12">
        <v>1</v>
      </c>
      <c r="O151">
        <v>0</v>
      </c>
      <c r="P151">
        <v>0</v>
      </c>
      <c r="Q151">
        <v>0</v>
      </c>
      <c r="R151">
        <v>0</v>
      </c>
      <c r="S151">
        <v>0</v>
      </c>
      <c r="T151">
        <v>0</v>
      </c>
      <c r="U151">
        <v>0</v>
      </c>
      <c r="V151">
        <v>0</v>
      </c>
      <c r="W151">
        <v>0</v>
      </c>
      <c r="X151">
        <v>0</v>
      </c>
      <c r="Y151">
        <v>0</v>
      </c>
      <c r="Z151">
        <v>0</v>
      </c>
      <c r="AA151">
        <v>1</v>
      </c>
      <c r="AB151">
        <v>0</v>
      </c>
      <c r="AC151">
        <v>0</v>
      </c>
      <c r="AD151">
        <v>0</v>
      </c>
      <c r="AE151">
        <v>0</v>
      </c>
      <c r="AF151">
        <v>0</v>
      </c>
      <c r="AG151">
        <v>0</v>
      </c>
      <c r="AH151">
        <v>1</v>
      </c>
      <c r="AI151">
        <v>0</v>
      </c>
      <c r="AJ151">
        <v>4</v>
      </c>
      <c r="AK151">
        <v>4</v>
      </c>
      <c r="AL151">
        <v>2</v>
      </c>
      <c r="AM151">
        <v>1</v>
      </c>
      <c r="AN151">
        <v>1</v>
      </c>
      <c r="AO151">
        <v>1</v>
      </c>
      <c r="AP151">
        <v>1</v>
      </c>
      <c r="AQ151">
        <v>1</v>
      </c>
      <c r="AR151">
        <v>2</v>
      </c>
      <c r="AS151">
        <v>1</v>
      </c>
      <c r="AT151">
        <v>2</v>
      </c>
      <c r="AU151">
        <v>2</v>
      </c>
      <c r="AV151">
        <v>1</v>
      </c>
      <c r="AW151">
        <v>1</v>
      </c>
      <c r="AX151">
        <v>3</v>
      </c>
      <c r="AY151">
        <v>2</v>
      </c>
      <c r="AZ151">
        <v>1</v>
      </c>
      <c r="BA151">
        <v>2</v>
      </c>
      <c r="BB151">
        <v>1</v>
      </c>
      <c r="BC151">
        <v>3</v>
      </c>
      <c r="BD151">
        <v>3</v>
      </c>
      <c r="BE151">
        <v>3</v>
      </c>
      <c r="BF151">
        <v>1</v>
      </c>
      <c r="BG151">
        <v>1</v>
      </c>
      <c r="BH151">
        <v>4</v>
      </c>
      <c r="BI151">
        <v>3</v>
      </c>
      <c r="BJ151">
        <v>3</v>
      </c>
      <c r="BK151">
        <v>2</v>
      </c>
      <c r="BL151">
        <v>1</v>
      </c>
      <c r="BM151">
        <v>3</v>
      </c>
      <c r="BN151">
        <v>4</v>
      </c>
      <c r="BO151">
        <v>4</v>
      </c>
      <c r="BP151">
        <v>3</v>
      </c>
      <c r="BQ151">
        <v>2</v>
      </c>
      <c r="BR151">
        <v>2</v>
      </c>
      <c r="BS151">
        <v>4</v>
      </c>
      <c r="BT151">
        <v>4</v>
      </c>
      <c r="BU151">
        <v>3</v>
      </c>
      <c r="BV151">
        <v>2</v>
      </c>
      <c r="BW151">
        <v>1</v>
      </c>
      <c r="BX151">
        <v>3</v>
      </c>
      <c r="BY151">
        <v>3</v>
      </c>
      <c r="BZ151">
        <v>3</v>
      </c>
      <c r="CA151">
        <v>3</v>
      </c>
      <c r="CB151">
        <v>1</v>
      </c>
      <c r="CC151">
        <v>4</v>
      </c>
      <c r="CD151">
        <v>1</v>
      </c>
      <c r="CE151">
        <v>2</v>
      </c>
      <c r="CF151">
        <v>1</v>
      </c>
      <c r="CG151">
        <v>3</v>
      </c>
      <c r="CH151">
        <v>3</v>
      </c>
      <c r="CI151">
        <v>3</v>
      </c>
      <c r="CJ151">
        <v>3</v>
      </c>
      <c r="CK151">
        <v>3</v>
      </c>
      <c r="CL151">
        <v>1</v>
      </c>
      <c r="CM151">
        <v>2</v>
      </c>
      <c r="CN151">
        <v>1</v>
      </c>
      <c r="CO151">
        <v>1</v>
      </c>
      <c r="CP151">
        <v>1</v>
      </c>
      <c r="CQ151">
        <v>2</v>
      </c>
      <c r="CR151">
        <v>2</v>
      </c>
      <c r="CS151">
        <v>1</v>
      </c>
      <c r="CT151">
        <v>2</v>
      </c>
      <c r="CU151">
        <v>1</v>
      </c>
      <c r="CV151">
        <v>0</v>
      </c>
      <c r="CW151">
        <v>1</v>
      </c>
      <c r="CX151">
        <v>1</v>
      </c>
      <c r="CY151">
        <v>1</v>
      </c>
      <c r="CZ151">
        <v>0</v>
      </c>
      <c r="DA151">
        <v>1</v>
      </c>
      <c r="DB151">
        <v>1</v>
      </c>
      <c r="DC151">
        <v>2</v>
      </c>
      <c r="DD151">
        <v>2</v>
      </c>
      <c r="DE151">
        <v>2</v>
      </c>
      <c r="DF151">
        <v>2</v>
      </c>
      <c r="DG151">
        <v>1</v>
      </c>
      <c r="DH151">
        <v>2</v>
      </c>
      <c r="DI151">
        <v>2</v>
      </c>
      <c r="DJ151">
        <v>1</v>
      </c>
      <c r="DK151">
        <v>2</v>
      </c>
      <c r="DL151">
        <v>2</v>
      </c>
      <c r="DM151">
        <v>2</v>
      </c>
      <c r="DN151">
        <v>1</v>
      </c>
      <c r="DO151">
        <v>2</v>
      </c>
      <c r="DP151">
        <v>2</v>
      </c>
      <c r="DQ151">
        <v>2</v>
      </c>
      <c r="DR151">
        <v>2</v>
      </c>
      <c r="DS151">
        <v>2</v>
      </c>
      <c r="DT151">
        <v>2</v>
      </c>
      <c r="DU151">
        <v>1</v>
      </c>
      <c r="DV151">
        <v>2</v>
      </c>
      <c r="DW151">
        <v>2</v>
      </c>
      <c r="DX151">
        <v>2</v>
      </c>
      <c r="DY151">
        <v>2</v>
      </c>
      <c r="DZ151">
        <v>2</v>
      </c>
      <c r="EA151">
        <v>2</v>
      </c>
      <c r="EB151">
        <v>2</v>
      </c>
      <c r="EC151">
        <v>1</v>
      </c>
      <c r="ED151">
        <v>1</v>
      </c>
      <c r="EE151">
        <v>1</v>
      </c>
      <c r="EF151">
        <v>1</v>
      </c>
      <c r="EG151">
        <v>3</v>
      </c>
      <c r="EH151">
        <v>1</v>
      </c>
      <c r="EI151">
        <v>4</v>
      </c>
      <c r="EJ151">
        <v>1</v>
      </c>
      <c r="EK151">
        <v>2</v>
      </c>
      <c r="EL151">
        <v>2</v>
      </c>
      <c r="EM151">
        <v>1</v>
      </c>
      <c r="EN151">
        <v>1</v>
      </c>
      <c r="EO151">
        <v>4</v>
      </c>
      <c r="EP151">
        <v>2</v>
      </c>
      <c r="EQ151">
        <v>2</v>
      </c>
      <c r="ER151">
        <v>4</v>
      </c>
      <c r="ES151">
        <v>1</v>
      </c>
      <c r="ET151">
        <v>1</v>
      </c>
      <c r="EU151">
        <v>1</v>
      </c>
      <c r="EV151">
        <v>2</v>
      </c>
      <c r="EW151">
        <v>1</v>
      </c>
      <c r="EX151">
        <v>1</v>
      </c>
      <c r="EY151">
        <v>1</v>
      </c>
      <c r="EZ151">
        <v>1</v>
      </c>
      <c r="FA151">
        <v>1</v>
      </c>
      <c r="FB151">
        <v>3</v>
      </c>
      <c r="FC151">
        <v>1</v>
      </c>
      <c r="FD151">
        <v>1</v>
      </c>
      <c r="FE151">
        <v>1</v>
      </c>
      <c r="FF151">
        <v>2</v>
      </c>
      <c r="FG151">
        <v>1</v>
      </c>
      <c r="FH151">
        <v>1</v>
      </c>
      <c r="FI151">
        <v>4</v>
      </c>
      <c r="FJ151">
        <v>1</v>
      </c>
      <c r="FK151">
        <v>1</v>
      </c>
      <c r="FL151">
        <v>3</v>
      </c>
      <c r="FM151">
        <v>1</v>
      </c>
      <c r="FN151">
        <v>3</v>
      </c>
      <c r="FO151">
        <v>2</v>
      </c>
      <c r="FP151">
        <v>4</v>
      </c>
      <c r="FQ151">
        <v>1</v>
      </c>
      <c r="FR151">
        <v>1</v>
      </c>
      <c r="FS151">
        <v>2</v>
      </c>
      <c r="FT151">
        <v>1</v>
      </c>
      <c r="FU151">
        <v>3</v>
      </c>
      <c r="FV151">
        <v>2</v>
      </c>
      <c r="FW151">
        <v>4</v>
      </c>
      <c r="FX151">
        <v>2</v>
      </c>
      <c r="FY151">
        <v>1</v>
      </c>
      <c r="FZ151">
        <v>4</v>
      </c>
      <c r="GA151" s="7" t="str">
        <f t="shared" si="235"/>
        <v>id8273</v>
      </c>
      <c r="GB151" s="25" t="str">
        <f t="shared" si="219"/>
        <v>Female</v>
      </c>
      <c r="GC151" s="5" t="str">
        <f t="shared" si="233"/>
        <v>Female</v>
      </c>
      <c r="GD151" s="5" t="str">
        <f t="shared" si="220"/>
        <v>28</v>
      </c>
      <c r="GE151" s="5" t="str">
        <f t="shared" si="221"/>
        <v>White</v>
      </c>
      <c r="GF151" s="5" t="str">
        <f t="shared" si="222"/>
        <v>notHisp/Lat</v>
      </c>
      <c r="GG151" s="5">
        <f t="shared" si="223"/>
        <v>1</v>
      </c>
      <c r="GH151" s="5">
        <f t="shared" si="224"/>
        <v>0</v>
      </c>
      <c r="GI151" s="5">
        <f t="shared" si="225"/>
        <v>0</v>
      </c>
      <c r="GJ151" s="5">
        <f t="shared" si="226"/>
        <v>0</v>
      </c>
      <c r="GK151" s="5">
        <f t="shared" si="227"/>
        <v>0</v>
      </c>
      <c r="GL151" s="5">
        <f t="shared" si="228"/>
        <v>2</v>
      </c>
      <c r="GM151" s="5">
        <f t="shared" si="229"/>
        <v>4</v>
      </c>
      <c r="GN151" s="5">
        <f t="shared" si="230"/>
        <v>4</v>
      </c>
      <c r="GO151" s="5">
        <f t="shared" si="231"/>
        <v>1</v>
      </c>
      <c r="GP151" s="2"/>
      <c r="GQ151" s="5">
        <f t="shared" si="215"/>
        <v>11</v>
      </c>
      <c r="GR151" s="5">
        <f t="shared" si="216"/>
        <v>12</v>
      </c>
      <c r="GS151" s="5">
        <f t="shared" si="217"/>
        <v>19</v>
      </c>
      <c r="GT151" s="5">
        <f t="shared" si="218"/>
        <v>26</v>
      </c>
      <c r="GU151" s="27" t="s">
        <v>10</v>
      </c>
      <c r="GV151" s="27" t="s">
        <v>10</v>
      </c>
      <c r="GW151" s="27" t="s">
        <v>10</v>
      </c>
      <c r="GX151" s="27" t="s">
        <v>10</v>
      </c>
      <c r="GY151" s="27" t="s">
        <v>10</v>
      </c>
      <c r="GZ151" s="27" t="s">
        <v>10</v>
      </c>
      <c r="HA151" s="27" t="s">
        <v>10</v>
      </c>
      <c r="HB151" s="5">
        <f t="shared" si="234"/>
        <v>16</v>
      </c>
      <c r="HC151" s="5" t="str">
        <f t="shared" si="236"/>
        <v>ok</v>
      </c>
      <c r="HD151" s="23">
        <v>4.6467882019115826E-4</v>
      </c>
      <c r="HE151" s="23">
        <f t="shared" si="237"/>
        <v>7.6741641002927876</v>
      </c>
      <c r="HF151" s="23">
        <v>1</v>
      </c>
      <c r="HG151" s="23">
        <v>0.88888888888888884</v>
      </c>
      <c r="HH151" s="5">
        <f t="shared" si="238"/>
        <v>49</v>
      </c>
      <c r="HI151" s="5">
        <f t="shared" si="239"/>
        <v>13</v>
      </c>
      <c r="HJ151" s="5">
        <f t="shared" si="240"/>
        <v>8</v>
      </c>
      <c r="HK151" s="5">
        <f t="shared" si="241"/>
        <v>2</v>
      </c>
      <c r="HL151" s="5">
        <f t="shared" si="242"/>
        <v>3</v>
      </c>
      <c r="HM151" s="5">
        <f t="shared" si="243"/>
        <v>9</v>
      </c>
      <c r="HN151" s="5">
        <f t="shared" si="244"/>
        <v>4</v>
      </c>
      <c r="HO151" s="5">
        <f t="shared" si="245"/>
        <v>4</v>
      </c>
      <c r="HP151" s="5">
        <f t="shared" si="246"/>
        <v>13</v>
      </c>
      <c r="HQ151" s="5">
        <f t="shared" si="247"/>
        <v>4</v>
      </c>
    </row>
    <row r="152" spans="1:225" x14ac:dyDescent="0.25">
      <c r="A152" s="22" t="s">
        <v>998</v>
      </c>
      <c r="B152" s="12" t="s">
        <v>764</v>
      </c>
      <c r="C152" s="12" t="s">
        <v>944</v>
      </c>
      <c r="D152" s="12" t="s">
        <v>766</v>
      </c>
      <c r="E152" s="12">
        <v>2</v>
      </c>
      <c r="F152" s="12">
        <v>2</v>
      </c>
      <c r="G152" s="12">
        <v>2</v>
      </c>
      <c r="H152" s="12">
        <v>2</v>
      </c>
      <c r="I152" s="12">
        <v>2</v>
      </c>
      <c r="J152" s="12">
        <v>2</v>
      </c>
      <c r="K152" s="12">
        <v>2</v>
      </c>
      <c r="L152" s="12">
        <v>3</v>
      </c>
      <c r="M152" s="12">
        <v>4</v>
      </c>
      <c r="N152" s="12">
        <v>2</v>
      </c>
      <c r="O152">
        <v>1</v>
      </c>
      <c r="P152">
        <v>1</v>
      </c>
      <c r="Q152">
        <v>0</v>
      </c>
      <c r="R152">
        <v>1</v>
      </c>
      <c r="S152">
        <v>1</v>
      </c>
      <c r="T152">
        <v>0</v>
      </c>
      <c r="U152">
        <v>0</v>
      </c>
      <c r="V152">
        <v>2</v>
      </c>
      <c r="W152">
        <v>0</v>
      </c>
      <c r="X152">
        <v>0</v>
      </c>
      <c r="Y152">
        <v>0</v>
      </c>
      <c r="Z152">
        <v>1</v>
      </c>
      <c r="AA152">
        <v>1</v>
      </c>
      <c r="AB152">
        <v>0</v>
      </c>
      <c r="AC152">
        <v>1</v>
      </c>
      <c r="AD152">
        <v>0</v>
      </c>
      <c r="AE152">
        <v>1</v>
      </c>
      <c r="AF152">
        <v>1</v>
      </c>
      <c r="AG152">
        <v>1</v>
      </c>
      <c r="AH152">
        <v>2</v>
      </c>
      <c r="AI152">
        <v>0</v>
      </c>
      <c r="AJ152">
        <v>1</v>
      </c>
      <c r="AK152">
        <v>4</v>
      </c>
      <c r="AL152">
        <v>3</v>
      </c>
      <c r="AM152">
        <v>1</v>
      </c>
      <c r="AN152">
        <v>2</v>
      </c>
      <c r="AO152">
        <v>3</v>
      </c>
      <c r="AP152">
        <v>2</v>
      </c>
      <c r="AQ152">
        <v>1</v>
      </c>
      <c r="AR152">
        <v>2</v>
      </c>
      <c r="AS152">
        <v>3</v>
      </c>
      <c r="AT152">
        <v>2</v>
      </c>
      <c r="AU152">
        <v>3</v>
      </c>
      <c r="AV152">
        <v>1</v>
      </c>
      <c r="AW152">
        <v>3</v>
      </c>
      <c r="AX152">
        <v>4</v>
      </c>
      <c r="AY152">
        <v>1</v>
      </c>
      <c r="AZ152">
        <v>1</v>
      </c>
      <c r="BA152">
        <v>1</v>
      </c>
      <c r="BB152">
        <v>1</v>
      </c>
      <c r="BC152">
        <v>4</v>
      </c>
      <c r="BD152">
        <v>4</v>
      </c>
      <c r="BE152">
        <v>4</v>
      </c>
      <c r="BF152">
        <v>2</v>
      </c>
      <c r="BG152">
        <v>1</v>
      </c>
      <c r="BH152">
        <v>4</v>
      </c>
      <c r="BI152">
        <v>1</v>
      </c>
      <c r="BJ152">
        <v>2</v>
      </c>
      <c r="BK152">
        <v>2</v>
      </c>
      <c r="BL152">
        <v>1</v>
      </c>
      <c r="BM152">
        <v>4</v>
      </c>
      <c r="BN152">
        <v>4</v>
      </c>
      <c r="BO152">
        <v>4</v>
      </c>
      <c r="BP152">
        <v>2</v>
      </c>
      <c r="BQ152">
        <v>4</v>
      </c>
      <c r="BR152">
        <v>3</v>
      </c>
      <c r="BS152">
        <v>4</v>
      </c>
      <c r="BT152">
        <v>4</v>
      </c>
      <c r="BU152">
        <v>1</v>
      </c>
      <c r="BV152">
        <v>4</v>
      </c>
      <c r="BW152">
        <v>2</v>
      </c>
      <c r="BX152">
        <v>1</v>
      </c>
      <c r="BY152">
        <v>1</v>
      </c>
      <c r="BZ152">
        <v>1</v>
      </c>
      <c r="CA152">
        <v>4</v>
      </c>
      <c r="CB152">
        <v>1</v>
      </c>
      <c r="CC152">
        <v>1</v>
      </c>
      <c r="CD152">
        <v>1</v>
      </c>
      <c r="CE152">
        <v>2</v>
      </c>
      <c r="CF152">
        <v>2</v>
      </c>
      <c r="CG152">
        <v>4</v>
      </c>
      <c r="CH152">
        <v>1</v>
      </c>
      <c r="CI152">
        <v>2</v>
      </c>
      <c r="CJ152">
        <v>4</v>
      </c>
      <c r="CK152">
        <v>4</v>
      </c>
      <c r="CL152">
        <v>2</v>
      </c>
      <c r="CM152">
        <v>2</v>
      </c>
      <c r="CN152">
        <v>2</v>
      </c>
      <c r="CO152">
        <v>0</v>
      </c>
      <c r="CP152">
        <v>2</v>
      </c>
      <c r="CQ152">
        <v>0</v>
      </c>
      <c r="CR152">
        <v>2</v>
      </c>
      <c r="CS152">
        <v>2</v>
      </c>
      <c r="CT152">
        <v>0</v>
      </c>
      <c r="CU152">
        <v>2</v>
      </c>
      <c r="CV152">
        <v>2</v>
      </c>
      <c r="CW152">
        <v>2</v>
      </c>
      <c r="CX152">
        <v>0</v>
      </c>
      <c r="CY152">
        <v>2</v>
      </c>
      <c r="CZ152">
        <v>0</v>
      </c>
      <c r="DA152">
        <v>0</v>
      </c>
      <c r="DB152">
        <v>1</v>
      </c>
      <c r="DC152">
        <v>2</v>
      </c>
      <c r="DD152">
        <v>2</v>
      </c>
      <c r="DE152">
        <v>2</v>
      </c>
      <c r="DF152">
        <v>2</v>
      </c>
      <c r="DG152">
        <v>1</v>
      </c>
      <c r="DH152">
        <v>2</v>
      </c>
      <c r="DI152">
        <v>2</v>
      </c>
      <c r="DJ152">
        <v>1</v>
      </c>
      <c r="DK152">
        <v>2</v>
      </c>
      <c r="DL152">
        <v>2</v>
      </c>
      <c r="DM152">
        <v>1</v>
      </c>
      <c r="DN152">
        <v>1</v>
      </c>
      <c r="DO152">
        <v>2</v>
      </c>
      <c r="DP152">
        <v>1</v>
      </c>
      <c r="DQ152">
        <v>1</v>
      </c>
      <c r="DR152">
        <v>1</v>
      </c>
      <c r="DS152">
        <v>2</v>
      </c>
      <c r="DT152">
        <v>2</v>
      </c>
      <c r="DU152">
        <v>1</v>
      </c>
      <c r="DV152">
        <v>2</v>
      </c>
      <c r="DW152">
        <v>1</v>
      </c>
      <c r="DX152">
        <v>2</v>
      </c>
      <c r="DY152">
        <v>1</v>
      </c>
      <c r="DZ152">
        <v>2</v>
      </c>
      <c r="EA152">
        <v>1</v>
      </c>
      <c r="EB152">
        <v>2</v>
      </c>
      <c r="EC152">
        <v>5</v>
      </c>
      <c r="ED152">
        <v>3</v>
      </c>
      <c r="EE152">
        <v>5</v>
      </c>
      <c r="EF152">
        <v>4</v>
      </c>
      <c r="EG152">
        <v>5</v>
      </c>
      <c r="EH152">
        <v>1</v>
      </c>
      <c r="EI152">
        <v>3</v>
      </c>
      <c r="EJ152">
        <v>4</v>
      </c>
      <c r="EK152">
        <v>4</v>
      </c>
      <c r="EL152">
        <v>3</v>
      </c>
      <c r="EM152">
        <v>2</v>
      </c>
      <c r="EN152">
        <v>2</v>
      </c>
      <c r="EO152">
        <v>4</v>
      </c>
      <c r="EP152">
        <v>5</v>
      </c>
      <c r="EQ152">
        <v>4</v>
      </c>
      <c r="ER152">
        <v>5</v>
      </c>
      <c r="ES152">
        <v>1</v>
      </c>
      <c r="ET152">
        <v>2</v>
      </c>
      <c r="EU152">
        <v>1</v>
      </c>
      <c r="EV152">
        <v>5</v>
      </c>
      <c r="EW152">
        <v>3</v>
      </c>
      <c r="EX152">
        <v>5</v>
      </c>
      <c r="EY152">
        <v>3</v>
      </c>
      <c r="EZ152">
        <v>1</v>
      </c>
      <c r="FA152">
        <v>4</v>
      </c>
      <c r="FB152">
        <v>5</v>
      </c>
      <c r="FC152">
        <v>5</v>
      </c>
      <c r="FD152">
        <v>4</v>
      </c>
      <c r="FE152">
        <v>1</v>
      </c>
      <c r="FF152">
        <v>3</v>
      </c>
      <c r="FG152">
        <v>1</v>
      </c>
      <c r="FH152">
        <v>1</v>
      </c>
      <c r="FI152">
        <v>4</v>
      </c>
      <c r="FJ152">
        <v>1</v>
      </c>
      <c r="FK152">
        <v>1</v>
      </c>
      <c r="FL152">
        <v>3</v>
      </c>
      <c r="FM152">
        <v>2</v>
      </c>
      <c r="FN152">
        <v>3</v>
      </c>
      <c r="FO152">
        <v>4</v>
      </c>
      <c r="FP152">
        <v>4</v>
      </c>
      <c r="FQ152">
        <v>1</v>
      </c>
      <c r="FR152">
        <v>1</v>
      </c>
      <c r="FS152">
        <v>4</v>
      </c>
      <c r="FT152">
        <v>4</v>
      </c>
      <c r="FU152">
        <v>3</v>
      </c>
      <c r="FV152">
        <v>4</v>
      </c>
      <c r="FW152">
        <v>4</v>
      </c>
      <c r="FX152">
        <v>4</v>
      </c>
      <c r="FY152">
        <v>1</v>
      </c>
      <c r="FZ152">
        <v>4</v>
      </c>
      <c r="GA152" s="7" t="str">
        <f t="shared" si="235"/>
        <v>id8072</v>
      </c>
      <c r="GB152" s="25" t="str">
        <f t="shared" si="219"/>
        <v>Female</v>
      </c>
      <c r="GC152" s="5" t="str">
        <f t="shared" si="233"/>
        <v>Female</v>
      </c>
      <c r="GD152" s="5" t="str">
        <f t="shared" si="220"/>
        <v>29</v>
      </c>
      <c r="GE152" s="5" t="str">
        <f t="shared" si="221"/>
        <v>White</v>
      </c>
      <c r="GF152" s="5" t="str">
        <f t="shared" si="222"/>
        <v>notHisp/Lat</v>
      </c>
      <c r="GG152" s="5">
        <f t="shared" si="223"/>
        <v>0</v>
      </c>
      <c r="GH152" s="5">
        <f t="shared" si="224"/>
        <v>0</v>
      </c>
      <c r="GI152" s="5">
        <f t="shared" si="225"/>
        <v>0</v>
      </c>
      <c r="GJ152" s="5">
        <f t="shared" si="226"/>
        <v>0</v>
      </c>
      <c r="GK152" s="5">
        <f t="shared" si="227"/>
        <v>0</v>
      </c>
      <c r="GL152" s="5">
        <f t="shared" si="228"/>
        <v>2</v>
      </c>
      <c r="GM152" s="5">
        <f t="shared" si="229"/>
        <v>3</v>
      </c>
      <c r="GN152" s="5">
        <f t="shared" si="230"/>
        <v>4</v>
      </c>
      <c r="GO152" s="5">
        <f t="shared" si="231"/>
        <v>2</v>
      </c>
      <c r="GP152" s="2"/>
      <c r="GQ152" s="5">
        <f t="shared" si="215"/>
        <v>8</v>
      </c>
      <c r="GR152" s="5">
        <f t="shared" si="216"/>
        <v>7</v>
      </c>
      <c r="GS152" s="5">
        <f t="shared" si="217"/>
        <v>16</v>
      </c>
      <c r="GT152" s="5">
        <f t="shared" si="218"/>
        <v>28</v>
      </c>
      <c r="GU152" s="27" t="s">
        <v>10</v>
      </c>
      <c r="GV152" s="27" t="s">
        <v>10</v>
      </c>
      <c r="GW152" s="27" t="s">
        <v>10</v>
      </c>
      <c r="GX152" s="27" t="s">
        <v>10</v>
      </c>
      <c r="GY152" s="27" t="s">
        <v>10</v>
      </c>
      <c r="GZ152" s="27" t="s">
        <v>10</v>
      </c>
      <c r="HA152" s="27" t="s">
        <v>10</v>
      </c>
      <c r="HB152" s="5">
        <f t="shared" si="234"/>
        <v>32</v>
      </c>
      <c r="HC152" s="5" t="str">
        <f t="shared" si="236"/>
        <v>ok</v>
      </c>
      <c r="HD152" s="23">
        <v>3.887578360113175E-3</v>
      </c>
      <c r="HE152" s="23">
        <f t="shared" si="237"/>
        <v>5.549968844737637</v>
      </c>
      <c r="HF152" s="23">
        <v>1</v>
      </c>
      <c r="HG152" s="23">
        <v>0.55555555555555558</v>
      </c>
      <c r="HH152" s="5">
        <f t="shared" si="238"/>
        <v>102</v>
      </c>
      <c r="HI152" s="5">
        <f t="shared" si="239"/>
        <v>21</v>
      </c>
      <c r="HJ152" s="5">
        <f t="shared" si="240"/>
        <v>23</v>
      </c>
      <c r="HK152" s="5">
        <f t="shared" si="241"/>
        <v>3</v>
      </c>
      <c r="HL152" s="5">
        <f t="shared" si="242"/>
        <v>4</v>
      </c>
      <c r="HM152" s="5">
        <f t="shared" si="243"/>
        <v>7</v>
      </c>
      <c r="HN152" s="5">
        <f t="shared" si="244"/>
        <v>5</v>
      </c>
      <c r="HO152" s="5">
        <f t="shared" si="245"/>
        <v>4</v>
      </c>
      <c r="HP152" s="5">
        <f t="shared" si="246"/>
        <v>4</v>
      </c>
      <c r="HQ152" s="5">
        <f t="shared" si="247"/>
        <v>4</v>
      </c>
    </row>
    <row r="153" spans="1:225" x14ac:dyDescent="0.25">
      <c r="A153" s="22" t="s">
        <v>999</v>
      </c>
      <c r="B153" s="12" t="s">
        <v>764</v>
      </c>
      <c r="C153" s="12" t="s">
        <v>950</v>
      </c>
      <c r="D153" s="12" t="s">
        <v>766</v>
      </c>
      <c r="E153" s="12">
        <v>1</v>
      </c>
      <c r="F153" s="12">
        <v>1</v>
      </c>
      <c r="G153" s="12">
        <v>1</v>
      </c>
      <c r="H153" s="12">
        <v>2</v>
      </c>
      <c r="I153" s="12">
        <v>2</v>
      </c>
      <c r="J153" s="12">
        <v>2</v>
      </c>
      <c r="K153" s="12">
        <v>2</v>
      </c>
      <c r="L153" s="12">
        <v>3</v>
      </c>
      <c r="M153" s="12">
        <v>2</v>
      </c>
      <c r="N153" s="12">
        <v>3</v>
      </c>
      <c r="O153">
        <v>1</v>
      </c>
      <c r="P153">
        <v>0</v>
      </c>
      <c r="Q153">
        <v>2</v>
      </c>
      <c r="R153">
        <v>1</v>
      </c>
      <c r="S153">
        <v>1</v>
      </c>
      <c r="T153">
        <v>1</v>
      </c>
      <c r="U153">
        <v>1</v>
      </c>
      <c r="V153">
        <v>2</v>
      </c>
      <c r="W153">
        <v>0</v>
      </c>
      <c r="X153">
        <v>0</v>
      </c>
      <c r="Y153">
        <v>1</v>
      </c>
      <c r="Z153">
        <v>1</v>
      </c>
      <c r="AA153">
        <v>3</v>
      </c>
      <c r="AB153">
        <v>2</v>
      </c>
      <c r="AC153">
        <v>2</v>
      </c>
      <c r="AD153">
        <v>1</v>
      </c>
      <c r="AE153">
        <v>0</v>
      </c>
      <c r="AF153">
        <v>1</v>
      </c>
      <c r="AG153">
        <v>2</v>
      </c>
      <c r="AH153">
        <v>3</v>
      </c>
      <c r="AI153">
        <v>0</v>
      </c>
      <c r="AJ153">
        <v>2</v>
      </c>
      <c r="AK153">
        <v>4</v>
      </c>
      <c r="AL153">
        <v>2</v>
      </c>
      <c r="AM153">
        <v>2</v>
      </c>
      <c r="AN153">
        <v>1</v>
      </c>
      <c r="AO153">
        <v>3</v>
      </c>
      <c r="AP153">
        <v>2</v>
      </c>
      <c r="AQ153">
        <v>1</v>
      </c>
      <c r="AR153">
        <v>1</v>
      </c>
      <c r="AS153">
        <v>2</v>
      </c>
      <c r="AT153">
        <v>2</v>
      </c>
      <c r="AU153">
        <v>3</v>
      </c>
      <c r="AV153">
        <v>1</v>
      </c>
      <c r="AW153">
        <v>3</v>
      </c>
      <c r="AX153">
        <v>2</v>
      </c>
      <c r="AY153">
        <v>2</v>
      </c>
      <c r="AZ153">
        <v>2</v>
      </c>
      <c r="BA153">
        <v>1</v>
      </c>
      <c r="BB153">
        <v>1</v>
      </c>
      <c r="BC153">
        <v>2</v>
      </c>
      <c r="BD153">
        <v>3</v>
      </c>
      <c r="BE153">
        <v>3</v>
      </c>
      <c r="BF153">
        <v>2</v>
      </c>
      <c r="BG153">
        <v>1</v>
      </c>
      <c r="BH153">
        <v>2</v>
      </c>
      <c r="BI153">
        <v>3</v>
      </c>
      <c r="BJ153">
        <v>3</v>
      </c>
      <c r="BK153">
        <v>2</v>
      </c>
      <c r="BL153">
        <v>3</v>
      </c>
      <c r="BM153">
        <v>4</v>
      </c>
      <c r="BN153">
        <v>2</v>
      </c>
      <c r="BO153">
        <v>2</v>
      </c>
      <c r="BP153">
        <v>2</v>
      </c>
      <c r="BQ153">
        <v>4</v>
      </c>
      <c r="BR153">
        <v>3</v>
      </c>
      <c r="BS153">
        <v>4</v>
      </c>
      <c r="BT153">
        <v>3</v>
      </c>
      <c r="BU153">
        <v>2</v>
      </c>
      <c r="BV153">
        <v>3</v>
      </c>
      <c r="BW153">
        <v>3</v>
      </c>
      <c r="BX153">
        <v>3</v>
      </c>
      <c r="BY153">
        <v>3</v>
      </c>
      <c r="BZ153">
        <v>2</v>
      </c>
      <c r="CA153">
        <v>3</v>
      </c>
      <c r="CB153">
        <v>2</v>
      </c>
      <c r="CC153">
        <v>2</v>
      </c>
      <c r="CD153">
        <v>2</v>
      </c>
      <c r="CE153">
        <v>3</v>
      </c>
      <c r="CF153">
        <v>3</v>
      </c>
      <c r="CG153">
        <v>3</v>
      </c>
      <c r="CH153">
        <v>2</v>
      </c>
      <c r="CI153">
        <v>3</v>
      </c>
      <c r="CJ153">
        <v>2</v>
      </c>
      <c r="CK153">
        <v>2</v>
      </c>
      <c r="CL153">
        <v>2</v>
      </c>
      <c r="CM153">
        <v>2</v>
      </c>
      <c r="CN153">
        <v>1</v>
      </c>
      <c r="CO153">
        <v>1</v>
      </c>
      <c r="CP153">
        <v>2</v>
      </c>
      <c r="CQ153">
        <v>1</v>
      </c>
      <c r="CR153">
        <v>2</v>
      </c>
      <c r="CS153">
        <v>2</v>
      </c>
      <c r="CT153">
        <v>1</v>
      </c>
      <c r="CU153">
        <v>2</v>
      </c>
      <c r="CV153">
        <v>2</v>
      </c>
      <c r="CW153">
        <v>1</v>
      </c>
      <c r="CX153">
        <v>1</v>
      </c>
      <c r="CY153">
        <v>0</v>
      </c>
      <c r="CZ153">
        <v>1</v>
      </c>
      <c r="DA153">
        <v>2</v>
      </c>
      <c r="DB153">
        <v>1</v>
      </c>
      <c r="DC153">
        <v>2</v>
      </c>
      <c r="DD153">
        <v>1</v>
      </c>
      <c r="DE153">
        <v>2</v>
      </c>
      <c r="DF153">
        <v>2</v>
      </c>
      <c r="DG153">
        <v>1</v>
      </c>
      <c r="DH153">
        <v>2</v>
      </c>
      <c r="DI153">
        <v>2</v>
      </c>
      <c r="DJ153">
        <v>1</v>
      </c>
      <c r="DK153">
        <v>1</v>
      </c>
      <c r="DL153">
        <v>2</v>
      </c>
      <c r="DM153">
        <v>1</v>
      </c>
      <c r="DN153">
        <v>1</v>
      </c>
      <c r="DO153">
        <v>1</v>
      </c>
      <c r="DP153">
        <v>1</v>
      </c>
      <c r="DQ153">
        <v>1</v>
      </c>
      <c r="DR153">
        <v>1</v>
      </c>
      <c r="DS153">
        <v>1</v>
      </c>
      <c r="DT153">
        <v>2</v>
      </c>
      <c r="DU153">
        <v>1</v>
      </c>
      <c r="DV153">
        <v>1</v>
      </c>
      <c r="DW153">
        <v>1</v>
      </c>
      <c r="DX153">
        <v>1</v>
      </c>
      <c r="DY153">
        <v>1</v>
      </c>
      <c r="DZ153">
        <v>1</v>
      </c>
      <c r="EA153">
        <v>1</v>
      </c>
      <c r="EB153">
        <v>2</v>
      </c>
      <c r="EC153">
        <v>4</v>
      </c>
      <c r="ED153">
        <v>4</v>
      </c>
      <c r="EE153">
        <v>4</v>
      </c>
      <c r="EF153">
        <v>3</v>
      </c>
      <c r="EG153">
        <v>5</v>
      </c>
      <c r="EH153">
        <v>2</v>
      </c>
      <c r="EI153">
        <v>5</v>
      </c>
      <c r="EJ153">
        <v>1</v>
      </c>
      <c r="EK153">
        <v>2</v>
      </c>
      <c r="EL153">
        <v>4</v>
      </c>
      <c r="EM153">
        <v>1</v>
      </c>
      <c r="EN153">
        <v>1</v>
      </c>
      <c r="EO153">
        <v>4</v>
      </c>
      <c r="EP153">
        <v>2</v>
      </c>
      <c r="EQ153">
        <v>2</v>
      </c>
      <c r="ER153">
        <v>4</v>
      </c>
      <c r="ES153">
        <v>2</v>
      </c>
      <c r="ET153">
        <v>3</v>
      </c>
      <c r="EU153">
        <v>1</v>
      </c>
      <c r="EV153">
        <v>4</v>
      </c>
      <c r="EW153">
        <v>2</v>
      </c>
      <c r="EX153">
        <v>2</v>
      </c>
      <c r="EY153">
        <v>2</v>
      </c>
      <c r="EZ153">
        <v>2</v>
      </c>
      <c r="FA153">
        <v>3</v>
      </c>
      <c r="FB153">
        <v>2</v>
      </c>
      <c r="FC153">
        <v>2</v>
      </c>
      <c r="FD153">
        <v>1</v>
      </c>
      <c r="FE153">
        <v>1</v>
      </c>
      <c r="FF153">
        <v>1</v>
      </c>
      <c r="FG153">
        <v>2</v>
      </c>
      <c r="FH153">
        <v>3</v>
      </c>
      <c r="FI153">
        <v>2</v>
      </c>
      <c r="FJ153">
        <v>3</v>
      </c>
      <c r="FK153">
        <v>3</v>
      </c>
      <c r="FL153">
        <v>2</v>
      </c>
      <c r="FM153">
        <v>2</v>
      </c>
      <c r="FN153">
        <v>1</v>
      </c>
      <c r="FO153">
        <v>2</v>
      </c>
      <c r="FP153">
        <v>2</v>
      </c>
      <c r="FQ153">
        <v>3</v>
      </c>
      <c r="FR153">
        <v>3</v>
      </c>
      <c r="FS153">
        <v>3</v>
      </c>
      <c r="FT153">
        <v>2</v>
      </c>
      <c r="FU153">
        <v>4</v>
      </c>
      <c r="FV153">
        <v>4</v>
      </c>
      <c r="FW153">
        <v>2</v>
      </c>
      <c r="FX153">
        <v>2</v>
      </c>
      <c r="FY153">
        <v>3</v>
      </c>
      <c r="FZ153">
        <v>2</v>
      </c>
      <c r="GA153" s="7" t="str">
        <f t="shared" si="235"/>
        <v>id6436</v>
      </c>
      <c r="GB153" s="25" t="str">
        <f t="shared" si="219"/>
        <v>Female</v>
      </c>
      <c r="GC153" s="5" t="str">
        <f t="shared" si="233"/>
        <v>Female</v>
      </c>
      <c r="GD153" s="5" t="str">
        <f t="shared" si="220"/>
        <v>28</v>
      </c>
      <c r="GE153" s="5" t="str">
        <f t="shared" si="221"/>
        <v>White</v>
      </c>
      <c r="GF153" s="5" t="str">
        <f t="shared" si="222"/>
        <v>Hisp/Lat</v>
      </c>
      <c r="GG153" s="5">
        <f t="shared" si="223"/>
        <v>1</v>
      </c>
      <c r="GH153" s="5">
        <f t="shared" si="224"/>
        <v>1</v>
      </c>
      <c r="GI153" s="5">
        <f t="shared" si="225"/>
        <v>0</v>
      </c>
      <c r="GJ153" s="5">
        <f t="shared" si="226"/>
        <v>0</v>
      </c>
      <c r="GK153" s="5">
        <f t="shared" si="227"/>
        <v>0</v>
      </c>
      <c r="GL153" s="5">
        <f t="shared" si="228"/>
        <v>2</v>
      </c>
      <c r="GM153" s="5">
        <f t="shared" si="229"/>
        <v>3</v>
      </c>
      <c r="GN153" s="5">
        <f t="shared" si="230"/>
        <v>2</v>
      </c>
      <c r="GO153" s="5">
        <f t="shared" si="231"/>
        <v>3</v>
      </c>
      <c r="GP153" s="2"/>
      <c r="GQ153" s="5">
        <f t="shared" si="215"/>
        <v>11</v>
      </c>
      <c r="GR153" s="5">
        <f t="shared" si="216"/>
        <v>13</v>
      </c>
      <c r="GS153" s="5">
        <f t="shared" si="217"/>
        <v>15</v>
      </c>
      <c r="GT153" s="5">
        <f t="shared" si="218"/>
        <v>26</v>
      </c>
      <c r="GU153" s="27" t="s">
        <v>10</v>
      </c>
      <c r="GV153" s="27" t="s">
        <v>10</v>
      </c>
      <c r="GW153" s="27" t="s">
        <v>10</v>
      </c>
      <c r="GX153" s="27" t="s">
        <v>10</v>
      </c>
      <c r="GY153" s="27" t="s">
        <v>10</v>
      </c>
      <c r="GZ153" s="27" t="s">
        <v>10</v>
      </c>
      <c r="HA153" s="27" t="s">
        <v>10</v>
      </c>
      <c r="HB153" s="5">
        <f t="shared" si="234"/>
        <v>21</v>
      </c>
      <c r="HC153" s="5" t="str">
        <f t="shared" si="236"/>
        <v>ok</v>
      </c>
      <c r="HD153" s="23">
        <v>4.7288989775267229E-2</v>
      </c>
      <c r="HE153" s="23">
        <f t="shared" si="237"/>
        <v>3.0514777848876404</v>
      </c>
      <c r="HF153" s="23">
        <v>0.92592592592592593</v>
      </c>
      <c r="HG153" s="23">
        <v>0.33333333333333331</v>
      </c>
      <c r="HH153" s="5">
        <f t="shared" si="238"/>
        <v>76</v>
      </c>
      <c r="HI153" s="5">
        <f t="shared" si="239"/>
        <v>17</v>
      </c>
      <c r="HJ153" s="5">
        <f t="shared" si="240"/>
        <v>17</v>
      </c>
      <c r="HK153" s="5">
        <f t="shared" si="241"/>
        <v>5</v>
      </c>
      <c r="HL153" s="5">
        <f t="shared" si="242"/>
        <v>2</v>
      </c>
      <c r="HM153" s="5">
        <f t="shared" si="243"/>
        <v>10</v>
      </c>
      <c r="HN153" s="5">
        <f t="shared" si="244"/>
        <v>10</v>
      </c>
      <c r="HO153" s="5">
        <f t="shared" si="245"/>
        <v>12</v>
      </c>
      <c r="HP153" s="5">
        <f t="shared" si="246"/>
        <v>10</v>
      </c>
      <c r="HQ153" s="5">
        <f t="shared" si="247"/>
        <v>12</v>
      </c>
    </row>
    <row r="154" spans="1:225" x14ac:dyDescent="0.25">
      <c r="A154" s="22" t="s">
        <v>1000</v>
      </c>
      <c r="B154" s="12" t="s">
        <v>777</v>
      </c>
      <c r="C154" s="12" t="s">
        <v>782</v>
      </c>
      <c r="D154" s="12" t="s">
        <v>766</v>
      </c>
      <c r="E154" s="12">
        <v>2</v>
      </c>
      <c r="F154" s="12">
        <v>2</v>
      </c>
      <c r="G154" s="12">
        <v>2</v>
      </c>
      <c r="H154" s="12">
        <v>2</v>
      </c>
      <c r="I154" s="12">
        <v>2</v>
      </c>
      <c r="J154" s="12">
        <v>1</v>
      </c>
      <c r="K154" s="12">
        <v>2</v>
      </c>
      <c r="L154" s="12">
        <v>2</v>
      </c>
      <c r="M154" s="12">
        <v>2</v>
      </c>
      <c r="N154" s="12">
        <v>3</v>
      </c>
      <c r="O154">
        <v>1</v>
      </c>
      <c r="P154">
        <v>1</v>
      </c>
      <c r="Q154">
        <v>1</v>
      </c>
      <c r="R154">
        <v>0</v>
      </c>
      <c r="S154">
        <v>0</v>
      </c>
      <c r="T154">
        <v>0</v>
      </c>
      <c r="U154">
        <v>1</v>
      </c>
      <c r="V154">
        <v>0</v>
      </c>
      <c r="W154">
        <v>0</v>
      </c>
      <c r="X154">
        <v>0</v>
      </c>
      <c r="Y154">
        <v>1</v>
      </c>
      <c r="Z154">
        <v>1</v>
      </c>
      <c r="AA154">
        <v>2</v>
      </c>
      <c r="AB154">
        <v>0</v>
      </c>
      <c r="AC154">
        <v>0</v>
      </c>
      <c r="AD154">
        <v>1</v>
      </c>
      <c r="AE154">
        <v>1</v>
      </c>
      <c r="AF154">
        <v>0</v>
      </c>
      <c r="AG154">
        <v>0</v>
      </c>
      <c r="AH154">
        <v>2</v>
      </c>
      <c r="AI154">
        <v>0</v>
      </c>
      <c r="AJ154">
        <v>1</v>
      </c>
      <c r="AK154">
        <v>4</v>
      </c>
      <c r="AL154">
        <v>2</v>
      </c>
      <c r="AM154">
        <v>1</v>
      </c>
      <c r="AN154">
        <v>2</v>
      </c>
      <c r="AO154">
        <v>1</v>
      </c>
      <c r="AP154">
        <v>1</v>
      </c>
      <c r="AQ154">
        <v>1</v>
      </c>
      <c r="AR154">
        <v>2</v>
      </c>
      <c r="AS154">
        <v>2</v>
      </c>
      <c r="AT154">
        <v>1</v>
      </c>
      <c r="AU154">
        <v>2</v>
      </c>
      <c r="AV154">
        <v>1</v>
      </c>
      <c r="AW154">
        <v>1</v>
      </c>
      <c r="AX154">
        <v>2</v>
      </c>
      <c r="AY154">
        <v>3</v>
      </c>
      <c r="AZ154">
        <v>2</v>
      </c>
      <c r="BA154">
        <v>2</v>
      </c>
      <c r="BB154">
        <v>2</v>
      </c>
      <c r="BC154">
        <v>2</v>
      </c>
      <c r="BD154">
        <v>3</v>
      </c>
      <c r="BE154">
        <v>4</v>
      </c>
      <c r="BF154">
        <v>1</v>
      </c>
      <c r="BG154">
        <v>1</v>
      </c>
      <c r="BH154">
        <v>3</v>
      </c>
      <c r="BI154">
        <v>2</v>
      </c>
      <c r="BJ154">
        <v>3</v>
      </c>
      <c r="BK154">
        <v>3</v>
      </c>
      <c r="BL154">
        <v>2</v>
      </c>
      <c r="BM154">
        <v>3</v>
      </c>
      <c r="BN154">
        <v>3</v>
      </c>
      <c r="BO154">
        <v>3</v>
      </c>
      <c r="BP154">
        <v>3</v>
      </c>
      <c r="BQ154">
        <v>3</v>
      </c>
      <c r="BR154">
        <v>3</v>
      </c>
      <c r="BS154">
        <v>2</v>
      </c>
      <c r="BT154">
        <v>1</v>
      </c>
      <c r="BU154">
        <v>1</v>
      </c>
      <c r="BV154">
        <v>3</v>
      </c>
      <c r="BW154">
        <v>1</v>
      </c>
      <c r="BX154">
        <v>1</v>
      </c>
      <c r="BY154">
        <v>3</v>
      </c>
      <c r="BZ154">
        <v>1</v>
      </c>
      <c r="CA154">
        <v>3</v>
      </c>
      <c r="CB154">
        <v>1</v>
      </c>
      <c r="CC154">
        <v>3</v>
      </c>
      <c r="CD154">
        <v>3</v>
      </c>
      <c r="CE154">
        <v>1</v>
      </c>
      <c r="CF154">
        <v>1</v>
      </c>
      <c r="CG154">
        <v>2</v>
      </c>
      <c r="CH154">
        <v>2</v>
      </c>
      <c r="CI154">
        <v>3</v>
      </c>
      <c r="CJ154">
        <v>1</v>
      </c>
      <c r="CK154">
        <v>3</v>
      </c>
      <c r="CL154">
        <v>2</v>
      </c>
      <c r="CM154">
        <v>2</v>
      </c>
      <c r="CN154">
        <v>2</v>
      </c>
      <c r="CO154">
        <v>0</v>
      </c>
      <c r="CP154">
        <v>2</v>
      </c>
      <c r="CQ154">
        <v>1</v>
      </c>
      <c r="CR154">
        <v>2</v>
      </c>
      <c r="CS154">
        <v>2</v>
      </c>
      <c r="CT154">
        <v>0</v>
      </c>
      <c r="CU154">
        <v>2</v>
      </c>
      <c r="CV154">
        <v>1</v>
      </c>
      <c r="CW154">
        <v>0</v>
      </c>
      <c r="CX154">
        <v>1</v>
      </c>
      <c r="CY154">
        <v>0</v>
      </c>
      <c r="CZ154">
        <v>1</v>
      </c>
      <c r="DA154">
        <v>2</v>
      </c>
      <c r="DB154">
        <v>1</v>
      </c>
      <c r="DC154">
        <v>2</v>
      </c>
      <c r="DD154">
        <v>1</v>
      </c>
      <c r="DE154">
        <v>2</v>
      </c>
      <c r="DF154">
        <v>2</v>
      </c>
      <c r="DG154">
        <v>1</v>
      </c>
      <c r="DH154">
        <v>2</v>
      </c>
      <c r="DI154">
        <v>2</v>
      </c>
      <c r="DJ154">
        <v>1</v>
      </c>
      <c r="DK154">
        <v>2</v>
      </c>
      <c r="DL154">
        <v>2</v>
      </c>
      <c r="DM154">
        <v>2</v>
      </c>
      <c r="DN154">
        <v>1</v>
      </c>
      <c r="DO154">
        <v>2</v>
      </c>
      <c r="DP154">
        <v>2</v>
      </c>
      <c r="DQ154">
        <v>2</v>
      </c>
      <c r="DR154">
        <v>1</v>
      </c>
      <c r="DS154">
        <v>2</v>
      </c>
      <c r="DT154">
        <v>2</v>
      </c>
      <c r="DU154">
        <v>1</v>
      </c>
      <c r="DV154">
        <v>2</v>
      </c>
      <c r="DW154">
        <v>1</v>
      </c>
      <c r="DX154">
        <v>2</v>
      </c>
      <c r="DY154">
        <v>1</v>
      </c>
      <c r="DZ154">
        <v>2</v>
      </c>
      <c r="EA154">
        <v>1</v>
      </c>
      <c r="EB154">
        <v>2</v>
      </c>
      <c r="EC154">
        <v>2</v>
      </c>
      <c r="ED154">
        <v>2</v>
      </c>
      <c r="EE154">
        <v>2</v>
      </c>
      <c r="EF154">
        <v>1</v>
      </c>
      <c r="EG154">
        <v>3</v>
      </c>
      <c r="EH154">
        <v>1</v>
      </c>
      <c r="EI154">
        <v>3</v>
      </c>
      <c r="EJ154">
        <v>2</v>
      </c>
      <c r="EK154">
        <v>2</v>
      </c>
      <c r="EL154">
        <v>1</v>
      </c>
      <c r="EM154">
        <v>1</v>
      </c>
      <c r="EN154">
        <v>1</v>
      </c>
      <c r="EO154">
        <v>1</v>
      </c>
      <c r="EP154">
        <v>2</v>
      </c>
      <c r="EQ154">
        <v>2</v>
      </c>
      <c r="ER154">
        <v>2</v>
      </c>
      <c r="ES154">
        <v>1</v>
      </c>
      <c r="ET154">
        <v>1</v>
      </c>
      <c r="EU154">
        <v>1</v>
      </c>
      <c r="EV154">
        <v>1</v>
      </c>
      <c r="EW154">
        <v>1</v>
      </c>
      <c r="EX154">
        <v>3</v>
      </c>
      <c r="EY154">
        <v>2</v>
      </c>
      <c r="EZ154">
        <v>1</v>
      </c>
      <c r="FA154">
        <v>1</v>
      </c>
      <c r="FB154">
        <v>1</v>
      </c>
      <c r="FC154">
        <v>1</v>
      </c>
      <c r="FD154">
        <v>1</v>
      </c>
      <c r="FE154">
        <v>1</v>
      </c>
      <c r="FF154">
        <v>1</v>
      </c>
      <c r="FG154">
        <v>2</v>
      </c>
      <c r="FH154">
        <v>2</v>
      </c>
      <c r="FI154">
        <v>3</v>
      </c>
      <c r="FJ154">
        <v>2</v>
      </c>
      <c r="FK154">
        <v>2</v>
      </c>
      <c r="FL154">
        <v>3</v>
      </c>
      <c r="FM154">
        <v>2</v>
      </c>
      <c r="FN154">
        <v>3</v>
      </c>
      <c r="FO154">
        <v>2</v>
      </c>
      <c r="FP154">
        <v>3</v>
      </c>
      <c r="FQ154">
        <v>2</v>
      </c>
      <c r="FR154">
        <v>2</v>
      </c>
      <c r="FS154">
        <v>3</v>
      </c>
      <c r="FT154">
        <v>2</v>
      </c>
      <c r="FU154">
        <v>3</v>
      </c>
      <c r="FV154">
        <v>2</v>
      </c>
      <c r="FW154">
        <v>3</v>
      </c>
      <c r="FX154">
        <v>2</v>
      </c>
      <c r="FY154">
        <v>2</v>
      </c>
      <c r="FZ154">
        <v>3</v>
      </c>
      <c r="GA154" s="7" t="str">
        <f t="shared" si="235"/>
        <v>id1933</v>
      </c>
      <c r="GB154" s="25" t="str">
        <f t="shared" si="219"/>
        <v>Female</v>
      </c>
      <c r="GC154" s="5" t="str">
        <f t="shared" si="233"/>
        <v>female</v>
      </c>
      <c r="GD154" s="5" t="str">
        <f t="shared" si="220"/>
        <v>21</v>
      </c>
      <c r="GE154" s="5" t="str">
        <f t="shared" si="221"/>
        <v>White</v>
      </c>
      <c r="GF154" s="5" t="str">
        <f t="shared" si="222"/>
        <v>notHisp/Lat</v>
      </c>
      <c r="GG154" s="5">
        <f t="shared" si="223"/>
        <v>0</v>
      </c>
      <c r="GH154" s="5">
        <f t="shared" si="224"/>
        <v>0</v>
      </c>
      <c r="GI154" s="5">
        <f t="shared" si="225"/>
        <v>0</v>
      </c>
      <c r="GJ154" s="5">
        <f t="shared" si="226"/>
        <v>0</v>
      </c>
      <c r="GK154" s="5">
        <f t="shared" si="227"/>
        <v>1</v>
      </c>
      <c r="GL154" s="5">
        <f t="shared" si="228"/>
        <v>2</v>
      </c>
      <c r="GM154" s="5">
        <f t="shared" si="229"/>
        <v>2</v>
      </c>
      <c r="GN154" s="5">
        <f t="shared" si="230"/>
        <v>2</v>
      </c>
      <c r="GO154" s="5">
        <f t="shared" si="231"/>
        <v>3</v>
      </c>
      <c r="GP154" s="2"/>
      <c r="GQ154" s="5">
        <f t="shared" si="215"/>
        <v>11</v>
      </c>
      <c r="GR154" s="5">
        <f t="shared" si="216"/>
        <v>12</v>
      </c>
      <c r="GS154" s="5">
        <f t="shared" si="217"/>
        <v>19</v>
      </c>
      <c r="GT154" s="5">
        <f t="shared" si="218"/>
        <v>25</v>
      </c>
      <c r="GU154" s="27" t="s">
        <v>10</v>
      </c>
      <c r="GV154" s="27" t="s">
        <v>10</v>
      </c>
      <c r="GW154" s="27" t="s">
        <v>10</v>
      </c>
      <c r="GX154" s="27" t="s">
        <v>10</v>
      </c>
      <c r="GY154" s="27" t="s">
        <v>10</v>
      </c>
      <c r="GZ154" s="27" t="s">
        <v>10</v>
      </c>
      <c r="HA154" s="27" t="s">
        <v>10</v>
      </c>
      <c r="HB154" s="5">
        <f t="shared" si="234"/>
        <v>22</v>
      </c>
      <c r="HC154" s="5" t="str">
        <f t="shared" si="236"/>
        <v>ok</v>
      </c>
      <c r="HD154" s="23">
        <v>2.1359896988710956E-3</v>
      </c>
      <c r="HE154" s="23">
        <f t="shared" si="237"/>
        <v>6.1488251805217091</v>
      </c>
      <c r="HF154" s="23">
        <v>0.92592592592592593</v>
      </c>
      <c r="HG154" s="23">
        <v>0.77777777777777779</v>
      </c>
      <c r="HH154" s="5">
        <f t="shared" si="238"/>
        <v>45</v>
      </c>
      <c r="HI154" s="5">
        <f t="shared" si="239"/>
        <v>8</v>
      </c>
      <c r="HJ154" s="5">
        <f t="shared" si="240"/>
        <v>11</v>
      </c>
      <c r="HK154" s="5">
        <f t="shared" si="241"/>
        <v>2</v>
      </c>
      <c r="HL154" s="5">
        <f t="shared" si="242"/>
        <v>2</v>
      </c>
      <c r="HM154" s="5">
        <f t="shared" si="243"/>
        <v>8</v>
      </c>
      <c r="HN154" s="5">
        <f t="shared" si="244"/>
        <v>8</v>
      </c>
      <c r="HO154" s="5">
        <f t="shared" si="245"/>
        <v>8</v>
      </c>
      <c r="HP154" s="5">
        <f t="shared" si="246"/>
        <v>12</v>
      </c>
      <c r="HQ154" s="5">
        <f t="shared" si="247"/>
        <v>8</v>
      </c>
    </row>
    <row r="155" spans="1:225" x14ac:dyDescent="0.25">
      <c r="A155" s="22" t="s">
        <v>1001</v>
      </c>
      <c r="B155" s="12" t="s">
        <v>764</v>
      </c>
      <c r="C155" s="12" t="s">
        <v>945</v>
      </c>
      <c r="D155" s="12" t="s">
        <v>766</v>
      </c>
      <c r="E155" s="12">
        <v>2</v>
      </c>
      <c r="F155" s="12">
        <v>1</v>
      </c>
      <c r="G155" s="12">
        <v>1</v>
      </c>
      <c r="H155" s="12">
        <v>2</v>
      </c>
      <c r="I155" s="12">
        <v>2</v>
      </c>
      <c r="J155" s="12">
        <v>2</v>
      </c>
      <c r="K155" s="12">
        <v>4</v>
      </c>
      <c r="L155" s="12">
        <v>4</v>
      </c>
      <c r="M155" s="12">
        <v>4</v>
      </c>
      <c r="N155" s="12">
        <v>1</v>
      </c>
      <c r="O155">
        <v>1</v>
      </c>
      <c r="P155">
        <v>0</v>
      </c>
      <c r="Q155">
        <v>0</v>
      </c>
      <c r="R155">
        <v>1</v>
      </c>
      <c r="S155">
        <v>1</v>
      </c>
      <c r="T155">
        <v>0</v>
      </c>
      <c r="U155">
        <v>1</v>
      </c>
      <c r="V155">
        <v>2</v>
      </c>
      <c r="W155">
        <v>0</v>
      </c>
      <c r="X155">
        <v>1</v>
      </c>
      <c r="Y155">
        <v>0</v>
      </c>
      <c r="Z155">
        <v>1</v>
      </c>
      <c r="AA155">
        <v>2</v>
      </c>
      <c r="AB155">
        <v>0</v>
      </c>
      <c r="AC155">
        <v>1</v>
      </c>
      <c r="AD155">
        <v>0</v>
      </c>
      <c r="AE155">
        <v>1</v>
      </c>
      <c r="AF155">
        <v>1</v>
      </c>
      <c r="AG155">
        <v>0</v>
      </c>
      <c r="AH155">
        <v>2</v>
      </c>
      <c r="AI155">
        <v>1</v>
      </c>
      <c r="AJ155">
        <v>1</v>
      </c>
      <c r="AK155">
        <v>4</v>
      </c>
      <c r="AL155">
        <v>2</v>
      </c>
      <c r="AM155">
        <v>1</v>
      </c>
      <c r="AN155">
        <v>2</v>
      </c>
      <c r="AO155">
        <v>2</v>
      </c>
      <c r="AP155">
        <v>1</v>
      </c>
      <c r="AQ155">
        <v>1</v>
      </c>
      <c r="AR155">
        <v>2</v>
      </c>
      <c r="AS155">
        <v>3</v>
      </c>
      <c r="AT155">
        <v>3</v>
      </c>
      <c r="AU155">
        <v>2</v>
      </c>
      <c r="AV155">
        <v>1</v>
      </c>
      <c r="AW155">
        <v>2</v>
      </c>
      <c r="AX155">
        <v>4</v>
      </c>
      <c r="AY155">
        <v>1</v>
      </c>
      <c r="AZ155">
        <v>1</v>
      </c>
      <c r="BA155">
        <v>2</v>
      </c>
      <c r="BB155">
        <v>1</v>
      </c>
      <c r="BC155">
        <v>3</v>
      </c>
      <c r="BD155">
        <v>3</v>
      </c>
      <c r="BE155">
        <v>4</v>
      </c>
      <c r="BF155">
        <v>2</v>
      </c>
      <c r="BG155">
        <v>1</v>
      </c>
      <c r="BH155">
        <v>4</v>
      </c>
      <c r="BI155">
        <v>2</v>
      </c>
      <c r="BJ155">
        <v>2</v>
      </c>
      <c r="BK155">
        <v>2</v>
      </c>
      <c r="BL155">
        <v>1</v>
      </c>
      <c r="BM155">
        <v>3</v>
      </c>
      <c r="BN155">
        <v>3</v>
      </c>
      <c r="BO155">
        <v>2</v>
      </c>
      <c r="BP155">
        <v>3</v>
      </c>
      <c r="BQ155">
        <v>2</v>
      </c>
      <c r="BR155">
        <v>2</v>
      </c>
      <c r="BS155">
        <v>3</v>
      </c>
      <c r="BT155">
        <v>3</v>
      </c>
      <c r="BU155">
        <v>1</v>
      </c>
      <c r="BV155">
        <v>2</v>
      </c>
      <c r="BW155">
        <v>2</v>
      </c>
      <c r="BX155">
        <v>1</v>
      </c>
      <c r="BY155">
        <v>2</v>
      </c>
      <c r="BZ155">
        <v>1</v>
      </c>
      <c r="CA155">
        <v>3</v>
      </c>
      <c r="CB155">
        <v>2</v>
      </c>
      <c r="CC155">
        <v>3</v>
      </c>
      <c r="CD155">
        <v>2</v>
      </c>
      <c r="CE155">
        <v>2</v>
      </c>
      <c r="CF155">
        <v>2</v>
      </c>
      <c r="CG155">
        <v>2</v>
      </c>
      <c r="CH155">
        <v>1</v>
      </c>
      <c r="CI155">
        <v>2</v>
      </c>
      <c r="CJ155">
        <v>4</v>
      </c>
      <c r="CK155">
        <v>2</v>
      </c>
      <c r="CL155">
        <v>1</v>
      </c>
      <c r="CM155">
        <v>1</v>
      </c>
      <c r="CN155">
        <v>1</v>
      </c>
      <c r="CO155">
        <v>0</v>
      </c>
      <c r="CP155">
        <v>2</v>
      </c>
      <c r="CQ155">
        <v>1</v>
      </c>
      <c r="CR155">
        <v>2</v>
      </c>
      <c r="CS155">
        <v>0</v>
      </c>
      <c r="CT155">
        <v>1</v>
      </c>
      <c r="CU155">
        <v>1</v>
      </c>
      <c r="CV155">
        <v>0</v>
      </c>
      <c r="CW155">
        <v>1</v>
      </c>
      <c r="CX155">
        <v>0</v>
      </c>
      <c r="CY155">
        <v>1</v>
      </c>
      <c r="CZ155">
        <v>0</v>
      </c>
      <c r="DA155">
        <v>0</v>
      </c>
      <c r="DB155">
        <v>1</v>
      </c>
      <c r="DC155">
        <v>1</v>
      </c>
      <c r="DD155">
        <v>1</v>
      </c>
      <c r="DE155">
        <v>2</v>
      </c>
      <c r="DF155">
        <v>1</v>
      </c>
      <c r="DG155">
        <v>1</v>
      </c>
      <c r="DH155">
        <v>2</v>
      </c>
      <c r="DI155">
        <v>2</v>
      </c>
      <c r="DJ155">
        <v>1</v>
      </c>
      <c r="DK155">
        <v>1</v>
      </c>
      <c r="DL155">
        <v>2</v>
      </c>
      <c r="DM155">
        <v>1</v>
      </c>
      <c r="DN155">
        <v>1</v>
      </c>
      <c r="DO155">
        <v>2</v>
      </c>
      <c r="DP155">
        <v>2</v>
      </c>
      <c r="DQ155">
        <v>2</v>
      </c>
      <c r="DR155">
        <v>1</v>
      </c>
      <c r="DS155">
        <v>2</v>
      </c>
      <c r="DT155">
        <v>2</v>
      </c>
      <c r="DU155">
        <v>1</v>
      </c>
      <c r="DV155">
        <v>1</v>
      </c>
      <c r="DW155">
        <v>1</v>
      </c>
      <c r="DX155">
        <v>2</v>
      </c>
      <c r="DY155">
        <v>1</v>
      </c>
      <c r="DZ155">
        <v>2</v>
      </c>
      <c r="EA155">
        <v>1</v>
      </c>
      <c r="EB155">
        <v>2</v>
      </c>
      <c r="EC155">
        <v>2</v>
      </c>
      <c r="ED155">
        <v>2</v>
      </c>
      <c r="EE155">
        <v>2</v>
      </c>
      <c r="EF155">
        <v>3</v>
      </c>
      <c r="EG155">
        <v>3</v>
      </c>
      <c r="EH155">
        <v>1</v>
      </c>
      <c r="EI155">
        <v>4</v>
      </c>
      <c r="EJ155">
        <v>3</v>
      </c>
      <c r="EK155">
        <v>2</v>
      </c>
      <c r="EL155">
        <v>2</v>
      </c>
      <c r="EM155">
        <v>2</v>
      </c>
      <c r="EN155">
        <v>1</v>
      </c>
      <c r="EO155">
        <v>3</v>
      </c>
      <c r="EP155">
        <v>2</v>
      </c>
      <c r="EQ155">
        <v>2</v>
      </c>
      <c r="ER155">
        <v>2</v>
      </c>
      <c r="ES155">
        <v>1</v>
      </c>
      <c r="ET155">
        <v>1</v>
      </c>
      <c r="EU155">
        <v>1</v>
      </c>
      <c r="EV155">
        <v>3</v>
      </c>
      <c r="EW155">
        <v>2</v>
      </c>
      <c r="EX155">
        <v>2</v>
      </c>
      <c r="EY155">
        <v>2</v>
      </c>
      <c r="EZ155">
        <v>1</v>
      </c>
      <c r="FA155">
        <v>2</v>
      </c>
      <c r="FB155">
        <v>4</v>
      </c>
      <c r="FC155">
        <v>2</v>
      </c>
      <c r="FD155">
        <v>1</v>
      </c>
      <c r="FE155">
        <v>1</v>
      </c>
      <c r="FF155">
        <v>1</v>
      </c>
      <c r="FG155">
        <v>1</v>
      </c>
      <c r="FH155">
        <v>2</v>
      </c>
      <c r="FI155">
        <v>4</v>
      </c>
      <c r="FJ155">
        <v>2</v>
      </c>
      <c r="FK155">
        <v>2</v>
      </c>
      <c r="FL155">
        <v>2</v>
      </c>
      <c r="FM155">
        <v>2</v>
      </c>
      <c r="FN155">
        <v>3</v>
      </c>
      <c r="FO155">
        <v>3</v>
      </c>
      <c r="FP155">
        <v>3</v>
      </c>
      <c r="FQ155">
        <v>2</v>
      </c>
      <c r="FR155">
        <v>2</v>
      </c>
      <c r="FS155">
        <v>3</v>
      </c>
      <c r="FT155">
        <v>3</v>
      </c>
      <c r="FU155">
        <v>3</v>
      </c>
      <c r="FV155">
        <v>4</v>
      </c>
      <c r="FW155">
        <v>4</v>
      </c>
      <c r="FX155">
        <v>4</v>
      </c>
      <c r="FY155">
        <v>2</v>
      </c>
      <c r="FZ155">
        <v>3</v>
      </c>
      <c r="GA155" s="7" t="str">
        <f t="shared" si="235"/>
        <v>id2385</v>
      </c>
      <c r="GB155" s="25" t="str">
        <f t="shared" si="219"/>
        <v>Female</v>
      </c>
      <c r="GC155" s="5" t="str">
        <f t="shared" si="233"/>
        <v>Female</v>
      </c>
      <c r="GD155" s="5" t="str">
        <f t="shared" si="220"/>
        <v>42</v>
      </c>
      <c r="GE155" s="5" t="str">
        <f t="shared" si="221"/>
        <v>White</v>
      </c>
      <c r="GF155" s="5" t="str">
        <f t="shared" si="222"/>
        <v>notHisp/Lat</v>
      </c>
      <c r="GG155" s="5">
        <f t="shared" si="223"/>
        <v>1</v>
      </c>
      <c r="GH155" s="5">
        <f t="shared" si="224"/>
        <v>1</v>
      </c>
      <c r="GI155" s="5">
        <f t="shared" si="225"/>
        <v>0</v>
      </c>
      <c r="GJ155" s="5">
        <f t="shared" si="226"/>
        <v>0</v>
      </c>
      <c r="GK155" s="5">
        <f t="shared" si="227"/>
        <v>0</v>
      </c>
      <c r="GL155" s="5">
        <f t="shared" si="228"/>
        <v>4</v>
      </c>
      <c r="GM155" s="5">
        <f t="shared" si="229"/>
        <v>4</v>
      </c>
      <c r="GN155" s="5">
        <f t="shared" si="230"/>
        <v>4</v>
      </c>
      <c r="GO155" s="5">
        <f t="shared" si="231"/>
        <v>1</v>
      </c>
      <c r="GP155" s="2"/>
      <c r="GQ155" s="5">
        <f t="shared" si="215"/>
        <v>11</v>
      </c>
      <c r="GR155" s="5">
        <f t="shared" si="216"/>
        <v>8</v>
      </c>
      <c r="GS155" s="5">
        <f t="shared" si="217"/>
        <v>17</v>
      </c>
      <c r="GT155" s="5">
        <f t="shared" si="218"/>
        <v>28</v>
      </c>
      <c r="GU155" s="27" t="s">
        <v>10</v>
      </c>
      <c r="GV155" s="27" t="s">
        <v>10</v>
      </c>
      <c r="GW155" s="27" t="s">
        <v>10</v>
      </c>
      <c r="GX155" s="27" t="s">
        <v>10</v>
      </c>
      <c r="GY155" s="27" t="s">
        <v>10</v>
      </c>
      <c r="GZ155" s="27" t="s">
        <v>10</v>
      </c>
      <c r="HA155" s="27" t="s">
        <v>10</v>
      </c>
      <c r="HB155" s="5">
        <f t="shared" si="234"/>
        <v>20</v>
      </c>
      <c r="HC155" s="5" t="str">
        <f t="shared" si="236"/>
        <v>ok</v>
      </c>
      <c r="HD155" s="23">
        <v>1.3586352037190748E-2</v>
      </c>
      <c r="HE155" s="23">
        <f t="shared" si="237"/>
        <v>4.298689516787304</v>
      </c>
      <c r="HF155" s="23">
        <v>0.85185185185185186</v>
      </c>
      <c r="HG155" s="23">
        <v>0.55555555555555558</v>
      </c>
      <c r="HH155" s="5">
        <f t="shared" si="238"/>
        <v>60</v>
      </c>
      <c r="HI155" s="5">
        <f t="shared" si="239"/>
        <v>15</v>
      </c>
      <c r="HJ155" s="5">
        <f t="shared" si="240"/>
        <v>12</v>
      </c>
      <c r="HK155" s="5">
        <f t="shared" si="241"/>
        <v>2</v>
      </c>
      <c r="HL155" s="5">
        <f t="shared" si="242"/>
        <v>2</v>
      </c>
      <c r="HM155" s="5">
        <f t="shared" si="243"/>
        <v>9</v>
      </c>
      <c r="HN155" s="5">
        <f t="shared" si="244"/>
        <v>7</v>
      </c>
      <c r="HO155" s="5">
        <f t="shared" si="245"/>
        <v>8</v>
      </c>
      <c r="HP155" s="5">
        <f t="shared" si="246"/>
        <v>6</v>
      </c>
      <c r="HQ155" s="5">
        <f t="shared" si="247"/>
        <v>6</v>
      </c>
    </row>
    <row r="156" spans="1:225" x14ac:dyDescent="0.25">
      <c r="A156" s="22" t="s">
        <v>1002</v>
      </c>
      <c r="B156" s="12" t="s">
        <v>764</v>
      </c>
      <c r="C156" s="12" t="s">
        <v>949</v>
      </c>
      <c r="D156" s="12" t="s">
        <v>766</v>
      </c>
      <c r="E156" s="12">
        <v>2</v>
      </c>
      <c r="F156" s="12">
        <v>1</v>
      </c>
      <c r="G156" s="12">
        <v>1</v>
      </c>
      <c r="H156" s="12">
        <v>1</v>
      </c>
      <c r="I156" s="12">
        <v>2</v>
      </c>
      <c r="J156" s="12">
        <v>2</v>
      </c>
      <c r="K156" s="12">
        <v>2</v>
      </c>
      <c r="L156" s="12">
        <v>1</v>
      </c>
      <c r="M156" s="12">
        <v>1</v>
      </c>
      <c r="N156" s="12">
        <v>3</v>
      </c>
      <c r="O156">
        <v>1</v>
      </c>
      <c r="P156">
        <v>1</v>
      </c>
      <c r="Q156">
        <v>0</v>
      </c>
      <c r="R156">
        <v>1</v>
      </c>
      <c r="S156">
        <v>0</v>
      </c>
      <c r="T156">
        <v>0</v>
      </c>
      <c r="U156">
        <v>2</v>
      </c>
      <c r="V156">
        <v>0</v>
      </c>
      <c r="W156">
        <v>1</v>
      </c>
      <c r="X156">
        <v>2</v>
      </c>
      <c r="Y156">
        <v>0</v>
      </c>
      <c r="Z156">
        <v>4</v>
      </c>
      <c r="AA156">
        <v>1</v>
      </c>
      <c r="AB156">
        <v>0</v>
      </c>
      <c r="AC156">
        <v>2</v>
      </c>
      <c r="AD156">
        <v>1</v>
      </c>
      <c r="AE156">
        <v>1</v>
      </c>
      <c r="AF156">
        <v>1</v>
      </c>
      <c r="AG156">
        <v>2</v>
      </c>
      <c r="AH156">
        <v>1</v>
      </c>
      <c r="AI156">
        <v>1</v>
      </c>
      <c r="AJ156">
        <v>1</v>
      </c>
      <c r="AK156">
        <v>4</v>
      </c>
      <c r="AL156">
        <v>3</v>
      </c>
      <c r="AM156">
        <v>2</v>
      </c>
      <c r="AN156">
        <v>1</v>
      </c>
      <c r="AO156">
        <v>2</v>
      </c>
      <c r="AP156">
        <v>1</v>
      </c>
      <c r="AQ156">
        <v>2</v>
      </c>
      <c r="AR156">
        <v>3</v>
      </c>
      <c r="AS156">
        <v>2</v>
      </c>
      <c r="AT156">
        <v>3</v>
      </c>
      <c r="AU156">
        <v>3</v>
      </c>
      <c r="AV156">
        <v>1</v>
      </c>
      <c r="AW156">
        <v>2</v>
      </c>
      <c r="AX156">
        <v>2</v>
      </c>
      <c r="AY156">
        <v>1</v>
      </c>
      <c r="AZ156">
        <v>1</v>
      </c>
      <c r="BA156">
        <v>2</v>
      </c>
      <c r="BB156">
        <v>1</v>
      </c>
      <c r="BC156">
        <v>2</v>
      </c>
      <c r="BD156">
        <v>4</v>
      </c>
      <c r="BE156">
        <v>3</v>
      </c>
      <c r="BF156">
        <v>1</v>
      </c>
      <c r="BG156">
        <v>2</v>
      </c>
      <c r="BH156">
        <v>3</v>
      </c>
      <c r="BI156">
        <v>3</v>
      </c>
      <c r="BJ156">
        <v>2</v>
      </c>
      <c r="BK156">
        <v>2</v>
      </c>
      <c r="BL156">
        <v>3</v>
      </c>
      <c r="BM156">
        <v>4</v>
      </c>
      <c r="BN156">
        <v>2</v>
      </c>
      <c r="BO156">
        <v>3</v>
      </c>
      <c r="BP156">
        <v>1</v>
      </c>
      <c r="BQ156">
        <v>4</v>
      </c>
      <c r="BR156">
        <v>3</v>
      </c>
      <c r="BS156">
        <v>3</v>
      </c>
      <c r="BT156">
        <v>2</v>
      </c>
      <c r="BU156">
        <v>2</v>
      </c>
      <c r="BV156">
        <v>2</v>
      </c>
      <c r="BW156">
        <v>1</v>
      </c>
      <c r="BX156">
        <v>3</v>
      </c>
      <c r="BY156">
        <v>3</v>
      </c>
      <c r="BZ156">
        <v>2</v>
      </c>
      <c r="CA156">
        <v>2</v>
      </c>
      <c r="CB156">
        <v>2</v>
      </c>
      <c r="CC156">
        <v>2</v>
      </c>
      <c r="CD156">
        <v>3</v>
      </c>
      <c r="CE156">
        <v>1</v>
      </c>
      <c r="CF156">
        <v>1</v>
      </c>
      <c r="CG156">
        <v>2</v>
      </c>
      <c r="CH156">
        <v>1</v>
      </c>
      <c r="CI156">
        <v>2</v>
      </c>
      <c r="CJ156">
        <v>3</v>
      </c>
      <c r="CK156">
        <v>3</v>
      </c>
      <c r="CL156">
        <v>1</v>
      </c>
      <c r="CM156">
        <v>2</v>
      </c>
      <c r="CN156">
        <v>2</v>
      </c>
      <c r="CO156">
        <v>0</v>
      </c>
      <c r="CP156">
        <v>2</v>
      </c>
      <c r="CQ156">
        <v>0</v>
      </c>
      <c r="CR156">
        <v>2</v>
      </c>
      <c r="CS156">
        <v>1</v>
      </c>
      <c r="CT156">
        <v>0</v>
      </c>
      <c r="CU156">
        <v>2</v>
      </c>
      <c r="CV156">
        <v>1</v>
      </c>
      <c r="CW156">
        <v>2</v>
      </c>
      <c r="CX156">
        <v>0</v>
      </c>
      <c r="CY156">
        <v>1</v>
      </c>
      <c r="CZ156">
        <v>1</v>
      </c>
      <c r="DA156">
        <v>2</v>
      </c>
      <c r="DB156">
        <v>1</v>
      </c>
      <c r="DC156">
        <v>2</v>
      </c>
      <c r="DD156">
        <v>2</v>
      </c>
      <c r="DE156">
        <v>2</v>
      </c>
      <c r="DF156">
        <v>2</v>
      </c>
      <c r="DG156">
        <v>1</v>
      </c>
      <c r="DH156">
        <v>2</v>
      </c>
      <c r="DI156">
        <v>2</v>
      </c>
      <c r="DJ156">
        <v>1</v>
      </c>
      <c r="DK156">
        <v>1</v>
      </c>
      <c r="DL156">
        <v>2</v>
      </c>
      <c r="DM156">
        <v>1</v>
      </c>
      <c r="DN156">
        <v>1</v>
      </c>
      <c r="DO156">
        <v>2</v>
      </c>
      <c r="DP156">
        <v>2</v>
      </c>
      <c r="DQ156">
        <v>1</v>
      </c>
      <c r="DR156">
        <v>1</v>
      </c>
      <c r="DS156">
        <v>2</v>
      </c>
      <c r="DT156">
        <v>2</v>
      </c>
      <c r="DU156">
        <v>1</v>
      </c>
      <c r="DV156">
        <v>2</v>
      </c>
      <c r="DW156">
        <v>1</v>
      </c>
      <c r="DX156">
        <v>2</v>
      </c>
      <c r="DY156">
        <v>1</v>
      </c>
      <c r="DZ156">
        <v>2</v>
      </c>
      <c r="EA156">
        <v>1</v>
      </c>
      <c r="EB156">
        <v>2</v>
      </c>
      <c r="EC156">
        <v>2</v>
      </c>
      <c r="ED156">
        <v>3</v>
      </c>
      <c r="EE156">
        <v>4</v>
      </c>
      <c r="EF156">
        <v>4</v>
      </c>
      <c r="EG156">
        <v>2</v>
      </c>
      <c r="EH156">
        <v>2</v>
      </c>
      <c r="EI156">
        <v>1</v>
      </c>
      <c r="EJ156">
        <v>4</v>
      </c>
      <c r="EK156">
        <v>3</v>
      </c>
      <c r="EL156">
        <v>3</v>
      </c>
      <c r="EM156">
        <v>3</v>
      </c>
      <c r="EN156">
        <v>4</v>
      </c>
      <c r="EO156">
        <v>3</v>
      </c>
      <c r="EP156">
        <v>4</v>
      </c>
      <c r="EQ156">
        <v>3</v>
      </c>
      <c r="ER156">
        <v>2</v>
      </c>
      <c r="ES156">
        <v>2</v>
      </c>
      <c r="ET156">
        <v>1</v>
      </c>
      <c r="EU156">
        <v>3</v>
      </c>
      <c r="EV156">
        <v>3</v>
      </c>
      <c r="EW156">
        <v>1</v>
      </c>
      <c r="EX156">
        <v>3</v>
      </c>
      <c r="EY156">
        <v>2</v>
      </c>
      <c r="EZ156">
        <v>1</v>
      </c>
      <c r="FA156">
        <v>1</v>
      </c>
      <c r="FB156">
        <v>4</v>
      </c>
      <c r="FC156">
        <v>4</v>
      </c>
      <c r="FD156">
        <v>1</v>
      </c>
      <c r="FE156">
        <v>3</v>
      </c>
      <c r="FF156">
        <v>4</v>
      </c>
      <c r="FG156">
        <v>2</v>
      </c>
      <c r="FH156">
        <v>2</v>
      </c>
      <c r="FI156">
        <v>3</v>
      </c>
      <c r="FJ156">
        <v>4</v>
      </c>
      <c r="FK156">
        <v>2</v>
      </c>
      <c r="FL156">
        <v>3</v>
      </c>
      <c r="FM156">
        <v>4</v>
      </c>
      <c r="FN156">
        <v>2</v>
      </c>
      <c r="FO156">
        <v>2</v>
      </c>
      <c r="FP156">
        <v>4</v>
      </c>
      <c r="FQ156">
        <v>3</v>
      </c>
      <c r="FR156">
        <v>1</v>
      </c>
      <c r="FS156">
        <v>3</v>
      </c>
      <c r="FT156">
        <v>2</v>
      </c>
      <c r="FU156">
        <v>1</v>
      </c>
      <c r="FV156">
        <v>2</v>
      </c>
      <c r="FW156">
        <v>4</v>
      </c>
      <c r="FX156">
        <v>2</v>
      </c>
      <c r="FY156">
        <v>2</v>
      </c>
      <c r="FZ156">
        <v>2</v>
      </c>
      <c r="GA156" s="7" t="str">
        <f t="shared" si="235"/>
        <v>id6766</v>
      </c>
      <c r="GB156" s="25" t="str">
        <f t="shared" si="219"/>
        <v>Female</v>
      </c>
      <c r="GC156" s="5" t="str">
        <f t="shared" si="233"/>
        <v>Female</v>
      </c>
      <c r="GD156" s="5" t="str">
        <f t="shared" si="220"/>
        <v>30</v>
      </c>
      <c r="GE156" s="5" t="str">
        <f t="shared" si="221"/>
        <v>White</v>
      </c>
      <c r="GF156" s="5" t="str">
        <f t="shared" si="222"/>
        <v>notHisp/Lat</v>
      </c>
      <c r="GG156" s="5">
        <f t="shared" si="223"/>
        <v>1</v>
      </c>
      <c r="GH156" s="5">
        <f t="shared" si="224"/>
        <v>1</v>
      </c>
      <c r="GI156" s="5">
        <f t="shared" si="225"/>
        <v>1</v>
      </c>
      <c r="GJ156" s="5">
        <f t="shared" si="226"/>
        <v>0</v>
      </c>
      <c r="GK156" s="5">
        <f t="shared" si="227"/>
        <v>0</v>
      </c>
      <c r="GL156" s="5">
        <f t="shared" si="228"/>
        <v>2</v>
      </c>
      <c r="GM156" s="5">
        <f t="shared" si="229"/>
        <v>1</v>
      </c>
      <c r="GN156" s="5">
        <f t="shared" si="230"/>
        <v>1</v>
      </c>
      <c r="GO156" s="5">
        <f t="shared" si="231"/>
        <v>3</v>
      </c>
      <c r="GP156" s="2"/>
      <c r="GQ156" s="5">
        <f t="shared" si="215"/>
        <v>7</v>
      </c>
      <c r="GR156" s="5">
        <f t="shared" si="216"/>
        <v>13</v>
      </c>
      <c r="GS156" s="5">
        <f t="shared" si="217"/>
        <v>17</v>
      </c>
      <c r="GT156" s="5">
        <f t="shared" si="218"/>
        <v>25</v>
      </c>
      <c r="GU156" s="27" t="s">
        <v>10</v>
      </c>
      <c r="GV156" s="27" t="s">
        <v>10</v>
      </c>
      <c r="GW156" s="27" t="s">
        <v>10</v>
      </c>
      <c r="GX156" s="27" t="s">
        <v>10</v>
      </c>
      <c r="GY156" s="27" t="s">
        <v>10</v>
      </c>
      <c r="GZ156" s="27" t="s">
        <v>10</v>
      </c>
      <c r="HA156" s="27" t="s">
        <v>10</v>
      </c>
      <c r="HB156" s="5">
        <f t="shared" si="234"/>
        <v>25</v>
      </c>
      <c r="HC156" s="5" t="str">
        <f t="shared" si="236"/>
        <v>ok</v>
      </c>
      <c r="HD156" s="23">
        <v>3.917296850255699E-3</v>
      </c>
      <c r="HE156" s="23">
        <f t="shared" si="237"/>
        <v>5.5423534420651386</v>
      </c>
      <c r="HF156" s="23">
        <v>0.96296296296296291</v>
      </c>
      <c r="HG156" s="23">
        <v>0.66666666666666663</v>
      </c>
      <c r="HH156" s="5">
        <f t="shared" si="238"/>
        <v>80</v>
      </c>
      <c r="HI156" s="5">
        <f t="shared" si="239"/>
        <v>15</v>
      </c>
      <c r="HJ156" s="5">
        <f t="shared" si="240"/>
        <v>15</v>
      </c>
      <c r="HK156" s="5">
        <f t="shared" si="241"/>
        <v>3</v>
      </c>
      <c r="HL156" s="5">
        <f t="shared" si="242"/>
        <v>7</v>
      </c>
      <c r="HM156" s="5">
        <f t="shared" si="243"/>
        <v>11</v>
      </c>
      <c r="HN156" s="5">
        <f t="shared" si="244"/>
        <v>13</v>
      </c>
      <c r="HO156" s="5">
        <f t="shared" si="245"/>
        <v>7</v>
      </c>
      <c r="HP156" s="5">
        <f t="shared" si="246"/>
        <v>12</v>
      </c>
      <c r="HQ156" s="5">
        <f t="shared" si="247"/>
        <v>7</v>
      </c>
    </row>
    <row r="157" spans="1:225" x14ac:dyDescent="0.25">
      <c r="A157" s="22" t="s">
        <v>1003</v>
      </c>
      <c r="B157" s="12" t="s">
        <v>764</v>
      </c>
      <c r="C157" s="12" t="s">
        <v>765</v>
      </c>
      <c r="D157" s="12" t="s">
        <v>766</v>
      </c>
      <c r="E157" s="12">
        <v>2</v>
      </c>
      <c r="F157" s="12">
        <v>1</v>
      </c>
      <c r="G157" s="12">
        <v>1</v>
      </c>
      <c r="H157" s="12">
        <v>1</v>
      </c>
      <c r="I157" s="12">
        <v>2</v>
      </c>
      <c r="J157" s="12">
        <v>2</v>
      </c>
      <c r="K157" s="12">
        <v>2</v>
      </c>
      <c r="L157" s="12">
        <v>3</v>
      </c>
      <c r="M157" s="12">
        <v>2</v>
      </c>
      <c r="N157" s="12">
        <v>4</v>
      </c>
      <c r="O157">
        <v>1</v>
      </c>
      <c r="P157">
        <v>1</v>
      </c>
      <c r="Q157">
        <v>1</v>
      </c>
      <c r="R157">
        <v>0</v>
      </c>
      <c r="S157">
        <v>2</v>
      </c>
      <c r="T157">
        <v>1</v>
      </c>
      <c r="U157">
        <v>3</v>
      </c>
      <c r="V157">
        <v>2</v>
      </c>
      <c r="W157">
        <v>0</v>
      </c>
      <c r="X157">
        <v>3</v>
      </c>
      <c r="Y157">
        <v>1</v>
      </c>
      <c r="Z157">
        <v>2</v>
      </c>
      <c r="AA157">
        <v>2</v>
      </c>
      <c r="AB157">
        <v>1</v>
      </c>
      <c r="AC157">
        <v>2</v>
      </c>
      <c r="AD157">
        <v>2</v>
      </c>
      <c r="AE157">
        <v>2</v>
      </c>
      <c r="AF157">
        <v>2</v>
      </c>
      <c r="AG157">
        <v>1</v>
      </c>
      <c r="AH157">
        <v>2</v>
      </c>
      <c r="AI157">
        <v>3</v>
      </c>
      <c r="AJ157">
        <v>2</v>
      </c>
      <c r="AK157">
        <v>4</v>
      </c>
      <c r="AL157">
        <v>4</v>
      </c>
      <c r="AM157">
        <v>1</v>
      </c>
      <c r="AN157">
        <v>1</v>
      </c>
      <c r="AO157">
        <v>4</v>
      </c>
      <c r="AP157">
        <v>1</v>
      </c>
      <c r="AQ157">
        <v>3</v>
      </c>
      <c r="AR157">
        <v>2</v>
      </c>
      <c r="AS157">
        <v>1</v>
      </c>
      <c r="AT157">
        <v>1</v>
      </c>
      <c r="AU157">
        <v>3</v>
      </c>
      <c r="AV157">
        <v>1</v>
      </c>
      <c r="AW157">
        <v>1</v>
      </c>
      <c r="AX157">
        <v>2</v>
      </c>
      <c r="AY157">
        <v>1</v>
      </c>
      <c r="AZ157">
        <v>1</v>
      </c>
      <c r="BA157">
        <v>1</v>
      </c>
      <c r="BB157">
        <v>1</v>
      </c>
      <c r="BC157">
        <v>2</v>
      </c>
      <c r="BD157">
        <v>3</v>
      </c>
      <c r="BE157">
        <v>3</v>
      </c>
      <c r="BF157">
        <v>2</v>
      </c>
      <c r="BG157">
        <v>1</v>
      </c>
      <c r="BH157">
        <v>4</v>
      </c>
      <c r="BI157">
        <v>1</v>
      </c>
      <c r="BJ157">
        <v>3</v>
      </c>
      <c r="BK157">
        <v>4</v>
      </c>
      <c r="BL157">
        <v>2</v>
      </c>
      <c r="BM157">
        <v>3</v>
      </c>
      <c r="BN157">
        <v>4</v>
      </c>
      <c r="BO157">
        <v>4</v>
      </c>
      <c r="BP157">
        <v>2</v>
      </c>
      <c r="BQ157">
        <v>3</v>
      </c>
      <c r="BR157">
        <v>3</v>
      </c>
      <c r="BS157">
        <v>4</v>
      </c>
      <c r="BT157">
        <v>3</v>
      </c>
      <c r="BU157">
        <v>2</v>
      </c>
      <c r="BV157">
        <v>3</v>
      </c>
      <c r="BW157">
        <v>1</v>
      </c>
      <c r="BX157">
        <v>2</v>
      </c>
      <c r="BY157">
        <v>3</v>
      </c>
      <c r="BZ157">
        <v>2</v>
      </c>
      <c r="CA157">
        <v>3</v>
      </c>
      <c r="CB157">
        <v>1</v>
      </c>
      <c r="CC157">
        <v>4</v>
      </c>
      <c r="CD157">
        <v>2</v>
      </c>
      <c r="CE157">
        <v>2</v>
      </c>
      <c r="CF157">
        <v>2</v>
      </c>
      <c r="CG157">
        <v>3</v>
      </c>
      <c r="CH157">
        <v>2</v>
      </c>
      <c r="CI157">
        <v>3</v>
      </c>
      <c r="CJ157">
        <v>3</v>
      </c>
      <c r="CK157">
        <v>3</v>
      </c>
      <c r="CL157">
        <v>2</v>
      </c>
      <c r="CM157">
        <v>2</v>
      </c>
      <c r="CN157">
        <v>1</v>
      </c>
      <c r="CO157">
        <v>0</v>
      </c>
      <c r="CP157">
        <v>2</v>
      </c>
      <c r="CQ157">
        <v>1</v>
      </c>
      <c r="CR157">
        <v>2</v>
      </c>
      <c r="CS157">
        <v>1</v>
      </c>
      <c r="CT157">
        <v>2</v>
      </c>
      <c r="CU157">
        <v>2</v>
      </c>
      <c r="CV157">
        <v>1</v>
      </c>
      <c r="CW157">
        <v>2</v>
      </c>
      <c r="CX157">
        <v>1</v>
      </c>
      <c r="CY157">
        <v>2</v>
      </c>
      <c r="CZ157">
        <v>1</v>
      </c>
      <c r="DA157">
        <v>2</v>
      </c>
      <c r="DB157">
        <v>1</v>
      </c>
      <c r="DC157">
        <v>1</v>
      </c>
      <c r="DD157">
        <v>2</v>
      </c>
      <c r="DE157">
        <v>2</v>
      </c>
      <c r="DF157">
        <v>2</v>
      </c>
      <c r="DG157">
        <v>1</v>
      </c>
      <c r="DH157">
        <v>2</v>
      </c>
      <c r="DI157">
        <v>2</v>
      </c>
      <c r="DJ157">
        <v>1</v>
      </c>
      <c r="DK157">
        <v>1</v>
      </c>
      <c r="DL157">
        <v>2</v>
      </c>
      <c r="DM157">
        <v>1</v>
      </c>
      <c r="DN157">
        <v>1</v>
      </c>
      <c r="DO157">
        <v>2</v>
      </c>
      <c r="DP157">
        <v>1</v>
      </c>
      <c r="DQ157">
        <v>1</v>
      </c>
      <c r="DR157">
        <v>1</v>
      </c>
      <c r="DS157">
        <v>1</v>
      </c>
      <c r="DT157">
        <v>2</v>
      </c>
      <c r="DU157">
        <v>1</v>
      </c>
      <c r="DV157">
        <v>1</v>
      </c>
      <c r="DW157">
        <v>1</v>
      </c>
      <c r="DX157">
        <v>2</v>
      </c>
      <c r="DY157">
        <v>1</v>
      </c>
      <c r="DZ157">
        <v>2</v>
      </c>
      <c r="EA157">
        <v>1</v>
      </c>
      <c r="EB157">
        <v>2</v>
      </c>
      <c r="EC157">
        <v>2</v>
      </c>
      <c r="ED157">
        <v>2</v>
      </c>
      <c r="EE157">
        <v>3</v>
      </c>
      <c r="EF157">
        <v>5</v>
      </c>
      <c r="EG157">
        <v>5</v>
      </c>
      <c r="EH157">
        <v>3</v>
      </c>
      <c r="EI157">
        <v>5</v>
      </c>
      <c r="EJ157">
        <v>4</v>
      </c>
      <c r="EK157">
        <v>2</v>
      </c>
      <c r="EL157">
        <v>4</v>
      </c>
      <c r="EM157">
        <v>4</v>
      </c>
      <c r="EN157">
        <v>2</v>
      </c>
      <c r="EO157">
        <v>3</v>
      </c>
      <c r="EP157">
        <v>5</v>
      </c>
      <c r="EQ157">
        <v>3</v>
      </c>
      <c r="ER157">
        <v>2</v>
      </c>
      <c r="ES157">
        <v>5</v>
      </c>
      <c r="ET157">
        <v>2</v>
      </c>
      <c r="EU157">
        <v>5</v>
      </c>
      <c r="EV157">
        <v>5</v>
      </c>
      <c r="EW157">
        <v>4</v>
      </c>
      <c r="EX157">
        <v>4</v>
      </c>
      <c r="EY157">
        <v>4</v>
      </c>
      <c r="EZ157">
        <v>4</v>
      </c>
      <c r="FA157">
        <v>2</v>
      </c>
      <c r="FB157">
        <v>5</v>
      </c>
      <c r="FC157">
        <v>5</v>
      </c>
      <c r="FD157">
        <v>3</v>
      </c>
      <c r="FE157">
        <v>3</v>
      </c>
      <c r="FF157">
        <v>3</v>
      </c>
      <c r="FG157">
        <v>2</v>
      </c>
      <c r="FH157">
        <v>2</v>
      </c>
      <c r="FI157">
        <v>3</v>
      </c>
      <c r="FJ157">
        <v>2</v>
      </c>
      <c r="FK157">
        <v>2</v>
      </c>
      <c r="FL157">
        <v>1</v>
      </c>
      <c r="FM157">
        <v>2</v>
      </c>
      <c r="FN157">
        <v>1</v>
      </c>
      <c r="FO157">
        <v>3</v>
      </c>
      <c r="FP157">
        <v>2</v>
      </c>
      <c r="FQ157">
        <v>2</v>
      </c>
      <c r="FR157">
        <v>3</v>
      </c>
      <c r="FS157">
        <v>2</v>
      </c>
      <c r="FT157">
        <v>2</v>
      </c>
      <c r="FU157">
        <v>1</v>
      </c>
      <c r="FV157">
        <v>4</v>
      </c>
      <c r="FW157">
        <v>3</v>
      </c>
      <c r="FX157">
        <v>4</v>
      </c>
      <c r="FY157">
        <v>2</v>
      </c>
      <c r="FZ157">
        <v>2</v>
      </c>
      <c r="GA157" s="7" t="str">
        <f t="shared" si="235"/>
        <v>id4229</v>
      </c>
      <c r="GB157" s="25" t="str">
        <f t="shared" si="219"/>
        <v>Female</v>
      </c>
      <c r="GC157" s="5" t="str">
        <f t="shared" si="233"/>
        <v>Female</v>
      </c>
      <c r="GD157" s="5" t="str">
        <f t="shared" si="220"/>
        <v>22</v>
      </c>
      <c r="GE157" s="5" t="str">
        <f t="shared" si="221"/>
        <v>White</v>
      </c>
      <c r="GF157" s="5" t="str">
        <f t="shared" si="222"/>
        <v>notHisp/Lat</v>
      </c>
      <c r="GG157" s="5">
        <f t="shared" si="223"/>
        <v>1</v>
      </c>
      <c r="GH157" s="5">
        <f t="shared" si="224"/>
        <v>1</v>
      </c>
      <c r="GI157" s="5">
        <f t="shared" si="225"/>
        <v>1</v>
      </c>
      <c r="GJ157" s="5">
        <f t="shared" si="226"/>
        <v>0</v>
      </c>
      <c r="GK157" s="5">
        <f t="shared" si="227"/>
        <v>0</v>
      </c>
      <c r="GL157" s="5">
        <f t="shared" si="228"/>
        <v>2</v>
      </c>
      <c r="GM157" s="5">
        <f t="shared" si="229"/>
        <v>3</v>
      </c>
      <c r="GN157" s="5">
        <f t="shared" si="230"/>
        <v>2</v>
      </c>
      <c r="GO157" s="5">
        <f t="shared" si="231"/>
        <v>4</v>
      </c>
      <c r="GP157" s="2"/>
      <c r="GQ157" s="5">
        <f t="shared" si="215"/>
        <v>8</v>
      </c>
      <c r="GR157" s="5">
        <f t="shared" si="216"/>
        <v>14</v>
      </c>
      <c r="GS157" s="5">
        <f t="shared" si="217"/>
        <v>19</v>
      </c>
      <c r="GT157" s="5">
        <f t="shared" si="218"/>
        <v>25</v>
      </c>
      <c r="GU157" s="27" t="s">
        <v>10</v>
      </c>
      <c r="GV157" s="27" t="s">
        <v>10</v>
      </c>
      <c r="GW157" s="27" t="s">
        <v>10</v>
      </c>
      <c r="GX157" s="27" t="s">
        <v>10</v>
      </c>
      <c r="GY157" s="27" t="s">
        <v>10</v>
      </c>
      <c r="GZ157" s="27" t="s">
        <v>10</v>
      </c>
      <c r="HA157" s="27" t="s">
        <v>10</v>
      </c>
      <c r="HB157" s="5">
        <f t="shared" si="234"/>
        <v>22</v>
      </c>
      <c r="HC157" s="5" t="str">
        <f t="shared" si="236"/>
        <v>ok</v>
      </c>
      <c r="HD157" s="23">
        <v>1.3482582579586885E-2</v>
      </c>
      <c r="HE157" s="23">
        <f t="shared" si="237"/>
        <v>4.3063566058254681</v>
      </c>
      <c r="HF157" s="23">
        <v>0.96296296296296291</v>
      </c>
      <c r="HG157" s="23">
        <v>0.44444444444444442</v>
      </c>
      <c r="HH157" s="5">
        <f t="shared" si="238"/>
        <v>108</v>
      </c>
      <c r="HI157" s="5">
        <f t="shared" si="239"/>
        <v>24</v>
      </c>
      <c r="HJ157" s="5">
        <f t="shared" si="240"/>
        <v>22</v>
      </c>
      <c r="HK157" s="5">
        <f t="shared" si="241"/>
        <v>7</v>
      </c>
      <c r="HL157" s="5">
        <f t="shared" si="242"/>
        <v>6</v>
      </c>
      <c r="HM157" s="5">
        <f t="shared" si="243"/>
        <v>15</v>
      </c>
      <c r="HN157" s="5">
        <f t="shared" si="244"/>
        <v>8</v>
      </c>
      <c r="HO157" s="5">
        <f t="shared" si="245"/>
        <v>9</v>
      </c>
      <c r="HP157" s="5">
        <f t="shared" si="246"/>
        <v>7</v>
      </c>
      <c r="HQ157" s="5">
        <f t="shared" si="247"/>
        <v>10</v>
      </c>
    </row>
  </sheetData>
  <phoneticPr fontId="4" type="noConversion"/>
  <conditionalFormatting sqref="B62:N62 B59:N60 B52:N52 B47:N47 B43:N45 B37:N40 B29:N35 B19:N26 B10:N13 B48:AI51 BH53:BN53 B53:BG58 AJ48:BG50 BP53:CK53 BH54:CK58 B27:CK28 DM29:EB35 DM28:FF28 FG9:FZ14 FG18:FZ21 FG23:FZ62 CL28:DK35 CL10:EB13 CL23:EB26 CL19:EB21 CL37:EB40 CL43:EB45 CL47:EB47 CL52:EB52 CL59:EB60 CL62:EB62 B36:FF36 B67:FZ67 B18:FF18 B9:FF9 CL27:FF27 B14:FF14 B41:FF42 B46:FF46 BH48:FF51 CL53:FF58 B61:FF61 EC141:GA141 GA137 GA103:GA104 GA22 GD22:GO22 GD103:GO104 GD137:GO137 GD141:GO141">
    <cfRule type="expression" dxfId="128" priority="132">
      <formula>"isblank()"</formula>
    </cfRule>
  </conditionalFormatting>
  <conditionalFormatting sqref="B2:N7">
    <cfRule type="expression" dxfId="127" priority="130">
      <formula>"isblank()"</formula>
    </cfRule>
  </conditionalFormatting>
  <conditionalFormatting sqref="B103:N104">
    <cfRule type="expression" dxfId="126" priority="129">
      <formula>"isblank()"</formula>
    </cfRule>
  </conditionalFormatting>
  <conditionalFormatting sqref="B137:N137">
    <cfRule type="expression" dxfId="125" priority="128">
      <formula>"isblank()"</formula>
    </cfRule>
  </conditionalFormatting>
  <conditionalFormatting sqref="B141:N141">
    <cfRule type="expression" dxfId="124" priority="127">
      <formula>"isblank()"</formula>
    </cfRule>
  </conditionalFormatting>
  <conditionalFormatting sqref="A103:A104">
    <cfRule type="expression" dxfId="123" priority="124">
      <formula>"isblank()"</formula>
    </cfRule>
  </conditionalFormatting>
  <conditionalFormatting sqref="O137:EB137">
    <cfRule type="expression" dxfId="122" priority="123">
      <formula>"isblank()"</formula>
    </cfRule>
  </conditionalFormatting>
  <conditionalFormatting sqref="O141:AI141">
    <cfRule type="expression" dxfId="121" priority="122">
      <formula>"isblank()"</formula>
    </cfRule>
  </conditionalFormatting>
  <conditionalFormatting sqref="O68:AI104">
    <cfRule type="expression" dxfId="120" priority="121">
      <formula>"isblank()"</formula>
    </cfRule>
  </conditionalFormatting>
  <conditionalFormatting sqref="O62:AI66">
    <cfRule type="expression" dxfId="119" priority="120">
      <formula>"isblank()"</formula>
    </cfRule>
  </conditionalFormatting>
  <conditionalFormatting sqref="O59:AI60">
    <cfRule type="expression" dxfId="118" priority="119">
      <formula>"isblank()"</formula>
    </cfRule>
  </conditionalFormatting>
  <conditionalFormatting sqref="O52:AI52">
    <cfRule type="expression" dxfId="117" priority="118">
      <formula>"isblank()"</formula>
    </cfRule>
  </conditionalFormatting>
  <conditionalFormatting sqref="O47:AI47">
    <cfRule type="expression" dxfId="116" priority="117">
      <formula>"isblank()"</formula>
    </cfRule>
  </conditionalFormatting>
  <conditionalFormatting sqref="O43:AI45">
    <cfRule type="expression" dxfId="115" priority="116">
      <formula>"isblank()"</formula>
    </cfRule>
  </conditionalFormatting>
  <conditionalFormatting sqref="O37:AI40">
    <cfRule type="expression" dxfId="114" priority="115">
      <formula>"isblank()"</formula>
    </cfRule>
  </conditionalFormatting>
  <conditionalFormatting sqref="O29:AI35">
    <cfRule type="expression" dxfId="113" priority="114">
      <formula>"isblank()"</formula>
    </cfRule>
  </conditionalFormatting>
  <conditionalFormatting sqref="O19:AI26">
    <cfRule type="expression" dxfId="112" priority="113">
      <formula>"isblank()"</formula>
    </cfRule>
  </conditionalFormatting>
  <conditionalFormatting sqref="O15:AI17">
    <cfRule type="expression" dxfId="111" priority="112">
      <formula>"isblank()"</formula>
    </cfRule>
  </conditionalFormatting>
  <conditionalFormatting sqref="O10:AI13">
    <cfRule type="expression" dxfId="110" priority="111">
      <formula>"isblank()"</formula>
    </cfRule>
  </conditionalFormatting>
  <conditionalFormatting sqref="O2:AI8">
    <cfRule type="expression" dxfId="109" priority="110">
      <formula>"isblank()"</formula>
    </cfRule>
  </conditionalFormatting>
  <conditionalFormatting sqref="AJ2:BG8">
    <cfRule type="expression" dxfId="108" priority="109">
      <formula>"isblank()"</formula>
    </cfRule>
  </conditionalFormatting>
  <conditionalFormatting sqref="AJ10:BG13">
    <cfRule type="expression" dxfId="107" priority="108">
      <formula>"isblank()"</formula>
    </cfRule>
  </conditionalFormatting>
  <conditionalFormatting sqref="AJ15:BG17">
    <cfRule type="expression" dxfId="106" priority="107">
      <formula>"isblank()"</formula>
    </cfRule>
  </conditionalFormatting>
  <conditionalFormatting sqref="AJ19:BG26">
    <cfRule type="expression" dxfId="105" priority="106">
      <formula>"isblank()"</formula>
    </cfRule>
  </conditionalFormatting>
  <conditionalFormatting sqref="AJ29:BG35">
    <cfRule type="expression" dxfId="104" priority="105">
      <formula>"isblank()"</formula>
    </cfRule>
  </conditionalFormatting>
  <conditionalFormatting sqref="AJ37:BG40">
    <cfRule type="expression" dxfId="103" priority="104">
      <formula>"isblank()"</formula>
    </cfRule>
  </conditionalFormatting>
  <conditionalFormatting sqref="AJ43:BG45">
    <cfRule type="expression" dxfId="102" priority="103">
      <formula>"isblank()"</formula>
    </cfRule>
  </conditionalFormatting>
  <conditionalFormatting sqref="AJ47:BG47">
    <cfRule type="expression" dxfId="101" priority="102">
      <formula>"isblank()"</formula>
    </cfRule>
  </conditionalFormatting>
  <conditionalFormatting sqref="AJ51:BG52">
    <cfRule type="expression" dxfId="100" priority="101">
      <formula>"isblank()"</formula>
    </cfRule>
  </conditionalFormatting>
  <conditionalFormatting sqref="AJ59:BG60">
    <cfRule type="expression" dxfId="99" priority="100">
      <formula>"isblank()"</formula>
    </cfRule>
  </conditionalFormatting>
  <conditionalFormatting sqref="AJ62:BG66">
    <cfRule type="expression" dxfId="98" priority="99">
      <formula>"isblank()"</formula>
    </cfRule>
  </conditionalFormatting>
  <conditionalFormatting sqref="AJ68:BG97">
    <cfRule type="expression" dxfId="97" priority="98">
      <formula>"isblank()"</formula>
    </cfRule>
  </conditionalFormatting>
  <conditionalFormatting sqref="AJ98:BG104">
    <cfRule type="expression" dxfId="96" priority="97">
      <formula>"isblank()"</formula>
    </cfRule>
  </conditionalFormatting>
  <conditionalFormatting sqref="AJ141:EB141">
    <cfRule type="expression" dxfId="95" priority="96">
      <formula>"isblank()"</formula>
    </cfRule>
  </conditionalFormatting>
  <conditionalFormatting sqref="BH74:CK104">
    <cfRule type="expression" dxfId="94" priority="95">
      <formula>"isblank()"</formula>
    </cfRule>
  </conditionalFormatting>
  <conditionalFormatting sqref="BH68:CK73">
    <cfRule type="expression" dxfId="93" priority="94">
      <formula>"isblank()"</formula>
    </cfRule>
  </conditionalFormatting>
  <conditionalFormatting sqref="BH62:CK66">
    <cfRule type="expression" dxfId="92" priority="93">
      <formula>"isblank()"</formula>
    </cfRule>
  </conditionalFormatting>
  <conditionalFormatting sqref="BH59:CK60">
    <cfRule type="expression" dxfId="91" priority="92">
      <formula>"isblank()"</formula>
    </cfRule>
  </conditionalFormatting>
  <conditionalFormatting sqref="BH52:CK52">
    <cfRule type="expression" dxfId="90" priority="91">
      <formula>"isblank()"</formula>
    </cfRule>
  </conditionalFormatting>
  <conditionalFormatting sqref="BH47:CK47">
    <cfRule type="expression" dxfId="89" priority="90">
      <formula>"isblank()"</formula>
    </cfRule>
  </conditionalFormatting>
  <conditionalFormatting sqref="BH43:CK45">
    <cfRule type="expression" dxfId="88" priority="89">
      <formula>"isblank()"</formula>
    </cfRule>
  </conditionalFormatting>
  <conditionalFormatting sqref="BH37:CK40">
    <cfRule type="expression" dxfId="87" priority="88">
      <formula>"isblank()"</formula>
    </cfRule>
  </conditionalFormatting>
  <conditionalFormatting sqref="BH29:CK35">
    <cfRule type="expression" dxfId="86" priority="87">
      <formula>"isblank()"</formula>
    </cfRule>
  </conditionalFormatting>
  <conditionalFormatting sqref="BH19:CK26 CL22:EB22">
    <cfRule type="expression" dxfId="85" priority="86">
      <formula>"isblank()"</formula>
    </cfRule>
  </conditionalFormatting>
  <conditionalFormatting sqref="BH15:CK17">
    <cfRule type="expression" dxfId="84" priority="85">
      <formula>"isblank()"</formula>
    </cfRule>
  </conditionalFormatting>
  <conditionalFormatting sqref="BH10:CK13">
    <cfRule type="expression" dxfId="83" priority="84">
      <formula>"isblank()"</formula>
    </cfRule>
  </conditionalFormatting>
  <conditionalFormatting sqref="BH2:CK8">
    <cfRule type="expression" dxfId="82" priority="83">
      <formula>"isblank()"</formula>
    </cfRule>
  </conditionalFormatting>
  <conditionalFormatting sqref="CL2:DA7">
    <cfRule type="expression" dxfId="81" priority="82">
      <formula>"isblank()"</formula>
    </cfRule>
  </conditionalFormatting>
  <conditionalFormatting sqref="CL103:DA104">
    <cfRule type="expression" dxfId="80" priority="81">
      <formula>"isblank()"</formula>
    </cfRule>
  </conditionalFormatting>
  <conditionalFormatting sqref="EC137:FZ137">
    <cfRule type="expression" dxfId="79" priority="80">
      <formula>"isblank()"</formula>
    </cfRule>
  </conditionalFormatting>
  <conditionalFormatting sqref="EC2:FF8">
    <cfRule type="expression" dxfId="78" priority="78">
      <formula>"isblank()"</formula>
    </cfRule>
  </conditionalFormatting>
  <conditionalFormatting sqref="EC10:FF13">
    <cfRule type="expression" dxfId="77" priority="77">
      <formula>"isblank()"</formula>
    </cfRule>
  </conditionalFormatting>
  <conditionalFormatting sqref="EC15:FF17">
    <cfRule type="expression" dxfId="76" priority="76">
      <formula>"isblank()"</formula>
    </cfRule>
  </conditionalFormatting>
  <conditionalFormatting sqref="EC19:FF26 FG22:FZ22">
    <cfRule type="expression" dxfId="75" priority="75">
      <formula>"isblank()"</formula>
    </cfRule>
  </conditionalFormatting>
  <conditionalFormatting sqref="EC29:FF35">
    <cfRule type="expression" dxfId="74" priority="74">
      <formula>"isblank()"</formula>
    </cfRule>
  </conditionalFormatting>
  <conditionalFormatting sqref="EC37:FF40">
    <cfRule type="expression" dxfId="73" priority="73">
      <formula>"isblank()"</formula>
    </cfRule>
  </conditionalFormatting>
  <conditionalFormatting sqref="EC43:FF45">
    <cfRule type="expression" dxfId="72" priority="72">
      <formula>"isblank()"</formula>
    </cfRule>
  </conditionalFormatting>
  <conditionalFormatting sqref="EC47:FF47">
    <cfRule type="expression" dxfId="71" priority="71">
      <formula>"isblank()"</formula>
    </cfRule>
  </conditionalFormatting>
  <conditionalFormatting sqref="EC52:FF52">
    <cfRule type="expression" dxfId="70" priority="70">
      <formula>"isblank()"</formula>
    </cfRule>
  </conditionalFormatting>
  <conditionalFormatting sqref="EC59:FF60">
    <cfRule type="expression" dxfId="69" priority="69">
      <formula>"isblank()"</formula>
    </cfRule>
  </conditionalFormatting>
  <conditionalFormatting sqref="EC62:FF66">
    <cfRule type="expression" dxfId="68" priority="68">
      <formula>"isblank()"</formula>
    </cfRule>
  </conditionalFormatting>
  <conditionalFormatting sqref="EC68:FF97">
    <cfRule type="expression" dxfId="67" priority="67">
      <formula>"isblank()"</formula>
    </cfRule>
  </conditionalFormatting>
  <conditionalFormatting sqref="EC98:FF104">
    <cfRule type="expression" dxfId="66" priority="66">
      <formula>"isblank()"</formula>
    </cfRule>
  </conditionalFormatting>
  <conditionalFormatting sqref="FG2:FZ7">
    <cfRule type="expression" dxfId="65" priority="65">
      <formula>"isblank()"</formula>
    </cfRule>
  </conditionalFormatting>
  <conditionalFormatting sqref="FG103:FZ104">
    <cfRule type="expression" dxfId="64" priority="64">
      <formula>"isblank()"</formula>
    </cfRule>
  </conditionalFormatting>
  <conditionalFormatting sqref="DB2:EB7">
    <cfRule type="expression" dxfId="63" priority="63">
      <formula>"isblank()"</formula>
    </cfRule>
  </conditionalFormatting>
  <conditionalFormatting sqref="DB103:EB104">
    <cfRule type="expression" dxfId="62" priority="62">
      <formula>"isblank()"</formula>
    </cfRule>
  </conditionalFormatting>
  <conditionalFormatting sqref="GD2:GO7">
    <cfRule type="expression" dxfId="61" priority="58">
      <formula>"isblank()"</formula>
    </cfRule>
  </conditionalFormatting>
  <conditionalFormatting sqref="GQ141:GT141">
    <cfRule type="expression" dxfId="60" priority="57">
      <formula>"isblank()"</formula>
    </cfRule>
  </conditionalFormatting>
  <conditionalFormatting sqref="GQ137:GT137">
    <cfRule type="expression" dxfId="59" priority="56">
      <formula>"isblank()"</formula>
    </cfRule>
  </conditionalFormatting>
  <conditionalFormatting sqref="GQ68:GT104">
    <cfRule type="expression" dxfId="58" priority="55">
      <formula>"isblank()"</formula>
    </cfRule>
  </conditionalFormatting>
  <conditionalFormatting sqref="GQ62:GT66">
    <cfRule type="expression" dxfId="57" priority="54">
      <formula>"isblank()"</formula>
    </cfRule>
  </conditionalFormatting>
  <conditionalFormatting sqref="GQ59:GT60">
    <cfRule type="expression" dxfId="56" priority="53">
      <formula>"isblank()"</formula>
    </cfRule>
  </conditionalFormatting>
  <conditionalFormatting sqref="GQ51:GT52">
    <cfRule type="expression" dxfId="55" priority="52">
      <formula>"isblank()"</formula>
    </cfRule>
  </conditionalFormatting>
  <conditionalFormatting sqref="GQ47:GT47">
    <cfRule type="expression" dxfId="54" priority="51">
      <formula>"isblank()"</formula>
    </cfRule>
  </conditionalFormatting>
  <conditionalFormatting sqref="GQ43:GT45">
    <cfRule type="expression" dxfId="53" priority="50">
      <formula>"isblank()"</formula>
    </cfRule>
  </conditionalFormatting>
  <conditionalFormatting sqref="GQ37:GT40">
    <cfRule type="expression" dxfId="52" priority="49">
      <formula>"isblank()"</formula>
    </cfRule>
  </conditionalFormatting>
  <conditionalFormatting sqref="GQ29:GT35">
    <cfRule type="expression" dxfId="51" priority="48">
      <formula>"isblank()"</formula>
    </cfRule>
  </conditionalFormatting>
  <conditionalFormatting sqref="GQ19:GT26">
    <cfRule type="expression" dxfId="50" priority="47">
      <formula>"isblank()"</formula>
    </cfRule>
  </conditionalFormatting>
  <conditionalFormatting sqref="GQ15:GT17">
    <cfRule type="expression" dxfId="49" priority="46">
      <formula>"isblank()"</formula>
    </cfRule>
  </conditionalFormatting>
  <conditionalFormatting sqref="GQ10:GT13">
    <cfRule type="expression" dxfId="48" priority="45">
      <formula>"isblank()"</formula>
    </cfRule>
  </conditionalFormatting>
  <conditionalFormatting sqref="GQ2:GT8">
    <cfRule type="expression" dxfId="47" priority="44">
      <formula>"isblank()"</formula>
    </cfRule>
  </conditionalFormatting>
  <conditionalFormatting sqref="HB141">
    <cfRule type="expression" dxfId="46" priority="43">
      <formula>"isblank()"</formula>
    </cfRule>
  </conditionalFormatting>
  <conditionalFormatting sqref="HB137">
    <cfRule type="expression" dxfId="45" priority="41">
      <formula>"isblank()"</formula>
    </cfRule>
  </conditionalFormatting>
  <conditionalFormatting sqref="HB103:HB104">
    <cfRule type="expression" dxfId="44" priority="40">
      <formula>"isblank()"</formula>
    </cfRule>
  </conditionalFormatting>
  <conditionalFormatting sqref="HB22">
    <cfRule type="expression" dxfId="43" priority="37">
      <formula>"isblank()"</formula>
    </cfRule>
  </conditionalFormatting>
  <conditionalFormatting sqref="HB2:HB7">
    <cfRule type="expression" dxfId="42" priority="35">
      <formula>"isblank()"</formula>
    </cfRule>
  </conditionalFormatting>
  <conditionalFormatting sqref="HC141">
    <cfRule type="expression" dxfId="41" priority="34">
      <formula>"isblank()"</formula>
    </cfRule>
  </conditionalFormatting>
  <conditionalFormatting sqref="HC137">
    <cfRule type="expression" dxfId="40" priority="33">
      <formula>"isblank()"</formula>
    </cfRule>
  </conditionalFormatting>
  <conditionalFormatting sqref="HC103:HC104">
    <cfRule type="expression" dxfId="39" priority="32">
      <formula>"isblank()"</formula>
    </cfRule>
  </conditionalFormatting>
  <conditionalFormatting sqref="HC22">
    <cfRule type="expression" dxfId="38" priority="31">
      <formula>"isblank()"</formula>
    </cfRule>
  </conditionalFormatting>
  <conditionalFormatting sqref="HH141:HQ141">
    <cfRule type="expression" dxfId="37" priority="29">
      <formula>"isblank()"</formula>
    </cfRule>
  </conditionalFormatting>
  <conditionalFormatting sqref="HH137:HQ137">
    <cfRule type="expression" dxfId="36" priority="28">
      <formula>"isblank()"</formula>
    </cfRule>
  </conditionalFormatting>
  <conditionalFormatting sqref="HH119">
    <cfRule type="expression" dxfId="35" priority="27">
      <formula>"isblank()"</formula>
    </cfRule>
  </conditionalFormatting>
  <conditionalFormatting sqref="HJ119">
    <cfRule type="expression" dxfId="34" priority="26">
      <formula>"isblank()"</formula>
    </cfRule>
  </conditionalFormatting>
  <conditionalFormatting sqref="HH103:HQ104">
    <cfRule type="expression" dxfId="33" priority="25">
      <formula>"isblank()"</formula>
    </cfRule>
  </conditionalFormatting>
  <conditionalFormatting sqref="HH68:HL102">
    <cfRule type="expression" dxfId="32" priority="24">
      <formula>"isblank()"</formula>
    </cfRule>
  </conditionalFormatting>
  <conditionalFormatting sqref="HH62:HL66">
    <cfRule type="expression" dxfId="31" priority="23">
      <formula>"isblank()"</formula>
    </cfRule>
  </conditionalFormatting>
  <conditionalFormatting sqref="HH59:HL60">
    <cfRule type="expression" dxfId="30" priority="22">
      <formula>"isblank()"</formula>
    </cfRule>
  </conditionalFormatting>
  <conditionalFormatting sqref="HH52:HL52">
    <cfRule type="expression" dxfId="29" priority="21">
      <formula>"isblank()"</formula>
    </cfRule>
  </conditionalFormatting>
  <conditionalFormatting sqref="HH47:HL47">
    <cfRule type="expression" dxfId="28" priority="20">
      <formula>"isblank()"</formula>
    </cfRule>
  </conditionalFormatting>
  <conditionalFormatting sqref="HH43:HL45">
    <cfRule type="expression" dxfId="27" priority="19">
      <formula>"isblank()"</formula>
    </cfRule>
  </conditionalFormatting>
  <conditionalFormatting sqref="HH37:HL40">
    <cfRule type="expression" dxfId="26" priority="18">
      <formula>"isblank()"</formula>
    </cfRule>
  </conditionalFormatting>
  <conditionalFormatting sqref="HH29:HL35">
    <cfRule type="expression" dxfId="25" priority="17">
      <formula>"isblank()"</formula>
    </cfRule>
  </conditionalFormatting>
  <conditionalFormatting sqref="HH19:HL26">
    <cfRule type="expression" dxfId="24" priority="16">
      <formula>"isblank()"</formula>
    </cfRule>
  </conditionalFormatting>
  <conditionalFormatting sqref="HH15:HL17">
    <cfRule type="expression" dxfId="23" priority="15">
      <formula>"isblank()"</formula>
    </cfRule>
  </conditionalFormatting>
  <conditionalFormatting sqref="HH10:HL13">
    <cfRule type="expression" dxfId="22" priority="14">
      <formula>"isblank()"</formula>
    </cfRule>
  </conditionalFormatting>
  <conditionalFormatting sqref="HM22:HQ22">
    <cfRule type="expression" dxfId="21" priority="13">
      <formula>"isblank()"</formula>
    </cfRule>
  </conditionalFormatting>
  <conditionalFormatting sqref="HH2:HL8">
    <cfRule type="expression" dxfId="20" priority="12">
      <formula>"isblank()"</formula>
    </cfRule>
  </conditionalFormatting>
  <conditionalFormatting sqref="HM2:HQ7">
    <cfRule type="expression" dxfId="19" priority="11">
      <formula>"isblank()"</formula>
    </cfRule>
  </conditionalFormatting>
  <conditionalFormatting sqref="HD137:HG137">
    <cfRule type="expression" dxfId="18" priority="6">
      <formula>"isblank()"</formula>
    </cfRule>
  </conditionalFormatting>
  <conditionalFormatting sqref="HD141:HG141">
    <cfRule type="expression" dxfId="17" priority="5">
      <formula>"isblank()"</formula>
    </cfRule>
  </conditionalFormatting>
  <conditionalFormatting sqref="HD22:HG22">
    <cfRule type="expression" dxfId="16" priority="4">
      <formula>"isblank()"</formula>
    </cfRule>
  </conditionalFormatting>
  <conditionalFormatting sqref="HD2:HG7">
    <cfRule type="expression" dxfId="15" priority="3">
      <formula>"isblank()"</formula>
    </cfRule>
  </conditionalFormatting>
  <conditionalFormatting sqref="HD103:HG104">
    <cfRule type="expression" dxfId="14" priority="2">
      <formula>"isblank()"</formula>
    </cfRule>
  </conditionalFormatting>
  <conditionalFormatting sqref="HF2:HF157">
    <cfRule type="cellIs" dxfId="13" priority="1" operator="lessThan">
      <formula>0.85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3CA494D-6DF9-B44A-9C0F-237D3EADD53B}">
  <dimension ref="A1:FA60"/>
  <sheetViews>
    <sheetView zoomScale="80" zoomScaleNormal="80" workbookViewId="0">
      <pane xSplit="1" ySplit="1" topLeftCell="CC38" activePane="bottomRight" state="frozen"/>
      <selection pane="topRight" activeCell="B1" sqref="B1"/>
      <selection pane="bottomLeft" activeCell="A2" sqref="A2"/>
      <selection pane="bottomRight" activeCell="EL67" sqref="EL67"/>
    </sheetView>
  </sheetViews>
  <sheetFormatPr defaultRowHeight="15.75" x14ac:dyDescent="0.25"/>
  <cols>
    <col min="1" max="1" width="10.875" customWidth="1"/>
  </cols>
  <sheetData>
    <row r="1" spans="1:157" x14ac:dyDescent="0.25">
      <c r="A1" s="11" t="s">
        <v>0</v>
      </c>
      <c r="B1" s="20">
        <v>4229</v>
      </c>
      <c r="C1" s="20">
        <v>5172</v>
      </c>
      <c r="D1" s="20">
        <v>8273</v>
      </c>
      <c r="E1" s="20">
        <v>9244</v>
      </c>
      <c r="F1" s="20">
        <v>9280</v>
      </c>
      <c r="G1" s="20">
        <v>9570</v>
      </c>
      <c r="H1" s="15" t="s">
        <v>848</v>
      </c>
      <c r="I1" s="11">
        <v>21393</v>
      </c>
      <c r="J1" s="15" t="s">
        <v>849</v>
      </c>
      <c r="K1" s="11">
        <v>21398</v>
      </c>
      <c r="L1" s="11">
        <v>21406</v>
      </c>
      <c r="M1" s="11">
        <v>21414</v>
      </c>
      <c r="N1" s="11">
        <v>21415</v>
      </c>
      <c r="O1" s="11">
        <v>21416</v>
      </c>
      <c r="P1" s="15" t="s">
        <v>850</v>
      </c>
      <c r="Q1" s="15" t="s">
        <v>851</v>
      </c>
      <c r="R1" s="11">
        <v>21428</v>
      </c>
      <c r="S1" s="15" t="s">
        <v>852</v>
      </c>
      <c r="T1" s="11">
        <v>21431</v>
      </c>
      <c r="U1" s="15" t="s">
        <v>853</v>
      </c>
      <c r="V1" s="20">
        <v>21433</v>
      </c>
      <c r="W1" s="11">
        <v>21437</v>
      </c>
      <c r="X1" s="15" t="s">
        <v>854</v>
      </c>
      <c r="Y1" s="11">
        <v>21439</v>
      </c>
      <c r="Z1" s="11">
        <v>21442</v>
      </c>
      <c r="AA1" s="11">
        <v>21443</v>
      </c>
      <c r="AB1" s="11">
        <v>21444</v>
      </c>
      <c r="AC1" s="11">
        <v>21446</v>
      </c>
      <c r="AD1" s="11">
        <v>21447</v>
      </c>
      <c r="AE1" s="11">
        <v>21448</v>
      </c>
      <c r="AF1" s="15" t="s">
        <v>855</v>
      </c>
      <c r="AG1" s="11">
        <v>21450</v>
      </c>
      <c r="AH1" s="11">
        <v>21452</v>
      </c>
      <c r="AI1" s="11">
        <v>21459</v>
      </c>
      <c r="AJ1" s="11">
        <v>21461</v>
      </c>
      <c r="AK1" s="15" t="s">
        <v>856</v>
      </c>
      <c r="AL1" s="11">
        <v>21463</v>
      </c>
      <c r="AM1" s="11">
        <v>21464</v>
      </c>
      <c r="AN1" s="11">
        <v>21466</v>
      </c>
      <c r="AO1" s="11">
        <v>21467</v>
      </c>
      <c r="AP1" s="11">
        <v>21468</v>
      </c>
      <c r="AQ1" s="15" t="s">
        <v>857</v>
      </c>
      <c r="AR1" s="11">
        <v>21471</v>
      </c>
      <c r="AS1" s="11">
        <v>21472</v>
      </c>
      <c r="AT1" s="11">
        <v>21475</v>
      </c>
      <c r="AU1" s="11">
        <v>21476</v>
      </c>
      <c r="AV1" s="11">
        <v>21477</v>
      </c>
      <c r="AW1" s="11">
        <v>21478</v>
      </c>
      <c r="AX1" s="11">
        <v>21479</v>
      </c>
      <c r="AY1" s="15" t="s">
        <v>858</v>
      </c>
      <c r="AZ1" s="15" t="s">
        <v>859</v>
      </c>
      <c r="BA1" s="15" t="s">
        <v>779</v>
      </c>
      <c r="BB1" s="11">
        <v>21485</v>
      </c>
      <c r="BC1" s="11">
        <v>21488</v>
      </c>
      <c r="BD1" s="11">
        <v>21492</v>
      </c>
      <c r="BE1" s="11">
        <v>21495</v>
      </c>
      <c r="BF1" s="11">
        <v>21496</v>
      </c>
      <c r="BG1" s="11">
        <v>21501</v>
      </c>
      <c r="BH1" s="15" t="s">
        <v>860</v>
      </c>
      <c r="BI1" s="11">
        <v>21504</v>
      </c>
      <c r="BJ1" s="15" t="s">
        <v>861</v>
      </c>
      <c r="BK1" s="11">
        <v>21509</v>
      </c>
      <c r="BL1" s="15" t="s">
        <v>862</v>
      </c>
      <c r="BM1" s="15" t="s">
        <v>863</v>
      </c>
      <c r="BN1" s="11">
        <v>21513</v>
      </c>
      <c r="BO1" s="11">
        <v>21514</v>
      </c>
      <c r="BP1" s="11">
        <v>21516</v>
      </c>
      <c r="BQ1" s="11">
        <v>21517</v>
      </c>
      <c r="BR1" s="11">
        <v>21520</v>
      </c>
      <c r="BS1" s="11">
        <v>21531</v>
      </c>
      <c r="BT1" s="11">
        <v>21532</v>
      </c>
      <c r="BU1" s="15" t="s">
        <v>864</v>
      </c>
      <c r="BV1" s="15" t="s">
        <v>865</v>
      </c>
      <c r="BW1" s="15" t="s">
        <v>866</v>
      </c>
      <c r="BX1" s="11">
        <v>21539</v>
      </c>
      <c r="BY1" s="11">
        <v>21540</v>
      </c>
      <c r="BZ1" s="11">
        <v>21544</v>
      </c>
      <c r="CA1" s="13" t="s">
        <v>867</v>
      </c>
      <c r="CB1" s="11">
        <v>21549</v>
      </c>
      <c r="CC1" s="11">
        <v>21550</v>
      </c>
      <c r="CD1" s="11">
        <v>21551</v>
      </c>
      <c r="CE1" s="11">
        <v>21554</v>
      </c>
      <c r="CF1" s="11">
        <v>21555</v>
      </c>
      <c r="CG1" s="11">
        <v>21556</v>
      </c>
      <c r="CH1" s="11">
        <v>21557</v>
      </c>
      <c r="CI1" s="11">
        <v>21559</v>
      </c>
      <c r="CJ1" s="11">
        <v>21560</v>
      </c>
      <c r="CK1" s="13" t="s">
        <v>868</v>
      </c>
      <c r="CL1" s="11">
        <v>21564</v>
      </c>
      <c r="CM1" s="11">
        <v>21565</v>
      </c>
      <c r="CN1" s="11">
        <v>21566</v>
      </c>
      <c r="CO1" s="11">
        <v>21568</v>
      </c>
      <c r="CP1" s="11">
        <v>21570</v>
      </c>
      <c r="CQ1" s="13" t="s">
        <v>869</v>
      </c>
      <c r="CR1" s="13" t="s">
        <v>870</v>
      </c>
      <c r="CS1" s="11">
        <v>21574</v>
      </c>
      <c r="CT1" s="11">
        <v>21577</v>
      </c>
      <c r="CU1" s="13" t="s">
        <v>871</v>
      </c>
      <c r="CV1" s="11">
        <v>21579</v>
      </c>
      <c r="CW1" s="11">
        <v>21583</v>
      </c>
      <c r="CX1" s="11">
        <v>21592</v>
      </c>
      <c r="CY1" s="21" t="s">
        <v>872</v>
      </c>
      <c r="CZ1" s="21" t="s">
        <v>873</v>
      </c>
      <c r="DA1" s="11" t="s">
        <v>100</v>
      </c>
      <c r="DB1" s="11" t="s">
        <v>79</v>
      </c>
      <c r="DC1" s="11" t="s">
        <v>237</v>
      </c>
      <c r="DD1" s="11" t="s">
        <v>82</v>
      </c>
      <c r="DE1" s="11" t="s">
        <v>84</v>
      </c>
      <c r="DF1" s="11" t="s">
        <v>86</v>
      </c>
      <c r="DG1" s="11" t="s">
        <v>88</v>
      </c>
      <c r="DH1" s="11" t="s">
        <v>90</v>
      </c>
      <c r="DI1" s="11" t="s">
        <v>92</v>
      </c>
      <c r="DJ1" s="11" t="s">
        <v>94</v>
      </c>
      <c r="DK1" s="11" t="s">
        <v>96</v>
      </c>
      <c r="DL1" s="11" t="s">
        <v>98</v>
      </c>
      <c r="DM1" s="11" t="s">
        <v>102</v>
      </c>
      <c r="DN1" s="11" t="s">
        <v>104</v>
      </c>
      <c r="DO1" s="11" t="s">
        <v>106</v>
      </c>
      <c r="DP1" s="11" t="s">
        <v>108</v>
      </c>
      <c r="DQ1" s="11" t="s">
        <v>110</v>
      </c>
      <c r="DR1" s="11" t="s">
        <v>112</v>
      </c>
      <c r="DS1" s="11" t="s">
        <v>114</v>
      </c>
      <c r="DT1" s="11" t="s">
        <v>116</v>
      </c>
      <c r="DU1" s="11" t="s">
        <v>118</v>
      </c>
      <c r="DV1" s="22" t="s">
        <v>972</v>
      </c>
      <c r="DW1" s="15" t="s">
        <v>973</v>
      </c>
      <c r="DX1" s="22" t="s">
        <v>974</v>
      </c>
      <c r="DY1" s="22" t="s">
        <v>975</v>
      </c>
      <c r="DZ1" s="22" t="s">
        <v>976</v>
      </c>
      <c r="EA1" s="22" t="s">
        <v>977</v>
      </c>
      <c r="EB1" s="22" t="s">
        <v>978</v>
      </c>
      <c r="EC1" s="22" t="s">
        <v>979</v>
      </c>
      <c r="ED1" s="22" t="s">
        <v>980</v>
      </c>
      <c r="EE1" s="22" t="s">
        <v>981</v>
      </c>
      <c r="EF1" s="22" t="s">
        <v>982</v>
      </c>
      <c r="EG1" s="26" t="s">
        <v>983</v>
      </c>
      <c r="EH1" s="22" t="s">
        <v>984</v>
      </c>
      <c r="EI1" s="22" t="s">
        <v>985</v>
      </c>
      <c r="EJ1" s="22" t="s">
        <v>986</v>
      </c>
      <c r="EK1" s="26" t="s">
        <v>987</v>
      </c>
      <c r="EL1" s="22" t="s">
        <v>988</v>
      </c>
      <c r="EM1" s="22" t="s">
        <v>989</v>
      </c>
      <c r="EN1" s="22" t="s">
        <v>990</v>
      </c>
      <c r="EO1" s="22" t="s">
        <v>991</v>
      </c>
      <c r="EP1" s="22" t="s">
        <v>992</v>
      </c>
      <c r="EQ1" s="22" t="s">
        <v>993</v>
      </c>
      <c r="ER1" s="22" t="s">
        <v>994</v>
      </c>
      <c r="ES1" s="22" t="s">
        <v>995</v>
      </c>
      <c r="ET1" s="22" t="s">
        <v>996</v>
      </c>
      <c r="EU1" s="22" t="s">
        <v>997</v>
      </c>
      <c r="EV1" s="22" t="s">
        <v>998</v>
      </c>
      <c r="EW1" s="22" t="s">
        <v>999</v>
      </c>
      <c r="EX1" s="22" t="s">
        <v>1000</v>
      </c>
      <c r="EY1" s="22" t="s">
        <v>1001</v>
      </c>
      <c r="EZ1" s="22" t="s">
        <v>1002</v>
      </c>
      <c r="FA1" s="22" t="s">
        <v>1003</v>
      </c>
    </row>
    <row r="2" spans="1:157" x14ac:dyDescent="0.25">
      <c r="A2" s="4" t="s">
        <v>674</v>
      </c>
      <c r="B2" s="14" t="s">
        <v>10</v>
      </c>
      <c r="C2" s="14" t="s">
        <v>10</v>
      </c>
      <c r="D2" s="14" t="s">
        <v>10</v>
      </c>
      <c r="E2" s="14" t="s">
        <v>10</v>
      </c>
      <c r="F2" s="14" t="s">
        <v>10</v>
      </c>
      <c r="G2" s="14" t="s">
        <v>10</v>
      </c>
      <c r="H2">
        <v>1</v>
      </c>
      <c r="I2">
        <v>1</v>
      </c>
      <c r="J2">
        <v>1</v>
      </c>
      <c r="K2">
        <v>1</v>
      </c>
      <c r="L2">
        <v>1</v>
      </c>
      <c r="M2">
        <v>1</v>
      </c>
      <c r="N2">
        <v>1</v>
      </c>
      <c r="O2">
        <v>2</v>
      </c>
      <c r="P2">
        <v>1</v>
      </c>
      <c r="Q2">
        <v>2</v>
      </c>
      <c r="R2">
        <v>1</v>
      </c>
      <c r="S2">
        <v>1</v>
      </c>
      <c r="T2">
        <v>2</v>
      </c>
      <c r="U2">
        <v>1</v>
      </c>
      <c r="V2" s="14" t="s">
        <v>10</v>
      </c>
      <c r="W2">
        <v>1</v>
      </c>
      <c r="X2">
        <v>1</v>
      </c>
      <c r="Y2">
        <v>1</v>
      </c>
      <c r="Z2">
        <v>1</v>
      </c>
      <c r="AA2">
        <v>1</v>
      </c>
      <c r="AB2">
        <v>2</v>
      </c>
      <c r="AC2">
        <v>1</v>
      </c>
      <c r="AD2">
        <v>1</v>
      </c>
      <c r="AE2">
        <v>1</v>
      </c>
      <c r="AF2">
        <v>1</v>
      </c>
      <c r="AG2">
        <v>1</v>
      </c>
      <c r="AH2">
        <v>1</v>
      </c>
      <c r="AI2">
        <v>1</v>
      </c>
      <c r="AJ2">
        <v>1</v>
      </c>
      <c r="AK2">
        <v>1</v>
      </c>
      <c r="AL2">
        <v>1</v>
      </c>
      <c r="AM2">
        <v>1</v>
      </c>
      <c r="AN2">
        <v>1</v>
      </c>
      <c r="AO2">
        <v>1</v>
      </c>
      <c r="AP2">
        <v>1</v>
      </c>
      <c r="AQ2">
        <v>1</v>
      </c>
      <c r="AR2">
        <v>1</v>
      </c>
      <c r="AS2">
        <v>1</v>
      </c>
      <c r="AT2">
        <v>1</v>
      </c>
      <c r="AU2">
        <v>1</v>
      </c>
      <c r="AV2">
        <v>1</v>
      </c>
      <c r="AW2">
        <v>1</v>
      </c>
      <c r="AX2">
        <v>1</v>
      </c>
      <c r="AY2">
        <v>1</v>
      </c>
      <c r="AZ2">
        <v>1</v>
      </c>
      <c r="BA2">
        <v>1</v>
      </c>
      <c r="BB2">
        <v>1</v>
      </c>
      <c r="BC2">
        <v>1</v>
      </c>
      <c r="BD2">
        <v>1</v>
      </c>
      <c r="BE2">
        <v>1</v>
      </c>
      <c r="BF2">
        <v>1</v>
      </c>
      <c r="BG2">
        <v>1</v>
      </c>
      <c r="BH2">
        <v>1</v>
      </c>
      <c r="BI2">
        <v>1</v>
      </c>
      <c r="BJ2">
        <v>1</v>
      </c>
      <c r="BK2">
        <v>1</v>
      </c>
      <c r="BL2">
        <v>1</v>
      </c>
      <c r="BM2">
        <v>1</v>
      </c>
      <c r="BN2">
        <v>1</v>
      </c>
      <c r="BO2">
        <v>1</v>
      </c>
      <c r="BP2">
        <v>1</v>
      </c>
      <c r="BQ2">
        <v>1</v>
      </c>
      <c r="BR2">
        <v>1</v>
      </c>
      <c r="BS2">
        <v>1</v>
      </c>
      <c r="BT2">
        <v>1</v>
      </c>
      <c r="BU2">
        <v>1</v>
      </c>
      <c r="BV2">
        <v>1</v>
      </c>
      <c r="BW2">
        <v>1</v>
      </c>
      <c r="BX2">
        <v>1</v>
      </c>
      <c r="BY2">
        <v>1</v>
      </c>
      <c r="BZ2">
        <v>1</v>
      </c>
      <c r="CA2">
        <v>1</v>
      </c>
      <c r="CB2">
        <v>1</v>
      </c>
      <c r="CC2">
        <v>1</v>
      </c>
      <c r="CD2">
        <v>1</v>
      </c>
      <c r="CE2">
        <v>1</v>
      </c>
      <c r="CF2">
        <v>1</v>
      </c>
      <c r="CG2">
        <v>1</v>
      </c>
      <c r="CH2">
        <v>1</v>
      </c>
      <c r="CI2">
        <v>1</v>
      </c>
      <c r="CJ2">
        <v>1</v>
      </c>
      <c r="CK2">
        <v>1</v>
      </c>
      <c r="CL2">
        <v>1</v>
      </c>
      <c r="CM2">
        <v>1</v>
      </c>
      <c r="CN2">
        <v>1</v>
      </c>
      <c r="CO2">
        <v>1</v>
      </c>
      <c r="CP2">
        <v>1</v>
      </c>
      <c r="CQ2">
        <v>1</v>
      </c>
      <c r="CR2">
        <v>1</v>
      </c>
      <c r="CS2">
        <v>1</v>
      </c>
      <c r="CT2">
        <v>1</v>
      </c>
      <c r="CU2">
        <v>1</v>
      </c>
      <c r="CV2">
        <v>1</v>
      </c>
      <c r="CW2">
        <v>2</v>
      </c>
      <c r="CX2">
        <v>1</v>
      </c>
      <c r="CY2" s="14" t="s">
        <v>10</v>
      </c>
      <c r="CZ2" s="14" t="s">
        <v>10</v>
      </c>
      <c r="DA2">
        <v>2</v>
      </c>
      <c r="DB2">
        <v>1</v>
      </c>
      <c r="DC2">
        <v>2</v>
      </c>
      <c r="DD2">
        <v>1</v>
      </c>
      <c r="DE2">
        <v>1</v>
      </c>
      <c r="DF2">
        <v>1</v>
      </c>
      <c r="DG2">
        <v>1</v>
      </c>
      <c r="DH2">
        <v>1</v>
      </c>
      <c r="DI2">
        <v>1</v>
      </c>
      <c r="DJ2">
        <v>1</v>
      </c>
      <c r="DK2">
        <v>1</v>
      </c>
      <c r="DL2">
        <v>1</v>
      </c>
      <c r="DM2">
        <v>1</v>
      </c>
      <c r="DN2">
        <v>1</v>
      </c>
      <c r="DO2">
        <v>1</v>
      </c>
      <c r="DP2">
        <v>1</v>
      </c>
      <c r="DQ2">
        <v>1</v>
      </c>
      <c r="DR2">
        <v>1</v>
      </c>
      <c r="DS2">
        <v>1</v>
      </c>
      <c r="DT2">
        <v>1</v>
      </c>
      <c r="DU2">
        <v>1</v>
      </c>
      <c r="DV2">
        <v>1</v>
      </c>
      <c r="DW2">
        <v>1</v>
      </c>
      <c r="DX2">
        <v>1</v>
      </c>
      <c r="DY2">
        <v>2</v>
      </c>
      <c r="DZ2">
        <v>1</v>
      </c>
      <c r="EA2">
        <v>1</v>
      </c>
      <c r="EB2">
        <v>1</v>
      </c>
      <c r="EC2">
        <v>1</v>
      </c>
      <c r="ED2">
        <v>1</v>
      </c>
      <c r="EE2">
        <v>1</v>
      </c>
      <c r="EF2">
        <v>1</v>
      </c>
      <c r="EG2" s="14" t="s">
        <v>10</v>
      </c>
      <c r="EH2">
        <v>2</v>
      </c>
      <c r="EI2">
        <v>2</v>
      </c>
      <c r="EJ2">
        <v>1</v>
      </c>
      <c r="EK2" s="14" t="s">
        <v>10</v>
      </c>
      <c r="EL2">
        <v>1</v>
      </c>
      <c r="EM2">
        <v>1</v>
      </c>
      <c r="EN2">
        <v>1</v>
      </c>
      <c r="EO2">
        <v>1</v>
      </c>
      <c r="EP2">
        <v>1</v>
      </c>
      <c r="EQ2">
        <v>1</v>
      </c>
      <c r="ER2">
        <v>1</v>
      </c>
      <c r="ES2">
        <v>1</v>
      </c>
      <c r="ET2">
        <v>1</v>
      </c>
      <c r="EU2">
        <v>1</v>
      </c>
      <c r="EV2">
        <v>1</v>
      </c>
      <c r="EW2">
        <v>1</v>
      </c>
      <c r="EX2">
        <v>1</v>
      </c>
      <c r="EY2">
        <v>1</v>
      </c>
      <c r="EZ2">
        <v>1</v>
      </c>
      <c r="FA2">
        <v>1</v>
      </c>
    </row>
    <row r="3" spans="1:157" x14ac:dyDescent="0.25">
      <c r="A3" s="4" t="s">
        <v>675</v>
      </c>
      <c r="B3" s="14" t="s">
        <v>10</v>
      </c>
      <c r="C3" s="14" t="s">
        <v>10</v>
      </c>
      <c r="D3" s="14" t="s">
        <v>10</v>
      </c>
      <c r="E3" s="14" t="s">
        <v>10</v>
      </c>
      <c r="F3" s="14" t="s">
        <v>10</v>
      </c>
      <c r="G3" s="14" t="s">
        <v>10</v>
      </c>
      <c r="H3">
        <v>2</v>
      </c>
      <c r="I3">
        <v>2</v>
      </c>
      <c r="J3">
        <v>2</v>
      </c>
      <c r="K3">
        <v>2</v>
      </c>
      <c r="L3">
        <v>2</v>
      </c>
      <c r="M3">
        <v>1</v>
      </c>
      <c r="N3">
        <v>2</v>
      </c>
      <c r="O3">
        <v>2</v>
      </c>
      <c r="P3">
        <v>2</v>
      </c>
      <c r="Q3">
        <v>2</v>
      </c>
      <c r="R3">
        <v>2</v>
      </c>
      <c r="S3">
        <v>2</v>
      </c>
      <c r="T3">
        <v>2</v>
      </c>
      <c r="U3">
        <v>2</v>
      </c>
      <c r="V3" s="14" t="s">
        <v>10</v>
      </c>
      <c r="W3">
        <v>2</v>
      </c>
      <c r="X3">
        <v>1</v>
      </c>
      <c r="Y3">
        <v>2</v>
      </c>
      <c r="Z3">
        <v>1</v>
      </c>
      <c r="AA3">
        <v>2</v>
      </c>
      <c r="AB3">
        <v>2</v>
      </c>
      <c r="AC3">
        <v>2</v>
      </c>
      <c r="AD3">
        <v>2</v>
      </c>
      <c r="AE3">
        <v>2</v>
      </c>
      <c r="AF3">
        <v>2</v>
      </c>
      <c r="AG3">
        <v>2</v>
      </c>
      <c r="AH3">
        <v>2</v>
      </c>
      <c r="AI3">
        <v>2</v>
      </c>
      <c r="AJ3">
        <v>1</v>
      </c>
      <c r="AK3">
        <v>2</v>
      </c>
      <c r="AL3">
        <v>2</v>
      </c>
      <c r="AM3">
        <v>1</v>
      </c>
      <c r="AN3">
        <v>1</v>
      </c>
      <c r="AO3">
        <v>1</v>
      </c>
      <c r="AP3">
        <v>1</v>
      </c>
      <c r="AQ3">
        <v>2</v>
      </c>
      <c r="AR3">
        <v>2</v>
      </c>
      <c r="AS3">
        <v>2</v>
      </c>
      <c r="AT3">
        <v>1</v>
      </c>
      <c r="AU3">
        <v>2</v>
      </c>
      <c r="AV3">
        <v>1</v>
      </c>
      <c r="AW3">
        <v>2</v>
      </c>
      <c r="AX3">
        <v>2</v>
      </c>
      <c r="AY3">
        <v>2</v>
      </c>
      <c r="AZ3">
        <v>1</v>
      </c>
      <c r="BA3">
        <v>2</v>
      </c>
      <c r="BB3">
        <v>2</v>
      </c>
      <c r="BC3">
        <v>1</v>
      </c>
      <c r="BD3">
        <v>2</v>
      </c>
      <c r="BE3">
        <v>2</v>
      </c>
      <c r="BF3">
        <v>1</v>
      </c>
      <c r="BG3">
        <v>2</v>
      </c>
      <c r="BH3">
        <v>2</v>
      </c>
      <c r="BI3">
        <v>2</v>
      </c>
      <c r="BJ3">
        <v>1</v>
      </c>
      <c r="BK3">
        <v>2</v>
      </c>
      <c r="BL3">
        <v>1</v>
      </c>
      <c r="BM3">
        <v>2</v>
      </c>
      <c r="BN3">
        <v>2</v>
      </c>
      <c r="BO3">
        <v>1</v>
      </c>
      <c r="BP3">
        <v>2</v>
      </c>
      <c r="BQ3">
        <v>1</v>
      </c>
      <c r="BR3">
        <v>1</v>
      </c>
      <c r="BS3">
        <v>1</v>
      </c>
      <c r="BT3">
        <v>1</v>
      </c>
      <c r="BU3">
        <v>2</v>
      </c>
      <c r="BV3">
        <v>1</v>
      </c>
      <c r="BW3">
        <v>2</v>
      </c>
      <c r="BX3">
        <v>1</v>
      </c>
      <c r="BY3">
        <v>2</v>
      </c>
      <c r="BZ3">
        <v>2</v>
      </c>
      <c r="CA3">
        <v>2</v>
      </c>
      <c r="CB3">
        <v>2</v>
      </c>
      <c r="CC3">
        <v>1</v>
      </c>
      <c r="CD3">
        <v>2</v>
      </c>
      <c r="CE3">
        <v>1</v>
      </c>
      <c r="CF3">
        <v>2</v>
      </c>
      <c r="CG3">
        <v>1</v>
      </c>
      <c r="CH3">
        <v>2</v>
      </c>
      <c r="CI3">
        <v>1</v>
      </c>
      <c r="CJ3">
        <v>1</v>
      </c>
      <c r="CK3">
        <v>2</v>
      </c>
      <c r="CL3">
        <v>2</v>
      </c>
      <c r="CM3">
        <v>2</v>
      </c>
      <c r="CN3">
        <v>2</v>
      </c>
      <c r="CO3">
        <v>2</v>
      </c>
      <c r="CP3">
        <v>2</v>
      </c>
      <c r="CQ3">
        <v>2</v>
      </c>
      <c r="CR3">
        <v>2</v>
      </c>
      <c r="CS3">
        <v>1</v>
      </c>
      <c r="CT3">
        <v>1</v>
      </c>
      <c r="CU3">
        <v>1</v>
      </c>
      <c r="CV3">
        <v>2</v>
      </c>
      <c r="CW3">
        <v>2</v>
      </c>
      <c r="CX3">
        <v>2</v>
      </c>
      <c r="CY3" s="14" t="s">
        <v>10</v>
      </c>
      <c r="CZ3" s="14" t="s">
        <v>10</v>
      </c>
      <c r="DA3">
        <v>2</v>
      </c>
      <c r="DB3">
        <v>1</v>
      </c>
      <c r="DC3">
        <v>2</v>
      </c>
      <c r="DD3">
        <v>2</v>
      </c>
      <c r="DE3">
        <v>2</v>
      </c>
      <c r="DF3">
        <v>2</v>
      </c>
      <c r="DG3">
        <v>1</v>
      </c>
      <c r="DH3">
        <v>1</v>
      </c>
      <c r="DI3">
        <v>2</v>
      </c>
      <c r="DJ3">
        <v>2</v>
      </c>
      <c r="DK3">
        <v>2</v>
      </c>
      <c r="DL3">
        <v>1</v>
      </c>
      <c r="DM3">
        <v>2</v>
      </c>
      <c r="DN3">
        <v>1</v>
      </c>
      <c r="DO3">
        <v>1</v>
      </c>
      <c r="DP3">
        <v>1</v>
      </c>
      <c r="DQ3">
        <v>2</v>
      </c>
      <c r="DR3">
        <v>1</v>
      </c>
      <c r="DS3">
        <v>1</v>
      </c>
      <c r="DT3">
        <v>1</v>
      </c>
      <c r="DU3">
        <v>2</v>
      </c>
      <c r="DV3">
        <v>1</v>
      </c>
      <c r="DW3">
        <v>2</v>
      </c>
      <c r="DX3">
        <v>1</v>
      </c>
      <c r="DY3">
        <v>2</v>
      </c>
      <c r="DZ3">
        <v>2</v>
      </c>
      <c r="EA3">
        <v>2</v>
      </c>
      <c r="EB3">
        <v>2</v>
      </c>
      <c r="EC3">
        <v>2</v>
      </c>
      <c r="ED3">
        <v>1</v>
      </c>
      <c r="EE3">
        <v>1</v>
      </c>
      <c r="EF3">
        <v>1</v>
      </c>
      <c r="EG3" s="14" t="s">
        <v>10</v>
      </c>
      <c r="EH3">
        <v>2</v>
      </c>
      <c r="EI3">
        <v>2</v>
      </c>
      <c r="EJ3">
        <v>1</v>
      </c>
      <c r="EK3" s="14" t="s">
        <v>10</v>
      </c>
      <c r="EL3">
        <v>2</v>
      </c>
      <c r="EM3">
        <v>1</v>
      </c>
      <c r="EN3">
        <v>2</v>
      </c>
      <c r="EO3">
        <v>1</v>
      </c>
      <c r="EP3">
        <v>1</v>
      </c>
      <c r="EQ3">
        <v>1</v>
      </c>
      <c r="ER3">
        <v>2</v>
      </c>
      <c r="ES3">
        <v>2</v>
      </c>
      <c r="ET3">
        <v>2</v>
      </c>
      <c r="EU3">
        <v>2</v>
      </c>
      <c r="EV3">
        <v>2</v>
      </c>
      <c r="EW3">
        <v>2</v>
      </c>
      <c r="EX3">
        <v>2</v>
      </c>
      <c r="EY3">
        <v>1</v>
      </c>
      <c r="EZ3">
        <v>2</v>
      </c>
      <c r="FA3">
        <v>1</v>
      </c>
    </row>
    <row r="4" spans="1:157" x14ac:dyDescent="0.25">
      <c r="A4" s="4" t="s">
        <v>676</v>
      </c>
      <c r="B4" s="14" t="s">
        <v>10</v>
      </c>
      <c r="C4" s="14" t="s">
        <v>10</v>
      </c>
      <c r="D4" s="14" t="s">
        <v>10</v>
      </c>
      <c r="E4" s="14" t="s">
        <v>10</v>
      </c>
      <c r="F4" s="14" t="s">
        <v>10</v>
      </c>
      <c r="G4" s="14" t="s">
        <v>10</v>
      </c>
      <c r="H4">
        <v>2</v>
      </c>
      <c r="I4">
        <v>2</v>
      </c>
      <c r="J4">
        <v>1</v>
      </c>
      <c r="K4">
        <v>2</v>
      </c>
      <c r="L4">
        <v>1</v>
      </c>
      <c r="M4">
        <v>1</v>
      </c>
      <c r="N4">
        <v>1</v>
      </c>
      <c r="O4">
        <v>2</v>
      </c>
      <c r="P4">
        <v>1</v>
      </c>
      <c r="Q4">
        <v>2</v>
      </c>
      <c r="R4">
        <v>2</v>
      </c>
      <c r="S4">
        <v>2</v>
      </c>
      <c r="T4">
        <v>2</v>
      </c>
      <c r="U4">
        <v>1</v>
      </c>
      <c r="V4" s="14" t="s">
        <v>10</v>
      </c>
      <c r="W4">
        <v>1</v>
      </c>
      <c r="X4">
        <v>1</v>
      </c>
      <c r="Y4">
        <v>2</v>
      </c>
      <c r="Z4">
        <v>2</v>
      </c>
      <c r="AA4">
        <v>2</v>
      </c>
      <c r="AB4">
        <v>2</v>
      </c>
      <c r="AC4">
        <v>1</v>
      </c>
      <c r="AD4">
        <v>1</v>
      </c>
      <c r="AE4">
        <v>2</v>
      </c>
      <c r="AF4">
        <v>1</v>
      </c>
      <c r="AG4">
        <v>1</v>
      </c>
      <c r="AH4">
        <v>1</v>
      </c>
      <c r="AI4">
        <v>2</v>
      </c>
      <c r="AJ4">
        <v>1</v>
      </c>
      <c r="AK4">
        <v>2</v>
      </c>
      <c r="AL4">
        <v>1</v>
      </c>
      <c r="AM4">
        <v>2</v>
      </c>
      <c r="AN4">
        <v>2</v>
      </c>
      <c r="AO4">
        <v>2</v>
      </c>
      <c r="AP4">
        <v>1</v>
      </c>
      <c r="AQ4">
        <v>2</v>
      </c>
      <c r="AR4">
        <v>2</v>
      </c>
      <c r="AS4">
        <v>2</v>
      </c>
      <c r="AT4">
        <v>1</v>
      </c>
      <c r="AU4">
        <v>1</v>
      </c>
      <c r="AV4">
        <v>1</v>
      </c>
      <c r="AW4">
        <v>1</v>
      </c>
      <c r="AX4">
        <v>2</v>
      </c>
      <c r="AY4">
        <v>2</v>
      </c>
      <c r="AZ4">
        <v>1</v>
      </c>
      <c r="BA4">
        <v>1</v>
      </c>
      <c r="BB4">
        <v>2</v>
      </c>
      <c r="BC4">
        <v>1</v>
      </c>
      <c r="BD4">
        <v>2</v>
      </c>
      <c r="BE4">
        <v>2</v>
      </c>
      <c r="BF4">
        <v>1</v>
      </c>
      <c r="BG4">
        <v>1</v>
      </c>
      <c r="BH4">
        <v>2</v>
      </c>
      <c r="BI4">
        <v>1</v>
      </c>
      <c r="BJ4">
        <v>1</v>
      </c>
      <c r="BK4">
        <v>2</v>
      </c>
      <c r="BL4">
        <v>1</v>
      </c>
      <c r="BM4">
        <v>2</v>
      </c>
      <c r="BN4">
        <v>1</v>
      </c>
      <c r="BO4">
        <v>1</v>
      </c>
      <c r="BP4">
        <v>2</v>
      </c>
      <c r="BQ4">
        <v>1</v>
      </c>
      <c r="BR4">
        <v>2</v>
      </c>
      <c r="BS4">
        <v>1</v>
      </c>
      <c r="BT4">
        <v>1</v>
      </c>
      <c r="BU4">
        <v>1</v>
      </c>
      <c r="BV4">
        <v>1</v>
      </c>
      <c r="BW4">
        <v>1</v>
      </c>
      <c r="BX4">
        <v>1</v>
      </c>
      <c r="BY4">
        <v>2</v>
      </c>
      <c r="BZ4">
        <v>1</v>
      </c>
      <c r="CA4">
        <v>2</v>
      </c>
      <c r="CB4">
        <v>2</v>
      </c>
      <c r="CC4">
        <v>1</v>
      </c>
      <c r="CD4">
        <v>2</v>
      </c>
      <c r="CE4">
        <v>1</v>
      </c>
      <c r="CF4">
        <v>1</v>
      </c>
      <c r="CG4">
        <v>1</v>
      </c>
      <c r="CH4">
        <v>1</v>
      </c>
      <c r="CI4">
        <v>1</v>
      </c>
      <c r="CJ4">
        <v>1</v>
      </c>
      <c r="CK4">
        <v>1</v>
      </c>
      <c r="CL4">
        <v>2</v>
      </c>
      <c r="CM4">
        <v>2</v>
      </c>
      <c r="CN4">
        <v>1</v>
      </c>
      <c r="CO4">
        <v>2</v>
      </c>
      <c r="CP4">
        <v>1</v>
      </c>
      <c r="CQ4">
        <v>1</v>
      </c>
      <c r="CR4">
        <v>2</v>
      </c>
      <c r="CS4">
        <v>2</v>
      </c>
      <c r="CT4">
        <v>1</v>
      </c>
      <c r="CU4">
        <v>1</v>
      </c>
      <c r="CV4">
        <v>2</v>
      </c>
      <c r="CW4">
        <v>1</v>
      </c>
      <c r="CX4">
        <v>1</v>
      </c>
      <c r="CY4" s="14" t="s">
        <v>10</v>
      </c>
      <c r="CZ4" s="14" t="s">
        <v>10</v>
      </c>
      <c r="DA4">
        <v>2</v>
      </c>
      <c r="DB4">
        <v>1</v>
      </c>
      <c r="DC4">
        <v>2</v>
      </c>
      <c r="DD4">
        <v>1</v>
      </c>
      <c r="DE4">
        <v>1</v>
      </c>
      <c r="DF4">
        <v>1</v>
      </c>
      <c r="DG4">
        <v>1</v>
      </c>
      <c r="DH4">
        <v>1</v>
      </c>
      <c r="DI4">
        <v>1</v>
      </c>
      <c r="DJ4">
        <v>1</v>
      </c>
      <c r="DK4">
        <v>1</v>
      </c>
      <c r="DL4">
        <v>1</v>
      </c>
      <c r="DM4">
        <v>1</v>
      </c>
      <c r="DN4">
        <v>1</v>
      </c>
      <c r="DO4">
        <v>2</v>
      </c>
      <c r="DP4">
        <v>1</v>
      </c>
      <c r="DQ4">
        <v>2</v>
      </c>
      <c r="DR4">
        <v>1</v>
      </c>
      <c r="DS4">
        <v>1</v>
      </c>
      <c r="DT4">
        <v>2</v>
      </c>
      <c r="DU4">
        <v>1</v>
      </c>
      <c r="DV4">
        <v>1</v>
      </c>
      <c r="DW4">
        <v>2</v>
      </c>
      <c r="DX4">
        <v>2</v>
      </c>
      <c r="DY4">
        <v>1</v>
      </c>
      <c r="DZ4">
        <v>1</v>
      </c>
      <c r="EA4">
        <v>1</v>
      </c>
      <c r="EB4">
        <v>1</v>
      </c>
      <c r="EC4">
        <v>2</v>
      </c>
      <c r="ED4">
        <v>1</v>
      </c>
      <c r="EE4">
        <v>1</v>
      </c>
      <c r="EF4">
        <v>1</v>
      </c>
      <c r="EG4" s="14" t="s">
        <v>10</v>
      </c>
      <c r="EH4">
        <v>2</v>
      </c>
      <c r="EI4">
        <v>2</v>
      </c>
      <c r="EJ4">
        <v>1</v>
      </c>
      <c r="EK4" s="14" t="s">
        <v>10</v>
      </c>
      <c r="EL4">
        <v>2</v>
      </c>
      <c r="EM4">
        <v>1</v>
      </c>
      <c r="EN4">
        <v>1</v>
      </c>
      <c r="EO4">
        <v>1</v>
      </c>
      <c r="EP4">
        <v>1</v>
      </c>
      <c r="EQ4">
        <v>1</v>
      </c>
      <c r="ER4">
        <v>1</v>
      </c>
      <c r="ES4">
        <v>1</v>
      </c>
      <c r="ET4">
        <v>1</v>
      </c>
      <c r="EU4">
        <v>2</v>
      </c>
      <c r="EV4">
        <v>2</v>
      </c>
      <c r="EW4">
        <v>1</v>
      </c>
      <c r="EX4">
        <v>1</v>
      </c>
      <c r="EY4">
        <v>1</v>
      </c>
      <c r="EZ4">
        <v>2</v>
      </c>
      <c r="FA4">
        <v>2</v>
      </c>
    </row>
    <row r="5" spans="1:157" x14ac:dyDescent="0.25">
      <c r="A5" s="4" t="s">
        <v>677</v>
      </c>
      <c r="B5" s="14" t="s">
        <v>10</v>
      </c>
      <c r="C5" s="14" t="s">
        <v>10</v>
      </c>
      <c r="D5" s="14" t="s">
        <v>10</v>
      </c>
      <c r="E5" s="14" t="s">
        <v>10</v>
      </c>
      <c r="F5" s="14" t="s">
        <v>10</v>
      </c>
      <c r="G5" s="14" t="s">
        <v>10</v>
      </c>
      <c r="H5">
        <v>2</v>
      </c>
      <c r="I5">
        <v>2</v>
      </c>
      <c r="J5">
        <v>2</v>
      </c>
      <c r="K5">
        <v>2</v>
      </c>
      <c r="L5">
        <v>2</v>
      </c>
      <c r="M5">
        <v>2</v>
      </c>
      <c r="N5">
        <v>2</v>
      </c>
      <c r="O5">
        <v>2</v>
      </c>
      <c r="P5">
        <v>2</v>
      </c>
      <c r="Q5">
        <v>2</v>
      </c>
      <c r="R5">
        <v>2</v>
      </c>
      <c r="S5">
        <v>2</v>
      </c>
      <c r="T5">
        <v>2</v>
      </c>
      <c r="U5">
        <v>2</v>
      </c>
      <c r="V5" s="14" t="s">
        <v>10</v>
      </c>
      <c r="W5">
        <v>2</v>
      </c>
      <c r="X5">
        <v>2</v>
      </c>
      <c r="Y5">
        <v>2</v>
      </c>
      <c r="Z5">
        <v>2</v>
      </c>
      <c r="AA5">
        <v>2</v>
      </c>
      <c r="AB5">
        <v>2</v>
      </c>
      <c r="AC5">
        <v>2</v>
      </c>
      <c r="AD5">
        <v>2</v>
      </c>
      <c r="AE5">
        <v>2</v>
      </c>
      <c r="AF5">
        <v>2</v>
      </c>
      <c r="AG5">
        <v>2</v>
      </c>
      <c r="AH5">
        <v>2</v>
      </c>
      <c r="AI5">
        <v>2</v>
      </c>
      <c r="AJ5">
        <v>2</v>
      </c>
      <c r="AK5">
        <v>2</v>
      </c>
      <c r="AL5">
        <v>2</v>
      </c>
      <c r="AM5">
        <v>1</v>
      </c>
      <c r="AN5">
        <v>2</v>
      </c>
      <c r="AO5">
        <v>2</v>
      </c>
      <c r="AP5">
        <v>2</v>
      </c>
      <c r="AQ5">
        <v>2</v>
      </c>
      <c r="AR5">
        <v>2</v>
      </c>
      <c r="AS5">
        <v>2</v>
      </c>
      <c r="AT5">
        <v>2</v>
      </c>
      <c r="AU5">
        <v>2</v>
      </c>
      <c r="AV5">
        <v>2</v>
      </c>
      <c r="AW5">
        <v>2</v>
      </c>
      <c r="AX5">
        <v>2</v>
      </c>
      <c r="AY5">
        <v>2</v>
      </c>
      <c r="AZ5">
        <v>2</v>
      </c>
      <c r="BA5">
        <v>2</v>
      </c>
      <c r="BB5">
        <v>2</v>
      </c>
      <c r="BC5">
        <v>2</v>
      </c>
      <c r="BD5">
        <v>2</v>
      </c>
      <c r="BE5">
        <v>2</v>
      </c>
      <c r="BF5">
        <v>2</v>
      </c>
      <c r="BG5">
        <v>2</v>
      </c>
      <c r="BH5">
        <v>2</v>
      </c>
      <c r="BI5">
        <v>2</v>
      </c>
      <c r="BJ5">
        <v>2</v>
      </c>
      <c r="BK5">
        <v>2</v>
      </c>
      <c r="BL5">
        <v>2</v>
      </c>
      <c r="BM5">
        <v>2</v>
      </c>
      <c r="BN5">
        <v>2</v>
      </c>
      <c r="BO5">
        <v>2</v>
      </c>
      <c r="BP5">
        <v>2</v>
      </c>
      <c r="BQ5">
        <v>2</v>
      </c>
      <c r="BR5">
        <v>2</v>
      </c>
      <c r="BS5">
        <v>2</v>
      </c>
      <c r="BT5">
        <v>2</v>
      </c>
      <c r="BU5">
        <v>2</v>
      </c>
      <c r="BV5">
        <v>2</v>
      </c>
      <c r="BW5">
        <v>2</v>
      </c>
      <c r="BX5">
        <v>2</v>
      </c>
      <c r="BY5">
        <v>2</v>
      </c>
      <c r="BZ5">
        <v>2</v>
      </c>
      <c r="CA5">
        <v>2</v>
      </c>
      <c r="CB5">
        <v>2</v>
      </c>
      <c r="CC5">
        <v>2</v>
      </c>
      <c r="CD5">
        <v>2</v>
      </c>
      <c r="CE5">
        <v>2</v>
      </c>
      <c r="CF5">
        <v>2</v>
      </c>
      <c r="CG5">
        <v>2</v>
      </c>
      <c r="CH5">
        <v>2</v>
      </c>
      <c r="CI5">
        <v>2</v>
      </c>
      <c r="CJ5">
        <v>2</v>
      </c>
      <c r="CK5">
        <v>2</v>
      </c>
      <c r="CL5">
        <v>2</v>
      </c>
      <c r="CM5">
        <v>2</v>
      </c>
      <c r="CN5">
        <v>2</v>
      </c>
      <c r="CO5">
        <v>2</v>
      </c>
      <c r="CP5">
        <v>2</v>
      </c>
      <c r="CQ5">
        <v>2</v>
      </c>
      <c r="CR5">
        <v>2</v>
      </c>
      <c r="CS5">
        <v>2</v>
      </c>
      <c r="CT5">
        <v>2</v>
      </c>
      <c r="CU5">
        <v>2</v>
      </c>
      <c r="CV5">
        <v>2</v>
      </c>
      <c r="CW5">
        <v>1</v>
      </c>
      <c r="CX5">
        <v>2</v>
      </c>
      <c r="CY5" s="14" t="s">
        <v>10</v>
      </c>
      <c r="CZ5" s="14" t="s">
        <v>10</v>
      </c>
      <c r="DA5">
        <v>2</v>
      </c>
      <c r="DB5">
        <v>2</v>
      </c>
      <c r="DC5">
        <v>2</v>
      </c>
      <c r="DD5">
        <v>2</v>
      </c>
      <c r="DE5">
        <v>2</v>
      </c>
      <c r="DF5">
        <v>2</v>
      </c>
      <c r="DG5">
        <v>2</v>
      </c>
      <c r="DH5">
        <v>2</v>
      </c>
      <c r="DI5">
        <v>2</v>
      </c>
      <c r="DJ5">
        <v>2</v>
      </c>
      <c r="DK5">
        <v>2</v>
      </c>
      <c r="DL5">
        <v>2</v>
      </c>
      <c r="DM5">
        <v>2</v>
      </c>
      <c r="DN5">
        <v>2</v>
      </c>
      <c r="DO5">
        <v>2</v>
      </c>
      <c r="DP5">
        <v>2</v>
      </c>
      <c r="DQ5">
        <v>2</v>
      </c>
      <c r="DR5">
        <v>2</v>
      </c>
      <c r="DS5">
        <v>2</v>
      </c>
      <c r="DT5">
        <v>2</v>
      </c>
      <c r="DU5">
        <v>2</v>
      </c>
      <c r="DV5">
        <v>2</v>
      </c>
      <c r="DW5">
        <v>2</v>
      </c>
      <c r="DX5">
        <v>2</v>
      </c>
      <c r="DY5">
        <v>2</v>
      </c>
      <c r="DZ5">
        <v>2</v>
      </c>
      <c r="EA5">
        <v>2</v>
      </c>
      <c r="EB5">
        <v>2</v>
      </c>
      <c r="EC5">
        <v>2</v>
      </c>
      <c r="ED5">
        <v>2</v>
      </c>
      <c r="EE5">
        <v>2</v>
      </c>
      <c r="EF5">
        <v>2</v>
      </c>
      <c r="EG5" s="14" t="s">
        <v>10</v>
      </c>
      <c r="EH5">
        <v>2</v>
      </c>
      <c r="EI5">
        <v>2</v>
      </c>
      <c r="EJ5">
        <v>1</v>
      </c>
      <c r="EK5" s="14" t="s">
        <v>10</v>
      </c>
      <c r="EL5">
        <v>2</v>
      </c>
      <c r="EM5">
        <v>2</v>
      </c>
      <c r="EN5">
        <v>2</v>
      </c>
      <c r="EO5">
        <v>1</v>
      </c>
      <c r="EP5">
        <v>2</v>
      </c>
      <c r="EQ5">
        <v>2</v>
      </c>
      <c r="ER5">
        <v>2</v>
      </c>
      <c r="ES5">
        <v>2</v>
      </c>
      <c r="ET5">
        <v>2</v>
      </c>
      <c r="EU5">
        <v>2</v>
      </c>
      <c r="EV5">
        <v>2</v>
      </c>
      <c r="EW5">
        <v>2</v>
      </c>
      <c r="EX5">
        <v>2</v>
      </c>
      <c r="EY5">
        <v>2</v>
      </c>
      <c r="EZ5">
        <v>2</v>
      </c>
      <c r="FA5">
        <v>2</v>
      </c>
    </row>
    <row r="6" spans="1:157" x14ac:dyDescent="0.25">
      <c r="A6" s="4" t="s">
        <v>678</v>
      </c>
      <c r="B6" s="14" t="s">
        <v>10</v>
      </c>
      <c r="C6" s="14" t="s">
        <v>10</v>
      </c>
      <c r="D6" s="14" t="s">
        <v>10</v>
      </c>
      <c r="E6" s="14" t="s">
        <v>10</v>
      </c>
      <c r="F6" s="14" t="s">
        <v>10</v>
      </c>
      <c r="G6" s="14" t="s">
        <v>10</v>
      </c>
      <c r="H6">
        <v>2</v>
      </c>
      <c r="I6">
        <v>2</v>
      </c>
      <c r="J6">
        <v>2</v>
      </c>
      <c r="K6">
        <v>2</v>
      </c>
      <c r="L6">
        <v>2</v>
      </c>
      <c r="M6">
        <v>1</v>
      </c>
      <c r="N6">
        <v>2</v>
      </c>
      <c r="O6">
        <v>2</v>
      </c>
      <c r="P6">
        <v>2</v>
      </c>
      <c r="Q6">
        <v>2</v>
      </c>
      <c r="R6">
        <v>2</v>
      </c>
      <c r="S6">
        <v>2</v>
      </c>
      <c r="T6">
        <v>2</v>
      </c>
      <c r="U6">
        <v>2</v>
      </c>
      <c r="V6" s="14" t="s">
        <v>10</v>
      </c>
      <c r="W6">
        <v>2</v>
      </c>
      <c r="X6">
        <v>1</v>
      </c>
      <c r="Y6">
        <v>2</v>
      </c>
      <c r="Z6">
        <v>2</v>
      </c>
      <c r="AA6">
        <v>1</v>
      </c>
      <c r="AB6">
        <v>2</v>
      </c>
      <c r="AC6">
        <v>2</v>
      </c>
      <c r="AD6">
        <v>2</v>
      </c>
      <c r="AE6">
        <v>2</v>
      </c>
      <c r="AF6">
        <v>2</v>
      </c>
      <c r="AG6">
        <v>2</v>
      </c>
      <c r="AH6">
        <v>2</v>
      </c>
      <c r="AI6">
        <v>1</v>
      </c>
      <c r="AJ6">
        <v>2</v>
      </c>
      <c r="AK6">
        <v>2</v>
      </c>
      <c r="AL6">
        <v>2</v>
      </c>
      <c r="AM6">
        <v>2</v>
      </c>
      <c r="AN6">
        <v>2</v>
      </c>
      <c r="AO6">
        <v>2</v>
      </c>
      <c r="AP6">
        <v>2</v>
      </c>
      <c r="AQ6">
        <v>2</v>
      </c>
      <c r="AR6">
        <v>2</v>
      </c>
      <c r="AS6">
        <v>2</v>
      </c>
      <c r="AT6">
        <v>2</v>
      </c>
      <c r="AU6">
        <v>2</v>
      </c>
      <c r="AV6">
        <v>2</v>
      </c>
      <c r="AW6">
        <v>2</v>
      </c>
      <c r="AX6">
        <v>2</v>
      </c>
      <c r="AY6">
        <v>2</v>
      </c>
      <c r="AZ6">
        <v>1</v>
      </c>
      <c r="BA6">
        <v>2</v>
      </c>
      <c r="BB6">
        <v>2</v>
      </c>
      <c r="BC6">
        <v>1</v>
      </c>
      <c r="BD6">
        <v>2</v>
      </c>
      <c r="BE6">
        <v>2</v>
      </c>
      <c r="BF6">
        <v>1</v>
      </c>
      <c r="BG6">
        <v>2</v>
      </c>
      <c r="BH6">
        <v>1</v>
      </c>
      <c r="BI6">
        <v>2</v>
      </c>
      <c r="BJ6">
        <v>1</v>
      </c>
      <c r="BK6">
        <v>2</v>
      </c>
      <c r="BL6">
        <v>2</v>
      </c>
      <c r="BM6">
        <v>2</v>
      </c>
      <c r="BN6">
        <v>2</v>
      </c>
      <c r="BO6">
        <v>1</v>
      </c>
      <c r="BP6">
        <v>2</v>
      </c>
      <c r="BQ6">
        <v>1</v>
      </c>
      <c r="BR6">
        <v>2</v>
      </c>
      <c r="BS6">
        <v>2</v>
      </c>
      <c r="BT6">
        <v>1</v>
      </c>
      <c r="BU6">
        <v>2</v>
      </c>
      <c r="BV6">
        <v>1</v>
      </c>
      <c r="BW6">
        <v>1</v>
      </c>
      <c r="BX6">
        <v>2</v>
      </c>
      <c r="BY6">
        <v>2</v>
      </c>
      <c r="BZ6">
        <v>2</v>
      </c>
      <c r="CA6">
        <v>2</v>
      </c>
      <c r="CB6">
        <v>2</v>
      </c>
      <c r="CC6">
        <v>1</v>
      </c>
      <c r="CD6">
        <v>2</v>
      </c>
      <c r="CE6">
        <v>1</v>
      </c>
      <c r="CF6">
        <v>1</v>
      </c>
      <c r="CG6">
        <v>1</v>
      </c>
      <c r="CH6">
        <v>2</v>
      </c>
      <c r="CI6">
        <v>2</v>
      </c>
      <c r="CJ6">
        <v>1</v>
      </c>
      <c r="CK6">
        <v>2</v>
      </c>
      <c r="CL6">
        <v>2</v>
      </c>
      <c r="CM6">
        <v>2</v>
      </c>
      <c r="CN6">
        <v>2</v>
      </c>
      <c r="CO6">
        <v>2</v>
      </c>
      <c r="CP6">
        <v>2</v>
      </c>
      <c r="CQ6">
        <v>2</v>
      </c>
      <c r="CR6">
        <v>2</v>
      </c>
      <c r="CS6">
        <v>1</v>
      </c>
      <c r="CT6">
        <v>1</v>
      </c>
      <c r="CU6">
        <v>1</v>
      </c>
      <c r="CV6">
        <v>1</v>
      </c>
      <c r="CW6">
        <v>1</v>
      </c>
      <c r="CX6">
        <v>1</v>
      </c>
      <c r="CY6" s="14" t="s">
        <v>10</v>
      </c>
      <c r="CZ6" s="14" t="s">
        <v>10</v>
      </c>
      <c r="DA6">
        <v>2</v>
      </c>
      <c r="DB6">
        <v>1</v>
      </c>
      <c r="DC6">
        <v>2</v>
      </c>
      <c r="DD6">
        <v>2</v>
      </c>
      <c r="DE6">
        <v>1</v>
      </c>
      <c r="DF6">
        <v>2</v>
      </c>
      <c r="DG6">
        <v>2</v>
      </c>
      <c r="DH6">
        <v>1</v>
      </c>
      <c r="DI6">
        <v>1</v>
      </c>
      <c r="DJ6">
        <v>2</v>
      </c>
      <c r="DK6">
        <v>2</v>
      </c>
      <c r="DL6">
        <v>2</v>
      </c>
      <c r="DM6">
        <v>2</v>
      </c>
      <c r="DN6">
        <v>1</v>
      </c>
      <c r="DO6">
        <v>2</v>
      </c>
      <c r="DP6">
        <v>1</v>
      </c>
      <c r="DQ6">
        <v>2</v>
      </c>
      <c r="DR6">
        <v>1</v>
      </c>
      <c r="DS6">
        <v>1</v>
      </c>
      <c r="DT6">
        <v>1</v>
      </c>
      <c r="DU6">
        <v>2</v>
      </c>
      <c r="DV6">
        <v>2</v>
      </c>
      <c r="DW6">
        <v>2</v>
      </c>
      <c r="DX6">
        <v>2</v>
      </c>
      <c r="DY6">
        <v>2</v>
      </c>
      <c r="DZ6">
        <v>2</v>
      </c>
      <c r="EA6">
        <v>1</v>
      </c>
      <c r="EB6">
        <v>2</v>
      </c>
      <c r="EC6">
        <v>2</v>
      </c>
      <c r="ED6">
        <v>1</v>
      </c>
      <c r="EE6">
        <v>2</v>
      </c>
      <c r="EF6">
        <v>1</v>
      </c>
      <c r="EG6" s="14" t="s">
        <v>10</v>
      </c>
      <c r="EH6">
        <v>2</v>
      </c>
      <c r="EI6">
        <v>2</v>
      </c>
      <c r="EJ6">
        <v>1</v>
      </c>
      <c r="EK6" s="14" t="s">
        <v>10</v>
      </c>
      <c r="EL6">
        <v>2</v>
      </c>
      <c r="EM6">
        <v>2</v>
      </c>
      <c r="EN6">
        <v>1</v>
      </c>
      <c r="EO6">
        <v>1</v>
      </c>
      <c r="EP6">
        <v>2</v>
      </c>
      <c r="EQ6">
        <v>1</v>
      </c>
      <c r="ER6">
        <v>2</v>
      </c>
      <c r="ES6">
        <v>2</v>
      </c>
      <c r="ET6">
        <v>2</v>
      </c>
      <c r="EU6">
        <v>2</v>
      </c>
      <c r="EV6">
        <v>2</v>
      </c>
      <c r="EW6">
        <v>2</v>
      </c>
      <c r="EX6">
        <v>2</v>
      </c>
      <c r="EY6">
        <v>1</v>
      </c>
      <c r="EZ6">
        <v>2</v>
      </c>
      <c r="FA6">
        <v>2</v>
      </c>
    </row>
    <row r="7" spans="1:157" x14ac:dyDescent="0.25">
      <c r="A7" s="4" t="s">
        <v>679</v>
      </c>
      <c r="B7" s="14" t="s">
        <v>10</v>
      </c>
      <c r="C7" s="14" t="s">
        <v>10</v>
      </c>
      <c r="D7" s="14" t="s">
        <v>10</v>
      </c>
      <c r="E7" s="14" t="s">
        <v>10</v>
      </c>
      <c r="F7" s="14" t="s">
        <v>10</v>
      </c>
      <c r="G7" s="14" t="s">
        <v>10</v>
      </c>
      <c r="H7">
        <v>1</v>
      </c>
      <c r="I7">
        <v>1</v>
      </c>
      <c r="J7">
        <v>1</v>
      </c>
      <c r="K7">
        <v>1</v>
      </c>
      <c r="L7">
        <v>1</v>
      </c>
      <c r="M7">
        <v>1</v>
      </c>
      <c r="N7">
        <v>1</v>
      </c>
      <c r="O7">
        <v>2</v>
      </c>
      <c r="P7">
        <v>1</v>
      </c>
      <c r="Q7">
        <v>2</v>
      </c>
      <c r="R7">
        <v>1</v>
      </c>
      <c r="S7">
        <v>1</v>
      </c>
      <c r="T7">
        <v>2</v>
      </c>
      <c r="U7">
        <v>1</v>
      </c>
      <c r="V7" s="14" t="s">
        <v>10</v>
      </c>
      <c r="W7">
        <v>1</v>
      </c>
      <c r="X7">
        <v>1</v>
      </c>
      <c r="Y7">
        <v>1</v>
      </c>
      <c r="Z7">
        <v>1</v>
      </c>
      <c r="AA7">
        <v>1</v>
      </c>
      <c r="AB7">
        <v>2</v>
      </c>
      <c r="AC7">
        <v>1</v>
      </c>
      <c r="AD7">
        <v>1</v>
      </c>
      <c r="AE7">
        <v>2</v>
      </c>
      <c r="AF7">
        <v>1</v>
      </c>
      <c r="AG7">
        <v>1</v>
      </c>
      <c r="AH7">
        <v>1</v>
      </c>
      <c r="AI7">
        <v>1</v>
      </c>
      <c r="AJ7">
        <v>1</v>
      </c>
      <c r="AK7">
        <v>1</v>
      </c>
      <c r="AL7">
        <v>1</v>
      </c>
      <c r="AM7">
        <v>1</v>
      </c>
      <c r="AN7">
        <v>1</v>
      </c>
      <c r="AO7">
        <v>1</v>
      </c>
      <c r="AP7">
        <v>1</v>
      </c>
      <c r="AQ7">
        <v>1</v>
      </c>
      <c r="AR7">
        <v>1</v>
      </c>
      <c r="AS7">
        <v>2</v>
      </c>
      <c r="AT7">
        <v>1</v>
      </c>
      <c r="AU7">
        <v>1</v>
      </c>
      <c r="AV7">
        <v>1</v>
      </c>
      <c r="AW7">
        <v>1</v>
      </c>
      <c r="AX7">
        <v>1</v>
      </c>
      <c r="AY7">
        <v>1</v>
      </c>
      <c r="AZ7">
        <v>1</v>
      </c>
      <c r="BA7">
        <v>1</v>
      </c>
      <c r="BB7">
        <v>1</v>
      </c>
      <c r="BC7">
        <v>1</v>
      </c>
      <c r="BD7">
        <v>1</v>
      </c>
      <c r="BE7">
        <v>1</v>
      </c>
      <c r="BF7">
        <v>1</v>
      </c>
      <c r="BG7">
        <v>1</v>
      </c>
      <c r="BH7">
        <v>1</v>
      </c>
      <c r="BI7">
        <v>1</v>
      </c>
      <c r="BJ7">
        <v>1</v>
      </c>
      <c r="BK7">
        <v>1</v>
      </c>
      <c r="BL7">
        <v>1</v>
      </c>
      <c r="BM7">
        <v>1</v>
      </c>
      <c r="BN7">
        <v>1</v>
      </c>
      <c r="BO7">
        <v>1</v>
      </c>
      <c r="BP7">
        <v>1</v>
      </c>
      <c r="BQ7">
        <v>1</v>
      </c>
      <c r="BR7">
        <v>1</v>
      </c>
      <c r="BS7">
        <v>1</v>
      </c>
      <c r="BT7">
        <v>1</v>
      </c>
      <c r="BU7">
        <v>1</v>
      </c>
      <c r="BV7">
        <v>1</v>
      </c>
      <c r="BW7">
        <v>1</v>
      </c>
      <c r="BX7">
        <v>1</v>
      </c>
      <c r="BY7">
        <v>2</v>
      </c>
      <c r="BZ7">
        <v>1</v>
      </c>
      <c r="CA7">
        <v>1</v>
      </c>
      <c r="CB7">
        <v>1</v>
      </c>
      <c r="CC7">
        <v>1</v>
      </c>
      <c r="CD7">
        <v>1</v>
      </c>
      <c r="CE7">
        <v>1</v>
      </c>
      <c r="CF7">
        <v>1</v>
      </c>
      <c r="CG7">
        <v>1</v>
      </c>
      <c r="CH7">
        <v>1</v>
      </c>
      <c r="CI7">
        <v>1</v>
      </c>
      <c r="CJ7">
        <v>1</v>
      </c>
      <c r="CK7">
        <v>1</v>
      </c>
      <c r="CL7">
        <v>1</v>
      </c>
      <c r="CM7">
        <v>1</v>
      </c>
      <c r="CN7">
        <v>1</v>
      </c>
      <c r="CO7">
        <v>1</v>
      </c>
      <c r="CP7">
        <v>1</v>
      </c>
      <c r="CQ7">
        <v>1</v>
      </c>
      <c r="CR7">
        <v>1</v>
      </c>
      <c r="CS7">
        <v>1</v>
      </c>
      <c r="CT7">
        <v>1</v>
      </c>
      <c r="CU7">
        <v>1</v>
      </c>
      <c r="CV7">
        <v>1</v>
      </c>
      <c r="CW7">
        <v>1</v>
      </c>
      <c r="CX7">
        <v>2</v>
      </c>
      <c r="CY7" s="14" t="s">
        <v>10</v>
      </c>
      <c r="CZ7" s="14" t="s">
        <v>10</v>
      </c>
      <c r="DA7">
        <v>2</v>
      </c>
      <c r="DB7">
        <v>1</v>
      </c>
      <c r="DC7">
        <v>2</v>
      </c>
      <c r="DD7">
        <v>1</v>
      </c>
      <c r="DE7">
        <v>1</v>
      </c>
      <c r="DF7">
        <v>1</v>
      </c>
      <c r="DG7">
        <v>1</v>
      </c>
      <c r="DH7">
        <v>1</v>
      </c>
      <c r="DI7">
        <v>1</v>
      </c>
      <c r="DJ7">
        <v>1</v>
      </c>
      <c r="DK7">
        <v>1</v>
      </c>
      <c r="DL7">
        <v>1</v>
      </c>
      <c r="DM7">
        <v>1</v>
      </c>
      <c r="DN7">
        <v>1</v>
      </c>
      <c r="DO7">
        <v>1</v>
      </c>
      <c r="DP7">
        <v>1</v>
      </c>
      <c r="DQ7">
        <v>1</v>
      </c>
      <c r="DR7">
        <v>1</v>
      </c>
      <c r="DS7">
        <v>1</v>
      </c>
      <c r="DT7">
        <v>1</v>
      </c>
      <c r="DU7">
        <v>1</v>
      </c>
      <c r="DV7">
        <v>1</v>
      </c>
      <c r="DW7">
        <v>1</v>
      </c>
      <c r="DX7">
        <v>1</v>
      </c>
      <c r="DY7">
        <v>1</v>
      </c>
      <c r="DZ7">
        <v>1</v>
      </c>
      <c r="EA7">
        <v>1</v>
      </c>
      <c r="EB7">
        <v>1</v>
      </c>
      <c r="EC7">
        <v>1</v>
      </c>
      <c r="ED7">
        <v>1</v>
      </c>
      <c r="EE7">
        <v>1</v>
      </c>
      <c r="EF7">
        <v>1</v>
      </c>
      <c r="EG7" s="14" t="s">
        <v>10</v>
      </c>
      <c r="EH7">
        <v>2</v>
      </c>
      <c r="EI7">
        <v>1</v>
      </c>
      <c r="EJ7">
        <v>1</v>
      </c>
      <c r="EK7" s="14" t="s">
        <v>10</v>
      </c>
      <c r="EL7">
        <v>1</v>
      </c>
      <c r="EM7">
        <v>1</v>
      </c>
      <c r="EN7">
        <v>1</v>
      </c>
      <c r="EO7">
        <v>1</v>
      </c>
      <c r="EP7">
        <v>1</v>
      </c>
      <c r="EQ7">
        <v>1</v>
      </c>
      <c r="ER7">
        <v>1</v>
      </c>
      <c r="ES7">
        <v>1</v>
      </c>
      <c r="ET7">
        <v>1</v>
      </c>
      <c r="EU7">
        <v>1</v>
      </c>
      <c r="EV7">
        <v>1</v>
      </c>
      <c r="EW7">
        <v>1</v>
      </c>
      <c r="EX7">
        <v>1</v>
      </c>
      <c r="EY7">
        <v>1</v>
      </c>
      <c r="EZ7">
        <v>1</v>
      </c>
      <c r="FA7">
        <v>1</v>
      </c>
    </row>
    <row r="8" spans="1:157" x14ac:dyDescent="0.25">
      <c r="A8" s="4" t="s">
        <v>680</v>
      </c>
      <c r="B8" s="14" t="s">
        <v>10</v>
      </c>
      <c r="C8" s="14" t="s">
        <v>10</v>
      </c>
      <c r="D8" s="14" t="s">
        <v>10</v>
      </c>
      <c r="E8" s="14" t="s">
        <v>10</v>
      </c>
      <c r="F8" s="14" t="s">
        <v>10</v>
      </c>
      <c r="G8" s="14" t="s">
        <v>10</v>
      </c>
      <c r="H8">
        <v>2</v>
      </c>
      <c r="I8">
        <v>2</v>
      </c>
      <c r="J8">
        <v>2</v>
      </c>
      <c r="K8">
        <v>2</v>
      </c>
      <c r="L8">
        <v>2</v>
      </c>
      <c r="M8">
        <v>1</v>
      </c>
      <c r="N8">
        <v>2</v>
      </c>
      <c r="O8">
        <v>2</v>
      </c>
      <c r="P8">
        <v>2</v>
      </c>
      <c r="Q8">
        <v>2</v>
      </c>
      <c r="R8">
        <v>2</v>
      </c>
      <c r="S8">
        <v>2</v>
      </c>
      <c r="T8">
        <v>2</v>
      </c>
      <c r="U8">
        <v>2</v>
      </c>
      <c r="V8" s="14" t="s">
        <v>10</v>
      </c>
      <c r="W8">
        <v>2</v>
      </c>
      <c r="X8">
        <v>1</v>
      </c>
      <c r="Y8">
        <v>2</v>
      </c>
      <c r="Z8">
        <v>2</v>
      </c>
      <c r="AA8">
        <v>2</v>
      </c>
      <c r="AB8">
        <v>2</v>
      </c>
      <c r="AC8">
        <v>2</v>
      </c>
      <c r="AD8">
        <v>2</v>
      </c>
      <c r="AE8">
        <v>2</v>
      </c>
      <c r="AF8">
        <v>2</v>
      </c>
      <c r="AG8">
        <v>2</v>
      </c>
      <c r="AH8">
        <v>2</v>
      </c>
      <c r="AI8">
        <v>1</v>
      </c>
      <c r="AJ8">
        <v>2</v>
      </c>
      <c r="AK8">
        <v>2</v>
      </c>
      <c r="AL8">
        <v>2</v>
      </c>
      <c r="AM8">
        <v>2</v>
      </c>
      <c r="AN8">
        <v>2</v>
      </c>
      <c r="AO8">
        <v>1</v>
      </c>
      <c r="AP8">
        <v>2</v>
      </c>
      <c r="AQ8">
        <v>2</v>
      </c>
      <c r="AR8">
        <v>2</v>
      </c>
      <c r="AS8">
        <v>2</v>
      </c>
      <c r="AT8">
        <v>2</v>
      </c>
      <c r="AU8">
        <v>2</v>
      </c>
      <c r="AV8">
        <v>2</v>
      </c>
      <c r="AW8">
        <v>2</v>
      </c>
      <c r="AX8">
        <v>2</v>
      </c>
      <c r="AY8">
        <v>2</v>
      </c>
      <c r="AZ8">
        <v>2</v>
      </c>
      <c r="BA8">
        <v>2</v>
      </c>
      <c r="BB8">
        <v>2</v>
      </c>
      <c r="BC8">
        <v>2</v>
      </c>
      <c r="BD8">
        <v>2</v>
      </c>
      <c r="BE8">
        <v>2</v>
      </c>
      <c r="BF8">
        <v>2</v>
      </c>
      <c r="BG8">
        <v>2</v>
      </c>
      <c r="BH8">
        <v>2</v>
      </c>
      <c r="BI8">
        <v>2</v>
      </c>
      <c r="BJ8">
        <v>2</v>
      </c>
      <c r="BK8">
        <v>2</v>
      </c>
      <c r="BL8">
        <v>2</v>
      </c>
      <c r="BM8">
        <v>2</v>
      </c>
      <c r="BN8">
        <v>2</v>
      </c>
      <c r="BO8">
        <v>2</v>
      </c>
      <c r="BP8">
        <v>2</v>
      </c>
      <c r="BQ8">
        <v>1</v>
      </c>
      <c r="BR8">
        <v>2</v>
      </c>
      <c r="BS8">
        <v>2</v>
      </c>
      <c r="BT8">
        <v>2</v>
      </c>
      <c r="BU8">
        <v>2</v>
      </c>
      <c r="BV8">
        <v>2</v>
      </c>
      <c r="BW8">
        <v>2</v>
      </c>
      <c r="BX8">
        <v>2</v>
      </c>
      <c r="BY8">
        <v>2</v>
      </c>
      <c r="BZ8">
        <v>2</v>
      </c>
      <c r="CA8">
        <v>2</v>
      </c>
      <c r="CB8">
        <v>2</v>
      </c>
      <c r="CC8">
        <v>2</v>
      </c>
      <c r="CD8">
        <v>2</v>
      </c>
      <c r="CE8">
        <v>2</v>
      </c>
      <c r="CF8">
        <v>2</v>
      </c>
      <c r="CG8">
        <v>2</v>
      </c>
      <c r="CH8">
        <v>2</v>
      </c>
      <c r="CI8">
        <v>2</v>
      </c>
      <c r="CJ8">
        <v>1</v>
      </c>
      <c r="CK8">
        <v>2</v>
      </c>
      <c r="CL8">
        <v>2</v>
      </c>
      <c r="CM8">
        <v>2</v>
      </c>
      <c r="CN8">
        <v>2</v>
      </c>
      <c r="CO8">
        <v>2</v>
      </c>
      <c r="CP8">
        <v>2</v>
      </c>
      <c r="CQ8">
        <v>2</v>
      </c>
      <c r="CR8">
        <v>2</v>
      </c>
      <c r="CS8">
        <v>2</v>
      </c>
      <c r="CT8">
        <v>1</v>
      </c>
      <c r="CU8">
        <v>2</v>
      </c>
      <c r="CV8">
        <v>2</v>
      </c>
      <c r="CW8">
        <v>1</v>
      </c>
      <c r="CX8">
        <v>1</v>
      </c>
      <c r="CY8" s="14" t="s">
        <v>10</v>
      </c>
      <c r="CZ8" s="14" t="s">
        <v>10</v>
      </c>
      <c r="DA8">
        <v>2</v>
      </c>
      <c r="DB8">
        <v>2</v>
      </c>
      <c r="DC8">
        <v>2</v>
      </c>
      <c r="DD8">
        <v>2</v>
      </c>
      <c r="DE8">
        <v>2</v>
      </c>
      <c r="DF8">
        <v>2</v>
      </c>
      <c r="DG8">
        <v>2</v>
      </c>
      <c r="DH8">
        <v>1</v>
      </c>
      <c r="DI8">
        <v>1</v>
      </c>
      <c r="DJ8">
        <v>2</v>
      </c>
      <c r="DK8">
        <v>2</v>
      </c>
      <c r="DL8">
        <v>2</v>
      </c>
      <c r="DM8">
        <v>2</v>
      </c>
      <c r="DN8">
        <v>1</v>
      </c>
      <c r="DO8">
        <v>2</v>
      </c>
      <c r="DP8">
        <v>2</v>
      </c>
      <c r="DQ8">
        <v>2</v>
      </c>
      <c r="DR8">
        <v>2</v>
      </c>
      <c r="DS8">
        <v>2</v>
      </c>
      <c r="DT8">
        <v>2</v>
      </c>
      <c r="DU8">
        <v>2</v>
      </c>
      <c r="DV8">
        <v>2</v>
      </c>
      <c r="DW8">
        <v>2</v>
      </c>
      <c r="DX8">
        <v>2</v>
      </c>
      <c r="DY8">
        <v>2</v>
      </c>
      <c r="DZ8">
        <v>2</v>
      </c>
      <c r="EA8">
        <v>2</v>
      </c>
      <c r="EB8">
        <v>2</v>
      </c>
      <c r="EC8">
        <v>2</v>
      </c>
      <c r="ED8">
        <v>2</v>
      </c>
      <c r="EE8">
        <v>2</v>
      </c>
      <c r="EF8">
        <v>2</v>
      </c>
      <c r="EG8" s="14" t="s">
        <v>10</v>
      </c>
      <c r="EH8">
        <v>2</v>
      </c>
      <c r="EI8">
        <v>2</v>
      </c>
      <c r="EJ8">
        <v>1</v>
      </c>
      <c r="EK8" s="14" t="s">
        <v>10</v>
      </c>
      <c r="EL8">
        <v>2</v>
      </c>
      <c r="EM8">
        <v>2</v>
      </c>
      <c r="EN8">
        <v>2</v>
      </c>
      <c r="EO8">
        <v>2</v>
      </c>
      <c r="EP8">
        <v>2</v>
      </c>
      <c r="EQ8">
        <v>1</v>
      </c>
      <c r="ER8">
        <v>2</v>
      </c>
      <c r="ES8">
        <v>2</v>
      </c>
      <c r="ET8">
        <v>2</v>
      </c>
      <c r="EU8">
        <v>2</v>
      </c>
      <c r="EV8">
        <v>2</v>
      </c>
      <c r="EW8">
        <v>2</v>
      </c>
      <c r="EX8">
        <v>2</v>
      </c>
      <c r="EY8">
        <v>2</v>
      </c>
      <c r="EZ8">
        <v>2</v>
      </c>
      <c r="FA8">
        <v>2</v>
      </c>
    </row>
    <row r="9" spans="1:157" x14ac:dyDescent="0.25">
      <c r="A9" s="4" t="s">
        <v>681</v>
      </c>
      <c r="B9" s="14" t="s">
        <v>10</v>
      </c>
      <c r="C9" s="14" t="s">
        <v>10</v>
      </c>
      <c r="D9" s="14" t="s">
        <v>10</v>
      </c>
      <c r="E9" s="14" t="s">
        <v>10</v>
      </c>
      <c r="F9" s="14" t="s">
        <v>10</v>
      </c>
      <c r="G9" s="14" t="s">
        <v>10</v>
      </c>
      <c r="H9">
        <v>2</v>
      </c>
      <c r="I9">
        <v>2</v>
      </c>
      <c r="J9">
        <v>2</v>
      </c>
      <c r="K9">
        <v>2</v>
      </c>
      <c r="L9">
        <v>2</v>
      </c>
      <c r="M9">
        <v>1</v>
      </c>
      <c r="N9">
        <v>2</v>
      </c>
      <c r="O9">
        <v>2</v>
      </c>
      <c r="P9">
        <v>2</v>
      </c>
      <c r="Q9">
        <v>2</v>
      </c>
      <c r="R9">
        <v>2</v>
      </c>
      <c r="S9">
        <v>2</v>
      </c>
      <c r="T9">
        <v>2</v>
      </c>
      <c r="U9">
        <v>2</v>
      </c>
      <c r="V9" s="14" t="s">
        <v>10</v>
      </c>
      <c r="W9">
        <v>2</v>
      </c>
      <c r="X9">
        <v>2</v>
      </c>
      <c r="Y9">
        <v>2</v>
      </c>
      <c r="Z9">
        <v>2</v>
      </c>
      <c r="AA9">
        <v>2</v>
      </c>
      <c r="AB9">
        <v>2</v>
      </c>
      <c r="AC9">
        <v>2</v>
      </c>
      <c r="AD9">
        <v>2</v>
      </c>
      <c r="AE9">
        <v>2</v>
      </c>
      <c r="AF9">
        <v>2</v>
      </c>
      <c r="AG9">
        <v>2</v>
      </c>
      <c r="AH9">
        <v>2</v>
      </c>
      <c r="AI9">
        <v>2</v>
      </c>
      <c r="AJ9">
        <v>2</v>
      </c>
      <c r="AK9">
        <v>2</v>
      </c>
      <c r="AL9">
        <v>2</v>
      </c>
      <c r="AM9">
        <v>2</v>
      </c>
      <c r="AN9">
        <v>2</v>
      </c>
      <c r="AO9">
        <v>2</v>
      </c>
      <c r="AP9">
        <v>2</v>
      </c>
      <c r="AQ9">
        <v>2</v>
      </c>
      <c r="AR9">
        <v>2</v>
      </c>
      <c r="AS9">
        <v>2</v>
      </c>
      <c r="AT9">
        <v>2</v>
      </c>
      <c r="AU9">
        <v>2</v>
      </c>
      <c r="AV9">
        <v>2</v>
      </c>
      <c r="AW9">
        <v>2</v>
      </c>
      <c r="AX9">
        <v>2</v>
      </c>
      <c r="AY9">
        <v>2</v>
      </c>
      <c r="AZ9">
        <v>2</v>
      </c>
      <c r="BA9">
        <v>2</v>
      </c>
      <c r="BB9">
        <v>2</v>
      </c>
      <c r="BC9">
        <v>2</v>
      </c>
      <c r="BD9">
        <v>2</v>
      </c>
      <c r="BE9">
        <v>2</v>
      </c>
      <c r="BF9">
        <v>2</v>
      </c>
      <c r="BG9">
        <v>2</v>
      </c>
      <c r="BH9">
        <v>2</v>
      </c>
      <c r="BI9">
        <v>2</v>
      </c>
      <c r="BJ9">
        <v>2</v>
      </c>
      <c r="BK9">
        <v>2</v>
      </c>
      <c r="BL9">
        <v>2</v>
      </c>
      <c r="BM9">
        <v>2</v>
      </c>
      <c r="BN9">
        <v>2</v>
      </c>
      <c r="BO9">
        <v>2</v>
      </c>
      <c r="BP9">
        <v>2</v>
      </c>
      <c r="BQ9">
        <v>1</v>
      </c>
      <c r="BR9">
        <v>2</v>
      </c>
      <c r="BS9">
        <v>2</v>
      </c>
      <c r="BT9">
        <v>2</v>
      </c>
      <c r="BU9">
        <v>2</v>
      </c>
      <c r="BV9">
        <v>2</v>
      </c>
      <c r="BW9">
        <v>2</v>
      </c>
      <c r="BX9">
        <v>2</v>
      </c>
      <c r="BY9">
        <v>2</v>
      </c>
      <c r="BZ9">
        <v>2</v>
      </c>
      <c r="CA9">
        <v>2</v>
      </c>
      <c r="CB9">
        <v>2</v>
      </c>
      <c r="CC9">
        <v>2</v>
      </c>
      <c r="CD9">
        <v>2</v>
      </c>
      <c r="CE9">
        <v>2</v>
      </c>
      <c r="CF9">
        <v>2</v>
      </c>
      <c r="CG9">
        <v>2</v>
      </c>
      <c r="CH9">
        <v>2</v>
      </c>
      <c r="CI9">
        <v>2</v>
      </c>
      <c r="CJ9">
        <v>1</v>
      </c>
      <c r="CK9">
        <v>2</v>
      </c>
      <c r="CL9">
        <v>2</v>
      </c>
      <c r="CM9">
        <v>2</v>
      </c>
      <c r="CN9">
        <v>2</v>
      </c>
      <c r="CO9">
        <v>2</v>
      </c>
      <c r="CP9">
        <v>2</v>
      </c>
      <c r="CQ9">
        <v>2</v>
      </c>
      <c r="CR9">
        <v>2</v>
      </c>
      <c r="CS9">
        <v>2</v>
      </c>
      <c r="CT9">
        <v>2</v>
      </c>
      <c r="CU9">
        <v>2</v>
      </c>
      <c r="CV9">
        <v>2</v>
      </c>
      <c r="CW9">
        <v>2</v>
      </c>
      <c r="CX9">
        <v>2</v>
      </c>
      <c r="CY9" s="14" t="s">
        <v>10</v>
      </c>
      <c r="CZ9" s="14" t="s">
        <v>10</v>
      </c>
      <c r="DA9">
        <v>2</v>
      </c>
      <c r="DB9">
        <v>2</v>
      </c>
      <c r="DC9">
        <v>2</v>
      </c>
      <c r="DD9">
        <v>2</v>
      </c>
      <c r="DE9">
        <v>2</v>
      </c>
      <c r="DF9">
        <v>2</v>
      </c>
      <c r="DG9">
        <v>2</v>
      </c>
      <c r="DH9">
        <v>1</v>
      </c>
      <c r="DI9">
        <v>2</v>
      </c>
      <c r="DJ9">
        <v>2</v>
      </c>
      <c r="DK9">
        <v>2</v>
      </c>
      <c r="DL9">
        <v>2</v>
      </c>
      <c r="DM9">
        <v>2</v>
      </c>
      <c r="DN9">
        <v>2</v>
      </c>
      <c r="DO9">
        <v>2</v>
      </c>
      <c r="DP9">
        <v>2</v>
      </c>
      <c r="DQ9">
        <v>2</v>
      </c>
      <c r="DR9">
        <v>2</v>
      </c>
      <c r="DS9">
        <v>2</v>
      </c>
      <c r="DT9">
        <v>2</v>
      </c>
      <c r="DU9">
        <v>2</v>
      </c>
      <c r="DV9">
        <v>2</v>
      </c>
      <c r="DW9">
        <v>2</v>
      </c>
      <c r="DX9">
        <v>2</v>
      </c>
      <c r="DY9">
        <v>2</v>
      </c>
      <c r="DZ9">
        <v>2</v>
      </c>
      <c r="EA9">
        <v>2</v>
      </c>
      <c r="EB9">
        <v>2</v>
      </c>
      <c r="EC9">
        <v>2</v>
      </c>
      <c r="ED9">
        <v>2</v>
      </c>
      <c r="EE9">
        <v>2</v>
      </c>
      <c r="EF9">
        <v>2</v>
      </c>
      <c r="EG9" s="14" t="s">
        <v>10</v>
      </c>
      <c r="EH9">
        <v>2</v>
      </c>
      <c r="EI9">
        <v>1</v>
      </c>
      <c r="EJ9">
        <v>1</v>
      </c>
      <c r="EK9" s="14" t="s">
        <v>10</v>
      </c>
      <c r="EL9">
        <v>2</v>
      </c>
      <c r="EM9">
        <v>2</v>
      </c>
      <c r="EN9">
        <v>2</v>
      </c>
      <c r="EO9">
        <v>2</v>
      </c>
      <c r="EP9">
        <v>2</v>
      </c>
      <c r="EQ9">
        <v>1</v>
      </c>
      <c r="ER9">
        <v>2</v>
      </c>
      <c r="ES9">
        <v>2</v>
      </c>
      <c r="ET9">
        <v>2</v>
      </c>
      <c r="EU9">
        <v>2</v>
      </c>
      <c r="EV9">
        <v>2</v>
      </c>
      <c r="EW9">
        <v>2</v>
      </c>
      <c r="EX9">
        <v>2</v>
      </c>
      <c r="EY9">
        <v>2</v>
      </c>
      <c r="EZ9">
        <v>2</v>
      </c>
      <c r="FA9">
        <v>2</v>
      </c>
    </row>
    <row r="10" spans="1:157" x14ac:dyDescent="0.25">
      <c r="A10" s="4" t="s">
        <v>682</v>
      </c>
      <c r="B10" s="14" t="s">
        <v>10</v>
      </c>
      <c r="C10" s="14" t="s">
        <v>10</v>
      </c>
      <c r="D10" s="14" t="s">
        <v>10</v>
      </c>
      <c r="E10" s="14" t="s">
        <v>10</v>
      </c>
      <c r="F10" s="14" t="s">
        <v>10</v>
      </c>
      <c r="G10" s="14" t="s">
        <v>10</v>
      </c>
      <c r="H10">
        <v>1</v>
      </c>
      <c r="I10">
        <v>1</v>
      </c>
      <c r="J10">
        <v>1</v>
      </c>
      <c r="K10">
        <v>1</v>
      </c>
      <c r="L10">
        <v>1</v>
      </c>
      <c r="M10">
        <v>1</v>
      </c>
      <c r="N10">
        <v>1</v>
      </c>
      <c r="O10">
        <v>2</v>
      </c>
      <c r="P10">
        <v>1</v>
      </c>
      <c r="Q10">
        <v>2</v>
      </c>
      <c r="R10">
        <v>1</v>
      </c>
      <c r="S10">
        <v>1</v>
      </c>
      <c r="T10">
        <v>2</v>
      </c>
      <c r="U10">
        <v>1</v>
      </c>
      <c r="V10" s="14" t="s">
        <v>10</v>
      </c>
      <c r="W10">
        <v>1</v>
      </c>
      <c r="X10">
        <v>1</v>
      </c>
      <c r="Y10">
        <v>1</v>
      </c>
      <c r="Z10">
        <v>1</v>
      </c>
      <c r="AA10">
        <v>1</v>
      </c>
      <c r="AB10">
        <v>2</v>
      </c>
      <c r="AC10">
        <v>1</v>
      </c>
      <c r="AD10">
        <v>1</v>
      </c>
      <c r="AE10">
        <v>1</v>
      </c>
      <c r="AF10">
        <v>1</v>
      </c>
      <c r="AG10">
        <v>1</v>
      </c>
      <c r="AH10">
        <v>1</v>
      </c>
      <c r="AI10">
        <v>2</v>
      </c>
      <c r="AJ10">
        <v>1</v>
      </c>
      <c r="AK10">
        <v>1</v>
      </c>
      <c r="AL10">
        <v>1</v>
      </c>
      <c r="AM10">
        <v>1</v>
      </c>
      <c r="AN10">
        <v>1</v>
      </c>
      <c r="AO10">
        <v>1</v>
      </c>
      <c r="AP10">
        <v>1</v>
      </c>
      <c r="AQ10">
        <v>1</v>
      </c>
      <c r="AR10">
        <v>1</v>
      </c>
      <c r="AS10">
        <v>1</v>
      </c>
      <c r="AT10">
        <v>1</v>
      </c>
      <c r="AU10">
        <v>1</v>
      </c>
      <c r="AV10">
        <v>1</v>
      </c>
      <c r="AW10">
        <v>1</v>
      </c>
      <c r="AX10">
        <v>1</v>
      </c>
      <c r="AY10">
        <v>1</v>
      </c>
      <c r="AZ10">
        <v>1</v>
      </c>
      <c r="BA10">
        <v>1</v>
      </c>
      <c r="BB10">
        <v>1</v>
      </c>
      <c r="BC10">
        <v>1</v>
      </c>
      <c r="BD10">
        <v>1</v>
      </c>
      <c r="BE10">
        <v>1</v>
      </c>
      <c r="BF10">
        <v>1</v>
      </c>
      <c r="BG10">
        <v>1</v>
      </c>
      <c r="BH10">
        <v>1</v>
      </c>
      <c r="BI10">
        <v>1</v>
      </c>
      <c r="BJ10">
        <v>1</v>
      </c>
      <c r="BK10">
        <v>1</v>
      </c>
      <c r="BL10">
        <v>1</v>
      </c>
      <c r="BM10">
        <v>1</v>
      </c>
      <c r="BN10">
        <v>1</v>
      </c>
      <c r="BO10">
        <v>1</v>
      </c>
      <c r="BP10">
        <v>1</v>
      </c>
      <c r="BQ10">
        <v>1</v>
      </c>
      <c r="BR10">
        <v>1</v>
      </c>
      <c r="BS10">
        <v>1</v>
      </c>
      <c r="BT10">
        <v>1</v>
      </c>
      <c r="BU10">
        <v>1</v>
      </c>
      <c r="BV10">
        <v>1</v>
      </c>
      <c r="BW10">
        <v>1</v>
      </c>
      <c r="BX10">
        <v>1</v>
      </c>
      <c r="BY10">
        <v>1</v>
      </c>
      <c r="BZ10">
        <v>1</v>
      </c>
      <c r="CA10">
        <v>1</v>
      </c>
      <c r="CB10">
        <v>1</v>
      </c>
      <c r="CC10">
        <v>1</v>
      </c>
      <c r="CD10">
        <v>1</v>
      </c>
      <c r="CE10">
        <v>1</v>
      </c>
      <c r="CF10">
        <v>1</v>
      </c>
      <c r="CG10">
        <v>1</v>
      </c>
      <c r="CH10">
        <v>1</v>
      </c>
      <c r="CI10">
        <v>1</v>
      </c>
      <c r="CJ10">
        <v>1</v>
      </c>
      <c r="CK10">
        <v>1</v>
      </c>
      <c r="CL10">
        <v>1</v>
      </c>
      <c r="CM10">
        <v>1</v>
      </c>
      <c r="CN10">
        <v>1</v>
      </c>
      <c r="CO10">
        <v>1</v>
      </c>
      <c r="CP10">
        <v>1</v>
      </c>
      <c r="CQ10">
        <v>1</v>
      </c>
      <c r="CR10">
        <v>1</v>
      </c>
      <c r="CS10">
        <v>1</v>
      </c>
      <c r="CT10">
        <v>1</v>
      </c>
      <c r="CU10">
        <v>1</v>
      </c>
      <c r="CV10">
        <v>1</v>
      </c>
      <c r="CW10">
        <v>2</v>
      </c>
      <c r="CX10">
        <v>1</v>
      </c>
      <c r="CY10" s="14" t="s">
        <v>10</v>
      </c>
      <c r="CZ10" s="14" t="s">
        <v>10</v>
      </c>
      <c r="DA10">
        <v>2</v>
      </c>
      <c r="DB10">
        <v>1</v>
      </c>
      <c r="DC10">
        <v>2</v>
      </c>
      <c r="DD10">
        <v>1</v>
      </c>
      <c r="DE10">
        <v>1</v>
      </c>
      <c r="DF10">
        <v>1</v>
      </c>
      <c r="DG10">
        <v>1</v>
      </c>
      <c r="DH10">
        <v>1</v>
      </c>
      <c r="DI10">
        <v>1</v>
      </c>
      <c r="DJ10">
        <v>1</v>
      </c>
      <c r="DK10">
        <v>1</v>
      </c>
      <c r="DL10">
        <v>1</v>
      </c>
      <c r="DM10">
        <v>1</v>
      </c>
      <c r="DN10">
        <v>1</v>
      </c>
      <c r="DO10">
        <v>1</v>
      </c>
      <c r="DP10">
        <v>1</v>
      </c>
      <c r="DQ10">
        <v>1</v>
      </c>
      <c r="DR10">
        <v>1</v>
      </c>
      <c r="DS10">
        <v>1</v>
      </c>
      <c r="DT10">
        <v>1</v>
      </c>
      <c r="DU10">
        <v>1</v>
      </c>
      <c r="DV10">
        <v>1</v>
      </c>
      <c r="DW10">
        <v>1</v>
      </c>
      <c r="DX10">
        <v>1</v>
      </c>
      <c r="DY10">
        <v>1</v>
      </c>
      <c r="DZ10">
        <v>1</v>
      </c>
      <c r="EA10">
        <v>1</v>
      </c>
      <c r="EB10">
        <v>1</v>
      </c>
      <c r="EC10">
        <v>1</v>
      </c>
      <c r="ED10">
        <v>1</v>
      </c>
      <c r="EE10">
        <v>1</v>
      </c>
      <c r="EF10">
        <v>1</v>
      </c>
      <c r="EG10" s="14" t="s">
        <v>10</v>
      </c>
      <c r="EH10">
        <v>1</v>
      </c>
      <c r="EI10">
        <v>2</v>
      </c>
      <c r="EJ10">
        <v>1</v>
      </c>
      <c r="EK10" s="14" t="s">
        <v>10</v>
      </c>
      <c r="EL10">
        <v>1</v>
      </c>
      <c r="EM10">
        <v>1</v>
      </c>
      <c r="EN10">
        <v>1</v>
      </c>
      <c r="EO10">
        <v>1</v>
      </c>
      <c r="EP10">
        <v>1</v>
      </c>
      <c r="EQ10">
        <v>1</v>
      </c>
      <c r="ER10">
        <v>1</v>
      </c>
      <c r="ES10">
        <v>1</v>
      </c>
      <c r="ET10">
        <v>1</v>
      </c>
      <c r="EU10">
        <v>1</v>
      </c>
      <c r="EV10">
        <v>1</v>
      </c>
      <c r="EW10">
        <v>1</v>
      </c>
      <c r="EX10">
        <v>1</v>
      </c>
      <c r="EY10">
        <v>1</v>
      </c>
      <c r="EZ10">
        <v>1</v>
      </c>
      <c r="FA10">
        <v>1</v>
      </c>
    </row>
    <row r="11" spans="1:157" x14ac:dyDescent="0.25">
      <c r="A11" s="4" t="s">
        <v>683</v>
      </c>
      <c r="B11" s="14" t="s">
        <v>10</v>
      </c>
      <c r="C11" s="14" t="s">
        <v>10</v>
      </c>
      <c r="D11" s="14" t="s">
        <v>10</v>
      </c>
      <c r="E11" s="14" t="s">
        <v>10</v>
      </c>
      <c r="F11" s="14" t="s">
        <v>10</v>
      </c>
      <c r="G11" s="14" t="s">
        <v>10</v>
      </c>
      <c r="H11">
        <v>2</v>
      </c>
      <c r="I11">
        <v>2</v>
      </c>
      <c r="J11">
        <v>1</v>
      </c>
      <c r="K11" s="10" t="str">
        <f>IF(questionnaire_scoring!K223="ok","ok",".")</f>
        <v>.</v>
      </c>
      <c r="L11">
        <v>2</v>
      </c>
      <c r="M11">
        <v>1</v>
      </c>
      <c r="N11">
        <v>1</v>
      </c>
      <c r="O11">
        <v>2</v>
      </c>
      <c r="P11">
        <v>2</v>
      </c>
      <c r="Q11">
        <v>2</v>
      </c>
      <c r="R11">
        <v>1</v>
      </c>
      <c r="S11">
        <v>2</v>
      </c>
      <c r="T11">
        <v>2</v>
      </c>
      <c r="U11">
        <v>2</v>
      </c>
      <c r="V11" s="14" t="s">
        <v>10</v>
      </c>
      <c r="W11">
        <v>1</v>
      </c>
      <c r="X11">
        <v>1</v>
      </c>
      <c r="Y11">
        <v>2</v>
      </c>
      <c r="Z11">
        <v>1</v>
      </c>
      <c r="AA11">
        <v>1</v>
      </c>
      <c r="AB11">
        <v>2</v>
      </c>
      <c r="AC11">
        <v>1</v>
      </c>
      <c r="AD11">
        <v>2</v>
      </c>
      <c r="AE11">
        <v>2</v>
      </c>
      <c r="AF11">
        <v>1</v>
      </c>
      <c r="AG11">
        <v>1</v>
      </c>
      <c r="AH11">
        <v>2</v>
      </c>
      <c r="AI11">
        <v>2</v>
      </c>
      <c r="AJ11">
        <v>1</v>
      </c>
      <c r="AK11">
        <v>1</v>
      </c>
      <c r="AL11">
        <v>2</v>
      </c>
      <c r="AM11">
        <v>1</v>
      </c>
      <c r="AN11">
        <v>1</v>
      </c>
      <c r="AO11">
        <v>1</v>
      </c>
      <c r="AP11">
        <v>1</v>
      </c>
      <c r="AQ11">
        <v>1</v>
      </c>
      <c r="AR11">
        <v>1</v>
      </c>
      <c r="AS11">
        <v>2</v>
      </c>
      <c r="AT11">
        <v>1</v>
      </c>
      <c r="AU11">
        <v>1</v>
      </c>
      <c r="AV11">
        <v>1</v>
      </c>
      <c r="AW11">
        <v>1</v>
      </c>
      <c r="AX11">
        <v>2</v>
      </c>
      <c r="AY11">
        <v>2</v>
      </c>
      <c r="AZ11">
        <v>1</v>
      </c>
      <c r="BA11">
        <v>1</v>
      </c>
      <c r="BB11">
        <v>1</v>
      </c>
      <c r="BC11">
        <v>1</v>
      </c>
      <c r="BD11">
        <v>2</v>
      </c>
      <c r="BE11">
        <v>1</v>
      </c>
      <c r="BF11">
        <v>1</v>
      </c>
      <c r="BG11">
        <v>1</v>
      </c>
      <c r="BH11">
        <v>2</v>
      </c>
      <c r="BI11">
        <v>1</v>
      </c>
      <c r="BJ11">
        <v>1</v>
      </c>
      <c r="BK11">
        <v>1</v>
      </c>
      <c r="BL11">
        <v>1</v>
      </c>
      <c r="BM11">
        <v>2</v>
      </c>
      <c r="BN11">
        <v>2</v>
      </c>
      <c r="BO11">
        <v>1</v>
      </c>
      <c r="BP11">
        <v>2</v>
      </c>
      <c r="BQ11">
        <v>1</v>
      </c>
      <c r="BR11">
        <v>1</v>
      </c>
      <c r="BS11">
        <v>1</v>
      </c>
      <c r="BT11">
        <v>1</v>
      </c>
      <c r="BU11">
        <v>2</v>
      </c>
      <c r="BV11">
        <v>1</v>
      </c>
      <c r="BW11">
        <v>1</v>
      </c>
      <c r="BX11">
        <v>1</v>
      </c>
      <c r="BY11">
        <v>2</v>
      </c>
      <c r="BZ11">
        <v>1</v>
      </c>
      <c r="CA11">
        <v>2</v>
      </c>
      <c r="CB11">
        <v>2</v>
      </c>
      <c r="CC11">
        <v>1</v>
      </c>
      <c r="CD11">
        <v>1</v>
      </c>
      <c r="CE11">
        <v>1</v>
      </c>
      <c r="CF11">
        <v>1</v>
      </c>
      <c r="CG11">
        <v>1</v>
      </c>
      <c r="CH11">
        <v>1</v>
      </c>
      <c r="CI11">
        <v>1</v>
      </c>
      <c r="CJ11">
        <v>1</v>
      </c>
      <c r="CK11">
        <v>2</v>
      </c>
      <c r="CL11">
        <v>2</v>
      </c>
      <c r="CM11">
        <v>2</v>
      </c>
      <c r="CN11">
        <v>1</v>
      </c>
      <c r="CO11">
        <v>1</v>
      </c>
      <c r="CP11">
        <v>2</v>
      </c>
      <c r="CQ11">
        <v>1</v>
      </c>
      <c r="CR11">
        <v>2</v>
      </c>
      <c r="CS11">
        <v>1</v>
      </c>
      <c r="CT11">
        <v>1</v>
      </c>
      <c r="CU11">
        <v>1</v>
      </c>
      <c r="CV11">
        <v>2</v>
      </c>
      <c r="CW11">
        <v>2</v>
      </c>
      <c r="CX11">
        <v>1</v>
      </c>
      <c r="CY11" s="14" t="s">
        <v>10</v>
      </c>
      <c r="CZ11" s="14" t="s">
        <v>10</v>
      </c>
      <c r="DA11">
        <v>2</v>
      </c>
      <c r="DB11">
        <v>1</v>
      </c>
      <c r="DC11">
        <v>2</v>
      </c>
      <c r="DD11">
        <v>1</v>
      </c>
      <c r="DE11">
        <v>1</v>
      </c>
      <c r="DF11">
        <v>1</v>
      </c>
      <c r="DG11">
        <v>1</v>
      </c>
      <c r="DH11">
        <v>1</v>
      </c>
      <c r="DI11">
        <v>1</v>
      </c>
      <c r="DJ11">
        <v>1</v>
      </c>
      <c r="DK11">
        <v>1</v>
      </c>
      <c r="DL11">
        <v>1</v>
      </c>
      <c r="DM11">
        <v>1</v>
      </c>
      <c r="DN11">
        <v>1</v>
      </c>
      <c r="DO11">
        <v>1</v>
      </c>
      <c r="DP11">
        <v>1</v>
      </c>
      <c r="DQ11">
        <v>2</v>
      </c>
      <c r="DR11">
        <v>1</v>
      </c>
      <c r="DS11">
        <v>1</v>
      </c>
      <c r="DT11">
        <v>1</v>
      </c>
      <c r="DU11">
        <v>1</v>
      </c>
      <c r="DV11">
        <v>1</v>
      </c>
      <c r="DW11">
        <v>1</v>
      </c>
      <c r="DX11">
        <v>2</v>
      </c>
      <c r="DY11">
        <v>2</v>
      </c>
      <c r="DZ11">
        <v>1</v>
      </c>
      <c r="EA11">
        <v>1</v>
      </c>
      <c r="EB11">
        <v>1</v>
      </c>
      <c r="EC11">
        <v>1</v>
      </c>
      <c r="ED11">
        <v>1</v>
      </c>
      <c r="EE11">
        <v>1</v>
      </c>
      <c r="EF11">
        <v>1</v>
      </c>
      <c r="EG11" s="14" t="s">
        <v>10</v>
      </c>
      <c r="EH11">
        <v>2</v>
      </c>
      <c r="EI11">
        <v>2</v>
      </c>
      <c r="EJ11" s="14" t="s">
        <v>10</v>
      </c>
      <c r="EK11" s="14" t="s">
        <v>10</v>
      </c>
      <c r="EL11">
        <v>2</v>
      </c>
      <c r="EM11">
        <v>1</v>
      </c>
      <c r="EN11">
        <v>1</v>
      </c>
      <c r="EO11">
        <v>1</v>
      </c>
      <c r="EP11">
        <v>1</v>
      </c>
      <c r="EQ11">
        <v>1</v>
      </c>
      <c r="ER11">
        <v>2</v>
      </c>
      <c r="ES11">
        <v>1</v>
      </c>
      <c r="ET11">
        <v>1</v>
      </c>
      <c r="EU11">
        <v>2</v>
      </c>
      <c r="EV11">
        <v>2</v>
      </c>
      <c r="EW11">
        <v>1</v>
      </c>
      <c r="EX11">
        <v>2</v>
      </c>
      <c r="EY11">
        <v>1</v>
      </c>
      <c r="EZ11">
        <v>1</v>
      </c>
      <c r="FA11">
        <v>1</v>
      </c>
    </row>
    <row r="12" spans="1:157" x14ac:dyDescent="0.25">
      <c r="A12" s="4" t="s">
        <v>684</v>
      </c>
      <c r="B12" s="14" t="s">
        <v>10</v>
      </c>
      <c r="C12" s="14" t="s">
        <v>10</v>
      </c>
      <c r="D12" s="14" t="s">
        <v>10</v>
      </c>
      <c r="E12" s="14" t="s">
        <v>10</v>
      </c>
      <c r="F12" s="14" t="s">
        <v>10</v>
      </c>
      <c r="G12" s="14" t="s">
        <v>10</v>
      </c>
      <c r="H12">
        <v>2</v>
      </c>
      <c r="I12">
        <v>2</v>
      </c>
      <c r="J12">
        <v>2</v>
      </c>
      <c r="K12">
        <v>2</v>
      </c>
      <c r="L12">
        <v>2</v>
      </c>
      <c r="M12">
        <v>2</v>
      </c>
      <c r="N12">
        <v>2</v>
      </c>
      <c r="O12">
        <v>2</v>
      </c>
      <c r="P12">
        <v>2</v>
      </c>
      <c r="Q12">
        <v>2</v>
      </c>
      <c r="R12">
        <v>2</v>
      </c>
      <c r="S12">
        <v>2</v>
      </c>
      <c r="T12">
        <v>2</v>
      </c>
      <c r="U12">
        <v>2</v>
      </c>
      <c r="V12" s="14" t="s">
        <v>10</v>
      </c>
      <c r="W12">
        <v>2</v>
      </c>
      <c r="X12">
        <v>2</v>
      </c>
      <c r="Y12">
        <v>2</v>
      </c>
      <c r="Z12">
        <v>2</v>
      </c>
      <c r="AA12">
        <v>2</v>
      </c>
      <c r="AB12" s="10" t="str">
        <f>IF(questionnaire_scoring!AB224="ok","ok",".")</f>
        <v>.</v>
      </c>
      <c r="AC12">
        <v>2</v>
      </c>
      <c r="AD12">
        <v>2</v>
      </c>
      <c r="AE12">
        <v>2</v>
      </c>
      <c r="AF12">
        <v>2</v>
      </c>
      <c r="AG12">
        <v>2</v>
      </c>
      <c r="AH12">
        <v>2</v>
      </c>
      <c r="AI12">
        <v>2</v>
      </c>
      <c r="AJ12">
        <v>2</v>
      </c>
      <c r="AK12">
        <v>2</v>
      </c>
      <c r="AL12">
        <v>2</v>
      </c>
      <c r="AM12">
        <v>2</v>
      </c>
      <c r="AN12">
        <v>2</v>
      </c>
      <c r="AO12">
        <v>2</v>
      </c>
      <c r="AP12">
        <v>2</v>
      </c>
      <c r="AQ12">
        <v>2</v>
      </c>
      <c r="AR12">
        <v>2</v>
      </c>
      <c r="AS12">
        <v>2</v>
      </c>
      <c r="AT12">
        <v>2</v>
      </c>
      <c r="AU12">
        <v>2</v>
      </c>
      <c r="AV12">
        <v>2</v>
      </c>
      <c r="AW12">
        <v>2</v>
      </c>
      <c r="AX12">
        <v>2</v>
      </c>
      <c r="AY12">
        <v>2</v>
      </c>
      <c r="AZ12">
        <v>2</v>
      </c>
      <c r="BA12">
        <v>2</v>
      </c>
      <c r="BB12">
        <v>2</v>
      </c>
      <c r="BC12">
        <v>2</v>
      </c>
      <c r="BD12">
        <v>2</v>
      </c>
      <c r="BE12">
        <v>2</v>
      </c>
      <c r="BF12">
        <v>2</v>
      </c>
      <c r="BG12">
        <v>2</v>
      </c>
      <c r="BH12">
        <v>2</v>
      </c>
      <c r="BI12">
        <v>2</v>
      </c>
      <c r="BJ12">
        <v>2</v>
      </c>
      <c r="BK12">
        <v>2</v>
      </c>
      <c r="BL12">
        <v>2</v>
      </c>
      <c r="BM12">
        <v>2</v>
      </c>
      <c r="BN12">
        <v>2</v>
      </c>
      <c r="BO12">
        <v>2</v>
      </c>
      <c r="BP12">
        <v>2</v>
      </c>
      <c r="BQ12">
        <v>2</v>
      </c>
      <c r="BR12">
        <v>2</v>
      </c>
      <c r="BS12">
        <v>2</v>
      </c>
      <c r="BT12">
        <v>2</v>
      </c>
      <c r="BU12">
        <v>2</v>
      </c>
      <c r="BV12">
        <v>2</v>
      </c>
      <c r="BW12">
        <v>2</v>
      </c>
      <c r="BX12">
        <v>2</v>
      </c>
      <c r="BY12">
        <v>2</v>
      </c>
      <c r="BZ12">
        <v>2</v>
      </c>
      <c r="CA12">
        <v>2</v>
      </c>
      <c r="CB12">
        <v>2</v>
      </c>
      <c r="CC12">
        <v>2</v>
      </c>
      <c r="CD12">
        <v>2</v>
      </c>
      <c r="CE12">
        <v>2</v>
      </c>
      <c r="CF12">
        <v>2</v>
      </c>
      <c r="CG12">
        <v>2</v>
      </c>
      <c r="CH12">
        <v>2</v>
      </c>
      <c r="CI12">
        <v>2</v>
      </c>
      <c r="CJ12">
        <v>1</v>
      </c>
      <c r="CK12">
        <v>2</v>
      </c>
      <c r="CL12">
        <v>2</v>
      </c>
      <c r="CM12">
        <v>2</v>
      </c>
      <c r="CN12">
        <v>2</v>
      </c>
      <c r="CO12">
        <v>2</v>
      </c>
      <c r="CP12">
        <v>2</v>
      </c>
      <c r="CQ12">
        <v>2</v>
      </c>
      <c r="CR12">
        <v>2</v>
      </c>
      <c r="CS12">
        <v>2</v>
      </c>
      <c r="CT12">
        <v>2</v>
      </c>
      <c r="CU12">
        <v>2</v>
      </c>
      <c r="CV12">
        <v>2</v>
      </c>
      <c r="CW12">
        <v>2</v>
      </c>
      <c r="CX12">
        <v>1</v>
      </c>
      <c r="CY12" s="14" t="s">
        <v>10</v>
      </c>
      <c r="CZ12" s="14" t="s">
        <v>10</v>
      </c>
      <c r="DA12">
        <v>2</v>
      </c>
      <c r="DB12">
        <v>2</v>
      </c>
      <c r="DC12">
        <v>2</v>
      </c>
      <c r="DD12">
        <v>2</v>
      </c>
      <c r="DE12">
        <v>2</v>
      </c>
      <c r="DF12">
        <v>1</v>
      </c>
      <c r="DG12">
        <v>2</v>
      </c>
      <c r="DH12">
        <v>2</v>
      </c>
      <c r="DI12">
        <v>2</v>
      </c>
      <c r="DJ12">
        <v>2</v>
      </c>
      <c r="DK12">
        <v>2</v>
      </c>
      <c r="DL12">
        <v>2</v>
      </c>
      <c r="DM12">
        <v>2</v>
      </c>
      <c r="DN12">
        <v>2</v>
      </c>
      <c r="DO12">
        <v>2</v>
      </c>
      <c r="DP12">
        <v>2</v>
      </c>
      <c r="DQ12">
        <v>2</v>
      </c>
      <c r="DR12">
        <v>2</v>
      </c>
      <c r="DS12">
        <v>2</v>
      </c>
      <c r="DT12">
        <v>2</v>
      </c>
      <c r="DU12">
        <v>2</v>
      </c>
      <c r="DV12">
        <v>2</v>
      </c>
      <c r="DW12">
        <v>2</v>
      </c>
      <c r="DX12">
        <v>2</v>
      </c>
      <c r="DY12">
        <v>2</v>
      </c>
      <c r="DZ12">
        <v>2</v>
      </c>
      <c r="EA12">
        <v>2</v>
      </c>
      <c r="EB12">
        <v>2</v>
      </c>
      <c r="EC12">
        <v>2</v>
      </c>
      <c r="ED12">
        <v>2</v>
      </c>
      <c r="EE12">
        <v>2</v>
      </c>
      <c r="EF12">
        <v>2</v>
      </c>
      <c r="EG12" s="14" t="s">
        <v>10</v>
      </c>
      <c r="EH12">
        <v>2</v>
      </c>
      <c r="EI12">
        <v>2</v>
      </c>
      <c r="EJ12">
        <v>1</v>
      </c>
      <c r="EK12" s="14" t="s">
        <v>10</v>
      </c>
      <c r="EL12">
        <v>2</v>
      </c>
      <c r="EM12">
        <v>2</v>
      </c>
      <c r="EN12">
        <v>2</v>
      </c>
      <c r="EO12">
        <v>2</v>
      </c>
      <c r="EP12">
        <v>2</v>
      </c>
      <c r="EQ12">
        <v>2</v>
      </c>
      <c r="ER12">
        <v>2</v>
      </c>
      <c r="ES12">
        <v>2</v>
      </c>
      <c r="ET12">
        <v>2</v>
      </c>
      <c r="EU12">
        <v>2</v>
      </c>
      <c r="EV12">
        <v>2</v>
      </c>
      <c r="EW12">
        <v>2</v>
      </c>
      <c r="EX12">
        <v>2</v>
      </c>
      <c r="EY12">
        <v>2</v>
      </c>
      <c r="EZ12">
        <v>2</v>
      </c>
      <c r="FA12">
        <v>2</v>
      </c>
    </row>
    <row r="13" spans="1:157" x14ac:dyDescent="0.25">
      <c r="A13" s="4" t="s">
        <v>685</v>
      </c>
      <c r="B13" s="14" t="s">
        <v>10</v>
      </c>
      <c r="C13" s="14" t="s">
        <v>10</v>
      </c>
      <c r="D13" s="14" t="s">
        <v>10</v>
      </c>
      <c r="E13" s="14" t="s">
        <v>10</v>
      </c>
      <c r="F13" s="14" t="s">
        <v>10</v>
      </c>
      <c r="G13" s="14" t="s">
        <v>10</v>
      </c>
      <c r="H13">
        <v>2</v>
      </c>
      <c r="I13">
        <v>1</v>
      </c>
      <c r="J13">
        <v>1</v>
      </c>
      <c r="K13">
        <v>1</v>
      </c>
      <c r="L13">
        <v>1</v>
      </c>
      <c r="M13">
        <v>1</v>
      </c>
      <c r="N13">
        <v>1</v>
      </c>
      <c r="O13">
        <v>2</v>
      </c>
      <c r="P13">
        <v>1</v>
      </c>
      <c r="Q13">
        <v>2</v>
      </c>
      <c r="R13">
        <v>1</v>
      </c>
      <c r="S13">
        <v>1</v>
      </c>
      <c r="T13">
        <v>2</v>
      </c>
      <c r="U13">
        <v>1</v>
      </c>
      <c r="V13" s="14" t="s">
        <v>10</v>
      </c>
      <c r="W13">
        <v>1</v>
      </c>
      <c r="X13">
        <v>1</v>
      </c>
      <c r="Y13">
        <v>2</v>
      </c>
      <c r="Z13">
        <v>1</v>
      </c>
      <c r="AA13">
        <v>1</v>
      </c>
      <c r="AB13">
        <v>2</v>
      </c>
      <c r="AC13">
        <v>1</v>
      </c>
      <c r="AD13">
        <v>1</v>
      </c>
      <c r="AE13">
        <v>2</v>
      </c>
      <c r="AF13">
        <v>1</v>
      </c>
      <c r="AG13">
        <v>1</v>
      </c>
      <c r="AH13">
        <v>1</v>
      </c>
      <c r="AI13">
        <v>2</v>
      </c>
      <c r="AJ13">
        <v>1</v>
      </c>
      <c r="AK13">
        <v>1</v>
      </c>
      <c r="AL13">
        <v>1</v>
      </c>
      <c r="AM13">
        <v>1</v>
      </c>
      <c r="AN13">
        <v>1</v>
      </c>
      <c r="AO13">
        <v>1</v>
      </c>
      <c r="AP13">
        <v>1</v>
      </c>
      <c r="AQ13">
        <v>1</v>
      </c>
      <c r="AR13">
        <v>1</v>
      </c>
      <c r="AS13">
        <v>2</v>
      </c>
      <c r="AT13">
        <v>1</v>
      </c>
      <c r="AU13">
        <v>1</v>
      </c>
      <c r="AV13">
        <v>1</v>
      </c>
      <c r="AW13">
        <v>2</v>
      </c>
      <c r="AX13">
        <v>1</v>
      </c>
      <c r="AY13">
        <v>2</v>
      </c>
      <c r="AZ13">
        <v>1</v>
      </c>
      <c r="BA13">
        <v>1</v>
      </c>
      <c r="BB13">
        <v>1</v>
      </c>
      <c r="BC13">
        <v>1</v>
      </c>
      <c r="BD13">
        <v>1</v>
      </c>
      <c r="BE13">
        <v>1</v>
      </c>
      <c r="BF13">
        <v>1</v>
      </c>
      <c r="BG13">
        <v>1</v>
      </c>
      <c r="BH13">
        <v>2</v>
      </c>
      <c r="BI13">
        <v>1</v>
      </c>
      <c r="BJ13">
        <v>1</v>
      </c>
      <c r="BK13">
        <v>1</v>
      </c>
      <c r="BL13">
        <v>1</v>
      </c>
      <c r="BM13">
        <v>1</v>
      </c>
      <c r="BN13">
        <v>1</v>
      </c>
      <c r="BO13">
        <v>1</v>
      </c>
      <c r="BP13">
        <v>2</v>
      </c>
      <c r="BQ13">
        <v>1</v>
      </c>
      <c r="BR13">
        <v>1</v>
      </c>
      <c r="BS13">
        <v>1</v>
      </c>
      <c r="BT13">
        <v>1</v>
      </c>
      <c r="BU13">
        <v>1</v>
      </c>
      <c r="BV13">
        <v>1</v>
      </c>
      <c r="BW13">
        <v>1</v>
      </c>
      <c r="BX13">
        <v>1</v>
      </c>
      <c r="BY13">
        <v>2</v>
      </c>
      <c r="BZ13">
        <v>1</v>
      </c>
      <c r="CA13">
        <v>1</v>
      </c>
      <c r="CB13">
        <v>2</v>
      </c>
      <c r="CC13">
        <v>1</v>
      </c>
      <c r="CD13">
        <v>1</v>
      </c>
      <c r="CE13">
        <v>1</v>
      </c>
      <c r="CF13">
        <v>1</v>
      </c>
      <c r="CG13">
        <v>1</v>
      </c>
      <c r="CH13">
        <v>1</v>
      </c>
      <c r="CI13">
        <v>1</v>
      </c>
      <c r="CJ13">
        <v>1</v>
      </c>
      <c r="CK13">
        <v>2</v>
      </c>
      <c r="CL13">
        <v>2</v>
      </c>
      <c r="CM13">
        <v>2</v>
      </c>
      <c r="CN13">
        <v>1</v>
      </c>
      <c r="CO13">
        <v>1</v>
      </c>
      <c r="CP13">
        <v>1</v>
      </c>
      <c r="CQ13">
        <v>2</v>
      </c>
      <c r="CR13">
        <v>1</v>
      </c>
      <c r="CS13">
        <v>1</v>
      </c>
      <c r="CT13">
        <v>1</v>
      </c>
      <c r="CU13">
        <v>1</v>
      </c>
      <c r="CV13">
        <v>2</v>
      </c>
      <c r="CW13">
        <v>2</v>
      </c>
      <c r="CX13">
        <v>2</v>
      </c>
      <c r="CY13" s="14" t="s">
        <v>10</v>
      </c>
      <c r="CZ13" s="14" t="s">
        <v>10</v>
      </c>
      <c r="DA13">
        <v>2</v>
      </c>
      <c r="DB13">
        <v>1</v>
      </c>
      <c r="DC13">
        <v>2</v>
      </c>
      <c r="DD13">
        <v>1</v>
      </c>
      <c r="DE13">
        <v>1</v>
      </c>
      <c r="DF13">
        <v>1</v>
      </c>
      <c r="DG13">
        <v>1</v>
      </c>
      <c r="DH13">
        <v>1</v>
      </c>
      <c r="DI13">
        <v>1</v>
      </c>
      <c r="DJ13">
        <v>1</v>
      </c>
      <c r="DK13">
        <v>1</v>
      </c>
      <c r="DL13">
        <v>1</v>
      </c>
      <c r="DM13">
        <v>1</v>
      </c>
      <c r="DN13">
        <v>1</v>
      </c>
      <c r="DO13">
        <v>1</v>
      </c>
      <c r="DP13">
        <v>1</v>
      </c>
      <c r="DQ13">
        <v>2</v>
      </c>
      <c r="DR13">
        <v>1</v>
      </c>
      <c r="DS13">
        <v>1</v>
      </c>
      <c r="DT13">
        <v>1</v>
      </c>
      <c r="DU13">
        <v>1</v>
      </c>
      <c r="DV13">
        <v>1</v>
      </c>
      <c r="DW13">
        <v>1</v>
      </c>
      <c r="DX13">
        <v>2</v>
      </c>
      <c r="DY13">
        <v>2</v>
      </c>
      <c r="DZ13">
        <v>1</v>
      </c>
      <c r="EA13">
        <v>1</v>
      </c>
      <c r="EB13">
        <v>1</v>
      </c>
      <c r="EC13">
        <v>1</v>
      </c>
      <c r="ED13">
        <v>1</v>
      </c>
      <c r="EE13">
        <v>1</v>
      </c>
      <c r="EF13">
        <v>1</v>
      </c>
      <c r="EG13" s="14" t="s">
        <v>10</v>
      </c>
      <c r="EH13">
        <v>2</v>
      </c>
      <c r="EI13">
        <v>1</v>
      </c>
      <c r="EJ13">
        <v>1</v>
      </c>
      <c r="EK13" s="14" t="s">
        <v>10</v>
      </c>
      <c r="EL13">
        <v>1</v>
      </c>
      <c r="EM13">
        <v>1</v>
      </c>
      <c r="EN13">
        <v>1</v>
      </c>
      <c r="EO13">
        <v>1</v>
      </c>
      <c r="EP13">
        <v>1</v>
      </c>
      <c r="EQ13">
        <v>1</v>
      </c>
      <c r="ER13">
        <v>1</v>
      </c>
      <c r="ES13">
        <v>1</v>
      </c>
      <c r="ET13">
        <v>1</v>
      </c>
      <c r="EU13">
        <v>2</v>
      </c>
      <c r="EV13">
        <v>1</v>
      </c>
      <c r="EW13">
        <v>1</v>
      </c>
      <c r="EX13">
        <v>2</v>
      </c>
      <c r="EY13">
        <v>1</v>
      </c>
      <c r="EZ13">
        <v>1</v>
      </c>
      <c r="FA13">
        <v>1</v>
      </c>
    </row>
    <row r="14" spans="1:157" x14ac:dyDescent="0.25">
      <c r="A14" s="4" t="s">
        <v>686</v>
      </c>
      <c r="B14" s="14" t="s">
        <v>10</v>
      </c>
      <c r="C14" s="14" t="s">
        <v>10</v>
      </c>
      <c r="D14" s="14" t="s">
        <v>10</v>
      </c>
      <c r="E14" s="14" t="s">
        <v>10</v>
      </c>
      <c r="F14" s="14" t="s">
        <v>10</v>
      </c>
      <c r="G14" s="14" t="s">
        <v>10</v>
      </c>
      <c r="H14">
        <v>1</v>
      </c>
      <c r="I14">
        <v>1</v>
      </c>
      <c r="J14">
        <v>1</v>
      </c>
      <c r="K14">
        <v>1</v>
      </c>
      <c r="L14">
        <v>1</v>
      </c>
      <c r="M14">
        <v>1</v>
      </c>
      <c r="N14">
        <v>1</v>
      </c>
      <c r="O14">
        <v>2</v>
      </c>
      <c r="P14">
        <v>1</v>
      </c>
      <c r="Q14">
        <v>1</v>
      </c>
      <c r="R14">
        <v>1</v>
      </c>
      <c r="S14">
        <v>1</v>
      </c>
      <c r="T14">
        <v>2</v>
      </c>
      <c r="U14">
        <v>1</v>
      </c>
      <c r="V14" s="14" t="s">
        <v>10</v>
      </c>
      <c r="W14">
        <v>1</v>
      </c>
      <c r="X14">
        <v>1</v>
      </c>
      <c r="Y14">
        <v>1</v>
      </c>
      <c r="Z14">
        <v>1</v>
      </c>
      <c r="AA14">
        <v>1</v>
      </c>
      <c r="AB14">
        <v>2</v>
      </c>
      <c r="AC14">
        <v>1</v>
      </c>
      <c r="AD14">
        <v>1</v>
      </c>
      <c r="AE14">
        <v>1</v>
      </c>
      <c r="AF14">
        <v>1</v>
      </c>
      <c r="AG14">
        <v>1</v>
      </c>
      <c r="AH14">
        <v>1</v>
      </c>
      <c r="AI14">
        <v>1</v>
      </c>
      <c r="AJ14">
        <v>1</v>
      </c>
      <c r="AK14">
        <v>1</v>
      </c>
      <c r="AL14">
        <v>1</v>
      </c>
      <c r="AM14">
        <v>1</v>
      </c>
      <c r="AN14">
        <v>1</v>
      </c>
      <c r="AO14">
        <v>1</v>
      </c>
      <c r="AP14">
        <v>1</v>
      </c>
      <c r="AQ14">
        <v>1</v>
      </c>
      <c r="AR14">
        <v>1</v>
      </c>
      <c r="AS14">
        <v>1</v>
      </c>
      <c r="AT14">
        <v>1</v>
      </c>
      <c r="AU14">
        <v>1</v>
      </c>
      <c r="AV14">
        <v>1</v>
      </c>
      <c r="AW14">
        <v>1</v>
      </c>
      <c r="AX14">
        <v>1</v>
      </c>
      <c r="AY14">
        <v>1</v>
      </c>
      <c r="AZ14">
        <v>1</v>
      </c>
      <c r="BA14">
        <v>1</v>
      </c>
      <c r="BB14">
        <v>1</v>
      </c>
      <c r="BC14">
        <v>1</v>
      </c>
      <c r="BD14">
        <v>1</v>
      </c>
      <c r="BE14">
        <v>1</v>
      </c>
      <c r="BF14">
        <v>1</v>
      </c>
      <c r="BG14">
        <v>1</v>
      </c>
      <c r="BH14">
        <v>1</v>
      </c>
      <c r="BI14">
        <v>1</v>
      </c>
      <c r="BJ14">
        <v>1</v>
      </c>
      <c r="BK14">
        <v>1</v>
      </c>
      <c r="BL14">
        <v>1</v>
      </c>
      <c r="BM14">
        <v>1</v>
      </c>
      <c r="BN14">
        <v>1</v>
      </c>
      <c r="BO14">
        <v>1</v>
      </c>
      <c r="BP14">
        <v>1</v>
      </c>
      <c r="BQ14">
        <v>1</v>
      </c>
      <c r="BR14">
        <v>1</v>
      </c>
      <c r="BS14">
        <v>1</v>
      </c>
      <c r="BT14">
        <v>1</v>
      </c>
      <c r="BU14">
        <v>1</v>
      </c>
      <c r="BV14">
        <v>1</v>
      </c>
      <c r="BW14">
        <v>1</v>
      </c>
      <c r="BX14">
        <v>1</v>
      </c>
      <c r="BY14">
        <v>1</v>
      </c>
      <c r="BZ14">
        <v>1</v>
      </c>
      <c r="CA14">
        <v>1</v>
      </c>
      <c r="CB14">
        <v>1</v>
      </c>
      <c r="CC14">
        <v>1</v>
      </c>
      <c r="CD14">
        <v>1</v>
      </c>
      <c r="CE14">
        <v>1</v>
      </c>
      <c r="CF14">
        <v>1</v>
      </c>
      <c r="CG14">
        <v>1</v>
      </c>
      <c r="CH14">
        <v>1</v>
      </c>
      <c r="CI14">
        <v>1</v>
      </c>
      <c r="CJ14">
        <v>1</v>
      </c>
      <c r="CK14">
        <v>1</v>
      </c>
      <c r="CL14">
        <v>1</v>
      </c>
      <c r="CM14">
        <v>1</v>
      </c>
      <c r="CN14">
        <v>1</v>
      </c>
      <c r="CO14">
        <v>1</v>
      </c>
      <c r="CP14">
        <v>1</v>
      </c>
      <c r="CQ14">
        <v>1</v>
      </c>
      <c r="CR14">
        <v>1</v>
      </c>
      <c r="CS14">
        <v>1</v>
      </c>
      <c r="CT14">
        <v>1</v>
      </c>
      <c r="CU14">
        <v>1</v>
      </c>
      <c r="CV14">
        <v>2</v>
      </c>
      <c r="CW14">
        <v>1</v>
      </c>
      <c r="CX14">
        <v>1</v>
      </c>
      <c r="CY14" s="14" t="s">
        <v>10</v>
      </c>
      <c r="CZ14" s="14" t="s">
        <v>10</v>
      </c>
      <c r="DA14">
        <v>2</v>
      </c>
      <c r="DB14">
        <v>1</v>
      </c>
      <c r="DC14">
        <v>2</v>
      </c>
      <c r="DD14">
        <v>1</v>
      </c>
      <c r="DE14">
        <v>1</v>
      </c>
      <c r="DF14">
        <v>1</v>
      </c>
      <c r="DG14">
        <v>1</v>
      </c>
      <c r="DH14">
        <v>1</v>
      </c>
      <c r="DI14">
        <v>1</v>
      </c>
      <c r="DJ14">
        <v>1</v>
      </c>
      <c r="DK14">
        <v>1</v>
      </c>
      <c r="DL14">
        <v>1</v>
      </c>
      <c r="DM14">
        <v>1</v>
      </c>
      <c r="DN14">
        <v>1</v>
      </c>
      <c r="DO14">
        <v>1</v>
      </c>
      <c r="DP14">
        <v>1</v>
      </c>
      <c r="DQ14">
        <v>1</v>
      </c>
      <c r="DR14">
        <v>1</v>
      </c>
      <c r="DS14">
        <v>1</v>
      </c>
      <c r="DT14">
        <v>1</v>
      </c>
      <c r="DU14">
        <v>1</v>
      </c>
      <c r="DV14">
        <v>1</v>
      </c>
      <c r="DW14">
        <v>1</v>
      </c>
      <c r="DX14">
        <v>1</v>
      </c>
      <c r="DY14">
        <v>1</v>
      </c>
      <c r="DZ14">
        <v>1</v>
      </c>
      <c r="EA14">
        <v>1</v>
      </c>
      <c r="EB14">
        <v>1</v>
      </c>
      <c r="EC14">
        <v>1</v>
      </c>
      <c r="ED14">
        <v>1</v>
      </c>
      <c r="EE14">
        <v>1</v>
      </c>
      <c r="EF14">
        <v>1</v>
      </c>
      <c r="EG14" s="14" t="s">
        <v>10</v>
      </c>
      <c r="EH14">
        <v>1</v>
      </c>
      <c r="EI14">
        <v>1</v>
      </c>
      <c r="EJ14">
        <v>1</v>
      </c>
      <c r="EK14" s="14" t="s">
        <v>10</v>
      </c>
      <c r="EL14">
        <v>1</v>
      </c>
      <c r="EM14">
        <v>1</v>
      </c>
      <c r="EN14">
        <v>1</v>
      </c>
      <c r="EO14">
        <v>1</v>
      </c>
      <c r="EP14">
        <v>1</v>
      </c>
      <c r="EQ14">
        <v>1</v>
      </c>
      <c r="ER14">
        <v>1</v>
      </c>
      <c r="ES14">
        <v>1</v>
      </c>
      <c r="ET14">
        <v>1</v>
      </c>
      <c r="EU14">
        <v>1</v>
      </c>
      <c r="EV14">
        <v>1</v>
      </c>
      <c r="EW14">
        <v>1</v>
      </c>
      <c r="EX14">
        <v>1</v>
      </c>
      <c r="EY14">
        <v>1</v>
      </c>
      <c r="EZ14">
        <v>1</v>
      </c>
      <c r="FA14">
        <v>1</v>
      </c>
    </row>
    <row r="15" spans="1:157" x14ac:dyDescent="0.25">
      <c r="A15" s="4" t="s">
        <v>687</v>
      </c>
      <c r="B15" s="14" t="s">
        <v>10</v>
      </c>
      <c r="C15" s="14" t="s">
        <v>10</v>
      </c>
      <c r="D15" s="14" t="s">
        <v>10</v>
      </c>
      <c r="E15" s="14" t="s">
        <v>10</v>
      </c>
      <c r="F15" s="14" t="s">
        <v>10</v>
      </c>
      <c r="G15" s="14" t="s">
        <v>10</v>
      </c>
      <c r="H15">
        <v>2</v>
      </c>
      <c r="I15">
        <v>2</v>
      </c>
      <c r="J15">
        <v>2</v>
      </c>
      <c r="K15">
        <v>2</v>
      </c>
      <c r="L15">
        <v>2</v>
      </c>
      <c r="M15">
        <v>1</v>
      </c>
      <c r="N15">
        <v>2</v>
      </c>
      <c r="O15">
        <v>2</v>
      </c>
      <c r="P15">
        <v>2</v>
      </c>
      <c r="Q15">
        <v>2</v>
      </c>
      <c r="R15">
        <v>2</v>
      </c>
      <c r="S15">
        <v>2</v>
      </c>
      <c r="T15">
        <v>2</v>
      </c>
      <c r="U15">
        <v>2</v>
      </c>
      <c r="V15" s="14" t="s">
        <v>10</v>
      </c>
      <c r="W15">
        <v>2</v>
      </c>
      <c r="X15">
        <v>1</v>
      </c>
      <c r="Y15">
        <v>2</v>
      </c>
      <c r="Z15">
        <v>2</v>
      </c>
      <c r="AA15">
        <v>2</v>
      </c>
      <c r="AB15">
        <v>2</v>
      </c>
      <c r="AC15">
        <v>2</v>
      </c>
      <c r="AD15">
        <v>2</v>
      </c>
      <c r="AE15">
        <v>2</v>
      </c>
      <c r="AF15">
        <v>2</v>
      </c>
      <c r="AG15">
        <v>2</v>
      </c>
      <c r="AH15">
        <v>2</v>
      </c>
      <c r="AI15">
        <v>2</v>
      </c>
      <c r="AJ15">
        <v>1</v>
      </c>
      <c r="AK15">
        <v>1</v>
      </c>
      <c r="AL15">
        <v>2</v>
      </c>
      <c r="AM15">
        <v>2</v>
      </c>
      <c r="AN15">
        <v>2</v>
      </c>
      <c r="AO15">
        <v>1</v>
      </c>
      <c r="AP15">
        <v>2</v>
      </c>
      <c r="AQ15">
        <v>2</v>
      </c>
      <c r="AR15">
        <v>2</v>
      </c>
      <c r="AS15">
        <v>2</v>
      </c>
      <c r="AT15">
        <v>2</v>
      </c>
      <c r="AU15">
        <v>2</v>
      </c>
      <c r="AV15">
        <v>2</v>
      </c>
      <c r="AW15">
        <v>2</v>
      </c>
      <c r="AX15">
        <v>2</v>
      </c>
      <c r="AY15">
        <v>2</v>
      </c>
      <c r="AZ15">
        <v>2</v>
      </c>
      <c r="BA15">
        <v>2</v>
      </c>
      <c r="BB15">
        <v>2</v>
      </c>
      <c r="BC15">
        <v>2</v>
      </c>
      <c r="BD15">
        <v>2</v>
      </c>
      <c r="BE15">
        <v>1</v>
      </c>
      <c r="BF15">
        <v>1</v>
      </c>
      <c r="BG15">
        <v>2</v>
      </c>
      <c r="BH15">
        <v>2</v>
      </c>
      <c r="BI15">
        <v>2</v>
      </c>
      <c r="BJ15">
        <v>2</v>
      </c>
      <c r="BK15">
        <v>2</v>
      </c>
      <c r="BL15">
        <v>2</v>
      </c>
      <c r="BM15">
        <v>2</v>
      </c>
      <c r="BN15">
        <v>2</v>
      </c>
      <c r="BO15">
        <v>2</v>
      </c>
      <c r="BP15">
        <v>2</v>
      </c>
      <c r="BQ15">
        <v>1</v>
      </c>
      <c r="BR15">
        <v>2</v>
      </c>
      <c r="BS15">
        <v>2</v>
      </c>
      <c r="BT15">
        <v>2</v>
      </c>
      <c r="BU15">
        <v>2</v>
      </c>
      <c r="BV15">
        <v>2</v>
      </c>
      <c r="BW15">
        <v>2</v>
      </c>
      <c r="BX15">
        <v>2</v>
      </c>
      <c r="BY15">
        <v>2</v>
      </c>
      <c r="BZ15">
        <v>2</v>
      </c>
      <c r="CA15">
        <v>2</v>
      </c>
      <c r="CB15">
        <v>2</v>
      </c>
      <c r="CC15">
        <v>1</v>
      </c>
      <c r="CD15">
        <v>2</v>
      </c>
      <c r="CE15">
        <v>2</v>
      </c>
      <c r="CF15">
        <v>1</v>
      </c>
      <c r="CG15">
        <v>1</v>
      </c>
      <c r="CH15">
        <v>2</v>
      </c>
      <c r="CI15">
        <v>1</v>
      </c>
      <c r="CJ15">
        <v>1</v>
      </c>
      <c r="CK15">
        <v>2</v>
      </c>
      <c r="CL15">
        <v>2</v>
      </c>
      <c r="CM15">
        <v>2</v>
      </c>
      <c r="CN15">
        <v>1</v>
      </c>
      <c r="CO15">
        <v>2</v>
      </c>
      <c r="CP15">
        <v>2</v>
      </c>
      <c r="CQ15">
        <v>2</v>
      </c>
      <c r="CR15">
        <v>2</v>
      </c>
      <c r="CS15">
        <v>1</v>
      </c>
      <c r="CT15">
        <v>2</v>
      </c>
      <c r="CU15" s="10" t="str">
        <f>IF(questionnaire_scoring!CU227="ok","ok",".")</f>
        <v>.</v>
      </c>
      <c r="CV15">
        <v>2</v>
      </c>
      <c r="CW15">
        <v>1</v>
      </c>
      <c r="CX15">
        <v>1</v>
      </c>
      <c r="CY15" s="14" t="s">
        <v>10</v>
      </c>
      <c r="CZ15" s="14" t="s">
        <v>10</v>
      </c>
      <c r="DA15">
        <v>2</v>
      </c>
      <c r="DB15">
        <v>1</v>
      </c>
      <c r="DC15">
        <v>2</v>
      </c>
      <c r="DD15">
        <v>2</v>
      </c>
      <c r="DE15">
        <v>2</v>
      </c>
      <c r="DF15">
        <v>2</v>
      </c>
      <c r="DG15">
        <v>2</v>
      </c>
      <c r="DH15">
        <v>1</v>
      </c>
      <c r="DI15">
        <v>1</v>
      </c>
      <c r="DJ15">
        <v>2</v>
      </c>
      <c r="DK15">
        <v>2</v>
      </c>
      <c r="DL15">
        <v>2</v>
      </c>
      <c r="DM15">
        <v>2</v>
      </c>
      <c r="DN15">
        <v>1</v>
      </c>
      <c r="DO15">
        <v>2</v>
      </c>
      <c r="DP15">
        <v>1</v>
      </c>
      <c r="DQ15">
        <v>2</v>
      </c>
      <c r="DR15">
        <v>2</v>
      </c>
      <c r="DS15">
        <v>1</v>
      </c>
      <c r="DT15">
        <v>1</v>
      </c>
      <c r="DU15">
        <v>2</v>
      </c>
      <c r="DV15">
        <v>1</v>
      </c>
      <c r="DW15">
        <v>2</v>
      </c>
      <c r="DX15">
        <v>2</v>
      </c>
      <c r="DY15">
        <v>2</v>
      </c>
      <c r="DZ15">
        <v>2</v>
      </c>
      <c r="EA15">
        <v>2</v>
      </c>
      <c r="EB15">
        <v>1</v>
      </c>
      <c r="EC15">
        <v>2</v>
      </c>
      <c r="ED15">
        <v>2</v>
      </c>
      <c r="EE15">
        <v>2</v>
      </c>
      <c r="EF15">
        <v>2</v>
      </c>
      <c r="EG15" s="14" t="s">
        <v>10</v>
      </c>
      <c r="EH15">
        <v>2</v>
      </c>
      <c r="EI15">
        <v>2</v>
      </c>
      <c r="EJ15">
        <v>1</v>
      </c>
      <c r="EK15" s="14" t="s">
        <v>10</v>
      </c>
      <c r="EL15">
        <v>2</v>
      </c>
      <c r="EM15">
        <v>1</v>
      </c>
      <c r="EN15">
        <v>2</v>
      </c>
      <c r="EO15">
        <v>1</v>
      </c>
      <c r="EP15">
        <v>2</v>
      </c>
      <c r="EQ15">
        <v>1</v>
      </c>
      <c r="ER15">
        <v>2</v>
      </c>
      <c r="ES15">
        <v>2</v>
      </c>
      <c r="ET15">
        <v>2</v>
      </c>
      <c r="EU15">
        <v>2</v>
      </c>
      <c r="EV15">
        <v>2</v>
      </c>
      <c r="EW15">
        <v>1</v>
      </c>
      <c r="EX15">
        <v>2</v>
      </c>
      <c r="EY15">
        <v>2</v>
      </c>
      <c r="EZ15">
        <v>2</v>
      </c>
      <c r="FA15">
        <v>2</v>
      </c>
    </row>
    <row r="16" spans="1:157" x14ac:dyDescent="0.25">
      <c r="A16" s="4" t="s">
        <v>688</v>
      </c>
      <c r="B16" s="14" t="s">
        <v>10</v>
      </c>
      <c r="C16" s="14" t="s">
        <v>10</v>
      </c>
      <c r="D16" s="14" t="s">
        <v>10</v>
      </c>
      <c r="E16" s="14" t="s">
        <v>10</v>
      </c>
      <c r="F16" s="14" t="s">
        <v>10</v>
      </c>
      <c r="G16" s="14" t="s">
        <v>10</v>
      </c>
      <c r="H16">
        <v>2</v>
      </c>
      <c r="I16">
        <v>2</v>
      </c>
      <c r="J16">
        <v>2</v>
      </c>
      <c r="K16">
        <v>2</v>
      </c>
      <c r="L16">
        <v>1</v>
      </c>
      <c r="M16">
        <v>1</v>
      </c>
      <c r="N16">
        <v>2</v>
      </c>
      <c r="O16">
        <v>2</v>
      </c>
      <c r="P16">
        <v>1</v>
      </c>
      <c r="Q16">
        <v>2</v>
      </c>
      <c r="R16">
        <v>2</v>
      </c>
      <c r="S16">
        <v>2</v>
      </c>
      <c r="T16">
        <v>2</v>
      </c>
      <c r="U16">
        <v>2</v>
      </c>
      <c r="V16" s="14" t="s">
        <v>10</v>
      </c>
      <c r="W16">
        <v>1</v>
      </c>
      <c r="X16">
        <v>1</v>
      </c>
      <c r="Y16">
        <v>2</v>
      </c>
      <c r="Z16">
        <v>1</v>
      </c>
      <c r="AA16">
        <v>1</v>
      </c>
      <c r="AB16">
        <v>2</v>
      </c>
      <c r="AC16">
        <v>1</v>
      </c>
      <c r="AD16">
        <v>2</v>
      </c>
      <c r="AE16">
        <v>2</v>
      </c>
      <c r="AF16">
        <v>2</v>
      </c>
      <c r="AG16">
        <v>1</v>
      </c>
      <c r="AH16">
        <v>2</v>
      </c>
      <c r="AI16">
        <v>1</v>
      </c>
      <c r="AJ16">
        <v>1</v>
      </c>
      <c r="AK16">
        <v>1</v>
      </c>
      <c r="AL16">
        <v>2</v>
      </c>
      <c r="AM16">
        <v>1</v>
      </c>
      <c r="AN16">
        <v>1</v>
      </c>
      <c r="AO16">
        <v>1</v>
      </c>
      <c r="AP16">
        <v>1</v>
      </c>
      <c r="AQ16">
        <v>2</v>
      </c>
      <c r="AR16">
        <v>2</v>
      </c>
      <c r="AS16">
        <v>2</v>
      </c>
      <c r="AT16">
        <v>1</v>
      </c>
      <c r="AU16">
        <v>1</v>
      </c>
      <c r="AV16">
        <v>1</v>
      </c>
      <c r="AW16">
        <v>1</v>
      </c>
      <c r="AX16">
        <v>1</v>
      </c>
      <c r="AY16">
        <v>2</v>
      </c>
      <c r="AZ16">
        <v>1</v>
      </c>
      <c r="BA16">
        <v>1</v>
      </c>
      <c r="BB16">
        <v>1</v>
      </c>
      <c r="BC16">
        <v>1</v>
      </c>
      <c r="BD16">
        <v>2</v>
      </c>
      <c r="BE16">
        <v>1</v>
      </c>
      <c r="BF16">
        <v>1</v>
      </c>
      <c r="BG16">
        <v>1</v>
      </c>
      <c r="BH16">
        <v>2</v>
      </c>
      <c r="BI16">
        <v>2</v>
      </c>
      <c r="BJ16">
        <v>1</v>
      </c>
      <c r="BK16">
        <v>2</v>
      </c>
      <c r="BL16">
        <v>1</v>
      </c>
      <c r="BM16">
        <v>2</v>
      </c>
      <c r="BN16">
        <v>1</v>
      </c>
      <c r="BO16">
        <v>1</v>
      </c>
      <c r="BP16">
        <v>2</v>
      </c>
      <c r="BQ16">
        <v>1</v>
      </c>
      <c r="BR16">
        <v>1</v>
      </c>
      <c r="BS16">
        <v>1</v>
      </c>
      <c r="BT16">
        <v>1</v>
      </c>
      <c r="BU16">
        <v>1</v>
      </c>
      <c r="BV16">
        <v>1</v>
      </c>
      <c r="BW16">
        <v>2</v>
      </c>
      <c r="BX16">
        <v>1</v>
      </c>
      <c r="BY16">
        <v>2</v>
      </c>
      <c r="BZ16">
        <v>1</v>
      </c>
      <c r="CA16">
        <v>2</v>
      </c>
      <c r="CB16">
        <v>2</v>
      </c>
      <c r="CC16">
        <v>1</v>
      </c>
      <c r="CD16">
        <v>1</v>
      </c>
      <c r="CE16">
        <v>1</v>
      </c>
      <c r="CF16">
        <v>1</v>
      </c>
      <c r="CG16">
        <v>1</v>
      </c>
      <c r="CH16">
        <v>1</v>
      </c>
      <c r="CI16">
        <v>1</v>
      </c>
      <c r="CJ16">
        <v>1</v>
      </c>
      <c r="CK16">
        <v>2</v>
      </c>
      <c r="CL16">
        <v>2</v>
      </c>
      <c r="CM16">
        <v>2</v>
      </c>
      <c r="CN16">
        <v>1</v>
      </c>
      <c r="CO16">
        <v>1</v>
      </c>
      <c r="CP16">
        <v>2</v>
      </c>
      <c r="CQ16">
        <v>1</v>
      </c>
      <c r="CR16">
        <v>2</v>
      </c>
      <c r="CS16">
        <v>1</v>
      </c>
      <c r="CT16">
        <v>1</v>
      </c>
      <c r="CU16">
        <v>1</v>
      </c>
      <c r="CV16">
        <v>1</v>
      </c>
      <c r="CW16">
        <v>1</v>
      </c>
      <c r="CX16">
        <v>2</v>
      </c>
      <c r="CY16" s="14" t="s">
        <v>10</v>
      </c>
      <c r="CZ16" s="14" t="s">
        <v>10</v>
      </c>
      <c r="DA16">
        <v>2</v>
      </c>
      <c r="DB16">
        <v>1</v>
      </c>
      <c r="DC16">
        <v>2</v>
      </c>
      <c r="DD16">
        <v>2</v>
      </c>
      <c r="DE16">
        <v>1</v>
      </c>
      <c r="DF16">
        <v>2</v>
      </c>
      <c r="DG16">
        <v>1</v>
      </c>
      <c r="DH16">
        <v>1</v>
      </c>
      <c r="DI16">
        <v>1</v>
      </c>
      <c r="DJ16">
        <v>1</v>
      </c>
      <c r="DK16">
        <v>1</v>
      </c>
      <c r="DL16">
        <v>1</v>
      </c>
      <c r="DM16">
        <v>1</v>
      </c>
      <c r="DN16">
        <v>1</v>
      </c>
      <c r="DO16">
        <v>1</v>
      </c>
      <c r="DP16">
        <v>1</v>
      </c>
      <c r="DQ16">
        <v>2</v>
      </c>
      <c r="DR16">
        <v>1</v>
      </c>
      <c r="DS16">
        <v>1</v>
      </c>
      <c r="DT16">
        <v>1</v>
      </c>
      <c r="DU16">
        <v>1</v>
      </c>
      <c r="DV16">
        <v>1</v>
      </c>
      <c r="DW16">
        <v>2</v>
      </c>
      <c r="DX16">
        <v>2</v>
      </c>
      <c r="DY16">
        <v>2</v>
      </c>
      <c r="DZ16">
        <v>2</v>
      </c>
      <c r="EA16">
        <v>1</v>
      </c>
      <c r="EB16">
        <v>1</v>
      </c>
      <c r="EC16">
        <v>2</v>
      </c>
      <c r="ED16">
        <v>1</v>
      </c>
      <c r="EE16">
        <v>1</v>
      </c>
      <c r="EF16">
        <v>1</v>
      </c>
      <c r="EG16" s="14" t="s">
        <v>10</v>
      </c>
      <c r="EH16">
        <v>2</v>
      </c>
      <c r="EI16">
        <v>1</v>
      </c>
      <c r="EJ16">
        <v>1</v>
      </c>
      <c r="EK16" s="14" t="s">
        <v>10</v>
      </c>
      <c r="EL16">
        <v>2</v>
      </c>
      <c r="EM16">
        <v>1</v>
      </c>
      <c r="EN16">
        <v>1</v>
      </c>
      <c r="EO16">
        <v>1</v>
      </c>
      <c r="EP16">
        <v>1</v>
      </c>
      <c r="EQ16">
        <v>1</v>
      </c>
      <c r="ER16">
        <v>2</v>
      </c>
      <c r="ES16">
        <v>1</v>
      </c>
      <c r="ET16">
        <v>1</v>
      </c>
      <c r="EU16">
        <v>2</v>
      </c>
      <c r="EV16">
        <v>1</v>
      </c>
      <c r="EW16">
        <v>1</v>
      </c>
      <c r="EX16">
        <v>2</v>
      </c>
      <c r="EY16">
        <v>2</v>
      </c>
      <c r="EZ16">
        <v>2</v>
      </c>
      <c r="FA16">
        <v>1</v>
      </c>
    </row>
    <row r="17" spans="1:157" x14ac:dyDescent="0.25">
      <c r="A17" s="4" t="s">
        <v>689</v>
      </c>
      <c r="B17" s="14" t="s">
        <v>10</v>
      </c>
      <c r="C17" s="14" t="s">
        <v>10</v>
      </c>
      <c r="D17" s="14" t="s">
        <v>10</v>
      </c>
      <c r="E17" s="14" t="s">
        <v>10</v>
      </c>
      <c r="F17" s="14" t="s">
        <v>10</v>
      </c>
      <c r="G17" s="14" t="s">
        <v>10</v>
      </c>
      <c r="H17">
        <v>2</v>
      </c>
      <c r="I17">
        <v>2</v>
      </c>
      <c r="J17">
        <v>1</v>
      </c>
      <c r="K17">
        <v>2</v>
      </c>
      <c r="L17">
        <v>1</v>
      </c>
      <c r="M17">
        <v>1</v>
      </c>
      <c r="N17">
        <v>2</v>
      </c>
      <c r="O17">
        <v>2</v>
      </c>
      <c r="P17">
        <v>1</v>
      </c>
      <c r="Q17">
        <v>2</v>
      </c>
      <c r="R17">
        <v>2</v>
      </c>
      <c r="S17">
        <v>2</v>
      </c>
      <c r="T17">
        <v>2</v>
      </c>
      <c r="U17">
        <v>1</v>
      </c>
      <c r="V17" s="14" t="s">
        <v>10</v>
      </c>
      <c r="W17">
        <v>1</v>
      </c>
      <c r="X17">
        <v>1</v>
      </c>
      <c r="Y17">
        <v>2</v>
      </c>
      <c r="Z17">
        <v>1</v>
      </c>
      <c r="AA17">
        <v>1</v>
      </c>
      <c r="AB17">
        <v>2</v>
      </c>
      <c r="AC17">
        <v>1</v>
      </c>
      <c r="AD17">
        <v>1</v>
      </c>
      <c r="AE17">
        <v>2</v>
      </c>
      <c r="AF17">
        <v>1</v>
      </c>
      <c r="AG17">
        <v>1</v>
      </c>
      <c r="AH17">
        <v>2</v>
      </c>
      <c r="AI17">
        <v>2</v>
      </c>
      <c r="AJ17">
        <v>1</v>
      </c>
      <c r="AK17">
        <v>2</v>
      </c>
      <c r="AL17">
        <v>1</v>
      </c>
      <c r="AM17">
        <v>1</v>
      </c>
      <c r="AN17">
        <v>1</v>
      </c>
      <c r="AO17">
        <v>1</v>
      </c>
      <c r="AP17">
        <v>1</v>
      </c>
      <c r="AQ17">
        <v>1</v>
      </c>
      <c r="AR17">
        <v>2</v>
      </c>
      <c r="AS17">
        <v>2</v>
      </c>
      <c r="AT17">
        <v>1</v>
      </c>
      <c r="AU17">
        <v>1</v>
      </c>
      <c r="AV17">
        <v>1</v>
      </c>
      <c r="AW17">
        <v>1</v>
      </c>
      <c r="AX17">
        <v>1</v>
      </c>
      <c r="AY17">
        <v>2</v>
      </c>
      <c r="AZ17">
        <v>1</v>
      </c>
      <c r="BA17">
        <v>1</v>
      </c>
      <c r="BB17">
        <v>1</v>
      </c>
      <c r="BC17">
        <v>1</v>
      </c>
      <c r="BD17">
        <v>2</v>
      </c>
      <c r="BE17">
        <v>1</v>
      </c>
      <c r="BF17">
        <v>1</v>
      </c>
      <c r="BG17">
        <v>1</v>
      </c>
      <c r="BH17">
        <v>2</v>
      </c>
      <c r="BI17">
        <v>1</v>
      </c>
      <c r="BJ17">
        <v>1</v>
      </c>
      <c r="BK17">
        <v>2</v>
      </c>
      <c r="BL17">
        <v>1</v>
      </c>
      <c r="BM17">
        <v>2</v>
      </c>
      <c r="BN17">
        <v>1</v>
      </c>
      <c r="BO17">
        <v>1</v>
      </c>
      <c r="BP17">
        <v>1</v>
      </c>
      <c r="BQ17">
        <v>1</v>
      </c>
      <c r="BR17">
        <v>1</v>
      </c>
      <c r="BS17">
        <v>1</v>
      </c>
      <c r="BT17">
        <v>1</v>
      </c>
      <c r="BU17">
        <v>1</v>
      </c>
      <c r="BV17">
        <v>1</v>
      </c>
      <c r="BW17">
        <v>1</v>
      </c>
      <c r="BX17">
        <v>1</v>
      </c>
      <c r="BY17">
        <v>2</v>
      </c>
      <c r="BZ17">
        <v>1</v>
      </c>
      <c r="CA17">
        <v>2</v>
      </c>
      <c r="CB17">
        <v>2</v>
      </c>
      <c r="CC17">
        <v>1</v>
      </c>
      <c r="CD17">
        <v>1</v>
      </c>
      <c r="CE17">
        <v>1</v>
      </c>
      <c r="CF17">
        <v>1</v>
      </c>
      <c r="CG17">
        <v>1</v>
      </c>
      <c r="CH17">
        <v>1</v>
      </c>
      <c r="CI17">
        <v>1</v>
      </c>
      <c r="CJ17">
        <v>1</v>
      </c>
      <c r="CK17">
        <v>2</v>
      </c>
      <c r="CL17">
        <v>2</v>
      </c>
      <c r="CM17">
        <v>2</v>
      </c>
      <c r="CN17">
        <v>1</v>
      </c>
      <c r="CO17">
        <v>1</v>
      </c>
      <c r="CP17">
        <v>2</v>
      </c>
      <c r="CQ17">
        <v>2</v>
      </c>
      <c r="CR17">
        <v>2</v>
      </c>
      <c r="CS17">
        <v>1</v>
      </c>
      <c r="CT17">
        <v>1</v>
      </c>
      <c r="CU17">
        <v>1</v>
      </c>
      <c r="CV17">
        <v>2</v>
      </c>
      <c r="CW17">
        <v>1</v>
      </c>
      <c r="CX17">
        <v>2</v>
      </c>
      <c r="CY17" s="14" t="s">
        <v>10</v>
      </c>
      <c r="CZ17" s="14" t="s">
        <v>10</v>
      </c>
      <c r="DA17">
        <v>2</v>
      </c>
      <c r="DB17">
        <v>1</v>
      </c>
      <c r="DC17">
        <v>2</v>
      </c>
      <c r="DD17">
        <v>2</v>
      </c>
      <c r="DE17">
        <v>1</v>
      </c>
      <c r="DF17">
        <v>2</v>
      </c>
      <c r="DG17">
        <v>1</v>
      </c>
      <c r="DH17">
        <v>1</v>
      </c>
      <c r="DI17">
        <v>1</v>
      </c>
      <c r="DJ17">
        <v>1</v>
      </c>
      <c r="DK17">
        <v>1</v>
      </c>
      <c r="DL17">
        <v>1</v>
      </c>
      <c r="DM17">
        <v>1</v>
      </c>
      <c r="DN17">
        <v>1</v>
      </c>
      <c r="DO17">
        <v>1</v>
      </c>
      <c r="DP17">
        <v>1</v>
      </c>
      <c r="DQ17">
        <v>2</v>
      </c>
      <c r="DR17">
        <v>1</v>
      </c>
      <c r="DS17">
        <v>1</v>
      </c>
      <c r="DT17">
        <v>1</v>
      </c>
      <c r="DU17">
        <v>1</v>
      </c>
      <c r="DV17">
        <v>1</v>
      </c>
      <c r="DW17">
        <v>2</v>
      </c>
      <c r="DX17">
        <v>2</v>
      </c>
      <c r="DY17">
        <v>1</v>
      </c>
      <c r="DZ17">
        <v>2</v>
      </c>
      <c r="EA17">
        <v>1</v>
      </c>
      <c r="EB17">
        <v>1</v>
      </c>
      <c r="EC17">
        <v>2</v>
      </c>
      <c r="ED17">
        <v>1</v>
      </c>
      <c r="EE17">
        <v>1</v>
      </c>
      <c r="EF17">
        <v>1</v>
      </c>
      <c r="EG17" s="14" t="s">
        <v>10</v>
      </c>
      <c r="EH17">
        <v>2</v>
      </c>
      <c r="EI17">
        <v>1</v>
      </c>
      <c r="EJ17">
        <v>1</v>
      </c>
      <c r="EK17" s="14" t="s">
        <v>10</v>
      </c>
      <c r="EL17">
        <v>2</v>
      </c>
      <c r="EM17">
        <v>1</v>
      </c>
      <c r="EN17">
        <v>1</v>
      </c>
      <c r="EO17">
        <v>1</v>
      </c>
      <c r="EP17">
        <v>1</v>
      </c>
      <c r="EQ17">
        <v>1</v>
      </c>
      <c r="ER17">
        <v>2</v>
      </c>
      <c r="ES17">
        <v>1</v>
      </c>
      <c r="ET17">
        <v>2</v>
      </c>
      <c r="EU17">
        <v>2</v>
      </c>
      <c r="EV17">
        <v>1</v>
      </c>
      <c r="EW17">
        <v>1</v>
      </c>
      <c r="EX17">
        <v>2</v>
      </c>
      <c r="EY17">
        <v>2</v>
      </c>
      <c r="EZ17">
        <v>1</v>
      </c>
      <c r="FA17">
        <v>1</v>
      </c>
    </row>
    <row r="18" spans="1:157" x14ac:dyDescent="0.25">
      <c r="A18" s="4" t="s">
        <v>690</v>
      </c>
      <c r="B18" s="14" t="s">
        <v>10</v>
      </c>
      <c r="C18" s="14" t="s">
        <v>10</v>
      </c>
      <c r="D18" s="14" t="s">
        <v>10</v>
      </c>
      <c r="E18" s="14" t="s">
        <v>10</v>
      </c>
      <c r="F18" s="14" t="s">
        <v>10</v>
      </c>
      <c r="G18" s="14" t="s">
        <v>10</v>
      </c>
      <c r="H18">
        <v>2</v>
      </c>
      <c r="I18">
        <v>1</v>
      </c>
      <c r="J18">
        <v>1</v>
      </c>
      <c r="K18">
        <v>1</v>
      </c>
      <c r="L18">
        <v>1</v>
      </c>
      <c r="M18">
        <v>1</v>
      </c>
      <c r="N18">
        <v>1</v>
      </c>
      <c r="O18">
        <v>2</v>
      </c>
      <c r="P18">
        <v>2</v>
      </c>
      <c r="Q18">
        <v>2</v>
      </c>
      <c r="R18">
        <v>1</v>
      </c>
      <c r="S18">
        <v>1</v>
      </c>
      <c r="T18">
        <v>2</v>
      </c>
      <c r="U18">
        <v>1</v>
      </c>
      <c r="V18" s="14" t="s">
        <v>10</v>
      </c>
      <c r="W18">
        <v>1</v>
      </c>
      <c r="X18">
        <v>1</v>
      </c>
      <c r="Y18">
        <v>1</v>
      </c>
      <c r="Z18">
        <v>1</v>
      </c>
      <c r="AA18">
        <v>1</v>
      </c>
      <c r="AB18">
        <v>2</v>
      </c>
      <c r="AC18">
        <v>1</v>
      </c>
      <c r="AD18">
        <v>1</v>
      </c>
      <c r="AE18">
        <v>1</v>
      </c>
      <c r="AF18">
        <v>1</v>
      </c>
      <c r="AG18">
        <v>1</v>
      </c>
      <c r="AH18">
        <v>1</v>
      </c>
      <c r="AI18">
        <v>1</v>
      </c>
      <c r="AJ18">
        <v>1</v>
      </c>
      <c r="AK18">
        <v>1</v>
      </c>
      <c r="AL18">
        <v>1</v>
      </c>
      <c r="AM18">
        <v>1</v>
      </c>
      <c r="AN18">
        <v>1</v>
      </c>
      <c r="AO18">
        <v>1</v>
      </c>
      <c r="AP18">
        <v>1</v>
      </c>
      <c r="AQ18">
        <v>1</v>
      </c>
      <c r="AR18">
        <v>1</v>
      </c>
      <c r="AS18">
        <v>1</v>
      </c>
      <c r="AT18">
        <v>1</v>
      </c>
      <c r="AU18">
        <v>1</v>
      </c>
      <c r="AV18">
        <v>1</v>
      </c>
      <c r="AW18">
        <v>1</v>
      </c>
      <c r="AX18">
        <v>1</v>
      </c>
      <c r="AY18">
        <v>2</v>
      </c>
      <c r="AZ18">
        <v>1</v>
      </c>
      <c r="BA18">
        <v>1</v>
      </c>
      <c r="BB18">
        <v>1</v>
      </c>
      <c r="BC18">
        <v>1</v>
      </c>
      <c r="BD18">
        <v>1</v>
      </c>
      <c r="BE18">
        <v>1</v>
      </c>
      <c r="BF18">
        <v>1</v>
      </c>
      <c r="BG18">
        <v>1</v>
      </c>
      <c r="BH18">
        <v>1</v>
      </c>
      <c r="BI18">
        <v>1</v>
      </c>
      <c r="BJ18">
        <v>1</v>
      </c>
      <c r="BK18">
        <v>1</v>
      </c>
      <c r="BL18">
        <v>1</v>
      </c>
      <c r="BM18">
        <v>1</v>
      </c>
      <c r="BN18">
        <v>1</v>
      </c>
      <c r="BO18">
        <v>1</v>
      </c>
      <c r="BP18">
        <v>1</v>
      </c>
      <c r="BQ18">
        <v>1</v>
      </c>
      <c r="BR18">
        <v>1</v>
      </c>
      <c r="BS18">
        <v>1</v>
      </c>
      <c r="BT18">
        <v>1</v>
      </c>
      <c r="BU18">
        <v>1</v>
      </c>
      <c r="BV18">
        <v>1</v>
      </c>
      <c r="BW18">
        <v>1</v>
      </c>
      <c r="BX18">
        <v>1</v>
      </c>
      <c r="BY18">
        <v>1</v>
      </c>
      <c r="BZ18">
        <v>1</v>
      </c>
      <c r="CA18">
        <v>1</v>
      </c>
      <c r="CB18">
        <v>1</v>
      </c>
      <c r="CC18">
        <v>1</v>
      </c>
      <c r="CD18">
        <v>1</v>
      </c>
      <c r="CE18">
        <v>1</v>
      </c>
      <c r="CF18">
        <v>1</v>
      </c>
      <c r="CG18">
        <v>1</v>
      </c>
      <c r="CH18">
        <v>1</v>
      </c>
      <c r="CI18">
        <v>1</v>
      </c>
      <c r="CJ18">
        <v>1</v>
      </c>
      <c r="CK18">
        <v>1</v>
      </c>
      <c r="CL18">
        <v>1</v>
      </c>
      <c r="CM18">
        <v>1</v>
      </c>
      <c r="CN18">
        <v>1</v>
      </c>
      <c r="CO18">
        <v>1</v>
      </c>
      <c r="CP18">
        <v>1</v>
      </c>
      <c r="CQ18">
        <v>1</v>
      </c>
      <c r="CR18">
        <v>1</v>
      </c>
      <c r="CS18">
        <v>1</v>
      </c>
      <c r="CT18">
        <v>1</v>
      </c>
      <c r="CU18">
        <v>1</v>
      </c>
      <c r="CV18">
        <v>1</v>
      </c>
      <c r="CW18">
        <v>2</v>
      </c>
      <c r="CX18">
        <v>1</v>
      </c>
      <c r="CY18" s="14" t="s">
        <v>10</v>
      </c>
      <c r="CZ18" s="14" t="s">
        <v>10</v>
      </c>
      <c r="DA18">
        <v>2</v>
      </c>
      <c r="DB18">
        <v>1</v>
      </c>
      <c r="DC18">
        <v>2</v>
      </c>
      <c r="DD18">
        <v>1</v>
      </c>
      <c r="DE18">
        <v>1</v>
      </c>
      <c r="DF18">
        <v>1</v>
      </c>
      <c r="DG18">
        <v>1</v>
      </c>
      <c r="DH18">
        <v>1</v>
      </c>
      <c r="DI18">
        <v>1</v>
      </c>
      <c r="DJ18">
        <v>1</v>
      </c>
      <c r="DK18">
        <v>1</v>
      </c>
      <c r="DL18">
        <v>1</v>
      </c>
      <c r="DM18">
        <v>1</v>
      </c>
      <c r="DN18">
        <v>1</v>
      </c>
      <c r="DO18">
        <v>1</v>
      </c>
      <c r="DP18">
        <v>1</v>
      </c>
      <c r="DQ18">
        <v>1</v>
      </c>
      <c r="DR18">
        <v>1</v>
      </c>
      <c r="DS18">
        <v>1</v>
      </c>
      <c r="DT18">
        <v>1</v>
      </c>
      <c r="DU18">
        <v>1</v>
      </c>
      <c r="DV18">
        <v>1</v>
      </c>
      <c r="DW18">
        <v>1</v>
      </c>
      <c r="DX18">
        <v>1</v>
      </c>
      <c r="DY18">
        <v>1</v>
      </c>
      <c r="DZ18">
        <v>1</v>
      </c>
      <c r="EA18">
        <v>1</v>
      </c>
      <c r="EB18">
        <v>1</v>
      </c>
      <c r="EC18">
        <v>1</v>
      </c>
      <c r="ED18">
        <v>1</v>
      </c>
      <c r="EE18">
        <v>1</v>
      </c>
      <c r="EF18">
        <v>1</v>
      </c>
      <c r="EG18" s="14" t="s">
        <v>10</v>
      </c>
      <c r="EH18">
        <v>1</v>
      </c>
      <c r="EI18">
        <v>1</v>
      </c>
      <c r="EJ18">
        <v>1</v>
      </c>
      <c r="EK18" s="14" t="s">
        <v>10</v>
      </c>
      <c r="EL18">
        <v>1</v>
      </c>
      <c r="EM18">
        <v>1</v>
      </c>
      <c r="EN18">
        <v>1</v>
      </c>
      <c r="EO18">
        <v>1</v>
      </c>
      <c r="EP18">
        <v>1</v>
      </c>
      <c r="EQ18">
        <v>1</v>
      </c>
      <c r="ER18">
        <v>1</v>
      </c>
      <c r="ES18">
        <v>1</v>
      </c>
      <c r="ET18">
        <v>1</v>
      </c>
      <c r="EU18">
        <v>2</v>
      </c>
      <c r="EV18">
        <v>1</v>
      </c>
      <c r="EW18">
        <v>1</v>
      </c>
      <c r="EX18">
        <v>1</v>
      </c>
      <c r="EY18">
        <v>1</v>
      </c>
      <c r="EZ18">
        <v>1</v>
      </c>
      <c r="FA18">
        <v>1</v>
      </c>
    </row>
    <row r="19" spans="1:157" x14ac:dyDescent="0.25">
      <c r="A19" s="4" t="s">
        <v>691</v>
      </c>
      <c r="B19" s="14" t="s">
        <v>10</v>
      </c>
      <c r="C19" s="14" t="s">
        <v>10</v>
      </c>
      <c r="D19" s="14" t="s">
        <v>10</v>
      </c>
      <c r="E19" s="14" t="s">
        <v>10</v>
      </c>
      <c r="F19" s="14" t="s">
        <v>10</v>
      </c>
      <c r="G19" s="14" t="s">
        <v>10</v>
      </c>
      <c r="H19">
        <v>2</v>
      </c>
      <c r="I19">
        <v>2</v>
      </c>
      <c r="J19">
        <v>1</v>
      </c>
      <c r="K19">
        <v>2</v>
      </c>
      <c r="L19">
        <v>2</v>
      </c>
      <c r="M19">
        <v>1</v>
      </c>
      <c r="N19">
        <v>1</v>
      </c>
      <c r="O19">
        <v>2</v>
      </c>
      <c r="P19">
        <v>1</v>
      </c>
      <c r="Q19">
        <v>2</v>
      </c>
      <c r="R19">
        <v>2</v>
      </c>
      <c r="S19">
        <v>2</v>
      </c>
      <c r="T19">
        <v>2</v>
      </c>
      <c r="U19">
        <v>2</v>
      </c>
      <c r="V19" s="14" t="s">
        <v>10</v>
      </c>
      <c r="W19">
        <v>1</v>
      </c>
      <c r="X19">
        <v>1</v>
      </c>
      <c r="Y19">
        <v>2</v>
      </c>
      <c r="Z19">
        <v>2</v>
      </c>
      <c r="AA19">
        <v>1</v>
      </c>
      <c r="AB19">
        <v>2</v>
      </c>
      <c r="AC19">
        <v>1</v>
      </c>
      <c r="AD19">
        <v>2</v>
      </c>
      <c r="AE19">
        <v>2</v>
      </c>
      <c r="AF19">
        <v>1</v>
      </c>
      <c r="AG19">
        <v>1</v>
      </c>
      <c r="AH19">
        <v>2</v>
      </c>
      <c r="AI19">
        <v>2</v>
      </c>
      <c r="AJ19">
        <v>1</v>
      </c>
      <c r="AK19">
        <v>1</v>
      </c>
      <c r="AL19">
        <v>1</v>
      </c>
      <c r="AM19">
        <v>2</v>
      </c>
      <c r="AN19">
        <v>1</v>
      </c>
      <c r="AO19">
        <v>1</v>
      </c>
      <c r="AP19">
        <v>2</v>
      </c>
      <c r="AQ19">
        <v>1</v>
      </c>
      <c r="AR19">
        <v>2</v>
      </c>
      <c r="AS19">
        <v>2</v>
      </c>
      <c r="AT19">
        <v>2</v>
      </c>
      <c r="AU19">
        <v>1</v>
      </c>
      <c r="AV19">
        <v>1</v>
      </c>
      <c r="AW19">
        <v>1</v>
      </c>
      <c r="AX19">
        <v>2</v>
      </c>
      <c r="AY19">
        <v>2</v>
      </c>
      <c r="AZ19">
        <v>1</v>
      </c>
      <c r="BA19">
        <v>2</v>
      </c>
      <c r="BB19">
        <v>1</v>
      </c>
      <c r="BC19">
        <v>1</v>
      </c>
      <c r="BD19">
        <v>2</v>
      </c>
      <c r="BE19">
        <v>1</v>
      </c>
      <c r="BF19">
        <v>1</v>
      </c>
      <c r="BG19">
        <v>1</v>
      </c>
      <c r="BH19">
        <v>1</v>
      </c>
      <c r="BI19">
        <v>2</v>
      </c>
      <c r="BJ19">
        <v>1</v>
      </c>
      <c r="BK19">
        <v>2</v>
      </c>
      <c r="BL19">
        <v>1</v>
      </c>
      <c r="BM19">
        <v>2</v>
      </c>
      <c r="BN19">
        <v>2</v>
      </c>
      <c r="BO19">
        <v>1</v>
      </c>
      <c r="BP19">
        <v>2</v>
      </c>
      <c r="BQ19">
        <v>1</v>
      </c>
      <c r="BR19">
        <v>2</v>
      </c>
      <c r="BS19">
        <v>1</v>
      </c>
      <c r="BT19">
        <v>1</v>
      </c>
      <c r="BU19">
        <v>1</v>
      </c>
      <c r="BV19">
        <v>1</v>
      </c>
      <c r="BW19">
        <v>1</v>
      </c>
      <c r="BX19">
        <v>1</v>
      </c>
      <c r="BY19">
        <v>2</v>
      </c>
      <c r="BZ19">
        <v>2</v>
      </c>
      <c r="CA19">
        <v>2</v>
      </c>
      <c r="CB19">
        <v>2</v>
      </c>
      <c r="CC19">
        <v>1</v>
      </c>
      <c r="CD19">
        <v>2</v>
      </c>
      <c r="CE19">
        <v>1</v>
      </c>
      <c r="CF19">
        <v>1</v>
      </c>
      <c r="CG19">
        <v>1</v>
      </c>
      <c r="CH19">
        <v>2</v>
      </c>
      <c r="CI19">
        <v>1</v>
      </c>
      <c r="CJ19">
        <v>1</v>
      </c>
      <c r="CK19">
        <v>2</v>
      </c>
      <c r="CL19">
        <v>2</v>
      </c>
      <c r="CM19">
        <v>2</v>
      </c>
      <c r="CN19">
        <v>1</v>
      </c>
      <c r="CO19">
        <v>1</v>
      </c>
      <c r="CP19">
        <v>2</v>
      </c>
      <c r="CQ19">
        <v>2</v>
      </c>
      <c r="CR19">
        <v>2</v>
      </c>
      <c r="CS19">
        <v>2</v>
      </c>
      <c r="CT19">
        <v>1</v>
      </c>
      <c r="CU19">
        <v>1</v>
      </c>
      <c r="CV19">
        <v>2</v>
      </c>
      <c r="CW19">
        <v>2</v>
      </c>
      <c r="CX19">
        <v>1</v>
      </c>
      <c r="CY19" s="14" t="s">
        <v>10</v>
      </c>
      <c r="CZ19" s="14" t="s">
        <v>10</v>
      </c>
      <c r="DA19">
        <v>2</v>
      </c>
      <c r="DB19">
        <v>1</v>
      </c>
      <c r="DC19">
        <v>2</v>
      </c>
      <c r="DD19">
        <v>2</v>
      </c>
      <c r="DE19">
        <v>1</v>
      </c>
      <c r="DF19">
        <v>2</v>
      </c>
      <c r="DG19">
        <v>1</v>
      </c>
      <c r="DH19">
        <v>1</v>
      </c>
      <c r="DI19">
        <v>1</v>
      </c>
      <c r="DJ19">
        <v>2</v>
      </c>
      <c r="DK19">
        <v>2</v>
      </c>
      <c r="DL19">
        <v>1</v>
      </c>
      <c r="DM19">
        <v>1</v>
      </c>
      <c r="DN19">
        <v>1</v>
      </c>
      <c r="DO19">
        <v>1</v>
      </c>
      <c r="DP19">
        <v>1</v>
      </c>
      <c r="DQ19">
        <v>2</v>
      </c>
      <c r="DR19">
        <v>1</v>
      </c>
      <c r="DS19">
        <v>1</v>
      </c>
      <c r="DT19">
        <v>1</v>
      </c>
      <c r="DU19">
        <v>1</v>
      </c>
      <c r="DV19">
        <v>1</v>
      </c>
      <c r="DW19">
        <v>2</v>
      </c>
      <c r="DX19">
        <v>1</v>
      </c>
      <c r="DY19">
        <v>1</v>
      </c>
      <c r="DZ19">
        <v>2</v>
      </c>
      <c r="EA19">
        <v>1</v>
      </c>
      <c r="EB19">
        <v>1</v>
      </c>
      <c r="EC19">
        <v>2</v>
      </c>
      <c r="ED19">
        <v>1</v>
      </c>
      <c r="EE19">
        <v>2</v>
      </c>
      <c r="EF19">
        <v>1</v>
      </c>
      <c r="EG19" s="14" t="s">
        <v>10</v>
      </c>
      <c r="EH19">
        <v>2</v>
      </c>
      <c r="EI19">
        <v>2</v>
      </c>
      <c r="EJ19">
        <v>1</v>
      </c>
      <c r="EK19" s="14" t="s">
        <v>10</v>
      </c>
      <c r="EL19">
        <v>2</v>
      </c>
      <c r="EM19">
        <v>1</v>
      </c>
      <c r="EN19">
        <v>1</v>
      </c>
      <c r="EO19">
        <v>1</v>
      </c>
      <c r="EP19">
        <v>1</v>
      </c>
      <c r="EQ19">
        <v>1</v>
      </c>
      <c r="ER19">
        <v>2</v>
      </c>
      <c r="ES19">
        <v>1</v>
      </c>
      <c r="ET19">
        <v>2</v>
      </c>
      <c r="EU19">
        <v>2</v>
      </c>
      <c r="EV19">
        <v>2</v>
      </c>
      <c r="EW19">
        <v>1</v>
      </c>
      <c r="EX19">
        <v>2</v>
      </c>
      <c r="EY19">
        <v>2</v>
      </c>
      <c r="EZ19">
        <v>2</v>
      </c>
      <c r="FA19">
        <v>1</v>
      </c>
    </row>
    <row r="20" spans="1:157" x14ac:dyDescent="0.25">
      <c r="A20" s="4" t="s">
        <v>692</v>
      </c>
      <c r="B20" s="14" t="s">
        <v>10</v>
      </c>
      <c r="C20" s="14" t="s">
        <v>10</v>
      </c>
      <c r="D20" s="14" t="s">
        <v>10</v>
      </c>
      <c r="E20" s="14" t="s">
        <v>10</v>
      </c>
      <c r="F20" s="14" t="s">
        <v>10</v>
      </c>
      <c r="G20" s="14" t="s">
        <v>10</v>
      </c>
      <c r="H20">
        <v>2</v>
      </c>
      <c r="I20">
        <v>2</v>
      </c>
      <c r="J20">
        <v>2</v>
      </c>
      <c r="K20">
        <v>2</v>
      </c>
      <c r="L20">
        <v>2</v>
      </c>
      <c r="M20">
        <v>1</v>
      </c>
      <c r="N20">
        <v>2</v>
      </c>
      <c r="O20">
        <v>2</v>
      </c>
      <c r="P20">
        <v>2</v>
      </c>
      <c r="Q20">
        <v>2</v>
      </c>
      <c r="R20">
        <v>2</v>
      </c>
      <c r="S20">
        <v>2</v>
      </c>
      <c r="T20">
        <v>2</v>
      </c>
      <c r="U20">
        <v>2</v>
      </c>
      <c r="V20" s="14" t="s">
        <v>10</v>
      </c>
      <c r="W20">
        <v>2</v>
      </c>
      <c r="X20">
        <v>2</v>
      </c>
      <c r="Y20">
        <v>2</v>
      </c>
      <c r="Z20">
        <v>2</v>
      </c>
      <c r="AA20">
        <v>2</v>
      </c>
      <c r="AB20">
        <v>2</v>
      </c>
      <c r="AC20">
        <v>2</v>
      </c>
      <c r="AD20">
        <v>2</v>
      </c>
      <c r="AE20">
        <v>2</v>
      </c>
      <c r="AF20">
        <v>2</v>
      </c>
      <c r="AG20">
        <v>2</v>
      </c>
      <c r="AH20">
        <v>2</v>
      </c>
      <c r="AI20">
        <v>2</v>
      </c>
      <c r="AJ20">
        <v>2</v>
      </c>
      <c r="AK20">
        <v>2</v>
      </c>
      <c r="AL20">
        <v>2</v>
      </c>
      <c r="AM20">
        <v>2</v>
      </c>
      <c r="AN20">
        <v>2</v>
      </c>
      <c r="AO20">
        <v>2</v>
      </c>
      <c r="AP20">
        <v>2</v>
      </c>
      <c r="AQ20">
        <v>2</v>
      </c>
      <c r="AR20">
        <v>2</v>
      </c>
      <c r="AS20">
        <v>2</v>
      </c>
      <c r="AT20">
        <v>2</v>
      </c>
      <c r="AU20">
        <v>2</v>
      </c>
      <c r="AV20">
        <v>2</v>
      </c>
      <c r="AW20">
        <v>2</v>
      </c>
      <c r="AX20">
        <v>2</v>
      </c>
      <c r="AY20">
        <v>2</v>
      </c>
      <c r="AZ20">
        <v>2</v>
      </c>
      <c r="BA20">
        <v>2</v>
      </c>
      <c r="BB20">
        <v>2</v>
      </c>
      <c r="BC20">
        <v>2</v>
      </c>
      <c r="BD20">
        <v>2</v>
      </c>
      <c r="BE20">
        <v>2</v>
      </c>
      <c r="BF20">
        <v>2</v>
      </c>
      <c r="BG20">
        <v>2</v>
      </c>
      <c r="BH20">
        <v>2</v>
      </c>
      <c r="BI20">
        <v>2</v>
      </c>
      <c r="BJ20">
        <v>2</v>
      </c>
      <c r="BK20">
        <v>2</v>
      </c>
      <c r="BL20">
        <v>2</v>
      </c>
      <c r="BM20">
        <v>2</v>
      </c>
      <c r="BN20">
        <v>2</v>
      </c>
      <c r="BO20">
        <v>2</v>
      </c>
      <c r="BP20">
        <v>2</v>
      </c>
      <c r="BQ20">
        <v>2</v>
      </c>
      <c r="BR20">
        <v>2</v>
      </c>
      <c r="BS20">
        <v>2</v>
      </c>
      <c r="BT20">
        <v>2</v>
      </c>
      <c r="BU20">
        <v>2</v>
      </c>
      <c r="BV20">
        <v>2</v>
      </c>
      <c r="BW20">
        <v>2</v>
      </c>
      <c r="BX20">
        <v>2</v>
      </c>
      <c r="BY20">
        <v>2</v>
      </c>
      <c r="BZ20">
        <v>2</v>
      </c>
      <c r="CA20">
        <v>2</v>
      </c>
      <c r="CB20">
        <v>2</v>
      </c>
      <c r="CC20">
        <v>2</v>
      </c>
      <c r="CD20">
        <v>2</v>
      </c>
      <c r="CE20">
        <v>2</v>
      </c>
      <c r="CF20">
        <v>2</v>
      </c>
      <c r="CG20">
        <v>2</v>
      </c>
      <c r="CH20">
        <v>2</v>
      </c>
      <c r="CI20">
        <v>2</v>
      </c>
      <c r="CJ20">
        <v>2</v>
      </c>
      <c r="CK20">
        <v>2</v>
      </c>
      <c r="CL20">
        <v>2</v>
      </c>
      <c r="CM20">
        <v>2</v>
      </c>
      <c r="CN20">
        <v>2</v>
      </c>
      <c r="CO20">
        <v>2</v>
      </c>
      <c r="CP20">
        <v>2</v>
      </c>
      <c r="CQ20">
        <v>2</v>
      </c>
      <c r="CR20">
        <v>2</v>
      </c>
      <c r="CS20">
        <v>2</v>
      </c>
      <c r="CT20">
        <v>2</v>
      </c>
      <c r="CU20">
        <v>2</v>
      </c>
      <c r="CV20">
        <v>2</v>
      </c>
      <c r="CW20">
        <v>1</v>
      </c>
      <c r="CX20">
        <v>2</v>
      </c>
      <c r="CY20" s="14" t="s">
        <v>10</v>
      </c>
      <c r="CZ20" s="14" t="s">
        <v>10</v>
      </c>
      <c r="DA20">
        <v>2</v>
      </c>
      <c r="DB20">
        <v>2</v>
      </c>
      <c r="DC20">
        <v>2</v>
      </c>
      <c r="DD20">
        <v>2</v>
      </c>
      <c r="DE20">
        <v>2</v>
      </c>
      <c r="DF20">
        <v>2</v>
      </c>
      <c r="DG20">
        <v>2</v>
      </c>
      <c r="DH20">
        <v>2</v>
      </c>
      <c r="DI20">
        <v>2</v>
      </c>
      <c r="DJ20">
        <v>2</v>
      </c>
      <c r="DK20">
        <v>2</v>
      </c>
      <c r="DL20">
        <v>2</v>
      </c>
      <c r="DM20">
        <v>2</v>
      </c>
      <c r="DN20">
        <v>2</v>
      </c>
      <c r="DO20">
        <v>2</v>
      </c>
      <c r="DP20">
        <v>2</v>
      </c>
      <c r="DQ20">
        <v>2</v>
      </c>
      <c r="DR20">
        <v>2</v>
      </c>
      <c r="DS20">
        <v>2</v>
      </c>
      <c r="DT20">
        <v>2</v>
      </c>
      <c r="DU20">
        <v>2</v>
      </c>
      <c r="DV20">
        <v>2</v>
      </c>
      <c r="DW20">
        <v>2</v>
      </c>
      <c r="DX20">
        <v>2</v>
      </c>
      <c r="DY20">
        <v>2</v>
      </c>
      <c r="DZ20">
        <v>2</v>
      </c>
      <c r="EA20">
        <v>2</v>
      </c>
      <c r="EB20">
        <v>2</v>
      </c>
      <c r="EC20">
        <v>2</v>
      </c>
      <c r="ED20">
        <v>2</v>
      </c>
      <c r="EE20">
        <v>2</v>
      </c>
      <c r="EF20">
        <v>2</v>
      </c>
      <c r="EG20" s="14" t="s">
        <v>10</v>
      </c>
      <c r="EH20">
        <v>2</v>
      </c>
      <c r="EI20">
        <v>2</v>
      </c>
      <c r="EJ20">
        <v>1</v>
      </c>
      <c r="EK20" s="14" t="s">
        <v>10</v>
      </c>
      <c r="EL20">
        <v>2</v>
      </c>
      <c r="EM20">
        <v>2</v>
      </c>
      <c r="EN20">
        <v>2</v>
      </c>
      <c r="EO20">
        <v>2</v>
      </c>
      <c r="EP20">
        <v>2</v>
      </c>
      <c r="EQ20">
        <v>2</v>
      </c>
      <c r="ER20">
        <v>2</v>
      </c>
      <c r="ES20">
        <v>2</v>
      </c>
      <c r="ET20">
        <v>2</v>
      </c>
      <c r="EU20">
        <v>2</v>
      </c>
      <c r="EV20">
        <v>2</v>
      </c>
      <c r="EW20">
        <v>2</v>
      </c>
      <c r="EX20">
        <v>2</v>
      </c>
      <c r="EY20">
        <v>2</v>
      </c>
      <c r="EZ20">
        <v>2</v>
      </c>
      <c r="FA20">
        <v>2</v>
      </c>
    </row>
    <row r="21" spans="1:157" x14ac:dyDescent="0.25">
      <c r="A21" s="4" t="s">
        <v>693</v>
      </c>
      <c r="B21" s="14" t="s">
        <v>10</v>
      </c>
      <c r="C21" s="14" t="s">
        <v>10</v>
      </c>
      <c r="D21" s="14" t="s">
        <v>10</v>
      </c>
      <c r="E21" s="14" t="s">
        <v>10</v>
      </c>
      <c r="F21" s="14" t="s">
        <v>10</v>
      </c>
      <c r="G21" s="14" t="s">
        <v>10</v>
      </c>
      <c r="H21">
        <v>1</v>
      </c>
      <c r="I21">
        <v>1</v>
      </c>
      <c r="J21">
        <v>1</v>
      </c>
      <c r="K21">
        <v>1</v>
      </c>
      <c r="L21">
        <v>1</v>
      </c>
      <c r="M21">
        <v>1</v>
      </c>
      <c r="N21">
        <v>1</v>
      </c>
      <c r="O21">
        <v>2</v>
      </c>
      <c r="P21">
        <v>1</v>
      </c>
      <c r="Q21">
        <v>2</v>
      </c>
      <c r="R21">
        <v>1</v>
      </c>
      <c r="S21">
        <v>1</v>
      </c>
      <c r="T21">
        <v>2</v>
      </c>
      <c r="U21">
        <v>1</v>
      </c>
      <c r="V21" s="14" t="s">
        <v>10</v>
      </c>
      <c r="W21">
        <v>1</v>
      </c>
      <c r="X21">
        <v>1</v>
      </c>
      <c r="Y21">
        <v>1</v>
      </c>
      <c r="Z21">
        <v>1</v>
      </c>
      <c r="AA21">
        <v>1</v>
      </c>
      <c r="AB21">
        <v>2</v>
      </c>
      <c r="AC21">
        <v>1</v>
      </c>
      <c r="AD21">
        <v>1</v>
      </c>
      <c r="AE21">
        <v>1</v>
      </c>
      <c r="AF21">
        <v>1</v>
      </c>
      <c r="AG21">
        <v>1</v>
      </c>
      <c r="AH21">
        <v>1</v>
      </c>
      <c r="AI21">
        <v>1</v>
      </c>
      <c r="AJ21">
        <v>1</v>
      </c>
      <c r="AK21">
        <v>1</v>
      </c>
      <c r="AL21">
        <v>1</v>
      </c>
      <c r="AM21">
        <v>1</v>
      </c>
      <c r="AN21">
        <v>1</v>
      </c>
      <c r="AO21">
        <v>1</v>
      </c>
      <c r="AP21">
        <v>1</v>
      </c>
      <c r="AQ21">
        <v>1</v>
      </c>
      <c r="AR21">
        <v>1</v>
      </c>
      <c r="AS21">
        <v>1</v>
      </c>
      <c r="AT21">
        <v>1</v>
      </c>
      <c r="AU21">
        <v>1</v>
      </c>
      <c r="AV21">
        <v>1</v>
      </c>
      <c r="AW21">
        <v>1</v>
      </c>
      <c r="AX21">
        <v>1</v>
      </c>
      <c r="AY21">
        <v>1</v>
      </c>
      <c r="AZ21">
        <v>1</v>
      </c>
      <c r="BA21">
        <v>1</v>
      </c>
      <c r="BB21">
        <v>1</v>
      </c>
      <c r="BC21">
        <v>1</v>
      </c>
      <c r="BD21">
        <v>1</v>
      </c>
      <c r="BE21">
        <v>1</v>
      </c>
      <c r="BF21">
        <v>1</v>
      </c>
      <c r="BG21">
        <v>1</v>
      </c>
      <c r="BH21">
        <v>1</v>
      </c>
      <c r="BI21">
        <v>1</v>
      </c>
      <c r="BJ21">
        <v>1</v>
      </c>
      <c r="BK21">
        <v>1</v>
      </c>
      <c r="BL21">
        <v>1</v>
      </c>
      <c r="BM21">
        <v>1</v>
      </c>
      <c r="BN21">
        <v>1</v>
      </c>
      <c r="BO21">
        <v>1</v>
      </c>
      <c r="BP21">
        <v>1</v>
      </c>
      <c r="BQ21">
        <v>1</v>
      </c>
      <c r="BR21">
        <v>1</v>
      </c>
      <c r="BS21">
        <v>1</v>
      </c>
      <c r="BT21">
        <v>1</v>
      </c>
      <c r="BU21">
        <v>1</v>
      </c>
      <c r="BV21">
        <v>1</v>
      </c>
      <c r="BW21">
        <v>1</v>
      </c>
      <c r="BX21">
        <v>1</v>
      </c>
      <c r="BY21">
        <v>1</v>
      </c>
      <c r="BZ21">
        <v>1</v>
      </c>
      <c r="CA21">
        <v>1</v>
      </c>
      <c r="CB21">
        <v>1</v>
      </c>
      <c r="CC21">
        <v>1</v>
      </c>
      <c r="CD21">
        <v>1</v>
      </c>
      <c r="CE21">
        <v>1</v>
      </c>
      <c r="CF21">
        <v>1</v>
      </c>
      <c r="CG21">
        <v>1</v>
      </c>
      <c r="CH21">
        <v>1</v>
      </c>
      <c r="CI21">
        <v>1</v>
      </c>
      <c r="CJ21">
        <v>1</v>
      </c>
      <c r="CK21">
        <v>1</v>
      </c>
      <c r="CL21">
        <v>1</v>
      </c>
      <c r="CM21">
        <v>1</v>
      </c>
      <c r="CN21">
        <v>1</v>
      </c>
      <c r="CO21">
        <v>1</v>
      </c>
      <c r="CP21">
        <v>1</v>
      </c>
      <c r="CQ21">
        <v>1</v>
      </c>
      <c r="CR21">
        <v>1</v>
      </c>
      <c r="CS21">
        <v>1</v>
      </c>
      <c r="CT21">
        <v>1</v>
      </c>
      <c r="CU21">
        <v>1</v>
      </c>
      <c r="CV21">
        <v>1</v>
      </c>
      <c r="CW21">
        <v>1</v>
      </c>
      <c r="CX21">
        <v>1</v>
      </c>
      <c r="CY21" s="14" t="s">
        <v>10</v>
      </c>
      <c r="CZ21" s="14" t="s">
        <v>10</v>
      </c>
      <c r="DA21">
        <v>2</v>
      </c>
      <c r="DB21">
        <v>1</v>
      </c>
      <c r="DC21">
        <v>2</v>
      </c>
      <c r="DD21">
        <v>1</v>
      </c>
      <c r="DE21">
        <v>1</v>
      </c>
      <c r="DF21">
        <v>1</v>
      </c>
      <c r="DG21">
        <v>1</v>
      </c>
      <c r="DH21">
        <v>1</v>
      </c>
      <c r="DI21">
        <v>1</v>
      </c>
      <c r="DJ21">
        <v>1</v>
      </c>
      <c r="DK21">
        <v>1</v>
      </c>
      <c r="DL21">
        <v>1</v>
      </c>
      <c r="DM21">
        <v>1</v>
      </c>
      <c r="DN21">
        <v>1</v>
      </c>
      <c r="DO21">
        <v>1</v>
      </c>
      <c r="DP21">
        <v>1</v>
      </c>
      <c r="DQ21">
        <v>1</v>
      </c>
      <c r="DR21">
        <v>1</v>
      </c>
      <c r="DS21">
        <v>1</v>
      </c>
      <c r="DT21">
        <v>1</v>
      </c>
      <c r="DU21">
        <v>1</v>
      </c>
      <c r="DV21">
        <v>1</v>
      </c>
      <c r="DW21">
        <v>1</v>
      </c>
      <c r="DX21">
        <v>1</v>
      </c>
      <c r="DY21">
        <v>1</v>
      </c>
      <c r="DZ21">
        <v>1</v>
      </c>
      <c r="EA21">
        <v>1</v>
      </c>
      <c r="EB21">
        <v>1</v>
      </c>
      <c r="EC21">
        <v>1</v>
      </c>
      <c r="ED21">
        <v>1</v>
      </c>
      <c r="EE21">
        <v>1</v>
      </c>
      <c r="EF21">
        <v>1</v>
      </c>
      <c r="EG21" s="14" t="s">
        <v>10</v>
      </c>
      <c r="EH21">
        <v>1</v>
      </c>
      <c r="EI21">
        <v>1</v>
      </c>
      <c r="EJ21">
        <v>1</v>
      </c>
      <c r="EK21" s="14" t="s">
        <v>10</v>
      </c>
      <c r="EL21">
        <v>1</v>
      </c>
      <c r="EM21">
        <v>1</v>
      </c>
      <c r="EN21">
        <v>1</v>
      </c>
      <c r="EO21">
        <v>1</v>
      </c>
      <c r="EP21">
        <v>1</v>
      </c>
      <c r="EQ21">
        <v>1</v>
      </c>
      <c r="ER21">
        <v>1</v>
      </c>
      <c r="ES21">
        <v>1</v>
      </c>
      <c r="ET21">
        <v>1</v>
      </c>
      <c r="EU21">
        <v>1</v>
      </c>
      <c r="EV21">
        <v>1</v>
      </c>
      <c r="EW21">
        <v>1</v>
      </c>
      <c r="EX21">
        <v>1</v>
      </c>
      <c r="EY21">
        <v>1</v>
      </c>
      <c r="EZ21">
        <v>1</v>
      </c>
      <c r="FA21">
        <v>1</v>
      </c>
    </row>
    <row r="22" spans="1:157" x14ac:dyDescent="0.25">
      <c r="A22" s="4" t="s">
        <v>694</v>
      </c>
      <c r="B22" s="14" t="s">
        <v>10</v>
      </c>
      <c r="C22" s="14" t="s">
        <v>10</v>
      </c>
      <c r="D22" s="14" t="s">
        <v>10</v>
      </c>
      <c r="E22" s="14" t="s">
        <v>10</v>
      </c>
      <c r="F22" s="14" t="s">
        <v>10</v>
      </c>
      <c r="G22" s="14" t="s">
        <v>10</v>
      </c>
      <c r="H22">
        <v>2</v>
      </c>
      <c r="I22">
        <v>2</v>
      </c>
      <c r="J22">
        <v>2</v>
      </c>
      <c r="K22">
        <v>2</v>
      </c>
      <c r="L22">
        <v>2</v>
      </c>
      <c r="M22">
        <v>1</v>
      </c>
      <c r="N22">
        <v>2</v>
      </c>
      <c r="O22">
        <v>2</v>
      </c>
      <c r="P22">
        <v>2</v>
      </c>
      <c r="Q22">
        <v>2</v>
      </c>
      <c r="R22">
        <v>2</v>
      </c>
      <c r="S22">
        <v>2</v>
      </c>
      <c r="T22">
        <v>2</v>
      </c>
      <c r="U22">
        <v>2</v>
      </c>
      <c r="V22" s="14" t="s">
        <v>10</v>
      </c>
      <c r="W22">
        <v>2</v>
      </c>
      <c r="X22">
        <v>1</v>
      </c>
      <c r="Y22">
        <v>2</v>
      </c>
      <c r="Z22">
        <v>1</v>
      </c>
      <c r="AA22">
        <v>2</v>
      </c>
      <c r="AB22">
        <v>2</v>
      </c>
      <c r="AC22">
        <v>2</v>
      </c>
      <c r="AD22">
        <v>2</v>
      </c>
      <c r="AE22">
        <v>2</v>
      </c>
      <c r="AF22">
        <v>1</v>
      </c>
      <c r="AG22">
        <v>2</v>
      </c>
      <c r="AH22">
        <v>2</v>
      </c>
      <c r="AI22">
        <v>2</v>
      </c>
      <c r="AJ22">
        <v>1</v>
      </c>
      <c r="AK22">
        <v>1</v>
      </c>
      <c r="AL22">
        <v>2</v>
      </c>
      <c r="AM22">
        <v>2</v>
      </c>
      <c r="AN22">
        <v>1</v>
      </c>
      <c r="AO22">
        <v>1</v>
      </c>
      <c r="AP22">
        <v>2</v>
      </c>
      <c r="AQ22">
        <v>1</v>
      </c>
      <c r="AR22">
        <v>2</v>
      </c>
      <c r="AS22">
        <v>2</v>
      </c>
      <c r="AT22">
        <v>2</v>
      </c>
      <c r="AU22">
        <v>2</v>
      </c>
      <c r="AV22">
        <v>1</v>
      </c>
      <c r="AW22">
        <v>2</v>
      </c>
      <c r="AX22">
        <v>2</v>
      </c>
      <c r="AY22">
        <v>2</v>
      </c>
      <c r="AZ22">
        <v>1</v>
      </c>
      <c r="BA22">
        <v>2</v>
      </c>
      <c r="BB22">
        <v>2</v>
      </c>
      <c r="BC22">
        <v>1</v>
      </c>
      <c r="BD22">
        <v>2</v>
      </c>
      <c r="BE22">
        <v>1</v>
      </c>
      <c r="BF22">
        <v>1</v>
      </c>
      <c r="BG22">
        <v>2</v>
      </c>
      <c r="BH22">
        <v>2</v>
      </c>
      <c r="BI22">
        <v>2</v>
      </c>
      <c r="BJ22">
        <v>2</v>
      </c>
      <c r="BK22">
        <v>2</v>
      </c>
      <c r="BL22">
        <v>1</v>
      </c>
      <c r="BM22">
        <v>2</v>
      </c>
      <c r="BN22">
        <v>2</v>
      </c>
      <c r="BO22">
        <v>2</v>
      </c>
      <c r="BP22">
        <v>2</v>
      </c>
      <c r="BQ22">
        <v>1</v>
      </c>
      <c r="BR22">
        <v>1</v>
      </c>
      <c r="BS22">
        <v>1</v>
      </c>
      <c r="BT22">
        <v>2</v>
      </c>
      <c r="BU22">
        <v>2</v>
      </c>
      <c r="BV22">
        <v>2</v>
      </c>
      <c r="BW22">
        <v>2</v>
      </c>
      <c r="BX22">
        <v>2</v>
      </c>
      <c r="BY22">
        <v>2</v>
      </c>
      <c r="BZ22">
        <v>2</v>
      </c>
      <c r="CA22">
        <v>2</v>
      </c>
      <c r="CB22">
        <v>2</v>
      </c>
      <c r="CC22">
        <v>1</v>
      </c>
      <c r="CD22">
        <v>1</v>
      </c>
      <c r="CE22">
        <v>1</v>
      </c>
      <c r="CF22">
        <v>1</v>
      </c>
      <c r="CG22">
        <v>1</v>
      </c>
      <c r="CH22">
        <v>1</v>
      </c>
      <c r="CI22">
        <v>2</v>
      </c>
      <c r="CJ22">
        <v>1</v>
      </c>
      <c r="CK22">
        <v>2</v>
      </c>
      <c r="CL22">
        <v>2</v>
      </c>
      <c r="CM22">
        <v>2</v>
      </c>
      <c r="CN22">
        <v>1</v>
      </c>
      <c r="CO22">
        <v>1</v>
      </c>
      <c r="CP22">
        <v>2</v>
      </c>
      <c r="CQ22">
        <v>2</v>
      </c>
      <c r="CR22">
        <v>2</v>
      </c>
      <c r="CS22">
        <v>2</v>
      </c>
      <c r="CT22">
        <v>1</v>
      </c>
      <c r="CU22">
        <v>1</v>
      </c>
      <c r="CV22">
        <v>2</v>
      </c>
      <c r="CW22">
        <v>2</v>
      </c>
      <c r="CX22">
        <v>1</v>
      </c>
      <c r="CY22" s="14" t="s">
        <v>10</v>
      </c>
      <c r="CZ22" s="14" t="s">
        <v>10</v>
      </c>
      <c r="DA22">
        <v>2</v>
      </c>
      <c r="DB22">
        <v>1</v>
      </c>
      <c r="DC22">
        <v>2</v>
      </c>
      <c r="DD22">
        <v>2</v>
      </c>
      <c r="DE22">
        <v>2</v>
      </c>
      <c r="DF22">
        <v>2</v>
      </c>
      <c r="DG22">
        <v>2</v>
      </c>
      <c r="DH22">
        <v>1</v>
      </c>
      <c r="DI22">
        <v>1</v>
      </c>
      <c r="DJ22">
        <v>2</v>
      </c>
      <c r="DK22">
        <v>2</v>
      </c>
      <c r="DL22">
        <v>1</v>
      </c>
      <c r="DM22">
        <v>2</v>
      </c>
      <c r="DN22">
        <v>1</v>
      </c>
      <c r="DO22">
        <v>1</v>
      </c>
      <c r="DP22">
        <v>1</v>
      </c>
      <c r="DQ22">
        <v>2</v>
      </c>
      <c r="DR22">
        <v>1</v>
      </c>
      <c r="DS22">
        <v>1</v>
      </c>
      <c r="DT22">
        <v>1</v>
      </c>
      <c r="DU22">
        <v>2</v>
      </c>
      <c r="DV22">
        <v>1</v>
      </c>
      <c r="DW22">
        <v>2</v>
      </c>
      <c r="DX22">
        <v>2</v>
      </c>
      <c r="DY22">
        <v>1</v>
      </c>
      <c r="DZ22">
        <v>2</v>
      </c>
      <c r="EA22">
        <v>1</v>
      </c>
      <c r="EB22">
        <v>1</v>
      </c>
      <c r="EC22">
        <v>2</v>
      </c>
      <c r="ED22">
        <v>1</v>
      </c>
      <c r="EE22">
        <v>2</v>
      </c>
      <c r="EF22">
        <v>1</v>
      </c>
      <c r="EG22" s="14" t="s">
        <v>10</v>
      </c>
      <c r="EH22">
        <v>2</v>
      </c>
      <c r="EI22">
        <v>2</v>
      </c>
      <c r="EJ22">
        <v>1</v>
      </c>
      <c r="EK22" s="14" t="s">
        <v>10</v>
      </c>
      <c r="EL22">
        <v>2</v>
      </c>
      <c r="EM22">
        <v>1</v>
      </c>
      <c r="EN22">
        <v>1</v>
      </c>
      <c r="EO22">
        <v>2</v>
      </c>
      <c r="EP22">
        <v>2</v>
      </c>
      <c r="EQ22">
        <v>1</v>
      </c>
      <c r="ER22">
        <v>2</v>
      </c>
      <c r="ES22">
        <v>2</v>
      </c>
      <c r="ET22">
        <v>1</v>
      </c>
      <c r="EU22">
        <v>2</v>
      </c>
      <c r="EV22">
        <v>2</v>
      </c>
      <c r="EW22">
        <v>1</v>
      </c>
      <c r="EX22">
        <v>2</v>
      </c>
      <c r="EY22">
        <v>1</v>
      </c>
      <c r="EZ22">
        <v>2</v>
      </c>
      <c r="FA22">
        <v>1</v>
      </c>
    </row>
    <row r="23" spans="1:157" x14ac:dyDescent="0.25">
      <c r="A23" s="4" t="s">
        <v>695</v>
      </c>
      <c r="B23" s="14" t="s">
        <v>10</v>
      </c>
      <c r="C23" s="14" t="s">
        <v>10</v>
      </c>
      <c r="D23" s="14" t="s">
        <v>10</v>
      </c>
      <c r="E23" s="14" t="s">
        <v>10</v>
      </c>
      <c r="F23" s="14" t="s">
        <v>10</v>
      </c>
      <c r="G23" s="14" t="s">
        <v>10</v>
      </c>
      <c r="H23">
        <v>2</v>
      </c>
      <c r="I23">
        <v>1</v>
      </c>
      <c r="J23">
        <v>1</v>
      </c>
      <c r="K23">
        <v>2</v>
      </c>
      <c r="L23">
        <v>1</v>
      </c>
      <c r="M23">
        <v>1</v>
      </c>
      <c r="N23">
        <v>1</v>
      </c>
      <c r="O23">
        <v>2</v>
      </c>
      <c r="P23">
        <v>2</v>
      </c>
      <c r="Q23">
        <v>2</v>
      </c>
      <c r="R23">
        <v>1</v>
      </c>
      <c r="S23">
        <v>1</v>
      </c>
      <c r="T23">
        <v>2</v>
      </c>
      <c r="U23">
        <v>1</v>
      </c>
      <c r="V23" s="14" t="s">
        <v>10</v>
      </c>
      <c r="W23">
        <v>1</v>
      </c>
      <c r="X23">
        <v>1</v>
      </c>
      <c r="Y23">
        <v>1</v>
      </c>
      <c r="Z23">
        <v>1</v>
      </c>
      <c r="AA23">
        <v>1</v>
      </c>
      <c r="AB23">
        <v>2</v>
      </c>
      <c r="AC23">
        <v>1</v>
      </c>
      <c r="AD23">
        <v>1</v>
      </c>
      <c r="AE23">
        <v>2</v>
      </c>
      <c r="AF23">
        <v>1</v>
      </c>
      <c r="AG23">
        <v>1</v>
      </c>
      <c r="AH23">
        <v>1</v>
      </c>
      <c r="AI23">
        <v>1</v>
      </c>
      <c r="AJ23">
        <v>1</v>
      </c>
      <c r="AK23">
        <v>1</v>
      </c>
      <c r="AL23">
        <v>1</v>
      </c>
      <c r="AM23">
        <v>1</v>
      </c>
      <c r="AN23">
        <v>1</v>
      </c>
      <c r="AO23">
        <v>1</v>
      </c>
      <c r="AP23">
        <v>1</v>
      </c>
      <c r="AQ23">
        <v>1</v>
      </c>
      <c r="AR23">
        <v>1</v>
      </c>
      <c r="AS23">
        <v>2</v>
      </c>
      <c r="AT23">
        <v>1</v>
      </c>
      <c r="AU23">
        <v>1</v>
      </c>
      <c r="AV23">
        <v>1</v>
      </c>
      <c r="AW23">
        <v>1</v>
      </c>
      <c r="AX23">
        <v>1</v>
      </c>
      <c r="AY23">
        <v>2</v>
      </c>
      <c r="AZ23">
        <v>1</v>
      </c>
      <c r="BA23">
        <v>1</v>
      </c>
      <c r="BB23">
        <v>1</v>
      </c>
      <c r="BC23">
        <v>1</v>
      </c>
      <c r="BD23">
        <v>1</v>
      </c>
      <c r="BE23">
        <v>1</v>
      </c>
      <c r="BF23">
        <v>1</v>
      </c>
      <c r="BG23">
        <v>1</v>
      </c>
      <c r="BH23">
        <v>1</v>
      </c>
      <c r="BI23">
        <v>1</v>
      </c>
      <c r="BJ23">
        <v>1</v>
      </c>
      <c r="BK23">
        <v>2</v>
      </c>
      <c r="BL23">
        <v>1</v>
      </c>
      <c r="BM23">
        <v>1</v>
      </c>
      <c r="BN23">
        <v>1</v>
      </c>
      <c r="BO23">
        <v>1</v>
      </c>
      <c r="BP23">
        <v>1</v>
      </c>
      <c r="BQ23">
        <v>1</v>
      </c>
      <c r="BR23">
        <v>1</v>
      </c>
      <c r="BS23">
        <v>1</v>
      </c>
      <c r="BT23">
        <v>1</v>
      </c>
      <c r="BU23">
        <v>1</v>
      </c>
      <c r="BV23">
        <v>1</v>
      </c>
      <c r="BW23">
        <v>1</v>
      </c>
      <c r="BX23">
        <v>1</v>
      </c>
      <c r="BY23">
        <v>1</v>
      </c>
      <c r="BZ23">
        <v>1</v>
      </c>
      <c r="CA23">
        <v>1</v>
      </c>
      <c r="CB23">
        <v>1</v>
      </c>
      <c r="CC23">
        <v>1</v>
      </c>
      <c r="CD23">
        <v>1</v>
      </c>
      <c r="CE23">
        <v>1</v>
      </c>
      <c r="CF23">
        <v>1</v>
      </c>
      <c r="CG23">
        <v>1</v>
      </c>
      <c r="CH23">
        <v>1</v>
      </c>
      <c r="CI23">
        <v>1</v>
      </c>
      <c r="CJ23">
        <v>1</v>
      </c>
      <c r="CK23">
        <v>1</v>
      </c>
      <c r="CL23">
        <v>1</v>
      </c>
      <c r="CM23">
        <v>2</v>
      </c>
      <c r="CN23">
        <v>1</v>
      </c>
      <c r="CO23">
        <v>1</v>
      </c>
      <c r="CP23">
        <v>1</v>
      </c>
      <c r="CQ23">
        <v>1</v>
      </c>
      <c r="CR23">
        <v>1</v>
      </c>
      <c r="CS23">
        <v>1</v>
      </c>
      <c r="CT23">
        <v>1</v>
      </c>
      <c r="CU23">
        <v>1</v>
      </c>
      <c r="CV23">
        <v>1</v>
      </c>
      <c r="CW23">
        <v>2</v>
      </c>
      <c r="CX23">
        <v>1</v>
      </c>
      <c r="CY23" s="14" t="s">
        <v>10</v>
      </c>
      <c r="CZ23" s="14" t="s">
        <v>10</v>
      </c>
      <c r="DA23">
        <v>2</v>
      </c>
      <c r="DB23">
        <v>1</v>
      </c>
      <c r="DC23">
        <v>2</v>
      </c>
      <c r="DD23">
        <v>1</v>
      </c>
      <c r="DE23">
        <v>1</v>
      </c>
      <c r="DF23">
        <v>1</v>
      </c>
      <c r="DG23">
        <v>1</v>
      </c>
      <c r="DH23">
        <v>1</v>
      </c>
      <c r="DI23">
        <v>1</v>
      </c>
      <c r="DJ23">
        <v>1</v>
      </c>
      <c r="DK23">
        <v>1</v>
      </c>
      <c r="DL23">
        <v>1</v>
      </c>
      <c r="DM23">
        <v>1</v>
      </c>
      <c r="DN23">
        <v>1</v>
      </c>
      <c r="DO23">
        <v>2</v>
      </c>
      <c r="DP23">
        <v>1</v>
      </c>
      <c r="DQ23">
        <v>1</v>
      </c>
      <c r="DR23">
        <v>1</v>
      </c>
      <c r="DS23">
        <v>1</v>
      </c>
      <c r="DT23">
        <v>1</v>
      </c>
      <c r="DU23">
        <v>1</v>
      </c>
      <c r="DV23">
        <v>1</v>
      </c>
      <c r="DW23">
        <v>2</v>
      </c>
      <c r="DX23">
        <v>1</v>
      </c>
      <c r="DY23">
        <v>1</v>
      </c>
      <c r="DZ23">
        <v>1</v>
      </c>
      <c r="EA23">
        <v>1</v>
      </c>
      <c r="EB23">
        <v>1</v>
      </c>
      <c r="EC23">
        <v>1</v>
      </c>
      <c r="ED23">
        <v>1</v>
      </c>
      <c r="EE23">
        <v>1</v>
      </c>
      <c r="EF23">
        <v>1</v>
      </c>
      <c r="EG23" s="14" t="s">
        <v>10</v>
      </c>
      <c r="EH23">
        <v>2</v>
      </c>
      <c r="EI23">
        <v>1</v>
      </c>
      <c r="EJ23">
        <v>1</v>
      </c>
      <c r="EK23" s="14" t="s">
        <v>10</v>
      </c>
      <c r="EL23">
        <v>1</v>
      </c>
      <c r="EM23">
        <v>1</v>
      </c>
      <c r="EN23">
        <v>1</v>
      </c>
      <c r="EO23">
        <v>1</v>
      </c>
      <c r="EP23">
        <v>1</v>
      </c>
      <c r="EQ23">
        <v>1</v>
      </c>
      <c r="ER23">
        <v>1</v>
      </c>
      <c r="ES23">
        <v>1</v>
      </c>
      <c r="ET23">
        <v>1</v>
      </c>
      <c r="EU23">
        <v>2</v>
      </c>
      <c r="EV23">
        <v>1</v>
      </c>
      <c r="EW23">
        <v>1</v>
      </c>
      <c r="EX23">
        <v>1</v>
      </c>
      <c r="EY23">
        <v>1</v>
      </c>
      <c r="EZ23">
        <v>1</v>
      </c>
      <c r="FA23">
        <v>1</v>
      </c>
    </row>
    <row r="24" spans="1:157" x14ac:dyDescent="0.25">
      <c r="A24" s="4" t="s">
        <v>696</v>
      </c>
      <c r="B24" s="14" t="s">
        <v>10</v>
      </c>
      <c r="C24" s="14" t="s">
        <v>10</v>
      </c>
      <c r="D24" s="14" t="s">
        <v>10</v>
      </c>
      <c r="E24" s="14" t="s">
        <v>10</v>
      </c>
      <c r="F24" s="14" t="s">
        <v>10</v>
      </c>
      <c r="G24" s="14" t="s">
        <v>10</v>
      </c>
      <c r="H24">
        <v>2</v>
      </c>
      <c r="I24">
        <v>2</v>
      </c>
      <c r="J24">
        <v>2</v>
      </c>
      <c r="K24">
        <v>2</v>
      </c>
      <c r="L24">
        <v>2</v>
      </c>
      <c r="M24">
        <v>1</v>
      </c>
      <c r="N24">
        <v>2</v>
      </c>
      <c r="O24">
        <v>2</v>
      </c>
      <c r="P24">
        <v>2</v>
      </c>
      <c r="Q24">
        <v>2</v>
      </c>
      <c r="R24">
        <v>2</v>
      </c>
      <c r="S24">
        <v>2</v>
      </c>
      <c r="T24">
        <v>2</v>
      </c>
      <c r="U24">
        <v>2</v>
      </c>
      <c r="V24" s="14" t="s">
        <v>10</v>
      </c>
      <c r="W24">
        <v>2</v>
      </c>
      <c r="X24">
        <v>2</v>
      </c>
      <c r="Y24">
        <v>2</v>
      </c>
      <c r="Z24">
        <v>2</v>
      </c>
      <c r="AA24">
        <v>2</v>
      </c>
      <c r="AB24">
        <v>2</v>
      </c>
      <c r="AC24">
        <v>2</v>
      </c>
      <c r="AD24">
        <v>2</v>
      </c>
      <c r="AE24">
        <v>2</v>
      </c>
      <c r="AF24">
        <v>2</v>
      </c>
      <c r="AG24">
        <v>2</v>
      </c>
      <c r="AH24">
        <v>2</v>
      </c>
      <c r="AI24">
        <v>2</v>
      </c>
      <c r="AJ24">
        <v>1</v>
      </c>
      <c r="AK24">
        <v>2</v>
      </c>
      <c r="AL24">
        <v>2</v>
      </c>
      <c r="AM24">
        <v>2</v>
      </c>
      <c r="AN24">
        <v>1</v>
      </c>
      <c r="AO24">
        <v>2</v>
      </c>
      <c r="AP24">
        <v>2</v>
      </c>
      <c r="AQ24">
        <v>2</v>
      </c>
      <c r="AR24">
        <v>2</v>
      </c>
      <c r="AS24">
        <v>2</v>
      </c>
      <c r="AT24">
        <v>2</v>
      </c>
      <c r="AU24">
        <v>2</v>
      </c>
      <c r="AV24">
        <v>2</v>
      </c>
      <c r="AW24">
        <v>2</v>
      </c>
      <c r="AX24">
        <v>2</v>
      </c>
      <c r="AY24">
        <v>2</v>
      </c>
      <c r="AZ24">
        <v>2</v>
      </c>
      <c r="BA24">
        <v>2</v>
      </c>
      <c r="BB24">
        <v>2</v>
      </c>
      <c r="BC24">
        <v>1</v>
      </c>
      <c r="BD24">
        <v>2</v>
      </c>
      <c r="BE24">
        <v>1</v>
      </c>
      <c r="BF24">
        <v>2</v>
      </c>
      <c r="BG24">
        <v>2</v>
      </c>
      <c r="BH24">
        <v>2</v>
      </c>
      <c r="BI24">
        <v>2</v>
      </c>
      <c r="BJ24">
        <v>2</v>
      </c>
      <c r="BK24">
        <v>2</v>
      </c>
      <c r="BL24">
        <v>2</v>
      </c>
      <c r="BM24">
        <v>2</v>
      </c>
      <c r="BN24">
        <v>2</v>
      </c>
      <c r="BO24">
        <v>2</v>
      </c>
      <c r="BP24">
        <v>2</v>
      </c>
      <c r="BQ24">
        <v>2</v>
      </c>
      <c r="BR24">
        <v>2</v>
      </c>
      <c r="BS24">
        <v>2</v>
      </c>
      <c r="BT24">
        <v>2</v>
      </c>
      <c r="BU24">
        <v>2</v>
      </c>
      <c r="BV24">
        <v>2</v>
      </c>
      <c r="BW24">
        <v>2</v>
      </c>
      <c r="BX24">
        <v>2</v>
      </c>
      <c r="BY24">
        <v>2</v>
      </c>
      <c r="BZ24">
        <v>2</v>
      </c>
      <c r="CA24">
        <v>2</v>
      </c>
      <c r="CB24">
        <v>2</v>
      </c>
      <c r="CC24">
        <v>1</v>
      </c>
      <c r="CD24">
        <v>2</v>
      </c>
      <c r="CE24">
        <v>2</v>
      </c>
      <c r="CF24">
        <v>2</v>
      </c>
      <c r="CG24">
        <v>1</v>
      </c>
      <c r="CH24">
        <v>2</v>
      </c>
      <c r="CI24">
        <v>1</v>
      </c>
      <c r="CJ24">
        <v>1</v>
      </c>
      <c r="CK24">
        <v>2</v>
      </c>
      <c r="CL24">
        <v>2</v>
      </c>
      <c r="CM24">
        <v>2</v>
      </c>
      <c r="CN24">
        <v>2</v>
      </c>
      <c r="CO24">
        <v>1</v>
      </c>
      <c r="CP24">
        <v>2</v>
      </c>
      <c r="CQ24">
        <v>2</v>
      </c>
      <c r="CR24">
        <v>2</v>
      </c>
      <c r="CS24">
        <v>1</v>
      </c>
      <c r="CT24">
        <v>2</v>
      </c>
      <c r="CU24">
        <v>2</v>
      </c>
      <c r="CV24">
        <v>2</v>
      </c>
      <c r="CW24">
        <v>1</v>
      </c>
      <c r="CX24">
        <v>1</v>
      </c>
      <c r="CY24" s="14" t="s">
        <v>10</v>
      </c>
      <c r="CZ24" s="14" t="s">
        <v>10</v>
      </c>
      <c r="DA24">
        <v>2</v>
      </c>
      <c r="DB24">
        <v>2</v>
      </c>
      <c r="DC24">
        <v>2</v>
      </c>
      <c r="DD24">
        <v>2</v>
      </c>
      <c r="DE24">
        <v>2</v>
      </c>
      <c r="DF24">
        <v>2</v>
      </c>
      <c r="DG24">
        <v>2</v>
      </c>
      <c r="DH24">
        <v>2</v>
      </c>
      <c r="DI24">
        <v>2</v>
      </c>
      <c r="DJ24">
        <v>2</v>
      </c>
      <c r="DK24">
        <v>2</v>
      </c>
      <c r="DL24">
        <v>2</v>
      </c>
      <c r="DM24">
        <v>2</v>
      </c>
      <c r="DN24">
        <v>2</v>
      </c>
      <c r="DO24">
        <v>2</v>
      </c>
      <c r="DP24">
        <v>2</v>
      </c>
      <c r="DQ24">
        <v>2</v>
      </c>
      <c r="DR24">
        <v>2</v>
      </c>
      <c r="DS24">
        <v>1</v>
      </c>
      <c r="DT24">
        <v>2</v>
      </c>
      <c r="DU24">
        <v>2</v>
      </c>
      <c r="DV24">
        <v>2</v>
      </c>
      <c r="DW24">
        <v>2</v>
      </c>
      <c r="DX24">
        <v>2</v>
      </c>
      <c r="DY24">
        <v>2</v>
      </c>
      <c r="DZ24">
        <v>2</v>
      </c>
      <c r="EA24">
        <v>2</v>
      </c>
      <c r="EB24">
        <v>2</v>
      </c>
      <c r="EC24">
        <v>2</v>
      </c>
      <c r="ED24">
        <v>2</v>
      </c>
      <c r="EE24">
        <v>2</v>
      </c>
      <c r="EF24">
        <v>2</v>
      </c>
      <c r="EG24" s="14" t="s">
        <v>10</v>
      </c>
      <c r="EH24">
        <v>2</v>
      </c>
      <c r="EI24">
        <v>2</v>
      </c>
      <c r="EJ24">
        <v>1</v>
      </c>
      <c r="EK24" s="14" t="s">
        <v>10</v>
      </c>
      <c r="EL24">
        <v>2</v>
      </c>
      <c r="EM24">
        <v>1</v>
      </c>
      <c r="EN24">
        <v>2</v>
      </c>
      <c r="EO24">
        <v>1</v>
      </c>
      <c r="EP24">
        <v>2</v>
      </c>
      <c r="EQ24">
        <v>1</v>
      </c>
      <c r="ER24">
        <v>2</v>
      </c>
      <c r="ES24">
        <v>2</v>
      </c>
      <c r="ET24">
        <v>2</v>
      </c>
      <c r="EU24">
        <v>2</v>
      </c>
      <c r="EV24">
        <v>2</v>
      </c>
      <c r="EW24">
        <v>1</v>
      </c>
      <c r="EX24">
        <v>2</v>
      </c>
      <c r="EY24">
        <v>2</v>
      </c>
      <c r="EZ24">
        <v>2</v>
      </c>
      <c r="FA24">
        <v>2</v>
      </c>
    </row>
    <row r="25" spans="1:157" x14ac:dyDescent="0.25">
      <c r="A25" s="4" t="s">
        <v>697</v>
      </c>
      <c r="B25" s="14" t="s">
        <v>10</v>
      </c>
      <c r="C25" s="14" t="s">
        <v>10</v>
      </c>
      <c r="D25" s="14" t="s">
        <v>10</v>
      </c>
      <c r="E25" s="14" t="s">
        <v>10</v>
      </c>
      <c r="F25" s="14" t="s">
        <v>10</v>
      </c>
      <c r="G25" s="14" t="s">
        <v>10</v>
      </c>
      <c r="H25">
        <v>2</v>
      </c>
      <c r="I25">
        <v>1</v>
      </c>
      <c r="J25">
        <v>1</v>
      </c>
      <c r="K25">
        <v>1</v>
      </c>
      <c r="L25">
        <v>1</v>
      </c>
      <c r="M25">
        <v>1</v>
      </c>
      <c r="N25">
        <v>1</v>
      </c>
      <c r="O25">
        <v>2</v>
      </c>
      <c r="P25">
        <v>1</v>
      </c>
      <c r="Q25">
        <v>2</v>
      </c>
      <c r="R25">
        <v>1</v>
      </c>
      <c r="S25">
        <v>1</v>
      </c>
      <c r="T25">
        <v>2</v>
      </c>
      <c r="U25">
        <v>1</v>
      </c>
      <c r="V25" s="14" t="s">
        <v>10</v>
      </c>
      <c r="W25">
        <v>1</v>
      </c>
      <c r="X25">
        <v>1</v>
      </c>
      <c r="Y25">
        <v>1</v>
      </c>
      <c r="Z25">
        <v>1</v>
      </c>
      <c r="AA25">
        <v>1</v>
      </c>
      <c r="AB25">
        <v>2</v>
      </c>
      <c r="AC25">
        <v>1</v>
      </c>
      <c r="AD25">
        <v>1</v>
      </c>
      <c r="AE25">
        <v>1</v>
      </c>
      <c r="AF25">
        <v>1</v>
      </c>
      <c r="AG25">
        <v>1</v>
      </c>
      <c r="AH25">
        <v>1</v>
      </c>
      <c r="AI25">
        <v>1</v>
      </c>
      <c r="AJ25">
        <v>1</v>
      </c>
      <c r="AK25">
        <v>1</v>
      </c>
      <c r="AL25">
        <v>1</v>
      </c>
      <c r="AM25">
        <v>1</v>
      </c>
      <c r="AN25">
        <v>1</v>
      </c>
      <c r="AO25">
        <v>1</v>
      </c>
      <c r="AP25">
        <v>1</v>
      </c>
      <c r="AQ25">
        <v>1</v>
      </c>
      <c r="AR25">
        <v>1</v>
      </c>
      <c r="AS25">
        <v>1</v>
      </c>
      <c r="AT25">
        <v>1</v>
      </c>
      <c r="AU25">
        <v>1</v>
      </c>
      <c r="AV25">
        <v>1</v>
      </c>
      <c r="AW25">
        <v>1</v>
      </c>
      <c r="AX25">
        <v>1</v>
      </c>
      <c r="AY25">
        <v>2</v>
      </c>
      <c r="AZ25">
        <v>1</v>
      </c>
      <c r="BA25">
        <v>1</v>
      </c>
      <c r="BB25">
        <v>1</v>
      </c>
      <c r="BC25">
        <v>1</v>
      </c>
      <c r="BD25">
        <v>1</v>
      </c>
      <c r="BE25">
        <v>1</v>
      </c>
      <c r="BF25">
        <v>1</v>
      </c>
      <c r="BG25">
        <v>1</v>
      </c>
      <c r="BH25">
        <v>1</v>
      </c>
      <c r="BI25">
        <v>1</v>
      </c>
      <c r="BJ25">
        <v>1</v>
      </c>
      <c r="BK25">
        <v>1</v>
      </c>
      <c r="BL25">
        <v>1</v>
      </c>
      <c r="BM25">
        <v>1</v>
      </c>
      <c r="BN25">
        <v>1</v>
      </c>
      <c r="BO25">
        <v>1</v>
      </c>
      <c r="BP25">
        <v>1</v>
      </c>
      <c r="BQ25">
        <v>1</v>
      </c>
      <c r="BR25">
        <v>1</v>
      </c>
      <c r="BS25">
        <v>1</v>
      </c>
      <c r="BT25">
        <v>1</v>
      </c>
      <c r="BU25">
        <v>1</v>
      </c>
      <c r="BV25">
        <v>1</v>
      </c>
      <c r="BW25">
        <v>1</v>
      </c>
      <c r="BX25">
        <v>1</v>
      </c>
      <c r="BY25">
        <v>1</v>
      </c>
      <c r="BZ25">
        <v>1</v>
      </c>
      <c r="CA25">
        <v>1</v>
      </c>
      <c r="CB25">
        <v>1</v>
      </c>
      <c r="CC25">
        <v>1</v>
      </c>
      <c r="CD25">
        <v>1</v>
      </c>
      <c r="CE25">
        <v>1</v>
      </c>
      <c r="CF25">
        <v>1</v>
      </c>
      <c r="CG25">
        <v>1</v>
      </c>
      <c r="CH25">
        <v>1</v>
      </c>
      <c r="CI25">
        <v>1</v>
      </c>
      <c r="CJ25">
        <v>1</v>
      </c>
      <c r="CK25">
        <v>1</v>
      </c>
      <c r="CL25">
        <v>1</v>
      </c>
      <c r="CM25">
        <v>1</v>
      </c>
      <c r="CN25">
        <v>1</v>
      </c>
      <c r="CO25">
        <v>2</v>
      </c>
      <c r="CP25">
        <v>1</v>
      </c>
      <c r="CQ25">
        <v>1</v>
      </c>
      <c r="CR25">
        <v>1</v>
      </c>
      <c r="CS25">
        <v>1</v>
      </c>
      <c r="CT25">
        <v>1</v>
      </c>
      <c r="CU25">
        <v>1</v>
      </c>
      <c r="CV25">
        <v>2</v>
      </c>
      <c r="CW25">
        <v>2</v>
      </c>
      <c r="CX25">
        <v>1</v>
      </c>
      <c r="CY25" s="14" t="s">
        <v>10</v>
      </c>
      <c r="CZ25" s="14" t="s">
        <v>10</v>
      </c>
      <c r="DA25">
        <v>2</v>
      </c>
      <c r="DB25">
        <v>1</v>
      </c>
      <c r="DC25">
        <v>2</v>
      </c>
      <c r="DD25">
        <v>1</v>
      </c>
      <c r="DE25">
        <v>1</v>
      </c>
      <c r="DF25">
        <v>1</v>
      </c>
      <c r="DG25">
        <v>1</v>
      </c>
      <c r="DH25">
        <v>1</v>
      </c>
      <c r="DI25">
        <v>1</v>
      </c>
      <c r="DJ25">
        <v>1</v>
      </c>
      <c r="DK25">
        <v>1</v>
      </c>
      <c r="DL25">
        <v>1</v>
      </c>
      <c r="DM25">
        <v>1</v>
      </c>
      <c r="DN25">
        <v>1</v>
      </c>
      <c r="DO25">
        <v>1</v>
      </c>
      <c r="DP25">
        <v>1</v>
      </c>
      <c r="DQ25">
        <v>1</v>
      </c>
      <c r="DR25">
        <v>1</v>
      </c>
      <c r="DS25">
        <v>1</v>
      </c>
      <c r="DT25">
        <v>1</v>
      </c>
      <c r="DU25">
        <v>1</v>
      </c>
      <c r="DV25">
        <v>1</v>
      </c>
      <c r="DW25">
        <v>1</v>
      </c>
      <c r="DX25">
        <v>1</v>
      </c>
      <c r="DY25">
        <v>1</v>
      </c>
      <c r="DZ25">
        <v>1</v>
      </c>
      <c r="EA25">
        <v>1</v>
      </c>
      <c r="EB25">
        <v>1</v>
      </c>
      <c r="EC25">
        <v>1</v>
      </c>
      <c r="ED25">
        <v>1</v>
      </c>
      <c r="EE25">
        <v>1</v>
      </c>
      <c r="EF25">
        <v>1</v>
      </c>
      <c r="EG25" s="14" t="s">
        <v>10</v>
      </c>
      <c r="EH25">
        <v>2</v>
      </c>
      <c r="EI25">
        <v>1</v>
      </c>
      <c r="EJ25">
        <v>1</v>
      </c>
      <c r="EK25" s="14" t="s">
        <v>10</v>
      </c>
      <c r="EL25">
        <v>1</v>
      </c>
      <c r="EM25">
        <v>1</v>
      </c>
      <c r="EN25">
        <v>1</v>
      </c>
      <c r="EO25">
        <v>1</v>
      </c>
      <c r="EP25">
        <v>1</v>
      </c>
      <c r="EQ25">
        <v>1</v>
      </c>
      <c r="ER25">
        <v>1</v>
      </c>
      <c r="ES25">
        <v>1</v>
      </c>
      <c r="ET25">
        <v>1</v>
      </c>
      <c r="EU25">
        <v>2</v>
      </c>
      <c r="EV25">
        <v>1</v>
      </c>
      <c r="EW25">
        <v>1</v>
      </c>
      <c r="EX25">
        <v>1</v>
      </c>
      <c r="EY25">
        <v>1</v>
      </c>
      <c r="EZ25">
        <v>1</v>
      </c>
      <c r="FA25">
        <v>1</v>
      </c>
    </row>
    <row r="26" spans="1:157" x14ac:dyDescent="0.25">
      <c r="A26" s="4" t="s">
        <v>698</v>
      </c>
      <c r="B26" s="14" t="s">
        <v>10</v>
      </c>
      <c r="C26" s="14" t="s">
        <v>10</v>
      </c>
      <c r="D26" s="14" t="s">
        <v>10</v>
      </c>
      <c r="E26" s="14" t="s">
        <v>10</v>
      </c>
      <c r="F26" s="14" t="s">
        <v>10</v>
      </c>
      <c r="G26" s="14" t="s">
        <v>10</v>
      </c>
      <c r="H26">
        <v>2</v>
      </c>
      <c r="I26">
        <v>2</v>
      </c>
      <c r="J26">
        <v>2</v>
      </c>
      <c r="K26">
        <v>2</v>
      </c>
      <c r="L26">
        <v>1</v>
      </c>
      <c r="M26">
        <v>1</v>
      </c>
      <c r="N26">
        <v>2</v>
      </c>
      <c r="O26">
        <v>2</v>
      </c>
      <c r="P26">
        <v>2</v>
      </c>
      <c r="Q26">
        <v>2</v>
      </c>
      <c r="R26">
        <v>2</v>
      </c>
      <c r="S26">
        <v>2</v>
      </c>
      <c r="T26">
        <v>2</v>
      </c>
      <c r="U26">
        <v>2</v>
      </c>
      <c r="V26" s="14" t="s">
        <v>10</v>
      </c>
      <c r="W26">
        <v>1</v>
      </c>
      <c r="X26">
        <v>1</v>
      </c>
      <c r="Y26">
        <v>2</v>
      </c>
      <c r="Z26">
        <v>2</v>
      </c>
      <c r="AA26">
        <v>2</v>
      </c>
      <c r="AB26">
        <v>2</v>
      </c>
      <c r="AC26">
        <v>2</v>
      </c>
      <c r="AD26">
        <v>2</v>
      </c>
      <c r="AE26">
        <v>2</v>
      </c>
      <c r="AF26">
        <v>2</v>
      </c>
      <c r="AG26">
        <v>1</v>
      </c>
      <c r="AH26">
        <v>2</v>
      </c>
      <c r="AI26">
        <v>2</v>
      </c>
      <c r="AJ26">
        <v>1</v>
      </c>
      <c r="AK26">
        <v>1</v>
      </c>
      <c r="AL26">
        <v>2</v>
      </c>
      <c r="AM26">
        <v>2</v>
      </c>
      <c r="AN26">
        <v>1</v>
      </c>
      <c r="AO26">
        <v>1</v>
      </c>
      <c r="AP26">
        <v>2</v>
      </c>
      <c r="AQ26">
        <v>2</v>
      </c>
      <c r="AR26">
        <v>2</v>
      </c>
      <c r="AS26">
        <v>2</v>
      </c>
      <c r="AT26">
        <v>2</v>
      </c>
      <c r="AU26">
        <v>2</v>
      </c>
      <c r="AV26">
        <v>2</v>
      </c>
      <c r="AW26">
        <v>2</v>
      </c>
      <c r="AX26">
        <v>2</v>
      </c>
      <c r="AY26">
        <v>2</v>
      </c>
      <c r="AZ26">
        <v>2</v>
      </c>
      <c r="BA26">
        <v>2</v>
      </c>
      <c r="BB26">
        <v>2</v>
      </c>
      <c r="BC26">
        <v>1</v>
      </c>
      <c r="BD26">
        <v>2</v>
      </c>
      <c r="BE26">
        <v>1</v>
      </c>
      <c r="BF26">
        <v>1</v>
      </c>
      <c r="BG26">
        <v>2</v>
      </c>
      <c r="BH26">
        <v>2</v>
      </c>
      <c r="BI26">
        <v>2</v>
      </c>
      <c r="BJ26">
        <v>2</v>
      </c>
      <c r="BK26">
        <v>2</v>
      </c>
      <c r="BL26">
        <v>2</v>
      </c>
      <c r="BM26">
        <v>2</v>
      </c>
      <c r="BN26">
        <v>2</v>
      </c>
      <c r="BO26">
        <v>2</v>
      </c>
      <c r="BP26">
        <v>2</v>
      </c>
      <c r="BQ26">
        <v>1</v>
      </c>
      <c r="BR26">
        <v>1</v>
      </c>
      <c r="BS26">
        <v>2</v>
      </c>
      <c r="BT26">
        <v>2</v>
      </c>
      <c r="BU26">
        <v>2</v>
      </c>
      <c r="BV26">
        <v>2</v>
      </c>
      <c r="BW26">
        <v>2</v>
      </c>
      <c r="BX26">
        <v>2</v>
      </c>
      <c r="BY26">
        <v>2</v>
      </c>
      <c r="BZ26">
        <v>2</v>
      </c>
      <c r="CA26">
        <v>2</v>
      </c>
      <c r="CB26">
        <v>2</v>
      </c>
      <c r="CC26">
        <v>2</v>
      </c>
      <c r="CD26">
        <v>1</v>
      </c>
      <c r="CE26">
        <v>1</v>
      </c>
      <c r="CF26">
        <v>2</v>
      </c>
      <c r="CG26">
        <v>1</v>
      </c>
      <c r="CH26">
        <v>2</v>
      </c>
      <c r="CI26">
        <v>1</v>
      </c>
      <c r="CJ26">
        <v>1</v>
      </c>
      <c r="CK26">
        <v>2</v>
      </c>
      <c r="CL26">
        <v>2</v>
      </c>
      <c r="CM26">
        <v>2</v>
      </c>
      <c r="CN26">
        <v>2</v>
      </c>
      <c r="CO26">
        <v>1</v>
      </c>
      <c r="CP26">
        <v>2</v>
      </c>
      <c r="CQ26">
        <v>2</v>
      </c>
      <c r="CR26">
        <v>2</v>
      </c>
      <c r="CS26">
        <v>2</v>
      </c>
      <c r="CT26">
        <v>2</v>
      </c>
      <c r="CU26">
        <v>2</v>
      </c>
      <c r="CV26">
        <v>2</v>
      </c>
      <c r="CW26">
        <v>1</v>
      </c>
      <c r="CX26">
        <v>1</v>
      </c>
      <c r="CY26" s="14" t="s">
        <v>10</v>
      </c>
      <c r="CZ26" s="14" t="s">
        <v>10</v>
      </c>
      <c r="DA26">
        <v>2</v>
      </c>
      <c r="DB26">
        <v>2</v>
      </c>
      <c r="DC26">
        <v>2</v>
      </c>
      <c r="DD26">
        <v>2</v>
      </c>
      <c r="DE26">
        <v>2</v>
      </c>
      <c r="DF26">
        <v>2</v>
      </c>
      <c r="DG26">
        <v>2</v>
      </c>
      <c r="DH26">
        <v>1</v>
      </c>
      <c r="DI26">
        <v>2</v>
      </c>
      <c r="DJ26">
        <v>2</v>
      </c>
      <c r="DK26">
        <v>2</v>
      </c>
      <c r="DL26">
        <v>1</v>
      </c>
      <c r="DM26">
        <v>2</v>
      </c>
      <c r="DN26">
        <v>1</v>
      </c>
      <c r="DO26">
        <v>1</v>
      </c>
      <c r="DP26">
        <v>1</v>
      </c>
      <c r="DQ26">
        <v>2</v>
      </c>
      <c r="DR26">
        <v>2</v>
      </c>
      <c r="DS26">
        <v>1</v>
      </c>
      <c r="DT26">
        <v>2</v>
      </c>
      <c r="DU26">
        <v>2</v>
      </c>
      <c r="DV26">
        <v>2</v>
      </c>
      <c r="DW26">
        <v>2</v>
      </c>
      <c r="DX26">
        <v>2</v>
      </c>
      <c r="DY26">
        <v>2</v>
      </c>
      <c r="DZ26">
        <v>2</v>
      </c>
      <c r="EA26">
        <v>1</v>
      </c>
      <c r="EB26">
        <v>1</v>
      </c>
      <c r="EC26">
        <v>2</v>
      </c>
      <c r="ED26">
        <v>2</v>
      </c>
      <c r="EE26">
        <v>2</v>
      </c>
      <c r="EF26">
        <v>2</v>
      </c>
      <c r="EG26" s="14" t="s">
        <v>10</v>
      </c>
      <c r="EH26">
        <v>2</v>
      </c>
      <c r="EI26">
        <v>2</v>
      </c>
      <c r="EJ26">
        <v>1</v>
      </c>
      <c r="EK26" s="14" t="s">
        <v>10</v>
      </c>
      <c r="EL26">
        <v>2</v>
      </c>
      <c r="EM26">
        <v>1</v>
      </c>
      <c r="EN26">
        <v>2</v>
      </c>
      <c r="EO26">
        <v>1</v>
      </c>
      <c r="EP26">
        <v>2</v>
      </c>
      <c r="EQ26">
        <v>1</v>
      </c>
      <c r="ER26">
        <v>2</v>
      </c>
      <c r="ES26">
        <v>2</v>
      </c>
      <c r="ET26">
        <v>2</v>
      </c>
      <c r="EU26">
        <v>2</v>
      </c>
      <c r="EV26">
        <v>2</v>
      </c>
      <c r="EW26">
        <v>1</v>
      </c>
      <c r="EX26">
        <v>2</v>
      </c>
      <c r="EY26">
        <v>2</v>
      </c>
      <c r="EZ26">
        <v>2</v>
      </c>
      <c r="FA26">
        <v>2</v>
      </c>
    </row>
    <row r="27" spans="1:157" x14ac:dyDescent="0.25">
      <c r="A27" s="4" t="s">
        <v>699</v>
      </c>
      <c r="B27" s="14" t="s">
        <v>10</v>
      </c>
      <c r="C27" s="14" t="s">
        <v>10</v>
      </c>
      <c r="D27" s="14" t="s">
        <v>10</v>
      </c>
      <c r="E27" s="14" t="s">
        <v>10</v>
      </c>
      <c r="F27" s="14" t="s">
        <v>10</v>
      </c>
      <c r="G27" s="14" t="s">
        <v>10</v>
      </c>
      <c r="H27">
        <v>1</v>
      </c>
      <c r="I27">
        <v>1</v>
      </c>
      <c r="J27">
        <v>1</v>
      </c>
      <c r="K27">
        <v>1</v>
      </c>
      <c r="L27">
        <v>1</v>
      </c>
      <c r="M27">
        <v>1</v>
      </c>
      <c r="N27">
        <v>1</v>
      </c>
      <c r="O27">
        <v>2</v>
      </c>
      <c r="P27">
        <v>1</v>
      </c>
      <c r="Q27">
        <v>2</v>
      </c>
      <c r="R27">
        <v>1</v>
      </c>
      <c r="S27">
        <v>1</v>
      </c>
      <c r="T27">
        <v>2</v>
      </c>
      <c r="U27">
        <v>1</v>
      </c>
      <c r="V27" s="14" t="s">
        <v>10</v>
      </c>
      <c r="W27">
        <v>1</v>
      </c>
      <c r="X27">
        <v>1</v>
      </c>
      <c r="Y27">
        <v>1</v>
      </c>
      <c r="Z27">
        <v>1</v>
      </c>
      <c r="AA27">
        <v>1</v>
      </c>
      <c r="AB27">
        <v>2</v>
      </c>
      <c r="AC27">
        <v>1</v>
      </c>
      <c r="AD27">
        <v>1</v>
      </c>
      <c r="AE27">
        <v>1</v>
      </c>
      <c r="AF27">
        <v>1</v>
      </c>
      <c r="AG27">
        <v>1</v>
      </c>
      <c r="AH27">
        <v>1</v>
      </c>
      <c r="AI27">
        <v>1</v>
      </c>
      <c r="AJ27">
        <v>1</v>
      </c>
      <c r="AK27">
        <v>1</v>
      </c>
      <c r="AL27">
        <v>1</v>
      </c>
      <c r="AM27">
        <v>1</v>
      </c>
      <c r="AN27">
        <v>1</v>
      </c>
      <c r="AO27">
        <v>1</v>
      </c>
      <c r="AP27">
        <v>1</v>
      </c>
      <c r="AQ27">
        <v>1</v>
      </c>
      <c r="AR27">
        <v>1</v>
      </c>
      <c r="AS27">
        <v>1</v>
      </c>
      <c r="AT27">
        <v>1</v>
      </c>
      <c r="AU27">
        <v>1</v>
      </c>
      <c r="AV27">
        <v>1</v>
      </c>
      <c r="AW27">
        <v>1</v>
      </c>
      <c r="AX27">
        <v>1</v>
      </c>
      <c r="AY27">
        <v>1</v>
      </c>
      <c r="AZ27">
        <v>1</v>
      </c>
      <c r="BA27">
        <v>1</v>
      </c>
      <c r="BB27">
        <v>1</v>
      </c>
      <c r="BC27">
        <v>1</v>
      </c>
      <c r="BD27">
        <v>1</v>
      </c>
      <c r="BE27">
        <v>1</v>
      </c>
      <c r="BF27">
        <v>1</v>
      </c>
      <c r="BG27">
        <v>1</v>
      </c>
      <c r="BH27">
        <v>1</v>
      </c>
      <c r="BI27">
        <v>1</v>
      </c>
      <c r="BJ27">
        <v>1</v>
      </c>
      <c r="BK27">
        <v>1</v>
      </c>
      <c r="BL27">
        <v>1</v>
      </c>
      <c r="BM27">
        <v>1</v>
      </c>
      <c r="BN27">
        <v>1</v>
      </c>
      <c r="BO27">
        <v>1</v>
      </c>
      <c r="BP27">
        <v>1</v>
      </c>
      <c r="BQ27">
        <v>1</v>
      </c>
      <c r="BR27">
        <v>1</v>
      </c>
      <c r="BS27">
        <v>1</v>
      </c>
      <c r="BT27">
        <v>1</v>
      </c>
      <c r="BU27">
        <v>1</v>
      </c>
      <c r="BV27">
        <v>1</v>
      </c>
      <c r="BW27">
        <v>1</v>
      </c>
      <c r="BX27">
        <v>1</v>
      </c>
      <c r="BY27">
        <v>1</v>
      </c>
      <c r="BZ27">
        <v>1</v>
      </c>
      <c r="CA27">
        <v>1</v>
      </c>
      <c r="CB27">
        <v>1</v>
      </c>
      <c r="CC27">
        <v>1</v>
      </c>
      <c r="CD27">
        <v>1</v>
      </c>
      <c r="CE27">
        <v>1</v>
      </c>
      <c r="CF27">
        <v>1</v>
      </c>
      <c r="CG27">
        <v>1</v>
      </c>
      <c r="CH27">
        <v>1</v>
      </c>
      <c r="CI27">
        <v>1</v>
      </c>
      <c r="CJ27">
        <v>1</v>
      </c>
      <c r="CK27">
        <v>1</v>
      </c>
      <c r="CL27">
        <v>1</v>
      </c>
      <c r="CM27">
        <v>1</v>
      </c>
      <c r="CN27">
        <v>1</v>
      </c>
      <c r="CO27">
        <v>1</v>
      </c>
      <c r="CP27">
        <v>1</v>
      </c>
      <c r="CQ27">
        <v>1</v>
      </c>
      <c r="CR27">
        <v>1</v>
      </c>
      <c r="CS27">
        <v>1</v>
      </c>
      <c r="CT27">
        <v>1</v>
      </c>
      <c r="CU27">
        <v>1</v>
      </c>
      <c r="CV27">
        <v>1</v>
      </c>
      <c r="CW27">
        <v>1</v>
      </c>
      <c r="CX27">
        <v>1</v>
      </c>
      <c r="CY27" s="14" t="s">
        <v>10</v>
      </c>
      <c r="CZ27" s="14" t="s">
        <v>10</v>
      </c>
      <c r="DA27">
        <v>2</v>
      </c>
      <c r="DB27">
        <v>1</v>
      </c>
      <c r="DC27">
        <v>2</v>
      </c>
      <c r="DD27">
        <v>1</v>
      </c>
      <c r="DE27">
        <v>1</v>
      </c>
      <c r="DF27">
        <v>1</v>
      </c>
      <c r="DG27">
        <v>1</v>
      </c>
      <c r="DH27">
        <v>1</v>
      </c>
      <c r="DI27">
        <v>1</v>
      </c>
      <c r="DJ27">
        <v>1</v>
      </c>
      <c r="DK27">
        <v>1</v>
      </c>
      <c r="DL27">
        <v>1</v>
      </c>
      <c r="DM27">
        <v>1</v>
      </c>
      <c r="DN27">
        <v>1</v>
      </c>
      <c r="DO27">
        <v>1</v>
      </c>
      <c r="DP27">
        <v>1</v>
      </c>
      <c r="DQ27">
        <v>1</v>
      </c>
      <c r="DR27">
        <v>1</v>
      </c>
      <c r="DS27">
        <v>1</v>
      </c>
      <c r="DT27">
        <v>1</v>
      </c>
      <c r="DU27">
        <v>1</v>
      </c>
      <c r="DV27">
        <v>1</v>
      </c>
      <c r="DW27">
        <v>1</v>
      </c>
      <c r="DX27">
        <v>1</v>
      </c>
      <c r="DY27">
        <v>1</v>
      </c>
      <c r="DZ27">
        <v>1</v>
      </c>
      <c r="EA27">
        <v>1</v>
      </c>
      <c r="EB27">
        <v>1</v>
      </c>
      <c r="EC27">
        <v>1</v>
      </c>
      <c r="ED27">
        <v>1</v>
      </c>
      <c r="EE27">
        <v>1</v>
      </c>
      <c r="EF27">
        <v>1</v>
      </c>
      <c r="EG27" s="14" t="s">
        <v>10</v>
      </c>
      <c r="EH27">
        <v>1</v>
      </c>
      <c r="EI27">
        <v>1</v>
      </c>
      <c r="EJ27">
        <v>1</v>
      </c>
      <c r="EK27" s="14" t="s">
        <v>10</v>
      </c>
      <c r="EL27">
        <v>1</v>
      </c>
      <c r="EM27">
        <v>1</v>
      </c>
      <c r="EN27">
        <v>1</v>
      </c>
      <c r="EO27">
        <v>1</v>
      </c>
      <c r="EP27">
        <v>1</v>
      </c>
      <c r="EQ27">
        <v>1</v>
      </c>
      <c r="ER27">
        <v>1</v>
      </c>
      <c r="ES27">
        <v>1</v>
      </c>
      <c r="ET27">
        <v>1</v>
      </c>
      <c r="EU27">
        <v>2</v>
      </c>
      <c r="EV27">
        <v>1</v>
      </c>
      <c r="EW27">
        <v>1</v>
      </c>
      <c r="EX27">
        <v>1</v>
      </c>
      <c r="EY27">
        <v>1</v>
      </c>
      <c r="EZ27">
        <v>1</v>
      </c>
      <c r="FA27">
        <v>1</v>
      </c>
    </row>
    <row r="28" spans="1:157" x14ac:dyDescent="0.25">
      <c r="A28" s="4" t="s">
        <v>700</v>
      </c>
      <c r="B28" s="14" t="s">
        <v>10</v>
      </c>
      <c r="C28" s="14" t="s">
        <v>10</v>
      </c>
      <c r="D28" s="14" t="s">
        <v>10</v>
      </c>
      <c r="E28" s="14" t="s">
        <v>10</v>
      </c>
      <c r="F28" s="14" t="s">
        <v>10</v>
      </c>
      <c r="G28" s="14" t="s">
        <v>10</v>
      </c>
      <c r="H28">
        <v>2</v>
      </c>
      <c r="I28">
        <v>2</v>
      </c>
      <c r="J28">
        <v>2</v>
      </c>
      <c r="K28">
        <v>2</v>
      </c>
      <c r="L28">
        <v>2</v>
      </c>
      <c r="M28">
        <v>2</v>
      </c>
      <c r="N28">
        <v>2</v>
      </c>
      <c r="O28">
        <v>2</v>
      </c>
      <c r="P28">
        <v>2</v>
      </c>
      <c r="Q28">
        <v>2</v>
      </c>
      <c r="R28">
        <v>2</v>
      </c>
      <c r="S28">
        <v>2</v>
      </c>
      <c r="T28">
        <v>2</v>
      </c>
      <c r="U28">
        <v>2</v>
      </c>
      <c r="V28" s="14" t="s">
        <v>10</v>
      </c>
      <c r="W28">
        <v>2</v>
      </c>
      <c r="X28">
        <v>2</v>
      </c>
      <c r="Y28">
        <v>2</v>
      </c>
      <c r="Z28">
        <v>2</v>
      </c>
      <c r="AA28">
        <v>2</v>
      </c>
      <c r="AB28">
        <v>2</v>
      </c>
      <c r="AC28">
        <v>2</v>
      </c>
      <c r="AD28">
        <v>2</v>
      </c>
      <c r="AE28">
        <v>2</v>
      </c>
      <c r="AF28">
        <v>2</v>
      </c>
      <c r="AG28">
        <v>2</v>
      </c>
      <c r="AH28">
        <v>2</v>
      </c>
      <c r="AI28">
        <v>2</v>
      </c>
      <c r="AJ28">
        <v>2</v>
      </c>
      <c r="AK28">
        <v>2</v>
      </c>
      <c r="AL28">
        <v>2</v>
      </c>
      <c r="AM28">
        <v>2</v>
      </c>
      <c r="AN28">
        <v>1</v>
      </c>
      <c r="AO28">
        <v>1</v>
      </c>
      <c r="AP28">
        <v>2</v>
      </c>
      <c r="AQ28">
        <v>2</v>
      </c>
      <c r="AR28">
        <v>2</v>
      </c>
      <c r="AS28">
        <v>2</v>
      </c>
      <c r="AT28">
        <v>2</v>
      </c>
      <c r="AU28">
        <v>2</v>
      </c>
      <c r="AV28">
        <v>2</v>
      </c>
      <c r="AW28">
        <v>2</v>
      </c>
      <c r="AX28">
        <v>2</v>
      </c>
      <c r="AY28">
        <v>2</v>
      </c>
      <c r="AZ28">
        <v>2</v>
      </c>
      <c r="BA28">
        <v>2</v>
      </c>
      <c r="BB28">
        <v>2</v>
      </c>
      <c r="BC28">
        <v>2</v>
      </c>
      <c r="BD28">
        <v>2</v>
      </c>
      <c r="BE28">
        <v>2</v>
      </c>
      <c r="BF28">
        <v>2</v>
      </c>
      <c r="BG28">
        <v>2</v>
      </c>
      <c r="BH28">
        <v>2</v>
      </c>
      <c r="BI28">
        <v>2</v>
      </c>
      <c r="BJ28">
        <v>2</v>
      </c>
      <c r="BK28">
        <v>2</v>
      </c>
      <c r="BL28">
        <v>2</v>
      </c>
      <c r="BM28">
        <v>2</v>
      </c>
      <c r="BN28">
        <v>2</v>
      </c>
      <c r="BO28">
        <v>2</v>
      </c>
      <c r="BP28">
        <v>2</v>
      </c>
      <c r="BQ28">
        <v>2</v>
      </c>
      <c r="BR28">
        <v>2</v>
      </c>
      <c r="BS28">
        <v>2</v>
      </c>
      <c r="BT28">
        <v>2</v>
      </c>
      <c r="BU28">
        <v>2</v>
      </c>
      <c r="BV28">
        <v>2</v>
      </c>
      <c r="BW28">
        <v>2</v>
      </c>
      <c r="BX28">
        <v>2</v>
      </c>
      <c r="BY28">
        <v>2</v>
      </c>
      <c r="BZ28">
        <v>2</v>
      </c>
      <c r="CA28">
        <v>2</v>
      </c>
      <c r="CB28">
        <v>2</v>
      </c>
      <c r="CC28">
        <v>2</v>
      </c>
      <c r="CD28">
        <v>2</v>
      </c>
      <c r="CE28">
        <v>2</v>
      </c>
      <c r="CF28">
        <v>2</v>
      </c>
      <c r="CG28">
        <v>2</v>
      </c>
      <c r="CH28">
        <v>2</v>
      </c>
      <c r="CI28">
        <v>2</v>
      </c>
      <c r="CJ28">
        <v>1</v>
      </c>
      <c r="CK28">
        <v>2</v>
      </c>
      <c r="CL28">
        <v>2</v>
      </c>
      <c r="CM28">
        <v>2</v>
      </c>
      <c r="CN28">
        <v>2</v>
      </c>
      <c r="CO28">
        <v>2</v>
      </c>
      <c r="CP28">
        <v>2</v>
      </c>
      <c r="CQ28">
        <v>2</v>
      </c>
      <c r="CR28">
        <v>2</v>
      </c>
      <c r="CS28">
        <v>2</v>
      </c>
      <c r="CT28">
        <v>2</v>
      </c>
      <c r="CU28">
        <v>2</v>
      </c>
      <c r="CV28">
        <v>2</v>
      </c>
      <c r="CW28">
        <v>2</v>
      </c>
      <c r="CX28">
        <v>1</v>
      </c>
      <c r="CY28" s="14" t="s">
        <v>10</v>
      </c>
      <c r="CZ28" s="14" t="s">
        <v>10</v>
      </c>
      <c r="DA28">
        <v>2</v>
      </c>
      <c r="DB28">
        <v>2</v>
      </c>
      <c r="DC28">
        <v>2</v>
      </c>
      <c r="DD28">
        <v>2</v>
      </c>
      <c r="DE28">
        <v>2</v>
      </c>
      <c r="DF28">
        <v>2</v>
      </c>
      <c r="DG28">
        <v>2</v>
      </c>
      <c r="DH28">
        <v>2</v>
      </c>
      <c r="DI28">
        <v>2</v>
      </c>
      <c r="DJ28">
        <v>2</v>
      </c>
      <c r="DK28">
        <v>2</v>
      </c>
      <c r="DL28">
        <v>2</v>
      </c>
      <c r="DM28">
        <v>2</v>
      </c>
      <c r="DN28">
        <v>2</v>
      </c>
      <c r="DO28">
        <v>2</v>
      </c>
      <c r="DP28">
        <v>2</v>
      </c>
      <c r="DQ28">
        <v>2</v>
      </c>
      <c r="DR28">
        <v>2</v>
      </c>
      <c r="DS28">
        <v>2</v>
      </c>
      <c r="DT28">
        <v>2</v>
      </c>
      <c r="DU28">
        <v>2</v>
      </c>
      <c r="DV28">
        <v>2</v>
      </c>
      <c r="DW28">
        <v>2</v>
      </c>
      <c r="DX28">
        <v>2</v>
      </c>
      <c r="DY28">
        <v>2</v>
      </c>
      <c r="DZ28">
        <v>2</v>
      </c>
      <c r="EA28">
        <v>2</v>
      </c>
      <c r="EB28">
        <v>2</v>
      </c>
      <c r="EC28">
        <v>2</v>
      </c>
      <c r="ED28">
        <v>2</v>
      </c>
      <c r="EE28">
        <v>2</v>
      </c>
      <c r="EF28">
        <v>2</v>
      </c>
      <c r="EG28" s="14" t="s">
        <v>10</v>
      </c>
      <c r="EH28">
        <v>2</v>
      </c>
      <c r="EI28">
        <v>2</v>
      </c>
      <c r="EJ28">
        <v>2</v>
      </c>
      <c r="EK28" s="14" t="s">
        <v>10</v>
      </c>
      <c r="EL28">
        <v>2</v>
      </c>
      <c r="EM28">
        <v>2</v>
      </c>
      <c r="EN28">
        <v>2</v>
      </c>
      <c r="EO28">
        <v>2</v>
      </c>
      <c r="EP28">
        <v>2</v>
      </c>
      <c r="EQ28">
        <v>2</v>
      </c>
      <c r="ER28">
        <v>2</v>
      </c>
      <c r="ES28">
        <v>2</v>
      </c>
      <c r="ET28">
        <v>2</v>
      </c>
      <c r="EU28">
        <v>2</v>
      </c>
      <c r="EV28">
        <v>2</v>
      </c>
      <c r="EW28">
        <v>2</v>
      </c>
      <c r="EX28">
        <v>2</v>
      </c>
      <c r="EY28">
        <v>2</v>
      </c>
      <c r="EZ28">
        <v>2</v>
      </c>
      <c r="FA28">
        <v>2</v>
      </c>
    </row>
    <row r="29" spans="1:157" x14ac:dyDescent="0.25">
      <c r="A29" s="4" t="s">
        <v>1008</v>
      </c>
      <c r="B29" s="14" t="s">
        <v>10</v>
      </c>
      <c r="C29" s="14" t="s">
        <v>10</v>
      </c>
      <c r="D29" s="14" t="s">
        <v>10</v>
      </c>
      <c r="E29" s="14" t="s">
        <v>10</v>
      </c>
      <c r="F29" s="14" t="s">
        <v>10</v>
      </c>
      <c r="G29" s="14" t="s">
        <v>10</v>
      </c>
      <c r="H29">
        <f t="shared" ref="H29:BS29" si="0">COUNT(H2:H28)</f>
        <v>27</v>
      </c>
      <c r="I29">
        <f t="shared" si="0"/>
        <v>27</v>
      </c>
      <c r="J29">
        <f t="shared" si="0"/>
        <v>27</v>
      </c>
      <c r="K29">
        <f t="shared" si="0"/>
        <v>26</v>
      </c>
      <c r="L29">
        <f t="shared" si="0"/>
        <v>27</v>
      </c>
      <c r="M29">
        <f t="shared" si="0"/>
        <v>27</v>
      </c>
      <c r="N29">
        <f t="shared" si="0"/>
        <v>27</v>
      </c>
      <c r="O29">
        <f t="shared" si="0"/>
        <v>27</v>
      </c>
      <c r="P29">
        <f t="shared" si="0"/>
        <v>27</v>
      </c>
      <c r="Q29">
        <f t="shared" si="0"/>
        <v>27</v>
      </c>
      <c r="R29">
        <f t="shared" si="0"/>
        <v>27</v>
      </c>
      <c r="S29">
        <f t="shared" si="0"/>
        <v>27</v>
      </c>
      <c r="T29">
        <f t="shared" si="0"/>
        <v>27</v>
      </c>
      <c r="U29">
        <f t="shared" si="0"/>
        <v>27</v>
      </c>
      <c r="V29" s="14" t="s">
        <v>10</v>
      </c>
      <c r="W29">
        <f t="shared" si="0"/>
        <v>27</v>
      </c>
      <c r="X29">
        <f t="shared" si="0"/>
        <v>27</v>
      </c>
      <c r="Y29">
        <f t="shared" si="0"/>
        <v>27</v>
      </c>
      <c r="Z29">
        <f t="shared" si="0"/>
        <v>27</v>
      </c>
      <c r="AA29">
        <f t="shared" si="0"/>
        <v>27</v>
      </c>
      <c r="AB29">
        <f t="shared" si="0"/>
        <v>26</v>
      </c>
      <c r="AC29">
        <f t="shared" si="0"/>
        <v>27</v>
      </c>
      <c r="AD29">
        <f t="shared" si="0"/>
        <v>27</v>
      </c>
      <c r="AE29">
        <f t="shared" si="0"/>
        <v>27</v>
      </c>
      <c r="AF29">
        <f t="shared" si="0"/>
        <v>27</v>
      </c>
      <c r="AG29">
        <f t="shared" si="0"/>
        <v>27</v>
      </c>
      <c r="AH29">
        <f t="shared" si="0"/>
        <v>27</v>
      </c>
      <c r="AI29">
        <f t="shared" si="0"/>
        <v>27</v>
      </c>
      <c r="AJ29">
        <f t="shared" si="0"/>
        <v>27</v>
      </c>
      <c r="AK29">
        <f t="shared" si="0"/>
        <v>27</v>
      </c>
      <c r="AL29">
        <f t="shared" si="0"/>
        <v>27</v>
      </c>
      <c r="AM29">
        <f t="shared" si="0"/>
        <v>27</v>
      </c>
      <c r="AN29">
        <f t="shared" si="0"/>
        <v>27</v>
      </c>
      <c r="AO29">
        <f t="shared" si="0"/>
        <v>27</v>
      </c>
      <c r="AP29">
        <f t="shared" si="0"/>
        <v>27</v>
      </c>
      <c r="AQ29">
        <f t="shared" si="0"/>
        <v>27</v>
      </c>
      <c r="AR29">
        <f t="shared" si="0"/>
        <v>27</v>
      </c>
      <c r="AS29">
        <f t="shared" si="0"/>
        <v>27</v>
      </c>
      <c r="AT29">
        <f t="shared" si="0"/>
        <v>27</v>
      </c>
      <c r="AU29">
        <f t="shared" si="0"/>
        <v>27</v>
      </c>
      <c r="AV29">
        <f t="shared" si="0"/>
        <v>27</v>
      </c>
      <c r="AW29">
        <f t="shared" si="0"/>
        <v>27</v>
      </c>
      <c r="AX29">
        <f t="shared" si="0"/>
        <v>27</v>
      </c>
      <c r="AY29">
        <f t="shared" si="0"/>
        <v>27</v>
      </c>
      <c r="AZ29">
        <f t="shared" si="0"/>
        <v>27</v>
      </c>
      <c r="BA29">
        <f t="shared" si="0"/>
        <v>27</v>
      </c>
      <c r="BB29">
        <f t="shared" si="0"/>
        <v>27</v>
      </c>
      <c r="BC29">
        <f t="shared" si="0"/>
        <v>27</v>
      </c>
      <c r="BD29">
        <f t="shared" si="0"/>
        <v>27</v>
      </c>
      <c r="BE29">
        <f t="shared" si="0"/>
        <v>27</v>
      </c>
      <c r="BF29">
        <f t="shared" si="0"/>
        <v>27</v>
      </c>
      <c r="BG29">
        <f t="shared" si="0"/>
        <v>27</v>
      </c>
      <c r="BH29">
        <f t="shared" si="0"/>
        <v>27</v>
      </c>
      <c r="BI29">
        <f t="shared" si="0"/>
        <v>27</v>
      </c>
      <c r="BJ29">
        <f t="shared" si="0"/>
        <v>27</v>
      </c>
      <c r="BK29">
        <f t="shared" si="0"/>
        <v>27</v>
      </c>
      <c r="BL29">
        <f t="shared" si="0"/>
        <v>27</v>
      </c>
      <c r="BM29">
        <f t="shared" si="0"/>
        <v>27</v>
      </c>
      <c r="BN29">
        <f t="shared" si="0"/>
        <v>27</v>
      </c>
      <c r="BO29">
        <f t="shared" si="0"/>
        <v>27</v>
      </c>
      <c r="BP29">
        <f t="shared" si="0"/>
        <v>27</v>
      </c>
      <c r="BQ29">
        <f t="shared" si="0"/>
        <v>27</v>
      </c>
      <c r="BR29">
        <f t="shared" si="0"/>
        <v>27</v>
      </c>
      <c r="BS29">
        <f t="shared" si="0"/>
        <v>27</v>
      </c>
      <c r="BT29">
        <f t="shared" ref="BT29:EE29" si="1">COUNT(BT2:BT28)</f>
        <v>27</v>
      </c>
      <c r="BU29">
        <f t="shared" si="1"/>
        <v>27</v>
      </c>
      <c r="BV29">
        <f t="shared" si="1"/>
        <v>27</v>
      </c>
      <c r="BW29">
        <f t="shared" si="1"/>
        <v>27</v>
      </c>
      <c r="BX29">
        <f t="shared" si="1"/>
        <v>27</v>
      </c>
      <c r="BY29">
        <f t="shared" si="1"/>
        <v>27</v>
      </c>
      <c r="BZ29">
        <f t="shared" si="1"/>
        <v>27</v>
      </c>
      <c r="CA29">
        <f t="shared" si="1"/>
        <v>27</v>
      </c>
      <c r="CB29">
        <f t="shared" si="1"/>
        <v>27</v>
      </c>
      <c r="CC29">
        <f t="shared" si="1"/>
        <v>27</v>
      </c>
      <c r="CD29">
        <f t="shared" si="1"/>
        <v>27</v>
      </c>
      <c r="CE29">
        <f t="shared" si="1"/>
        <v>27</v>
      </c>
      <c r="CF29">
        <f t="shared" si="1"/>
        <v>27</v>
      </c>
      <c r="CG29">
        <f t="shared" si="1"/>
        <v>27</v>
      </c>
      <c r="CH29">
        <f t="shared" si="1"/>
        <v>27</v>
      </c>
      <c r="CI29">
        <f t="shared" si="1"/>
        <v>27</v>
      </c>
      <c r="CJ29">
        <f t="shared" si="1"/>
        <v>27</v>
      </c>
      <c r="CK29">
        <f t="shared" si="1"/>
        <v>27</v>
      </c>
      <c r="CL29">
        <f t="shared" si="1"/>
        <v>27</v>
      </c>
      <c r="CM29">
        <f t="shared" si="1"/>
        <v>27</v>
      </c>
      <c r="CN29">
        <f t="shared" si="1"/>
        <v>27</v>
      </c>
      <c r="CO29">
        <f t="shared" si="1"/>
        <v>27</v>
      </c>
      <c r="CP29">
        <f t="shared" si="1"/>
        <v>27</v>
      </c>
      <c r="CQ29">
        <f t="shared" si="1"/>
        <v>27</v>
      </c>
      <c r="CR29">
        <f t="shared" si="1"/>
        <v>27</v>
      </c>
      <c r="CS29">
        <f t="shared" si="1"/>
        <v>27</v>
      </c>
      <c r="CT29">
        <f t="shared" si="1"/>
        <v>27</v>
      </c>
      <c r="CU29">
        <f t="shared" si="1"/>
        <v>26</v>
      </c>
      <c r="CV29">
        <f t="shared" si="1"/>
        <v>27</v>
      </c>
      <c r="CW29">
        <f t="shared" si="1"/>
        <v>27</v>
      </c>
      <c r="CX29">
        <f t="shared" si="1"/>
        <v>27</v>
      </c>
      <c r="CY29" s="14" t="s">
        <v>10</v>
      </c>
      <c r="CZ29" s="14" t="s">
        <v>10</v>
      </c>
      <c r="DA29">
        <f t="shared" si="1"/>
        <v>27</v>
      </c>
      <c r="DB29">
        <f t="shared" si="1"/>
        <v>27</v>
      </c>
      <c r="DC29">
        <f t="shared" si="1"/>
        <v>27</v>
      </c>
      <c r="DD29">
        <f t="shared" si="1"/>
        <v>27</v>
      </c>
      <c r="DE29">
        <f t="shared" si="1"/>
        <v>27</v>
      </c>
      <c r="DF29">
        <f t="shared" si="1"/>
        <v>27</v>
      </c>
      <c r="DG29">
        <f t="shared" si="1"/>
        <v>27</v>
      </c>
      <c r="DH29">
        <f t="shared" si="1"/>
        <v>27</v>
      </c>
      <c r="DI29">
        <f t="shared" si="1"/>
        <v>27</v>
      </c>
      <c r="DJ29">
        <f t="shared" si="1"/>
        <v>27</v>
      </c>
      <c r="DK29">
        <f t="shared" si="1"/>
        <v>27</v>
      </c>
      <c r="DL29">
        <f t="shared" si="1"/>
        <v>27</v>
      </c>
      <c r="DM29">
        <f t="shared" si="1"/>
        <v>27</v>
      </c>
      <c r="DN29">
        <f t="shared" si="1"/>
        <v>27</v>
      </c>
      <c r="DO29">
        <f t="shared" si="1"/>
        <v>27</v>
      </c>
      <c r="DP29">
        <f t="shared" si="1"/>
        <v>27</v>
      </c>
      <c r="DQ29">
        <f t="shared" si="1"/>
        <v>27</v>
      </c>
      <c r="DR29">
        <f t="shared" si="1"/>
        <v>27</v>
      </c>
      <c r="DS29">
        <f t="shared" si="1"/>
        <v>27</v>
      </c>
      <c r="DT29">
        <f t="shared" si="1"/>
        <v>27</v>
      </c>
      <c r="DU29">
        <f t="shared" si="1"/>
        <v>27</v>
      </c>
      <c r="DV29">
        <f t="shared" si="1"/>
        <v>27</v>
      </c>
      <c r="DW29">
        <f t="shared" si="1"/>
        <v>27</v>
      </c>
      <c r="DX29">
        <f t="shared" si="1"/>
        <v>27</v>
      </c>
      <c r="DY29">
        <f t="shared" si="1"/>
        <v>27</v>
      </c>
      <c r="DZ29">
        <f t="shared" si="1"/>
        <v>27</v>
      </c>
      <c r="EA29">
        <f t="shared" si="1"/>
        <v>27</v>
      </c>
      <c r="EB29">
        <f t="shared" si="1"/>
        <v>27</v>
      </c>
      <c r="EC29">
        <f t="shared" si="1"/>
        <v>27</v>
      </c>
      <c r="ED29">
        <f t="shared" si="1"/>
        <v>27</v>
      </c>
      <c r="EE29">
        <f t="shared" si="1"/>
        <v>27</v>
      </c>
      <c r="EF29">
        <f t="shared" ref="EF29:FA29" si="2">COUNT(EF2:EF28)</f>
        <v>27</v>
      </c>
      <c r="EG29" s="14" t="s">
        <v>10</v>
      </c>
      <c r="EH29">
        <f t="shared" si="2"/>
        <v>27</v>
      </c>
      <c r="EI29">
        <f t="shared" si="2"/>
        <v>27</v>
      </c>
      <c r="EJ29">
        <f t="shared" si="2"/>
        <v>26</v>
      </c>
      <c r="EK29" s="14" t="s">
        <v>10</v>
      </c>
      <c r="EL29">
        <f t="shared" si="2"/>
        <v>27</v>
      </c>
      <c r="EM29">
        <f t="shared" si="2"/>
        <v>27</v>
      </c>
      <c r="EN29">
        <f t="shared" si="2"/>
        <v>27</v>
      </c>
      <c r="EO29">
        <f t="shared" si="2"/>
        <v>27</v>
      </c>
      <c r="EP29">
        <f t="shared" si="2"/>
        <v>27</v>
      </c>
      <c r="EQ29">
        <f t="shared" si="2"/>
        <v>27</v>
      </c>
      <c r="ER29">
        <f t="shared" si="2"/>
        <v>27</v>
      </c>
      <c r="ES29">
        <f t="shared" si="2"/>
        <v>27</v>
      </c>
      <c r="ET29">
        <f t="shared" si="2"/>
        <v>27</v>
      </c>
      <c r="EU29">
        <f t="shared" si="2"/>
        <v>27</v>
      </c>
      <c r="EV29">
        <f t="shared" si="2"/>
        <v>27</v>
      </c>
      <c r="EW29">
        <f t="shared" si="2"/>
        <v>27</v>
      </c>
      <c r="EX29">
        <f t="shared" si="2"/>
        <v>27</v>
      </c>
      <c r="EY29">
        <f t="shared" si="2"/>
        <v>27</v>
      </c>
      <c r="EZ29">
        <f t="shared" si="2"/>
        <v>27</v>
      </c>
      <c r="FA29">
        <f t="shared" si="2"/>
        <v>27</v>
      </c>
    </row>
    <row r="30" spans="1:157" x14ac:dyDescent="0.25">
      <c r="A30" s="5" t="str">
        <f>_xlfn.CONCAT(A2,"_for_xlsx")</f>
        <v>mc1_for_xlsx</v>
      </c>
      <c r="B30" s="14" t="s">
        <v>10</v>
      </c>
      <c r="C30" s="14" t="s">
        <v>10</v>
      </c>
      <c r="D30" s="14" t="s">
        <v>10</v>
      </c>
      <c r="E30" s="14" t="s">
        <v>10</v>
      </c>
      <c r="F30" s="14" t="s">
        <v>10</v>
      </c>
      <c r="G30" s="14" t="s">
        <v>10</v>
      </c>
      <c r="H30" s="5">
        <f t="shared" ref="H30:BS34" si="3">IF(H2=".",".",H2-1)</f>
        <v>0</v>
      </c>
      <c r="I30" s="5">
        <f t="shared" si="3"/>
        <v>0</v>
      </c>
      <c r="J30" s="5">
        <f t="shared" si="3"/>
        <v>0</v>
      </c>
      <c r="K30" s="5">
        <f t="shared" si="3"/>
        <v>0</v>
      </c>
      <c r="L30" s="5">
        <f t="shared" si="3"/>
        <v>0</v>
      </c>
      <c r="M30" s="5">
        <f t="shared" si="3"/>
        <v>0</v>
      </c>
      <c r="N30" s="5">
        <f t="shared" si="3"/>
        <v>0</v>
      </c>
      <c r="O30" s="5">
        <f t="shared" si="3"/>
        <v>1</v>
      </c>
      <c r="P30" s="5">
        <f t="shared" si="3"/>
        <v>0</v>
      </c>
      <c r="Q30" s="5">
        <f t="shared" si="3"/>
        <v>1</v>
      </c>
      <c r="R30" s="5">
        <f t="shared" si="3"/>
        <v>0</v>
      </c>
      <c r="S30" s="5">
        <f t="shared" si="3"/>
        <v>0</v>
      </c>
      <c r="T30" s="5">
        <f t="shared" si="3"/>
        <v>1</v>
      </c>
      <c r="U30" s="5">
        <f t="shared" si="3"/>
        <v>0</v>
      </c>
      <c r="V30" s="14" t="s">
        <v>10</v>
      </c>
      <c r="W30" s="5">
        <f t="shared" si="3"/>
        <v>0</v>
      </c>
      <c r="X30" s="5">
        <f t="shared" si="3"/>
        <v>0</v>
      </c>
      <c r="Y30" s="5">
        <f t="shared" si="3"/>
        <v>0</v>
      </c>
      <c r="Z30" s="5">
        <f t="shared" si="3"/>
        <v>0</v>
      </c>
      <c r="AA30" s="5">
        <f t="shared" si="3"/>
        <v>0</v>
      </c>
      <c r="AB30" s="5">
        <f t="shared" si="3"/>
        <v>1</v>
      </c>
      <c r="AC30" s="5">
        <f t="shared" si="3"/>
        <v>0</v>
      </c>
      <c r="AD30" s="5">
        <f t="shared" si="3"/>
        <v>0</v>
      </c>
      <c r="AE30" s="5">
        <f t="shared" si="3"/>
        <v>0</v>
      </c>
      <c r="AF30" s="5">
        <f t="shared" si="3"/>
        <v>0</v>
      </c>
      <c r="AG30" s="5">
        <f t="shared" si="3"/>
        <v>0</v>
      </c>
      <c r="AH30" s="5">
        <f t="shared" si="3"/>
        <v>0</v>
      </c>
      <c r="AI30" s="5">
        <f t="shared" si="3"/>
        <v>0</v>
      </c>
      <c r="AJ30" s="5">
        <f t="shared" si="3"/>
        <v>0</v>
      </c>
      <c r="AK30" s="5">
        <f t="shared" si="3"/>
        <v>0</v>
      </c>
      <c r="AL30" s="5">
        <f t="shared" si="3"/>
        <v>0</v>
      </c>
      <c r="AM30" s="5">
        <f t="shared" si="3"/>
        <v>0</v>
      </c>
      <c r="AN30" s="5">
        <f t="shared" si="3"/>
        <v>0</v>
      </c>
      <c r="AO30" s="5">
        <f t="shared" si="3"/>
        <v>0</v>
      </c>
      <c r="AP30" s="5">
        <f t="shared" si="3"/>
        <v>0</v>
      </c>
      <c r="AQ30" s="5">
        <f t="shared" si="3"/>
        <v>0</v>
      </c>
      <c r="AR30" s="5">
        <f t="shared" si="3"/>
        <v>0</v>
      </c>
      <c r="AS30" s="5">
        <f t="shared" si="3"/>
        <v>0</v>
      </c>
      <c r="AT30" s="5">
        <f t="shared" si="3"/>
        <v>0</v>
      </c>
      <c r="AU30" s="5">
        <f t="shared" si="3"/>
        <v>0</v>
      </c>
      <c r="AV30" s="5">
        <f t="shared" si="3"/>
        <v>0</v>
      </c>
      <c r="AW30" s="5">
        <f t="shared" si="3"/>
        <v>0</v>
      </c>
      <c r="AX30" s="5">
        <f t="shared" si="3"/>
        <v>0</v>
      </c>
      <c r="AY30" s="5">
        <f t="shared" si="3"/>
        <v>0</v>
      </c>
      <c r="AZ30" s="5">
        <f t="shared" si="3"/>
        <v>0</v>
      </c>
      <c r="BA30" s="5">
        <f t="shared" si="3"/>
        <v>0</v>
      </c>
      <c r="BB30" s="5">
        <f t="shared" si="3"/>
        <v>0</v>
      </c>
      <c r="BC30" s="5">
        <f t="shared" si="3"/>
        <v>0</v>
      </c>
      <c r="BD30" s="5">
        <f t="shared" si="3"/>
        <v>0</v>
      </c>
      <c r="BE30" s="5">
        <f t="shared" si="3"/>
        <v>0</v>
      </c>
      <c r="BF30" s="5">
        <f t="shared" si="3"/>
        <v>0</v>
      </c>
      <c r="BG30" s="5">
        <f t="shared" si="3"/>
        <v>0</v>
      </c>
      <c r="BH30" s="5">
        <f t="shared" si="3"/>
        <v>0</v>
      </c>
      <c r="BI30" s="5">
        <f t="shared" si="3"/>
        <v>0</v>
      </c>
      <c r="BJ30" s="5">
        <f t="shared" si="3"/>
        <v>0</v>
      </c>
      <c r="BK30" s="5">
        <f t="shared" si="3"/>
        <v>0</v>
      </c>
      <c r="BL30" s="5">
        <f t="shared" si="3"/>
        <v>0</v>
      </c>
      <c r="BM30" s="5">
        <f t="shared" si="3"/>
        <v>0</v>
      </c>
      <c r="BN30" s="5">
        <f t="shared" si="3"/>
        <v>0</v>
      </c>
      <c r="BO30" s="5">
        <f t="shared" si="3"/>
        <v>0</v>
      </c>
      <c r="BP30" s="5">
        <f t="shared" si="3"/>
        <v>0</v>
      </c>
      <c r="BQ30" s="5">
        <f t="shared" si="3"/>
        <v>0</v>
      </c>
      <c r="BR30" s="5">
        <f t="shared" si="3"/>
        <v>0</v>
      </c>
      <c r="BS30" s="5">
        <f t="shared" si="3"/>
        <v>0</v>
      </c>
      <c r="BT30" s="5">
        <f t="shared" ref="BT30:EE34" si="4">IF(BT2=".",".",BT2-1)</f>
        <v>0</v>
      </c>
      <c r="BU30" s="5">
        <f t="shared" si="4"/>
        <v>0</v>
      </c>
      <c r="BV30" s="5">
        <f t="shared" si="4"/>
        <v>0</v>
      </c>
      <c r="BW30" s="5">
        <f t="shared" si="4"/>
        <v>0</v>
      </c>
      <c r="BX30" s="5">
        <f t="shared" si="4"/>
        <v>0</v>
      </c>
      <c r="BY30" s="5">
        <f t="shared" si="4"/>
        <v>0</v>
      </c>
      <c r="BZ30" s="5">
        <f t="shared" si="4"/>
        <v>0</v>
      </c>
      <c r="CA30" s="5">
        <f t="shared" si="4"/>
        <v>0</v>
      </c>
      <c r="CB30" s="5">
        <f t="shared" si="4"/>
        <v>0</v>
      </c>
      <c r="CC30" s="5">
        <f t="shared" si="4"/>
        <v>0</v>
      </c>
      <c r="CD30" s="5">
        <f t="shared" si="4"/>
        <v>0</v>
      </c>
      <c r="CE30" s="5">
        <f t="shared" si="4"/>
        <v>0</v>
      </c>
      <c r="CF30" s="5">
        <f t="shared" si="4"/>
        <v>0</v>
      </c>
      <c r="CG30" s="5">
        <f t="shared" si="4"/>
        <v>0</v>
      </c>
      <c r="CH30" s="5">
        <f t="shared" si="4"/>
        <v>0</v>
      </c>
      <c r="CI30" s="5">
        <f t="shared" si="4"/>
        <v>0</v>
      </c>
      <c r="CJ30" s="5">
        <f t="shared" si="4"/>
        <v>0</v>
      </c>
      <c r="CK30" s="5">
        <f t="shared" si="4"/>
        <v>0</v>
      </c>
      <c r="CL30" s="5">
        <f t="shared" si="4"/>
        <v>0</v>
      </c>
      <c r="CM30" s="5">
        <f t="shared" si="4"/>
        <v>0</v>
      </c>
      <c r="CN30" s="5">
        <f t="shared" si="4"/>
        <v>0</v>
      </c>
      <c r="CO30" s="5">
        <f t="shared" si="4"/>
        <v>0</v>
      </c>
      <c r="CP30" s="5">
        <f t="shared" si="4"/>
        <v>0</v>
      </c>
      <c r="CQ30" s="5">
        <f t="shared" si="4"/>
        <v>0</v>
      </c>
      <c r="CR30" s="5">
        <f t="shared" si="4"/>
        <v>0</v>
      </c>
      <c r="CS30" s="5">
        <f t="shared" si="4"/>
        <v>0</v>
      </c>
      <c r="CT30" s="5">
        <f t="shared" si="4"/>
        <v>0</v>
      </c>
      <c r="CU30" s="5">
        <f t="shared" si="4"/>
        <v>0</v>
      </c>
      <c r="CV30" s="5">
        <f t="shared" si="4"/>
        <v>0</v>
      </c>
      <c r="CW30" s="5">
        <f t="shared" si="4"/>
        <v>1</v>
      </c>
      <c r="CX30" s="5">
        <f t="shared" si="4"/>
        <v>0</v>
      </c>
      <c r="CY30" s="14" t="s">
        <v>10</v>
      </c>
      <c r="CZ30" s="14" t="s">
        <v>10</v>
      </c>
      <c r="DA30" s="5">
        <f t="shared" si="4"/>
        <v>1</v>
      </c>
      <c r="DB30" s="5">
        <f t="shared" si="4"/>
        <v>0</v>
      </c>
      <c r="DC30" s="5">
        <f t="shared" si="4"/>
        <v>1</v>
      </c>
      <c r="DD30" s="5">
        <f t="shared" si="4"/>
        <v>0</v>
      </c>
      <c r="DE30" s="5">
        <f t="shared" si="4"/>
        <v>0</v>
      </c>
      <c r="DF30" s="5">
        <f t="shared" si="4"/>
        <v>0</v>
      </c>
      <c r="DG30" s="5">
        <f t="shared" si="4"/>
        <v>0</v>
      </c>
      <c r="DH30" s="5">
        <f t="shared" si="4"/>
        <v>0</v>
      </c>
      <c r="DI30" s="5">
        <f t="shared" si="4"/>
        <v>0</v>
      </c>
      <c r="DJ30" s="5">
        <f t="shared" si="4"/>
        <v>0</v>
      </c>
      <c r="DK30" s="5">
        <f t="shared" si="4"/>
        <v>0</v>
      </c>
      <c r="DL30" s="5">
        <f t="shared" si="4"/>
        <v>0</v>
      </c>
      <c r="DM30" s="5">
        <f t="shared" si="4"/>
        <v>0</v>
      </c>
      <c r="DN30" s="5">
        <f t="shared" si="4"/>
        <v>0</v>
      </c>
      <c r="DO30" s="5">
        <f t="shared" si="4"/>
        <v>0</v>
      </c>
      <c r="DP30" s="5">
        <f t="shared" si="4"/>
        <v>0</v>
      </c>
      <c r="DQ30" s="5">
        <f t="shared" si="4"/>
        <v>0</v>
      </c>
      <c r="DR30" s="5">
        <f t="shared" si="4"/>
        <v>0</v>
      </c>
      <c r="DS30" s="5">
        <f t="shared" si="4"/>
        <v>0</v>
      </c>
      <c r="DT30" s="5">
        <f t="shared" si="4"/>
        <v>0</v>
      </c>
      <c r="DU30" s="5">
        <f t="shared" si="4"/>
        <v>0</v>
      </c>
      <c r="DV30" s="5">
        <f t="shared" si="4"/>
        <v>0</v>
      </c>
      <c r="DW30" s="5">
        <f t="shared" si="4"/>
        <v>0</v>
      </c>
      <c r="DX30" s="5">
        <f t="shared" si="4"/>
        <v>0</v>
      </c>
      <c r="DY30" s="5">
        <f t="shared" si="4"/>
        <v>1</v>
      </c>
      <c r="DZ30" s="5">
        <f t="shared" si="4"/>
        <v>0</v>
      </c>
      <c r="EA30" s="5">
        <f t="shared" si="4"/>
        <v>0</v>
      </c>
      <c r="EB30" s="5">
        <f t="shared" si="4"/>
        <v>0</v>
      </c>
      <c r="EC30" s="5">
        <f t="shared" si="4"/>
        <v>0</v>
      </c>
      <c r="ED30" s="5">
        <f t="shared" si="4"/>
        <v>0</v>
      </c>
      <c r="EE30" s="5">
        <f t="shared" si="4"/>
        <v>0</v>
      </c>
      <c r="EF30" s="5">
        <f t="shared" ref="EA30:FA32" si="5">IF(EF2=".",".",EF2-1)</f>
        <v>0</v>
      </c>
      <c r="EG30" s="14" t="s">
        <v>10</v>
      </c>
      <c r="EH30" s="5">
        <f t="shared" si="5"/>
        <v>1</v>
      </c>
      <c r="EI30" s="5">
        <f t="shared" si="5"/>
        <v>1</v>
      </c>
      <c r="EJ30" s="5">
        <f t="shared" si="5"/>
        <v>0</v>
      </c>
      <c r="EK30" s="14" t="s">
        <v>10</v>
      </c>
      <c r="EL30" s="5">
        <f t="shared" si="5"/>
        <v>0</v>
      </c>
      <c r="EM30" s="5">
        <f t="shared" si="5"/>
        <v>0</v>
      </c>
      <c r="EN30" s="5">
        <f t="shared" si="5"/>
        <v>0</v>
      </c>
      <c r="EO30" s="5">
        <f t="shared" si="5"/>
        <v>0</v>
      </c>
      <c r="EP30" s="5">
        <f t="shared" si="5"/>
        <v>0</v>
      </c>
      <c r="EQ30" s="5">
        <f t="shared" si="5"/>
        <v>0</v>
      </c>
      <c r="ER30" s="5">
        <f t="shared" si="5"/>
        <v>0</v>
      </c>
      <c r="ES30" s="5">
        <f t="shared" si="5"/>
        <v>0</v>
      </c>
      <c r="ET30" s="5">
        <f t="shared" si="5"/>
        <v>0</v>
      </c>
      <c r="EU30" s="5">
        <f t="shared" si="5"/>
        <v>0</v>
      </c>
      <c r="EV30" s="5">
        <f t="shared" si="5"/>
        <v>0</v>
      </c>
      <c r="EW30" s="5">
        <f t="shared" si="5"/>
        <v>0</v>
      </c>
      <c r="EX30" s="5">
        <f t="shared" si="5"/>
        <v>0</v>
      </c>
      <c r="EY30" s="5">
        <f t="shared" si="5"/>
        <v>0</v>
      </c>
      <c r="EZ30" s="5">
        <f t="shared" si="5"/>
        <v>0</v>
      </c>
      <c r="FA30" s="5">
        <f t="shared" si="5"/>
        <v>0</v>
      </c>
    </row>
    <row r="31" spans="1:157" x14ac:dyDescent="0.25">
      <c r="A31" s="5" t="str">
        <f t="shared" ref="A31:A56" si="6">_xlfn.CONCAT(A3,"_for_xlsx")</f>
        <v>mc2_for_xlsx</v>
      </c>
      <c r="B31" s="14" t="s">
        <v>10</v>
      </c>
      <c r="C31" s="14" t="s">
        <v>10</v>
      </c>
      <c r="D31" s="14" t="s">
        <v>10</v>
      </c>
      <c r="E31" s="14" t="s">
        <v>10</v>
      </c>
      <c r="F31" s="14" t="s">
        <v>10</v>
      </c>
      <c r="G31" s="14" t="s">
        <v>10</v>
      </c>
      <c r="H31" s="5">
        <f t="shared" si="3"/>
        <v>1</v>
      </c>
      <c r="I31" s="5">
        <f t="shared" si="3"/>
        <v>1</v>
      </c>
      <c r="J31" s="5">
        <f t="shared" si="3"/>
        <v>1</v>
      </c>
      <c r="K31" s="5">
        <f t="shared" si="3"/>
        <v>1</v>
      </c>
      <c r="L31" s="5">
        <f t="shared" si="3"/>
        <v>1</v>
      </c>
      <c r="M31" s="5">
        <f t="shared" si="3"/>
        <v>0</v>
      </c>
      <c r="N31" s="5">
        <f t="shared" si="3"/>
        <v>1</v>
      </c>
      <c r="O31" s="5">
        <f t="shared" si="3"/>
        <v>1</v>
      </c>
      <c r="P31" s="5">
        <f t="shared" si="3"/>
        <v>1</v>
      </c>
      <c r="Q31" s="5">
        <f t="shared" si="3"/>
        <v>1</v>
      </c>
      <c r="R31" s="5">
        <f t="shared" si="3"/>
        <v>1</v>
      </c>
      <c r="S31" s="5">
        <f t="shared" si="3"/>
        <v>1</v>
      </c>
      <c r="T31" s="5">
        <f t="shared" si="3"/>
        <v>1</v>
      </c>
      <c r="U31" s="5">
        <f t="shared" si="3"/>
        <v>1</v>
      </c>
      <c r="V31" s="14" t="s">
        <v>10</v>
      </c>
      <c r="W31" s="5">
        <f t="shared" si="3"/>
        <v>1</v>
      </c>
      <c r="X31" s="5">
        <f t="shared" si="3"/>
        <v>0</v>
      </c>
      <c r="Y31" s="5">
        <f t="shared" si="3"/>
        <v>1</v>
      </c>
      <c r="Z31" s="5">
        <f t="shared" si="3"/>
        <v>0</v>
      </c>
      <c r="AA31" s="5">
        <f t="shared" si="3"/>
        <v>1</v>
      </c>
      <c r="AB31" s="5">
        <f t="shared" si="3"/>
        <v>1</v>
      </c>
      <c r="AC31" s="5">
        <f t="shared" si="3"/>
        <v>1</v>
      </c>
      <c r="AD31" s="5">
        <f t="shared" si="3"/>
        <v>1</v>
      </c>
      <c r="AE31" s="5">
        <f t="shared" si="3"/>
        <v>1</v>
      </c>
      <c r="AF31" s="5">
        <f t="shared" si="3"/>
        <v>1</v>
      </c>
      <c r="AG31" s="5">
        <f t="shared" si="3"/>
        <v>1</v>
      </c>
      <c r="AH31" s="5">
        <f t="shared" si="3"/>
        <v>1</v>
      </c>
      <c r="AI31" s="5">
        <f t="shared" si="3"/>
        <v>1</v>
      </c>
      <c r="AJ31" s="5">
        <f t="shared" si="3"/>
        <v>0</v>
      </c>
      <c r="AK31" s="5">
        <f t="shared" si="3"/>
        <v>1</v>
      </c>
      <c r="AL31" s="5">
        <f t="shared" si="3"/>
        <v>1</v>
      </c>
      <c r="AM31" s="5">
        <f t="shared" si="3"/>
        <v>0</v>
      </c>
      <c r="AN31" s="5">
        <f t="shared" si="3"/>
        <v>0</v>
      </c>
      <c r="AO31" s="5">
        <f t="shared" si="3"/>
        <v>0</v>
      </c>
      <c r="AP31" s="5">
        <f t="shared" si="3"/>
        <v>0</v>
      </c>
      <c r="AQ31" s="5">
        <f t="shared" si="3"/>
        <v>1</v>
      </c>
      <c r="AR31" s="5">
        <f t="shared" si="3"/>
        <v>1</v>
      </c>
      <c r="AS31" s="5">
        <f t="shared" si="3"/>
        <v>1</v>
      </c>
      <c r="AT31" s="5">
        <f t="shared" si="3"/>
        <v>0</v>
      </c>
      <c r="AU31" s="5">
        <f t="shared" si="3"/>
        <v>1</v>
      </c>
      <c r="AV31" s="5">
        <f t="shared" si="3"/>
        <v>0</v>
      </c>
      <c r="AW31" s="5">
        <f t="shared" si="3"/>
        <v>1</v>
      </c>
      <c r="AX31" s="5">
        <f t="shared" si="3"/>
        <v>1</v>
      </c>
      <c r="AY31" s="5">
        <f t="shared" si="3"/>
        <v>1</v>
      </c>
      <c r="AZ31" s="5">
        <f t="shared" si="3"/>
        <v>0</v>
      </c>
      <c r="BA31" s="5">
        <f t="shared" si="3"/>
        <v>1</v>
      </c>
      <c r="BB31" s="5">
        <f t="shared" si="3"/>
        <v>1</v>
      </c>
      <c r="BC31" s="5">
        <f t="shared" si="3"/>
        <v>0</v>
      </c>
      <c r="BD31" s="5">
        <f t="shared" si="3"/>
        <v>1</v>
      </c>
      <c r="BE31" s="5">
        <f t="shared" si="3"/>
        <v>1</v>
      </c>
      <c r="BF31" s="5">
        <f t="shared" si="3"/>
        <v>0</v>
      </c>
      <c r="BG31" s="5">
        <f t="shared" si="3"/>
        <v>1</v>
      </c>
      <c r="BH31" s="5">
        <f t="shared" si="3"/>
        <v>1</v>
      </c>
      <c r="BI31" s="5">
        <f t="shared" si="3"/>
        <v>1</v>
      </c>
      <c r="BJ31" s="5">
        <f t="shared" si="3"/>
        <v>0</v>
      </c>
      <c r="BK31" s="5">
        <f t="shared" si="3"/>
        <v>1</v>
      </c>
      <c r="BL31" s="5">
        <f t="shared" si="3"/>
        <v>0</v>
      </c>
      <c r="BM31" s="5">
        <f t="shared" si="3"/>
        <v>1</v>
      </c>
      <c r="BN31" s="5">
        <f t="shared" si="3"/>
        <v>1</v>
      </c>
      <c r="BO31" s="5">
        <f t="shared" si="3"/>
        <v>0</v>
      </c>
      <c r="BP31" s="5">
        <f t="shared" si="3"/>
        <v>1</v>
      </c>
      <c r="BQ31" s="5">
        <f t="shared" si="3"/>
        <v>0</v>
      </c>
      <c r="BR31" s="5">
        <f t="shared" si="3"/>
        <v>0</v>
      </c>
      <c r="BS31" s="5">
        <f t="shared" si="3"/>
        <v>0</v>
      </c>
      <c r="BT31" s="5">
        <f t="shared" si="4"/>
        <v>0</v>
      </c>
      <c r="BU31" s="5">
        <f t="shared" si="4"/>
        <v>1</v>
      </c>
      <c r="BV31" s="5">
        <f t="shared" si="4"/>
        <v>0</v>
      </c>
      <c r="BW31" s="5">
        <f t="shared" si="4"/>
        <v>1</v>
      </c>
      <c r="BX31" s="5">
        <f t="shared" si="4"/>
        <v>0</v>
      </c>
      <c r="BY31" s="5">
        <f t="shared" si="4"/>
        <v>1</v>
      </c>
      <c r="BZ31" s="5">
        <f t="shared" si="4"/>
        <v>1</v>
      </c>
      <c r="CA31" s="5">
        <f t="shared" si="4"/>
        <v>1</v>
      </c>
      <c r="CB31" s="5">
        <f t="shared" si="4"/>
        <v>1</v>
      </c>
      <c r="CC31" s="5">
        <f t="shared" si="4"/>
        <v>0</v>
      </c>
      <c r="CD31" s="5">
        <f t="shared" si="4"/>
        <v>1</v>
      </c>
      <c r="CE31" s="5">
        <f t="shared" si="4"/>
        <v>0</v>
      </c>
      <c r="CF31" s="5">
        <f t="shared" si="4"/>
        <v>1</v>
      </c>
      <c r="CG31" s="5">
        <f t="shared" si="4"/>
        <v>0</v>
      </c>
      <c r="CH31" s="5">
        <f t="shared" si="4"/>
        <v>1</v>
      </c>
      <c r="CI31" s="5">
        <f t="shared" si="4"/>
        <v>0</v>
      </c>
      <c r="CJ31" s="5">
        <f t="shared" si="4"/>
        <v>0</v>
      </c>
      <c r="CK31" s="5">
        <f t="shared" si="4"/>
        <v>1</v>
      </c>
      <c r="CL31" s="5">
        <f t="shared" si="4"/>
        <v>1</v>
      </c>
      <c r="CM31" s="5">
        <f t="shared" si="4"/>
        <v>1</v>
      </c>
      <c r="CN31" s="5">
        <f t="shared" si="4"/>
        <v>1</v>
      </c>
      <c r="CO31" s="5">
        <f t="shared" si="4"/>
        <v>1</v>
      </c>
      <c r="CP31" s="5">
        <f t="shared" si="4"/>
        <v>1</v>
      </c>
      <c r="CQ31" s="5">
        <f t="shared" si="4"/>
        <v>1</v>
      </c>
      <c r="CR31" s="5">
        <f t="shared" si="4"/>
        <v>1</v>
      </c>
      <c r="CS31" s="5">
        <f t="shared" si="4"/>
        <v>0</v>
      </c>
      <c r="CT31" s="5">
        <f t="shared" si="4"/>
        <v>0</v>
      </c>
      <c r="CU31" s="5">
        <f t="shared" si="4"/>
        <v>0</v>
      </c>
      <c r="CV31" s="5">
        <f t="shared" si="4"/>
        <v>1</v>
      </c>
      <c r="CW31" s="5">
        <f t="shared" si="4"/>
        <v>1</v>
      </c>
      <c r="CX31" s="5">
        <f t="shared" si="4"/>
        <v>1</v>
      </c>
      <c r="CY31" s="14" t="s">
        <v>10</v>
      </c>
      <c r="CZ31" s="14" t="s">
        <v>10</v>
      </c>
      <c r="DA31" s="5">
        <f t="shared" si="4"/>
        <v>1</v>
      </c>
      <c r="DB31" s="5">
        <f t="shared" si="4"/>
        <v>0</v>
      </c>
      <c r="DC31" s="5">
        <f t="shared" si="4"/>
        <v>1</v>
      </c>
      <c r="DD31" s="5">
        <f t="shared" si="4"/>
        <v>1</v>
      </c>
      <c r="DE31" s="5">
        <f t="shared" si="4"/>
        <v>1</v>
      </c>
      <c r="DF31" s="5">
        <f t="shared" si="4"/>
        <v>1</v>
      </c>
      <c r="DG31" s="5">
        <f t="shared" si="4"/>
        <v>0</v>
      </c>
      <c r="DH31" s="5">
        <f t="shared" si="4"/>
        <v>0</v>
      </c>
      <c r="DI31" s="5">
        <f t="shared" si="4"/>
        <v>1</v>
      </c>
      <c r="DJ31" s="5">
        <f t="shared" si="4"/>
        <v>1</v>
      </c>
      <c r="DK31" s="5">
        <f t="shared" si="4"/>
        <v>1</v>
      </c>
      <c r="DL31" s="5">
        <f t="shared" si="4"/>
        <v>0</v>
      </c>
      <c r="DM31" s="5">
        <f t="shared" si="4"/>
        <v>1</v>
      </c>
      <c r="DN31" s="5">
        <f t="shared" si="4"/>
        <v>0</v>
      </c>
      <c r="DO31" s="5">
        <f t="shared" si="4"/>
        <v>0</v>
      </c>
      <c r="DP31" s="5">
        <f t="shared" si="4"/>
        <v>0</v>
      </c>
      <c r="DQ31" s="5">
        <f t="shared" si="4"/>
        <v>1</v>
      </c>
      <c r="DR31" s="5">
        <f t="shared" si="4"/>
        <v>0</v>
      </c>
      <c r="DS31" s="5">
        <f t="shared" si="4"/>
        <v>0</v>
      </c>
      <c r="DT31" s="5">
        <f t="shared" si="4"/>
        <v>0</v>
      </c>
      <c r="DU31" s="5">
        <f t="shared" si="4"/>
        <v>1</v>
      </c>
      <c r="DV31" s="5">
        <f t="shared" si="4"/>
        <v>0</v>
      </c>
      <c r="DW31" s="5">
        <f t="shared" si="4"/>
        <v>1</v>
      </c>
      <c r="DX31" s="5">
        <f t="shared" si="4"/>
        <v>0</v>
      </c>
      <c r="DY31" s="5">
        <f t="shared" si="4"/>
        <v>1</v>
      </c>
      <c r="DZ31" s="5">
        <f t="shared" si="4"/>
        <v>1</v>
      </c>
      <c r="EA31" s="5">
        <f t="shared" si="5"/>
        <v>1</v>
      </c>
      <c r="EB31" s="5">
        <f t="shared" si="5"/>
        <v>1</v>
      </c>
      <c r="EC31" s="5">
        <f t="shared" si="5"/>
        <v>1</v>
      </c>
      <c r="ED31" s="5">
        <f t="shared" si="5"/>
        <v>0</v>
      </c>
      <c r="EE31" s="5">
        <f t="shared" si="5"/>
        <v>0</v>
      </c>
      <c r="EF31" s="5">
        <f t="shared" si="5"/>
        <v>0</v>
      </c>
      <c r="EG31" s="14" t="s">
        <v>10</v>
      </c>
      <c r="EH31" s="5">
        <f t="shared" si="5"/>
        <v>1</v>
      </c>
      <c r="EI31" s="5">
        <f t="shared" si="5"/>
        <v>1</v>
      </c>
      <c r="EJ31" s="5">
        <f t="shared" si="5"/>
        <v>0</v>
      </c>
      <c r="EK31" s="14" t="s">
        <v>10</v>
      </c>
      <c r="EL31" s="5">
        <f t="shared" si="5"/>
        <v>1</v>
      </c>
      <c r="EM31" s="5">
        <f t="shared" si="5"/>
        <v>0</v>
      </c>
      <c r="EN31" s="5">
        <f t="shared" si="5"/>
        <v>1</v>
      </c>
      <c r="EO31" s="5">
        <f t="shared" si="5"/>
        <v>0</v>
      </c>
      <c r="EP31" s="5">
        <f t="shared" si="5"/>
        <v>0</v>
      </c>
      <c r="EQ31" s="5">
        <f t="shared" si="5"/>
        <v>0</v>
      </c>
      <c r="ER31" s="5">
        <f t="shared" si="5"/>
        <v>1</v>
      </c>
      <c r="ES31" s="5">
        <f t="shared" si="5"/>
        <v>1</v>
      </c>
      <c r="ET31" s="5">
        <f t="shared" si="5"/>
        <v>1</v>
      </c>
      <c r="EU31" s="5">
        <f t="shared" si="5"/>
        <v>1</v>
      </c>
      <c r="EV31" s="5">
        <f t="shared" si="5"/>
        <v>1</v>
      </c>
      <c r="EW31" s="5">
        <f t="shared" si="5"/>
        <v>1</v>
      </c>
      <c r="EX31" s="5">
        <f t="shared" si="5"/>
        <v>1</v>
      </c>
      <c r="EY31" s="5">
        <f t="shared" si="5"/>
        <v>0</v>
      </c>
      <c r="EZ31" s="5">
        <f t="shared" si="5"/>
        <v>1</v>
      </c>
      <c r="FA31" s="5">
        <f t="shared" si="5"/>
        <v>0</v>
      </c>
    </row>
    <row r="32" spans="1:157" x14ac:dyDescent="0.25">
      <c r="A32" s="5" t="str">
        <f t="shared" si="6"/>
        <v>mc3_for_xlsx</v>
      </c>
      <c r="B32" s="14" t="s">
        <v>10</v>
      </c>
      <c r="C32" s="14" t="s">
        <v>10</v>
      </c>
      <c r="D32" s="14" t="s">
        <v>10</v>
      </c>
      <c r="E32" s="14" t="s">
        <v>10</v>
      </c>
      <c r="F32" s="14" t="s">
        <v>10</v>
      </c>
      <c r="G32" s="14" t="s">
        <v>10</v>
      </c>
      <c r="H32" s="5">
        <f t="shared" si="3"/>
        <v>1</v>
      </c>
      <c r="I32" s="5">
        <f t="shared" si="3"/>
        <v>1</v>
      </c>
      <c r="J32" s="5">
        <f t="shared" si="3"/>
        <v>0</v>
      </c>
      <c r="K32" s="5">
        <f t="shared" si="3"/>
        <v>1</v>
      </c>
      <c r="L32" s="5">
        <f t="shared" si="3"/>
        <v>0</v>
      </c>
      <c r="M32" s="5">
        <f t="shared" si="3"/>
        <v>0</v>
      </c>
      <c r="N32" s="5">
        <f t="shared" si="3"/>
        <v>0</v>
      </c>
      <c r="O32" s="5">
        <f t="shared" si="3"/>
        <v>1</v>
      </c>
      <c r="P32" s="5">
        <f t="shared" si="3"/>
        <v>0</v>
      </c>
      <c r="Q32" s="5">
        <f t="shared" si="3"/>
        <v>1</v>
      </c>
      <c r="R32" s="5">
        <f t="shared" si="3"/>
        <v>1</v>
      </c>
      <c r="S32" s="5">
        <f t="shared" si="3"/>
        <v>1</v>
      </c>
      <c r="T32" s="5">
        <f t="shared" si="3"/>
        <v>1</v>
      </c>
      <c r="U32" s="5">
        <f t="shared" si="3"/>
        <v>0</v>
      </c>
      <c r="V32" s="14" t="s">
        <v>10</v>
      </c>
      <c r="W32" s="5">
        <f t="shared" si="3"/>
        <v>0</v>
      </c>
      <c r="X32" s="5">
        <f t="shared" si="3"/>
        <v>0</v>
      </c>
      <c r="Y32" s="5">
        <f t="shared" si="3"/>
        <v>1</v>
      </c>
      <c r="Z32" s="5">
        <f t="shared" si="3"/>
        <v>1</v>
      </c>
      <c r="AA32" s="5">
        <f t="shared" si="3"/>
        <v>1</v>
      </c>
      <c r="AB32" s="5">
        <f t="shared" si="3"/>
        <v>1</v>
      </c>
      <c r="AC32" s="5">
        <f t="shared" si="3"/>
        <v>0</v>
      </c>
      <c r="AD32" s="5">
        <f t="shared" si="3"/>
        <v>0</v>
      </c>
      <c r="AE32" s="5">
        <f t="shared" si="3"/>
        <v>1</v>
      </c>
      <c r="AF32" s="5">
        <f t="shared" si="3"/>
        <v>0</v>
      </c>
      <c r="AG32" s="5">
        <f t="shared" si="3"/>
        <v>0</v>
      </c>
      <c r="AH32" s="5">
        <f t="shared" si="3"/>
        <v>0</v>
      </c>
      <c r="AI32" s="5">
        <f t="shared" si="3"/>
        <v>1</v>
      </c>
      <c r="AJ32" s="5">
        <f t="shared" si="3"/>
        <v>0</v>
      </c>
      <c r="AK32" s="5">
        <f t="shared" si="3"/>
        <v>1</v>
      </c>
      <c r="AL32" s="5">
        <f t="shared" si="3"/>
        <v>0</v>
      </c>
      <c r="AM32" s="5">
        <f t="shared" si="3"/>
        <v>1</v>
      </c>
      <c r="AN32" s="5">
        <f t="shared" si="3"/>
        <v>1</v>
      </c>
      <c r="AO32" s="5">
        <f t="shared" si="3"/>
        <v>1</v>
      </c>
      <c r="AP32" s="5">
        <f t="shared" si="3"/>
        <v>0</v>
      </c>
      <c r="AQ32" s="5">
        <f t="shared" si="3"/>
        <v>1</v>
      </c>
      <c r="AR32" s="5">
        <f t="shared" si="3"/>
        <v>1</v>
      </c>
      <c r="AS32" s="5">
        <f t="shared" si="3"/>
        <v>1</v>
      </c>
      <c r="AT32" s="5">
        <f t="shared" si="3"/>
        <v>0</v>
      </c>
      <c r="AU32" s="5">
        <f t="shared" si="3"/>
        <v>0</v>
      </c>
      <c r="AV32" s="5">
        <f t="shared" si="3"/>
        <v>0</v>
      </c>
      <c r="AW32" s="5">
        <f t="shared" si="3"/>
        <v>0</v>
      </c>
      <c r="AX32" s="5">
        <f t="shared" si="3"/>
        <v>1</v>
      </c>
      <c r="AY32" s="5">
        <f t="shared" si="3"/>
        <v>1</v>
      </c>
      <c r="AZ32" s="5">
        <f t="shared" si="3"/>
        <v>0</v>
      </c>
      <c r="BA32" s="5">
        <f t="shared" si="3"/>
        <v>0</v>
      </c>
      <c r="BB32" s="5">
        <f t="shared" si="3"/>
        <v>1</v>
      </c>
      <c r="BC32" s="5">
        <f t="shared" si="3"/>
        <v>0</v>
      </c>
      <c r="BD32" s="5">
        <f t="shared" si="3"/>
        <v>1</v>
      </c>
      <c r="BE32" s="5">
        <f t="shared" si="3"/>
        <v>1</v>
      </c>
      <c r="BF32" s="5">
        <f t="shared" si="3"/>
        <v>0</v>
      </c>
      <c r="BG32" s="5">
        <f t="shared" si="3"/>
        <v>0</v>
      </c>
      <c r="BH32" s="5">
        <f t="shared" si="3"/>
        <v>1</v>
      </c>
      <c r="BI32" s="5">
        <f t="shared" si="3"/>
        <v>0</v>
      </c>
      <c r="BJ32" s="5">
        <f t="shared" si="3"/>
        <v>0</v>
      </c>
      <c r="BK32" s="5">
        <f t="shared" si="3"/>
        <v>1</v>
      </c>
      <c r="BL32" s="5">
        <f t="shared" si="3"/>
        <v>0</v>
      </c>
      <c r="BM32" s="5">
        <f t="shared" si="3"/>
        <v>1</v>
      </c>
      <c r="BN32" s="5">
        <f t="shared" si="3"/>
        <v>0</v>
      </c>
      <c r="BO32" s="5">
        <f t="shared" si="3"/>
        <v>0</v>
      </c>
      <c r="BP32" s="5">
        <f t="shared" si="3"/>
        <v>1</v>
      </c>
      <c r="BQ32" s="5">
        <f t="shared" si="3"/>
        <v>0</v>
      </c>
      <c r="BR32" s="5">
        <f t="shared" si="3"/>
        <v>1</v>
      </c>
      <c r="BS32" s="5">
        <f t="shared" si="3"/>
        <v>0</v>
      </c>
      <c r="BT32" s="5">
        <f t="shared" si="4"/>
        <v>0</v>
      </c>
      <c r="BU32" s="5">
        <f t="shared" si="4"/>
        <v>0</v>
      </c>
      <c r="BV32" s="5">
        <f t="shared" si="4"/>
        <v>0</v>
      </c>
      <c r="BW32" s="5">
        <f t="shared" si="4"/>
        <v>0</v>
      </c>
      <c r="BX32" s="5">
        <f t="shared" si="4"/>
        <v>0</v>
      </c>
      <c r="BY32" s="5">
        <f t="shared" si="4"/>
        <v>1</v>
      </c>
      <c r="BZ32" s="5">
        <f t="shared" si="4"/>
        <v>0</v>
      </c>
      <c r="CA32" s="5">
        <f t="shared" si="4"/>
        <v>1</v>
      </c>
      <c r="CB32" s="5">
        <f t="shared" si="4"/>
        <v>1</v>
      </c>
      <c r="CC32" s="5">
        <f t="shared" si="4"/>
        <v>0</v>
      </c>
      <c r="CD32" s="5">
        <f t="shared" si="4"/>
        <v>1</v>
      </c>
      <c r="CE32" s="5">
        <f t="shared" si="4"/>
        <v>0</v>
      </c>
      <c r="CF32" s="5">
        <f t="shared" si="4"/>
        <v>0</v>
      </c>
      <c r="CG32" s="5">
        <f t="shared" si="4"/>
        <v>0</v>
      </c>
      <c r="CH32" s="5">
        <f t="shared" si="4"/>
        <v>0</v>
      </c>
      <c r="CI32" s="5">
        <f t="shared" si="4"/>
        <v>0</v>
      </c>
      <c r="CJ32" s="5">
        <f t="shared" si="4"/>
        <v>0</v>
      </c>
      <c r="CK32" s="5">
        <f t="shared" si="4"/>
        <v>0</v>
      </c>
      <c r="CL32" s="5">
        <f t="shared" si="4"/>
        <v>1</v>
      </c>
      <c r="CM32" s="5">
        <f t="shared" si="4"/>
        <v>1</v>
      </c>
      <c r="CN32" s="5">
        <f t="shared" si="4"/>
        <v>0</v>
      </c>
      <c r="CO32" s="5">
        <f t="shared" si="4"/>
        <v>1</v>
      </c>
      <c r="CP32" s="5">
        <f t="shared" si="4"/>
        <v>0</v>
      </c>
      <c r="CQ32" s="5">
        <f t="shared" si="4"/>
        <v>0</v>
      </c>
      <c r="CR32" s="5">
        <f t="shared" si="4"/>
        <v>1</v>
      </c>
      <c r="CS32" s="5">
        <f t="shared" si="4"/>
        <v>1</v>
      </c>
      <c r="CT32" s="5">
        <f t="shared" si="4"/>
        <v>0</v>
      </c>
      <c r="CU32" s="5">
        <f t="shared" si="4"/>
        <v>0</v>
      </c>
      <c r="CV32" s="5">
        <f t="shared" si="4"/>
        <v>1</v>
      </c>
      <c r="CW32" s="5">
        <f t="shared" si="4"/>
        <v>0</v>
      </c>
      <c r="CX32" s="5">
        <f t="shared" si="4"/>
        <v>0</v>
      </c>
      <c r="CY32" s="14" t="s">
        <v>10</v>
      </c>
      <c r="CZ32" s="14" t="s">
        <v>10</v>
      </c>
      <c r="DA32" s="5">
        <f t="shared" si="4"/>
        <v>1</v>
      </c>
      <c r="DB32" s="5">
        <f t="shared" si="4"/>
        <v>0</v>
      </c>
      <c r="DC32" s="5">
        <f t="shared" si="4"/>
        <v>1</v>
      </c>
      <c r="DD32" s="5">
        <f t="shared" si="4"/>
        <v>0</v>
      </c>
      <c r="DE32" s="5">
        <f t="shared" si="4"/>
        <v>0</v>
      </c>
      <c r="DF32" s="5">
        <f t="shared" si="4"/>
        <v>0</v>
      </c>
      <c r="DG32" s="5">
        <f t="shared" si="4"/>
        <v>0</v>
      </c>
      <c r="DH32" s="5">
        <f t="shared" si="4"/>
        <v>0</v>
      </c>
      <c r="DI32" s="5">
        <f t="shared" si="4"/>
        <v>0</v>
      </c>
      <c r="DJ32" s="5">
        <f t="shared" si="4"/>
        <v>0</v>
      </c>
      <c r="DK32" s="5">
        <f t="shared" si="4"/>
        <v>0</v>
      </c>
      <c r="DL32" s="5">
        <f t="shared" si="4"/>
        <v>0</v>
      </c>
      <c r="DM32" s="5">
        <f t="shared" si="4"/>
        <v>0</v>
      </c>
      <c r="DN32" s="5">
        <f t="shared" si="4"/>
        <v>0</v>
      </c>
      <c r="DO32" s="5">
        <f t="shared" si="4"/>
        <v>1</v>
      </c>
      <c r="DP32" s="5">
        <f t="shared" si="4"/>
        <v>0</v>
      </c>
      <c r="DQ32" s="5">
        <f t="shared" si="4"/>
        <v>1</v>
      </c>
      <c r="DR32" s="5">
        <f t="shared" si="4"/>
        <v>0</v>
      </c>
      <c r="DS32" s="5">
        <f t="shared" si="4"/>
        <v>0</v>
      </c>
      <c r="DT32" s="5">
        <f t="shared" si="4"/>
        <v>1</v>
      </c>
      <c r="DU32" s="5">
        <f t="shared" si="4"/>
        <v>0</v>
      </c>
      <c r="DV32" s="5">
        <f t="shared" si="4"/>
        <v>0</v>
      </c>
      <c r="DW32" s="5">
        <f t="shared" si="4"/>
        <v>1</v>
      </c>
      <c r="DX32" s="5">
        <f t="shared" si="4"/>
        <v>1</v>
      </c>
      <c r="DY32" s="5">
        <f t="shared" si="4"/>
        <v>0</v>
      </c>
      <c r="DZ32" s="5">
        <f t="shared" si="4"/>
        <v>0</v>
      </c>
      <c r="EA32" s="5">
        <f t="shared" si="5"/>
        <v>0</v>
      </c>
      <c r="EB32" s="5">
        <f t="shared" si="5"/>
        <v>0</v>
      </c>
      <c r="EC32" s="5">
        <f t="shared" si="5"/>
        <v>1</v>
      </c>
      <c r="ED32" s="5">
        <f t="shared" si="5"/>
        <v>0</v>
      </c>
      <c r="EE32" s="5">
        <f t="shared" si="5"/>
        <v>0</v>
      </c>
      <c r="EF32" s="5">
        <f t="shared" si="5"/>
        <v>0</v>
      </c>
      <c r="EG32" s="14" t="s">
        <v>10</v>
      </c>
      <c r="EH32" s="5">
        <f t="shared" si="5"/>
        <v>1</v>
      </c>
      <c r="EI32" s="5">
        <f t="shared" si="5"/>
        <v>1</v>
      </c>
      <c r="EJ32" s="5">
        <f t="shared" si="5"/>
        <v>0</v>
      </c>
      <c r="EK32" s="14" t="s">
        <v>10</v>
      </c>
      <c r="EL32" s="5">
        <f t="shared" si="5"/>
        <v>1</v>
      </c>
      <c r="EM32" s="5">
        <f t="shared" si="5"/>
        <v>0</v>
      </c>
      <c r="EN32" s="5">
        <f t="shared" si="5"/>
        <v>0</v>
      </c>
      <c r="EO32" s="5">
        <f t="shared" si="5"/>
        <v>0</v>
      </c>
      <c r="EP32" s="5">
        <f t="shared" si="5"/>
        <v>0</v>
      </c>
      <c r="EQ32" s="5">
        <f t="shared" si="5"/>
        <v>0</v>
      </c>
      <c r="ER32" s="5">
        <f t="shared" si="5"/>
        <v>0</v>
      </c>
      <c r="ES32" s="5">
        <f t="shared" si="5"/>
        <v>0</v>
      </c>
      <c r="ET32" s="5">
        <f t="shared" si="5"/>
        <v>0</v>
      </c>
      <c r="EU32" s="5">
        <f t="shared" si="5"/>
        <v>1</v>
      </c>
      <c r="EV32" s="5">
        <f t="shared" si="5"/>
        <v>1</v>
      </c>
      <c r="EW32" s="5">
        <f t="shared" si="5"/>
        <v>0</v>
      </c>
      <c r="EX32" s="5">
        <f t="shared" si="5"/>
        <v>0</v>
      </c>
      <c r="EY32" s="5">
        <f t="shared" si="5"/>
        <v>0</v>
      </c>
      <c r="EZ32" s="5">
        <f t="shared" si="5"/>
        <v>1</v>
      </c>
      <c r="FA32" s="5">
        <f t="shared" si="5"/>
        <v>1</v>
      </c>
    </row>
    <row r="33" spans="1:157" x14ac:dyDescent="0.25">
      <c r="A33" s="5" t="str">
        <f t="shared" si="6"/>
        <v>mc4_for_xlsx</v>
      </c>
      <c r="B33" s="14" t="s">
        <v>10</v>
      </c>
      <c r="C33" s="14" t="s">
        <v>10</v>
      </c>
      <c r="D33" s="14" t="s">
        <v>10</v>
      </c>
      <c r="E33" s="14" t="s">
        <v>10</v>
      </c>
      <c r="F33" s="14" t="s">
        <v>10</v>
      </c>
      <c r="G33" s="14" t="s">
        <v>10</v>
      </c>
      <c r="H33" s="5">
        <f t="shared" si="3"/>
        <v>1</v>
      </c>
      <c r="I33" s="5">
        <f t="shared" si="3"/>
        <v>1</v>
      </c>
      <c r="J33" s="5">
        <f t="shared" si="3"/>
        <v>1</v>
      </c>
      <c r="K33" s="5">
        <f t="shared" si="3"/>
        <v>1</v>
      </c>
      <c r="L33" s="5">
        <f t="shared" si="3"/>
        <v>1</v>
      </c>
      <c r="M33" s="5">
        <f t="shared" si="3"/>
        <v>1</v>
      </c>
      <c r="N33" s="5">
        <f t="shared" si="3"/>
        <v>1</v>
      </c>
      <c r="O33" s="5">
        <f t="shared" si="3"/>
        <v>1</v>
      </c>
      <c r="P33" s="5">
        <f t="shared" si="3"/>
        <v>1</v>
      </c>
      <c r="Q33" s="5">
        <f t="shared" si="3"/>
        <v>1</v>
      </c>
      <c r="R33" s="5">
        <f t="shared" si="3"/>
        <v>1</v>
      </c>
      <c r="S33" s="5">
        <f t="shared" si="3"/>
        <v>1</v>
      </c>
      <c r="T33" s="5">
        <f t="shared" si="3"/>
        <v>1</v>
      </c>
      <c r="U33" s="5">
        <f t="shared" si="3"/>
        <v>1</v>
      </c>
      <c r="V33" s="14" t="s">
        <v>10</v>
      </c>
      <c r="W33" s="5">
        <f t="shared" si="3"/>
        <v>1</v>
      </c>
      <c r="X33" s="5">
        <f t="shared" si="3"/>
        <v>1</v>
      </c>
      <c r="Y33" s="5">
        <f t="shared" si="3"/>
        <v>1</v>
      </c>
      <c r="Z33" s="5">
        <f t="shared" si="3"/>
        <v>1</v>
      </c>
      <c r="AA33" s="5">
        <f t="shared" si="3"/>
        <v>1</v>
      </c>
      <c r="AB33" s="5">
        <f t="shared" si="3"/>
        <v>1</v>
      </c>
      <c r="AC33" s="5">
        <f t="shared" si="3"/>
        <v>1</v>
      </c>
      <c r="AD33" s="5">
        <f t="shared" si="3"/>
        <v>1</v>
      </c>
      <c r="AE33" s="5">
        <f t="shared" si="3"/>
        <v>1</v>
      </c>
      <c r="AF33" s="5">
        <f t="shared" si="3"/>
        <v>1</v>
      </c>
      <c r="AG33" s="5">
        <f t="shared" si="3"/>
        <v>1</v>
      </c>
      <c r="AH33" s="5">
        <f t="shared" si="3"/>
        <v>1</v>
      </c>
      <c r="AI33" s="5">
        <f t="shared" si="3"/>
        <v>1</v>
      </c>
      <c r="AJ33" s="5">
        <f t="shared" si="3"/>
        <v>1</v>
      </c>
      <c r="AK33" s="5">
        <f t="shared" si="3"/>
        <v>1</v>
      </c>
      <c r="AL33" s="5">
        <f t="shared" si="3"/>
        <v>1</v>
      </c>
      <c r="AM33" s="5">
        <f t="shared" si="3"/>
        <v>0</v>
      </c>
      <c r="AN33" s="5">
        <f t="shared" si="3"/>
        <v>1</v>
      </c>
      <c r="AO33" s="5">
        <f t="shared" si="3"/>
        <v>1</v>
      </c>
      <c r="AP33" s="5">
        <f t="shared" si="3"/>
        <v>1</v>
      </c>
      <c r="AQ33" s="5">
        <f t="shared" si="3"/>
        <v>1</v>
      </c>
      <c r="AR33" s="5">
        <f t="shared" si="3"/>
        <v>1</v>
      </c>
      <c r="AS33" s="5">
        <f t="shared" si="3"/>
        <v>1</v>
      </c>
      <c r="AT33" s="5">
        <f t="shared" si="3"/>
        <v>1</v>
      </c>
      <c r="AU33" s="5">
        <f t="shared" si="3"/>
        <v>1</v>
      </c>
      <c r="AV33" s="5">
        <f t="shared" si="3"/>
        <v>1</v>
      </c>
      <c r="AW33" s="5">
        <f t="shared" si="3"/>
        <v>1</v>
      </c>
      <c r="AX33" s="5">
        <f t="shared" si="3"/>
        <v>1</v>
      </c>
      <c r="AY33" s="5">
        <f t="shared" si="3"/>
        <v>1</v>
      </c>
      <c r="AZ33" s="5">
        <f t="shared" si="3"/>
        <v>1</v>
      </c>
      <c r="BA33" s="5">
        <f t="shared" si="3"/>
        <v>1</v>
      </c>
      <c r="BB33" s="5">
        <f t="shared" si="3"/>
        <v>1</v>
      </c>
      <c r="BC33" s="5">
        <f t="shared" si="3"/>
        <v>1</v>
      </c>
      <c r="BD33" s="5">
        <f t="shared" si="3"/>
        <v>1</v>
      </c>
      <c r="BE33" s="5">
        <f t="shared" si="3"/>
        <v>1</v>
      </c>
      <c r="BF33" s="5">
        <f t="shared" si="3"/>
        <v>1</v>
      </c>
      <c r="BG33" s="5">
        <f t="shared" si="3"/>
        <v>1</v>
      </c>
      <c r="BH33" s="5">
        <f t="shared" si="3"/>
        <v>1</v>
      </c>
      <c r="BI33" s="5">
        <f t="shared" si="3"/>
        <v>1</v>
      </c>
      <c r="BJ33" s="5">
        <f t="shared" si="3"/>
        <v>1</v>
      </c>
      <c r="BK33" s="5">
        <f t="shared" si="3"/>
        <v>1</v>
      </c>
      <c r="BL33" s="5">
        <f t="shared" si="3"/>
        <v>1</v>
      </c>
      <c r="BM33" s="5">
        <f t="shared" si="3"/>
        <v>1</v>
      </c>
      <c r="BN33" s="5">
        <f t="shared" si="3"/>
        <v>1</v>
      </c>
      <c r="BO33" s="5">
        <f t="shared" si="3"/>
        <v>1</v>
      </c>
      <c r="BP33" s="5">
        <f t="shared" si="3"/>
        <v>1</v>
      </c>
      <c r="BQ33" s="5">
        <f t="shared" si="3"/>
        <v>1</v>
      </c>
      <c r="BR33" s="5">
        <f t="shared" si="3"/>
        <v>1</v>
      </c>
      <c r="BS33" s="5">
        <f t="shared" si="3"/>
        <v>1</v>
      </c>
      <c r="BT33" s="5">
        <f t="shared" si="4"/>
        <v>1</v>
      </c>
      <c r="BU33" s="5">
        <f t="shared" si="4"/>
        <v>1</v>
      </c>
      <c r="BV33" s="5">
        <f t="shared" si="4"/>
        <v>1</v>
      </c>
      <c r="BW33" s="5">
        <f t="shared" si="4"/>
        <v>1</v>
      </c>
      <c r="BX33" s="5">
        <f t="shared" si="4"/>
        <v>1</v>
      </c>
      <c r="BY33" s="5">
        <f t="shared" si="4"/>
        <v>1</v>
      </c>
      <c r="BZ33" s="5">
        <f t="shared" si="4"/>
        <v>1</v>
      </c>
      <c r="CA33" s="5">
        <f t="shared" si="4"/>
        <v>1</v>
      </c>
      <c r="CB33" s="5">
        <f t="shared" si="4"/>
        <v>1</v>
      </c>
      <c r="CC33" s="5">
        <f t="shared" si="4"/>
        <v>1</v>
      </c>
      <c r="CD33" s="5">
        <f t="shared" si="4"/>
        <v>1</v>
      </c>
      <c r="CE33" s="5">
        <f t="shared" si="4"/>
        <v>1</v>
      </c>
      <c r="CF33" s="5">
        <f t="shared" si="4"/>
        <v>1</v>
      </c>
      <c r="CG33" s="5">
        <f t="shared" si="4"/>
        <v>1</v>
      </c>
      <c r="CH33" s="5">
        <f t="shared" si="4"/>
        <v>1</v>
      </c>
      <c r="CI33" s="5">
        <f t="shared" si="4"/>
        <v>1</v>
      </c>
      <c r="CJ33" s="5">
        <f t="shared" si="4"/>
        <v>1</v>
      </c>
      <c r="CK33" s="5">
        <f t="shared" si="4"/>
        <v>1</v>
      </c>
      <c r="CL33" s="5">
        <f t="shared" si="4"/>
        <v>1</v>
      </c>
      <c r="CM33" s="5">
        <f t="shared" si="4"/>
        <v>1</v>
      </c>
      <c r="CN33" s="5">
        <f t="shared" si="4"/>
        <v>1</v>
      </c>
      <c r="CO33" s="5">
        <f t="shared" si="4"/>
        <v>1</v>
      </c>
      <c r="CP33" s="5">
        <f t="shared" si="4"/>
        <v>1</v>
      </c>
      <c r="CQ33" s="5">
        <f t="shared" si="4"/>
        <v>1</v>
      </c>
      <c r="CR33" s="5">
        <f t="shared" si="4"/>
        <v>1</v>
      </c>
      <c r="CS33" s="5">
        <f t="shared" si="4"/>
        <v>1</v>
      </c>
      <c r="CT33" s="5">
        <f t="shared" si="4"/>
        <v>1</v>
      </c>
      <c r="CU33" s="5">
        <f t="shared" si="4"/>
        <v>1</v>
      </c>
      <c r="CV33" s="5">
        <f t="shared" si="4"/>
        <v>1</v>
      </c>
      <c r="CW33" s="5">
        <f t="shared" si="4"/>
        <v>0</v>
      </c>
      <c r="CX33" s="5">
        <f t="shared" si="4"/>
        <v>1</v>
      </c>
      <c r="CY33" s="14" t="s">
        <v>10</v>
      </c>
      <c r="CZ33" s="14" t="s">
        <v>10</v>
      </c>
      <c r="DA33" s="5">
        <f t="shared" si="4"/>
        <v>1</v>
      </c>
      <c r="DB33" s="5">
        <f t="shared" si="4"/>
        <v>1</v>
      </c>
      <c r="DC33" s="5">
        <f t="shared" si="4"/>
        <v>1</v>
      </c>
      <c r="DD33" s="5">
        <f t="shared" si="4"/>
        <v>1</v>
      </c>
      <c r="DE33" s="5">
        <f t="shared" si="4"/>
        <v>1</v>
      </c>
      <c r="DF33" s="5">
        <f t="shared" si="4"/>
        <v>1</v>
      </c>
      <c r="DG33" s="5">
        <f t="shared" si="4"/>
        <v>1</v>
      </c>
      <c r="DH33" s="5">
        <f t="shared" si="4"/>
        <v>1</v>
      </c>
      <c r="DI33" s="5">
        <f t="shared" si="4"/>
        <v>1</v>
      </c>
      <c r="DJ33" s="5">
        <f t="shared" si="4"/>
        <v>1</v>
      </c>
      <c r="DK33" s="5">
        <f t="shared" si="4"/>
        <v>1</v>
      </c>
      <c r="DL33" s="5">
        <f t="shared" si="4"/>
        <v>1</v>
      </c>
      <c r="DM33" s="5">
        <f t="shared" si="4"/>
        <v>1</v>
      </c>
      <c r="DN33" s="5">
        <f t="shared" si="4"/>
        <v>1</v>
      </c>
      <c r="DO33" s="5">
        <f t="shared" si="4"/>
        <v>1</v>
      </c>
      <c r="DP33" s="5">
        <f t="shared" si="4"/>
        <v>1</v>
      </c>
      <c r="DQ33" s="5">
        <f t="shared" si="4"/>
        <v>1</v>
      </c>
      <c r="DR33" s="5">
        <f t="shared" si="4"/>
        <v>1</v>
      </c>
      <c r="DS33" s="5">
        <f t="shared" si="4"/>
        <v>1</v>
      </c>
      <c r="DT33" s="5">
        <f t="shared" si="4"/>
        <v>1</v>
      </c>
      <c r="DU33" s="5">
        <f t="shared" si="4"/>
        <v>1</v>
      </c>
      <c r="DV33" s="5">
        <f t="shared" si="4"/>
        <v>1</v>
      </c>
      <c r="DW33" s="5">
        <f t="shared" si="4"/>
        <v>1</v>
      </c>
      <c r="DX33" s="5">
        <f t="shared" si="4"/>
        <v>1</v>
      </c>
      <c r="DY33" s="5">
        <f t="shared" si="4"/>
        <v>1</v>
      </c>
      <c r="DZ33" s="5">
        <f t="shared" ref="DZ33:EF33" si="7">IF(DZ5=".",".",DZ5-1)</f>
        <v>1</v>
      </c>
      <c r="EA33" s="5">
        <f t="shared" si="7"/>
        <v>1</v>
      </c>
      <c r="EB33" s="5">
        <f t="shared" si="7"/>
        <v>1</v>
      </c>
      <c r="EC33" s="5">
        <f t="shared" si="7"/>
        <v>1</v>
      </c>
      <c r="ED33" s="5">
        <f t="shared" si="7"/>
        <v>1</v>
      </c>
      <c r="EE33" s="5">
        <f t="shared" si="7"/>
        <v>1</v>
      </c>
      <c r="EF33" s="5">
        <f t="shared" si="7"/>
        <v>1</v>
      </c>
      <c r="EG33" s="14" t="s">
        <v>10</v>
      </c>
      <c r="EH33" s="5">
        <f t="shared" ref="EH33:EJ38" si="8">IF(EH5=".",".",EH5-1)</f>
        <v>1</v>
      </c>
      <c r="EI33" s="5">
        <f t="shared" si="8"/>
        <v>1</v>
      </c>
      <c r="EJ33" s="5">
        <f t="shared" si="8"/>
        <v>0</v>
      </c>
      <c r="EK33" s="14" t="s">
        <v>10</v>
      </c>
      <c r="EL33" s="5">
        <f t="shared" ref="EL33:FA33" si="9">IF(EL5=".",".",EL5-1)</f>
        <v>1</v>
      </c>
      <c r="EM33" s="5">
        <f t="shared" si="9"/>
        <v>1</v>
      </c>
      <c r="EN33" s="5">
        <f t="shared" si="9"/>
        <v>1</v>
      </c>
      <c r="EO33" s="5">
        <f t="shared" si="9"/>
        <v>0</v>
      </c>
      <c r="EP33" s="5">
        <f t="shared" si="9"/>
        <v>1</v>
      </c>
      <c r="EQ33" s="5">
        <f t="shared" si="9"/>
        <v>1</v>
      </c>
      <c r="ER33" s="5">
        <f t="shared" si="9"/>
        <v>1</v>
      </c>
      <c r="ES33" s="5">
        <f t="shared" si="9"/>
        <v>1</v>
      </c>
      <c r="ET33" s="5">
        <f t="shared" si="9"/>
        <v>1</v>
      </c>
      <c r="EU33" s="5">
        <f t="shared" si="9"/>
        <v>1</v>
      </c>
      <c r="EV33" s="5">
        <f t="shared" si="9"/>
        <v>1</v>
      </c>
      <c r="EW33" s="5">
        <f t="shared" si="9"/>
        <v>1</v>
      </c>
      <c r="EX33" s="5">
        <f t="shared" si="9"/>
        <v>1</v>
      </c>
      <c r="EY33" s="5">
        <f t="shared" si="9"/>
        <v>1</v>
      </c>
      <c r="EZ33" s="5">
        <f t="shared" si="9"/>
        <v>1</v>
      </c>
      <c r="FA33" s="5">
        <f t="shared" si="9"/>
        <v>1</v>
      </c>
    </row>
    <row r="34" spans="1:157" x14ac:dyDescent="0.25">
      <c r="A34" s="5" t="str">
        <f t="shared" si="6"/>
        <v>mc5_for_xlsx</v>
      </c>
      <c r="B34" s="14" t="s">
        <v>10</v>
      </c>
      <c r="C34" s="14" t="s">
        <v>10</v>
      </c>
      <c r="D34" s="14" t="s">
        <v>10</v>
      </c>
      <c r="E34" s="14" t="s">
        <v>10</v>
      </c>
      <c r="F34" s="14" t="s">
        <v>10</v>
      </c>
      <c r="G34" s="14" t="s">
        <v>10</v>
      </c>
      <c r="H34" s="5">
        <f t="shared" si="3"/>
        <v>1</v>
      </c>
      <c r="I34" s="5">
        <f t="shared" si="3"/>
        <v>1</v>
      </c>
      <c r="J34" s="5">
        <f t="shared" si="3"/>
        <v>1</v>
      </c>
      <c r="K34" s="5">
        <f t="shared" ref="K34:BV38" si="10">IF(K6=".",".",K6-1)</f>
        <v>1</v>
      </c>
      <c r="L34" s="5">
        <f t="shared" si="10"/>
        <v>1</v>
      </c>
      <c r="M34" s="5">
        <f t="shared" si="10"/>
        <v>0</v>
      </c>
      <c r="N34" s="5">
        <f t="shared" si="10"/>
        <v>1</v>
      </c>
      <c r="O34" s="5">
        <f t="shared" si="10"/>
        <v>1</v>
      </c>
      <c r="P34" s="5">
        <f t="shared" si="10"/>
        <v>1</v>
      </c>
      <c r="Q34" s="5">
        <f t="shared" si="10"/>
        <v>1</v>
      </c>
      <c r="R34" s="5">
        <f t="shared" si="10"/>
        <v>1</v>
      </c>
      <c r="S34" s="5">
        <f t="shared" si="10"/>
        <v>1</v>
      </c>
      <c r="T34" s="5">
        <f t="shared" si="10"/>
        <v>1</v>
      </c>
      <c r="U34" s="5">
        <f t="shared" si="10"/>
        <v>1</v>
      </c>
      <c r="V34" s="14" t="s">
        <v>10</v>
      </c>
      <c r="W34" s="5">
        <f t="shared" si="10"/>
        <v>1</v>
      </c>
      <c r="X34" s="5">
        <f t="shared" si="10"/>
        <v>0</v>
      </c>
      <c r="Y34" s="5">
        <f t="shared" si="10"/>
        <v>1</v>
      </c>
      <c r="Z34" s="5">
        <f t="shared" si="10"/>
        <v>1</v>
      </c>
      <c r="AA34" s="5">
        <f t="shared" si="10"/>
        <v>0</v>
      </c>
      <c r="AB34" s="5">
        <f t="shared" si="10"/>
        <v>1</v>
      </c>
      <c r="AC34" s="5">
        <f t="shared" si="10"/>
        <v>1</v>
      </c>
      <c r="AD34" s="5">
        <f t="shared" si="10"/>
        <v>1</v>
      </c>
      <c r="AE34" s="5">
        <f t="shared" si="10"/>
        <v>1</v>
      </c>
      <c r="AF34" s="5">
        <f t="shared" si="10"/>
        <v>1</v>
      </c>
      <c r="AG34" s="5">
        <f t="shared" si="10"/>
        <v>1</v>
      </c>
      <c r="AH34" s="5">
        <f t="shared" si="10"/>
        <v>1</v>
      </c>
      <c r="AI34" s="5">
        <f t="shared" si="10"/>
        <v>0</v>
      </c>
      <c r="AJ34" s="5">
        <f t="shared" si="10"/>
        <v>1</v>
      </c>
      <c r="AK34" s="5">
        <f t="shared" si="10"/>
        <v>1</v>
      </c>
      <c r="AL34" s="5">
        <f t="shared" si="10"/>
        <v>1</v>
      </c>
      <c r="AM34" s="5">
        <f t="shared" si="10"/>
        <v>1</v>
      </c>
      <c r="AN34" s="5">
        <f t="shared" si="10"/>
        <v>1</v>
      </c>
      <c r="AO34" s="5">
        <f t="shared" si="10"/>
        <v>1</v>
      </c>
      <c r="AP34" s="5">
        <f t="shared" si="10"/>
        <v>1</v>
      </c>
      <c r="AQ34" s="5">
        <f t="shared" si="10"/>
        <v>1</v>
      </c>
      <c r="AR34" s="5">
        <f t="shared" si="10"/>
        <v>1</v>
      </c>
      <c r="AS34" s="5">
        <f t="shared" si="10"/>
        <v>1</v>
      </c>
      <c r="AT34" s="5">
        <f t="shared" si="10"/>
        <v>1</v>
      </c>
      <c r="AU34" s="5">
        <f t="shared" si="10"/>
        <v>1</v>
      </c>
      <c r="AV34" s="5">
        <f t="shared" si="10"/>
        <v>1</v>
      </c>
      <c r="AW34" s="5">
        <f t="shared" si="10"/>
        <v>1</v>
      </c>
      <c r="AX34" s="5">
        <f t="shared" si="10"/>
        <v>1</v>
      </c>
      <c r="AY34" s="5">
        <f t="shared" si="10"/>
        <v>1</v>
      </c>
      <c r="AZ34" s="5">
        <f t="shared" si="10"/>
        <v>0</v>
      </c>
      <c r="BA34" s="5">
        <f t="shared" si="10"/>
        <v>1</v>
      </c>
      <c r="BB34" s="5">
        <f t="shared" si="10"/>
        <v>1</v>
      </c>
      <c r="BC34" s="5">
        <f t="shared" si="10"/>
        <v>0</v>
      </c>
      <c r="BD34" s="5">
        <f t="shared" si="10"/>
        <v>1</v>
      </c>
      <c r="BE34" s="5">
        <f t="shared" si="10"/>
        <v>1</v>
      </c>
      <c r="BF34" s="5">
        <f t="shared" si="10"/>
        <v>0</v>
      </c>
      <c r="BG34" s="5">
        <f t="shared" si="10"/>
        <v>1</v>
      </c>
      <c r="BH34" s="5">
        <f t="shared" si="10"/>
        <v>0</v>
      </c>
      <c r="BI34" s="5">
        <f t="shared" si="10"/>
        <v>1</v>
      </c>
      <c r="BJ34" s="5">
        <f t="shared" si="10"/>
        <v>0</v>
      </c>
      <c r="BK34" s="5">
        <f t="shared" si="10"/>
        <v>1</v>
      </c>
      <c r="BL34" s="5">
        <f t="shared" si="10"/>
        <v>1</v>
      </c>
      <c r="BM34" s="5">
        <f t="shared" si="10"/>
        <v>1</v>
      </c>
      <c r="BN34" s="5">
        <f t="shared" si="10"/>
        <v>1</v>
      </c>
      <c r="BO34" s="5">
        <f t="shared" si="10"/>
        <v>0</v>
      </c>
      <c r="BP34" s="5">
        <f t="shared" si="10"/>
        <v>1</v>
      </c>
      <c r="BQ34" s="5">
        <f t="shared" si="10"/>
        <v>0</v>
      </c>
      <c r="BR34" s="5">
        <f t="shared" si="10"/>
        <v>1</v>
      </c>
      <c r="BS34" s="5">
        <f t="shared" si="10"/>
        <v>1</v>
      </c>
      <c r="BT34" s="5">
        <f t="shared" si="10"/>
        <v>0</v>
      </c>
      <c r="BU34" s="5">
        <f t="shared" si="10"/>
        <v>1</v>
      </c>
      <c r="BV34" s="5">
        <f t="shared" si="10"/>
        <v>0</v>
      </c>
      <c r="BW34" s="5">
        <f t="shared" si="4"/>
        <v>0</v>
      </c>
      <c r="BX34" s="5">
        <f t="shared" si="4"/>
        <v>1</v>
      </c>
      <c r="BY34" s="5">
        <f t="shared" si="4"/>
        <v>1</v>
      </c>
      <c r="BZ34" s="5">
        <f t="shared" si="4"/>
        <v>1</v>
      </c>
      <c r="CA34" s="5">
        <f t="shared" si="4"/>
        <v>1</v>
      </c>
      <c r="CB34" s="5">
        <f t="shared" si="4"/>
        <v>1</v>
      </c>
      <c r="CC34" s="5">
        <f t="shared" si="4"/>
        <v>0</v>
      </c>
      <c r="CD34" s="5">
        <f t="shared" si="4"/>
        <v>1</v>
      </c>
      <c r="CE34" s="5">
        <f t="shared" si="4"/>
        <v>0</v>
      </c>
      <c r="CF34" s="5">
        <f t="shared" si="4"/>
        <v>0</v>
      </c>
      <c r="CG34" s="5">
        <f t="shared" si="4"/>
        <v>0</v>
      </c>
      <c r="CH34" s="5">
        <f t="shared" si="4"/>
        <v>1</v>
      </c>
      <c r="CI34" s="5">
        <f t="shared" si="4"/>
        <v>1</v>
      </c>
      <c r="CJ34" s="5">
        <f t="shared" si="4"/>
        <v>0</v>
      </c>
      <c r="CK34" s="5">
        <f t="shared" si="4"/>
        <v>1</v>
      </c>
      <c r="CL34" s="5">
        <f t="shared" si="4"/>
        <v>1</v>
      </c>
      <c r="CM34" s="5">
        <f t="shared" si="4"/>
        <v>1</v>
      </c>
      <c r="CN34" s="5">
        <f t="shared" si="4"/>
        <v>1</v>
      </c>
      <c r="CO34" s="5">
        <f t="shared" si="4"/>
        <v>1</v>
      </c>
      <c r="CP34" s="5">
        <f t="shared" si="4"/>
        <v>1</v>
      </c>
      <c r="CQ34" s="5">
        <f t="shared" si="4"/>
        <v>1</v>
      </c>
      <c r="CR34" s="5">
        <f t="shared" si="4"/>
        <v>1</v>
      </c>
      <c r="CS34" s="5">
        <f t="shared" si="4"/>
        <v>0</v>
      </c>
      <c r="CT34" s="5">
        <f t="shared" ref="CT34:FA49" si="11">IF(CT6=".",".",CT6-1)</f>
        <v>0</v>
      </c>
      <c r="CU34" s="5">
        <f t="shared" si="11"/>
        <v>0</v>
      </c>
      <c r="CV34" s="5">
        <f t="shared" si="11"/>
        <v>0</v>
      </c>
      <c r="CW34" s="5">
        <f t="shared" si="11"/>
        <v>0</v>
      </c>
      <c r="CX34" s="5">
        <f t="shared" si="11"/>
        <v>0</v>
      </c>
      <c r="CY34" s="14" t="s">
        <v>10</v>
      </c>
      <c r="CZ34" s="14" t="s">
        <v>10</v>
      </c>
      <c r="DA34" s="5">
        <f t="shared" si="11"/>
        <v>1</v>
      </c>
      <c r="DB34" s="5">
        <f t="shared" si="11"/>
        <v>0</v>
      </c>
      <c r="DC34" s="5">
        <f t="shared" si="11"/>
        <v>1</v>
      </c>
      <c r="DD34" s="5">
        <f t="shared" si="11"/>
        <v>1</v>
      </c>
      <c r="DE34" s="5">
        <f t="shared" si="11"/>
        <v>0</v>
      </c>
      <c r="DF34" s="5">
        <f t="shared" si="11"/>
        <v>1</v>
      </c>
      <c r="DG34" s="5">
        <f t="shared" si="11"/>
        <v>1</v>
      </c>
      <c r="DH34" s="5">
        <f t="shared" si="11"/>
        <v>0</v>
      </c>
      <c r="DI34" s="5">
        <f t="shared" si="11"/>
        <v>0</v>
      </c>
      <c r="DJ34" s="5">
        <f t="shared" si="11"/>
        <v>1</v>
      </c>
      <c r="DK34" s="5">
        <f t="shared" si="11"/>
        <v>1</v>
      </c>
      <c r="DL34" s="5">
        <f t="shared" si="11"/>
        <v>1</v>
      </c>
      <c r="DM34" s="5">
        <f t="shared" si="11"/>
        <v>1</v>
      </c>
      <c r="DN34" s="5">
        <f t="shared" si="11"/>
        <v>0</v>
      </c>
      <c r="DO34" s="5">
        <f t="shared" si="11"/>
        <v>1</v>
      </c>
      <c r="DP34" s="5">
        <f t="shared" si="11"/>
        <v>0</v>
      </c>
      <c r="DQ34" s="5">
        <f t="shared" si="11"/>
        <v>1</v>
      </c>
      <c r="DR34" s="5">
        <f t="shared" si="11"/>
        <v>0</v>
      </c>
      <c r="DS34" s="5">
        <f t="shared" si="11"/>
        <v>0</v>
      </c>
      <c r="DT34" s="5">
        <f t="shared" si="11"/>
        <v>0</v>
      </c>
      <c r="DU34" s="5">
        <f t="shared" si="11"/>
        <v>1</v>
      </c>
      <c r="DV34" s="5">
        <f t="shared" si="11"/>
        <v>1</v>
      </c>
      <c r="DW34" s="5">
        <f t="shared" si="11"/>
        <v>1</v>
      </c>
      <c r="DX34" s="5">
        <f t="shared" si="11"/>
        <v>1</v>
      </c>
      <c r="DY34" s="5">
        <f t="shared" si="11"/>
        <v>1</v>
      </c>
      <c r="DZ34" s="5">
        <f t="shared" si="11"/>
        <v>1</v>
      </c>
      <c r="EA34" s="5">
        <f t="shared" ref="EA34:EF42" si="12">IF(EA6=".",".",EA6-1)</f>
        <v>0</v>
      </c>
      <c r="EB34" s="5">
        <f t="shared" si="12"/>
        <v>1</v>
      </c>
      <c r="EC34" s="5">
        <f t="shared" si="12"/>
        <v>1</v>
      </c>
      <c r="ED34" s="5">
        <f t="shared" si="12"/>
        <v>0</v>
      </c>
      <c r="EE34" s="5">
        <f t="shared" si="12"/>
        <v>1</v>
      </c>
      <c r="EF34" s="5">
        <f t="shared" si="12"/>
        <v>0</v>
      </c>
      <c r="EG34" s="14" t="s">
        <v>10</v>
      </c>
      <c r="EH34" s="5">
        <f t="shared" si="8"/>
        <v>1</v>
      </c>
      <c r="EI34" s="5">
        <f t="shared" si="8"/>
        <v>1</v>
      </c>
      <c r="EJ34" s="5">
        <f t="shared" si="8"/>
        <v>0</v>
      </c>
      <c r="EK34" s="14" t="s">
        <v>10</v>
      </c>
      <c r="EL34" s="5">
        <f t="shared" ref="EL34:FA34" si="13">IF(EL6=".",".",EL6-1)</f>
        <v>1</v>
      </c>
      <c r="EM34" s="5">
        <f t="shared" si="13"/>
        <v>1</v>
      </c>
      <c r="EN34" s="5">
        <f t="shared" si="13"/>
        <v>0</v>
      </c>
      <c r="EO34" s="5">
        <f t="shared" si="13"/>
        <v>0</v>
      </c>
      <c r="EP34" s="5">
        <f t="shared" si="13"/>
        <v>1</v>
      </c>
      <c r="EQ34" s="5">
        <f t="shared" si="13"/>
        <v>0</v>
      </c>
      <c r="ER34" s="5">
        <f t="shared" si="13"/>
        <v>1</v>
      </c>
      <c r="ES34" s="5">
        <f t="shared" si="13"/>
        <v>1</v>
      </c>
      <c r="ET34" s="5">
        <f t="shared" si="13"/>
        <v>1</v>
      </c>
      <c r="EU34" s="5">
        <f t="shared" si="13"/>
        <v>1</v>
      </c>
      <c r="EV34" s="5">
        <f t="shared" si="13"/>
        <v>1</v>
      </c>
      <c r="EW34" s="5">
        <f t="shared" si="13"/>
        <v>1</v>
      </c>
      <c r="EX34" s="5">
        <f t="shared" si="13"/>
        <v>1</v>
      </c>
      <c r="EY34" s="5">
        <f t="shared" si="13"/>
        <v>0</v>
      </c>
      <c r="EZ34" s="5">
        <f t="shared" si="13"/>
        <v>1</v>
      </c>
      <c r="FA34" s="5">
        <f t="shared" si="13"/>
        <v>1</v>
      </c>
    </row>
    <row r="35" spans="1:157" x14ac:dyDescent="0.25">
      <c r="A35" s="5" t="str">
        <f t="shared" si="6"/>
        <v>mc6_for_xlsx</v>
      </c>
      <c r="B35" s="14" t="s">
        <v>10</v>
      </c>
      <c r="C35" s="14" t="s">
        <v>10</v>
      </c>
      <c r="D35" s="14" t="s">
        <v>10</v>
      </c>
      <c r="E35" s="14" t="s">
        <v>10</v>
      </c>
      <c r="F35" s="14" t="s">
        <v>10</v>
      </c>
      <c r="G35" s="14" t="s">
        <v>10</v>
      </c>
      <c r="H35" s="5">
        <f t="shared" ref="H35:BM35" si="14">IF(H7=".",".",H7-1)</f>
        <v>0</v>
      </c>
      <c r="I35" s="5">
        <f t="shared" si="14"/>
        <v>0</v>
      </c>
      <c r="J35" s="5">
        <f t="shared" si="14"/>
        <v>0</v>
      </c>
      <c r="K35" s="5">
        <f t="shared" si="14"/>
        <v>0</v>
      </c>
      <c r="L35" s="5">
        <f t="shared" si="14"/>
        <v>0</v>
      </c>
      <c r="M35" s="5">
        <f t="shared" si="14"/>
        <v>0</v>
      </c>
      <c r="N35" s="5">
        <f t="shared" si="14"/>
        <v>0</v>
      </c>
      <c r="O35" s="5">
        <f t="shared" si="14"/>
        <v>1</v>
      </c>
      <c r="P35" s="5">
        <f t="shared" si="14"/>
        <v>0</v>
      </c>
      <c r="Q35" s="5">
        <f t="shared" si="14"/>
        <v>1</v>
      </c>
      <c r="R35" s="5">
        <f t="shared" si="14"/>
        <v>0</v>
      </c>
      <c r="S35" s="5">
        <f t="shared" si="14"/>
        <v>0</v>
      </c>
      <c r="T35" s="5">
        <f t="shared" si="14"/>
        <v>1</v>
      </c>
      <c r="U35" s="5">
        <f t="shared" si="14"/>
        <v>0</v>
      </c>
      <c r="V35" s="14" t="s">
        <v>10</v>
      </c>
      <c r="W35" s="5">
        <f t="shared" si="14"/>
        <v>0</v>
      </c>
      <c r="X35" s="5">
        <f t="shared" si="14"/>
        <v>0</v>
      </c>
      <c r="Y35" s="5">
        <f t="shared" si="14"/>
        <v>0</v>
      </c>
      <c r="Z35" s="5">
        <f t="shared" si="14"/>
        <v>0</v>
      </c>
      <c r="AA35" s="5">
        <f t="shared" si="14"/>
        <v>0</v>
      </c>
      <c r="AB35" s="5">
        <f t="shared" si="14"/>
        <v>1</v>
      </c>
      <c r="AC35" s="5">
        <f t="shared" si="14"/>
        <v>0</v>
      </c>
      <c r="AD35" s="5">
        <f t="shared" si="14"/>
        <v>0</v>
      </c>
      <c r="AE35" s="5">
        <f t="shared" si="14"/>
        <v>1</v>
      </c>
      <c r="AF35" s="5">
        <f t="shared" si="14"/>
        <v>0</v>
      </c>
      <c r="AG35" s="5">
        <f t="shared" si="14"/>
        <v>0</v>
      </c>
      <c r="AH35" s="5">
        <f t="shared" si="14"/>
        <v>0</v>
      </c>
      <c r="AI35" s="5">
        <f t="shared" si="14"/>
        <v>0</v>
      </c>
      <c r="AJ35" s="5">
        <f t="shared" si="14"/>
        <v>0</v>
      </c>
      <c r="AK35" s="5">
        <f t="shared" si="14"/>
        <v>0</v>
      </c>
      <c r="AL35" s="5">
        <f t="shared" si="14"/>
        <v>0</v>
      </c>
      <c r="AM35" s="5">
        <f t="shared" si="14"/>
        <v>0</v>
      </c>
      <c r="AN35" s="5">
        <f t="shared" si="14"/>
        <v>0</v>
      </c>
      <c r="AO35" s="5">
        <f t="shared" si="14"/>
        <v>0</v>
      </c>
      <c r="AP35" s="5">
        <f t="shared" si="14"/>
        <v>0</v>
      </c>
      <c r="AQ35" s="5">
        <f t="shared" si="14"/>
        <v>0</v>
      </c>
      <c r="AR35" s="5">
        <f t="shared" si="14"/>
        <v>0</v>
      </c>
      <c r="AS35" s="5">
        <f t="shared" si="14"/>
        <v>1</v>
      </c>
      <c r="AT35" s="5">
        <f t="shared" si="14"/>
        <v>0</v>
      </c>
      <c r="AU35" s="5">
        <f t="shared" si="14"/>
        <v>0</v>
      </c>
      <c r="AV35" s="5">
        <f t="shared" si="14"/>
        <v>0</v>
      </c>
      <c r="AW35" s="5">
        <f t="shared" si="14"/>
        <v>0</v>
      </c>
      <c r="AX35" s="5">
        <f t="shared" si="14"/>
        <v>0</v>
      </c>
      <c r="AY35" s="5">
        <f t="shared" si="14"/>
        <v>0</v>
      </c>
      <c r="AZ35" s="5">
        <f t="shared" si="14"/>
        <v>0</v>
      </c>
      <c r="BA35" s="5">
        <f t="shared" si="14"/>
        <v>0</v>
      </c>
      <c r="BB35" s="5">
        <f t="shared" si="14"/>
        <v>0</v>
      </c>
      <c r="BC35" s="5">
        <f t="shared" si="14"/>
        <v>0</v>
      </c>
      <c r="BD35" s="5">
        <f t="shared" si="14"/>
        <v>0</v>
      </c>
      <c r="BE35" s="5">
        <f t="shared" si="14"/>
        <v>0</v>
      </c>
      <c r="BF35" s="5">
        <f t="shared" si="14"/>
        <v>0</v>
      </c>
      <c r="BG35" s="5">
        <f t="shared" si="14"/>
        <v>0</v>
      </c>
      <c r="BH35" s="5">
        <f t="shared" si="14"/>
        <v>0</v>
      </c>
      <c r="BI35" s="5">
        <f t="shared" si="14"/>
        <v>0</v>
      </c>
      <c r="BJ35" s="5">
        <f t="shared" si="14"/>
        <v>0</v>
      </c>
      <c r="BK35" s="5">
        <f t="shared" si="14"/>
        <v>0</v>
      </c>
      <c r="BL35" s="5">
        <f t="shared" si="14"/>
        <v>0</v>
      </c>
      <c r="BM35" s="5">
        <f t="shared" si="14"/>
        <v>0</v>
      </c>
      <c r="BN35" s="5">
        <f t="shared" si="10"/>
        <v>0</v>
      </c>
      <c r="BO35" s="5">
        <f t="shared" si="10"/>
        <v>0</v>
      </c>
      <c r="BP35" s="5">
        <f t="shared" si="10"/>
        <v>0</v>
      </c>
      <c r="BQ35" s="5">
        <f t="shared" si="10"/>
        <v>0</v>
      </c>
      <c r="BR35" s="5">
        <f t="shared" si="10"/>
        <v>0</v>
      </c>
      <c r="BS35" s="5">
        <f t="shared" si="10"/>
        <v>0</v>
      </c>
      <c r="BT35" s="5">
        <f t="shared" si="10"/>
        <v>0</v>
      </c>
      <c r="BU35" s="5">
        <f t="shared" si="10"/>
        <v>0</v>
      </c>
      <c r="BV35" s="5">
        <f t="shared" si="10"/>
        <v>0</v>
      </c>
      <c r="BW35" s="5">
        <f t="shared" ref="BW35:DY38" si="15">IF(BW7=".",".",BW7-1)</f>
        <v>0</v>
      </c>
      <c r="BX35" s="5">
        <f t="shared" si="15"/>
        <v>0</v>
      </c>
      <c r="BY35" s="5">
        <f t="shared" si="15"/>
        <v>1</v>
      </c>
      <c r="BZ35" s="5">
        <f t="shared" si="15"/>
        <v>0</v>
      </c>
      <c r="CA35" s="5">
        <f t="shared" si="15"/>
        <v>0</v>
      </c>
      <c r="CB35" s="5">
        <f t="shared" si="15"/>
        <v>0</v>
      </c>
      <c r="CC35" s="5">
        <f t="shared" si="15"/>
        <v>0</v>
      </c>
      <c r="CD35" s="5">
        <f t="shared" si="15"/>
        <v>0</v>
      </c>
      <c r="CE35" s="5">
        <f t="shared" si="15"/>
        <v>0</v>
      </c>
      <c r="CF35" s="5">
        <f t="shared" si="15"/>
        <v>0</v>
      </c>
      <c r="CG35" s="5">
        <f t="shared" si="15"/>
        <v>0</v>
      </c>
      <c r="CH35" s="5">
        <f t="shared" si="15"/>
        <v>0</v>
      </c>
      <c r="CI35" s="5">
        <f t="shared" si="15"/>
        <v>0</v>
      </c>
      <c r="CJ35" s="5">
        <f t="shared" si="15"/>
        <v>0</v>
      </c>
      <c r="CK35" s="5">
        <f t="shared" si="15"/>
        <v>0</v>
      </c>
      <c r="CL35" s="5">
        <f t="shared" si="15"/>
        <v>0</v>
      </c>
      <c r="CM35" s="5">
        <f t="shared" si="15"/>
        <v>0</v>
      </c>
      <c r="CN35" s="5">
        <f t="shared" si="15"/>
        <v>0</v>
      </c>
      <c r="CO35" s="5">
        <f t="shared" si="15"/>
        <v>0</v>
      </c>
      <c r="CP35" s="5">
        <f t="shared" si="15"/>
        <v>0</v>
      </c>
      <c r="CQ35" s="5">
        <f t="shared" si="15"/>
        <v>0</v>
      </c>
      <c r="CR35" s="5">
        <f t="shared" si="15"/>
        <v>0</v>
      </c>
      <c r="CS35" s="5">
        <f t="shared" si="15"/>
        <v>0</v>
      </c>
      <c r="CT35" s="5">
        <f t="shared" si="15"/>
        <v>0</v>
      </c>
      <c r="CU35" s="5">
        <f t="shared" si="15"/>
        <v>0</v>
      </c>
      <c r="CV35" s="5">
        <f t="shared" si="15"/>
        <v>0</v>
      </c>
      <c r="CW35" s="5">
        <f t="shared" si="15"/>
        <v>0</v>
      </c>
      <c r="CX35" s="5">
        <f t="shared" si="15"/>
        <v>1</v>
      </c>
      <c r="CY35" s="14" t="s">
        <v>10</v>
      </c>
      <c r="CZ35" s="14" t="s">
        <v>10</v>
      </c>
      <c r="DA35" s="5">
        <f t="shared" si="15"/>
        <v>1</v>
      </c>
      <c r="DB35" s="5">
        <f t="shared" si="15"/>
        <v>0</v>
      </c>
      <c r="DC35" s="5">
        <f t="shared" si="15"/>
        <v>1</v>
      </c>
      <c r="DD35" s="5">
        <f t="shared" si="15"/>
        <v>0</v>
      </c>
      <c r="DE35" s="5">
        <f t="shared" si="15"/>
        <v>0</v>
      </c>
      <c r="DF35" s="5">
        <f t="shared" si="15"/>
        <v>0</v>
      </c>
      <c r="DG35" s="5">
        <f t="shared" si="15"/>
        <v>0</v>
      </c>
      <c r="DH35" s="5">
        <f t="shared" si="15"/>
        <v>0</v>
      </c>
      <c r="DI35" s="5">
        <f t="shared" si="15"/>
        <v>0</v>
      </c>
      <c r="DJ35" s="5">
        <f t="shared" si="15"/>
        <v>0</v>
      </c>
      <c r="DK35" s="5">
        <f t="shared" si="15"/>
        <v>0</v>
      </c>
      <c r="DL35" s="5">
        <f t="shared" si="15"/>
        <v>0</v>
      </c>
      <c r="DM35" s="5">
        <f t="shared" si="15"/>
        <v>0</v>
      </c>
      <c r="DN35" s="5">
        <f t="shared" si="15"/>
        <v>0</v>
      </c>
      <c r="DO35" s="5">
        <f t="shared" si="15"/>
        <v>0</v>
      </c>
      <c r="DP35" s="5">
        <f t="shared" si="15"/>
        <v>0</v>
      </c>
      <c r="DQ35" s="5">
        <f t="shared" si="15"/>
        <v>0</v>
      </c>
      <c r="DR35" s="5">
        <f t="shared" si="15"/>
        <v>0</v>
      </c>
      <c r="DS35" s="5">
        <f t="shared" si="15"/>
        <v>0</v>
      </c>
      <c r="DT35" s="5">
        <f t="shared" si="15"/>
        <v>0</v>
      </c>
      <c r="DU35" s="5">
        <f t="shared" si="15"/>
        <v>0</v>
      </c>
      <c r="DV35" s="5">
        <f t="shared" si="15"/>
        <v>0</v>
      </c>
      <c r="DW35" s="5">
        <f t="shared" si="15"/>
        <v>0</v>
      </c>
      <c r="DX35" s="5">
        <f t="shared" si="15"/>
        <v>0</v>
      </c>
      <c r="DY35" s="5">
        <f t="shared" si="15"/>
        <v>0</v>
      </c>
      <c r="DZ35" s="5">
        <f t="shared" si="11"/>
        <v>0</v>
      </c>
      <c r="EA35" s="5">
        <f t="shared" si="12"/>
        <v>0</v>
      </c>
      <c r="EB35" s="5">
        <f t="shared" si="12"/>
        <v>0</v>
      </c>
      <c r="EC35" s="5">
        <f t="shared" si="12"/>
        <v>0</v>
      </c>
      <c r="ED35" s="5">
        <f t="shared" si="12"/>
        <v>0</v>
      </c>
      <c r="EE35" s="5">
        <f t="shared" si="12"/>
        <v>0</v>
      </c>
      <c r="EF35" s="5">
        <f t="shared" si="12"/>
        <v>0</v>
      </c>
      <c r="EG35" s="14" t="s">
        <v>10</v>
      </c>
      <c r="EH35" s="5">
        <f t="shared" si="8"/>
        <v>1</v>
      </c>
      <c r="EI35" s="5">
        <f t="shared" si="8"/>
        <v>0</v>
      </c>
      <c r="EJ35" s="5">
        <f t="shared" si="8"/>
        <v>0</v>
      </c>
      <c r="EK35" s="14" t="s">
        <v>10</v>
      </c>
      <c r="EL35" s="5">
        <f t="shared" ref="EL35:FA35" si="16">IF(EL7=".",".",EL7-1)</f>
        <v>0</v>
      </c>
      <c r="EM35" s="5">
        <f t="shared" si="16"/>
        <v>0</v>
      </c>
      <c r="EN35" s="5">
        <f t="shared" si="16"/>
        <v>0</v>
      </c>
      <c r="EO35" s="5">
        <f t="shared" si="16"/>
        <v>0</v>
      </c>
      <c r="EP35" s="5">
        <f t="shared" si="16"/>
        <v>0</v>
      </c>
      <c r="EQ35" s="5">
        <f t="shared" si="16"/>
        <v>0</v>
      </c>
      <c r="ER35" s="5">
        <f t="shared" si="16"/>
        <v>0</v>
      </c>
      <c r="ES35" s="5">
        <f t="shared" si="16"/>
        <v>0</v>
      </c>
      <c r="ET35" s="5">
        <f t="shared" si="16"/>
        <v>0</v>
      </c>
      <c r="EU35" s="5">
        <f t="shared" si="16"/>
        <v>0</v>
      </c>
      <c r="EV35" s="5">
        <f t="shared" si="16"/>
        <v>0</v>
      </c>
      <c r="EW35" s="5">
        <f t="shared" si="16"/>
        <v>0</v>
      </c>
      <c r="EX35" s="5">
        <f t="shared" si="16"/>
        <v>0</v>
      </c>
      <c r="EY35" s="5">
        <f t="shared" si="16"/>
        <v>0</v>
      </c>
      <c r="EZ35" s="5">
        <f t="shared" si="16"/>
        <v>0</v>
      </c>
      <c r="FA35" s="5">
        <f t="shared" si="16"/>
        <v>0</v>
      </c>
    </row>
    <row r="36" spans="1:157" x14ac:dyDescent="0.25">
      <c r="A36" s="5" t="str">
        <f t="shared" si="6"/>
        <v>mc7_for_xlsx</v>
      </c>
      <c r="B36" s="14" t="s">
        <v>10</v>
      </c>
      <c r="C36" s="14" t="s">
        <v>10</v>
      </c>
      <c r="D36" s="14" t="s">
        <v>10</v>
      </c>
      <c r="E36" s="14" t="s">
        <v>10</v>
      </c>
      <c r="F36" s="14" t="s">
        <v>10</v>
      </c>
      <c r="G36" s="14" t="s">
        <v>10</v>
      </c>
      <c r="H36" s="5">
        <f t="shared" ref="H36:U36" si="17">IF(H8=".",".",H8-1)</f>
        <v>1</v>
      </c>
      <c r="I36" s="5">
        <f t="shared" si="17"/>
        <v>1</v>
      </c>
      <c r="J36" s="5">
        <f t="shared" si="17"/>
        <v>1</v>
      </c>
      <c r="K36" s="5">
        <f t="shared" si="17"/>
        <v>1</v>
      </c>
      <c r="L36" s="5">
        <f t="shared" si="17"/>
        <v>1</v>
      </c>
      <c r="M36" s="5">
        <f t="shared" si="17"/>
        <v>0</v>
      </c>
      <c r="N36" s="5">
        <f t="shared" si="17"/>
        <v>1</v>
      </c>
      <c r="O36" s="5">
        <f t="shared" si="17"/>
        <v>1</v>
      </c>
      <c r="P36" s="5">
        <f t="shared" si="17"/>
        <v>1</v>
      </c>
      <c r="Q36" s="5">
        <f t="shared" si="17"/>
        <v>1</v>
      </c>
      <c r="R36" s="5">
        <f t="shared" si="17"/>
        <v>1</v>
      </c>
      <c r="S36" s="5">
        <f t="shared" si="17"/>
        <v>1</v>
      </c>
      <c r="T36" s="5">
        <f t="shared" si="17"/>
        <v>1</v>
      </c>
      <c r="U36" s="5">
        <f t="shared" si="17"/>
        <v>1</v>
      </c>
      <c r="V36" s="14" t="s">
        <v>10</v>
      </c>
      <c r="W36" s="5">
        <f t="shared" ref="W36:BN36" si="18">IF(W8=".",".",W8-1)</f>
        <v>1</v>
      </c>
      <c r="X36" s="5">
        <f t="shared" si="18"/>
        <v>0</v>
      </c>
      <c r="Y36" s="5">
        <f t="shared" si="18"/>
        <v>1</v>
      </c>
      <c r="Z36" s="5">
        <f t="shared" si="18"/>
        <v>1</v>
      </c>
      <c r="AA36" s="5">
        <f t="shared" si="18"/>
        <v>1</v>
      </c>
      <c r="AB36" s="5">
        <f t="shared" si="18"/>
        <v>1</v>
      </c>
      <c r="AC36" s="5">
        <f t="shared" si="18"/>
        <v>1</v>
      </c>
      <c r="AD36" s="5">
        <f t="shared" si="18"/>
        <v>1</v>
      </c>
      <c r="AE36" s="5">
        <f t="shared" si="18"/>
        <v>1</v>
      </c>
      <c r="AF36" s="5">
        <f t="shared" si="18"/>
        <v>1</v>
      </c>
      <c r="AG36" s="5">
        <f t="shared" si="18"/>
        <v>1</v>
      </c>
      <c r="AH36" s="5">
        <f t="shared" si="18"/>
        <v>1</v>
      </c>
      <c r="AI36" s="5">
        <f t="shared" si="18"/>
        <v>0</v>
      </c>
      <c r="AJ36" s="5">
        <f t="shared" si="18"/>
        <v>1</v>
      </c>
      <c r="AK36" s="5">
        <f t="shared" si="18"/>
        <v>1</v>
      </c>
      <c r="AL36" s="5">
        <f t="shared" si="18"/>
        <v>1</v>
      </c>
      <c r="AM36" s="5">
        <f t="shared" si="18"/>
        <v>1</v>
      </c>
      <c r="AN36" s="5">
        <f t="shared" si="18"/>
        <v>1</v>
      </c>
      <c r="AO36" s="5">
        <f t="shared" si="18"/>
        <v>0</v>
      </c>
      <c r="AP36" s="5">
        <f t="shared" si="18"/>
        <v>1</v>
      </c>
      <c r="AQ36" s="5">
        <f t="shared" si="18"/>
        <v>1</v>
      </c>
      <c r="AR36" s="5">
        <f t="shared" si="18"/>
        <v>1</v>
      </c>
      <c r="AS36" s="5">
        <f t="shared" si="18"/>
        <v>1</v>
      </c>
      <c r="AT36" s="5">
        <f t="shared" si="18"/>
        <v>1</v>
      </c>
      <c r="AU36" s="5">
        <f t="shared" si="18"/>
        <v>1</v>
      </c>
      <c r="AV36" s="5">
        <f t="shared" si="18"/>
        <v>1</v>
      </c>
      <c r="AW36" s="5">
        <f t="shared" si="18"/>
        <v>1</v>
      </c>
      <c r="AX36" s="5">
        <f t="shared" si="18"/>
        <v>1</v>
      </c>
      <c r="AY36" s="5">
        <f t="shared" si="18"/>
        <v>1</v>
      </c>
      <c r="AZ36" s="5">
        <f t="shared" si="18"/>
        <v>1</v>
      </c>
      <c r="BA36" s="5">
        <f t="shared" si="18"/>
        <v>1</v>
      </c>
      <c r="BB36" s="5">
        <f t="shared" si="18"/>
        <v>1</v>
      </c>
      <c r="BC36" s="5">
        <f t="shared" si="18"/>
        <v>1</v>
      </c>
      <c r="BD36" s="5">
        <f t="shared" si="18"/>
        <v>1</v>
      </c>
      <c r="BE36" s="5">
        <f t="shared" si="18"/>
        <v>1</v>
      </c>
      <c r="BF36" s="5">
        <f t="shared" si="18"/>
        <v>1</v>
      </c>
      <c r="BG36" s="5">
        <f t="shared" si="18"/>
        <v>1</v>
      </c>
      <c r="BH36" s="5">
        <f t="shared" si="18"/>
        <v>1</v>
      </c>
      <c r="BI36" s="5">
        <f t="shared" si="18"/>
        <v>1</v>
      </c>
      <c r="BJ36" s="5">
        <f t="shared" si="18"/>
        <v>1</v>
      </c>
      <c r="BK36" s="5">
        <f t="shared" si="18"/>
        <v>1</v>
      </c>
      <c r="BL36" s="5">
        <f t="shared" si="18"/>
        <v>1</v>
      </c>
      <c r="BM36" s="5">
        <f t="shared" si="18"/>
        <v>1</v>
      </c>
      <c r="BN36" s="5">
        <f t="shared" si="18"/>
        <v>1</v>
      </c>
      <c r="BO36" s="5">
        <f t="shared" si="10"/>
        <v>1</v>
      </c>
      <c r="BP36" s="5">
        <f t="shared" si="10"/>
        <v>1</v>
      </c>
      <c r="BQ36" s="5">
        <f t="shared" si="10"/>
        <v>0</v>
      </c>
      <c r="BR36" s="5">
        <f t="shared" si="10"/>
        <v>1</v>
      </c>
      <c r="BS36" s="5">
        <f t="shared" si="10"/>
        <v>1</v>
      </c>
      <c r="BT36" s="5">
        <f t="shared" si="10"/>
        <v>1</v>
      </c>
      <c r="BU36" s="5">
        <f t="shared" si="10"/>
        <v>1</v>
      </c>
      <c r="BV36" s="5">
        <f t="shared" si="10"/>
        <v>1</v>
      </c>
      <c r="BW36" s="5">
        <f t="shared" si="15"/>
        <v>1</v>
      </c>
      <c r="BX36" s="5">
        <f t="shared" si="15"/>
        <v>1</v>
      </c>
      <c r="BY36" s="5">
        <f t="shared" si="15"/>
        <v>1</v>
      </c>
      <c r="BZ36" s="5">
        <f t="shared" si="15"/>
        <v>1</v>
      </c>
      <c r="CA36" s="5">
        <f t="shared" si="15"/>
        <v>1</v>
      </c>
      <c r="CB36" s="5">
        <f t="shared" si="15"/>
        <v>1</v>
      </c>
      <c r="CC36" s="5">
        <f t="shared" si="15"/>
        <v>1</v>
      </c>
      <c r="CD36" s="5">
        <f t="shared" si="15"/>
        <v>1</v>
      </c>
      <c r="CE36" s="5">
        <f t="shared" si="15"/>
        <v>1</v>
      </c>
      <c r="CF36" s="5">
        <f t="shared" si="15"/>
        <v>1</v>
      </c>
      <c r="CG36" s="5">
        <f t="shared" si="15"/>
        <v>1</v>
      </c>
      <c r="CH36" s="5">
        <f t="shared" si="15"/>
        <v>1</v>
      </c>
      <c r="CI36" s="5">
        <f t="shared" si="15"/>
        <v>1</v>
      </c>
      <c r="CJ36" s="5">
        <f t="shared" si="15"/>
        <v>0</v>
      </c>
      <c r="CK36" s="5">
        <f t="shared" si="15"/>
        <v>1</v>
      </c>
      <c r="CL36" s="5">
        <f t="shared" si="15"/>
        <v>1</v>
      </c>
      <c r="CM36" s="5">
        <f t="shared" si="15"/>
        <v>1</v>
      </c>
      <c r="CN36" s="5">
        <f t="shared" si="15"/>
        <v>1</v>
      </c>
      <c r="CO36" s="5">
        <f t="shared" si="15"/>
        <v>1</v>
      </c>
      <c r="CP36" s="5">
        <f t="shared" si="15"/>
        <v>1</v>
      </c>
      <c r="CQ36" s="5">
        <f t="shared" si="15"/>
        <v>1</v>
      </c>
      <c r="CR36" s="5">
        <f t="shared" si="15"/>
        <v>1</v>
      </c>
      <c r="CS36" s="5">
        <f t="shared" si="15"/>
        <v>1</v>
      </c>
      <c r="CT36" s="5">
        <f t="shared" si="15"/>
        <v>0</v>
      </c>
      <c r="CU36" s="5">
        <f t="shared" si="15"/>
        <v>1</v>
      </c>
      <c r="CV36" s="5">
        <f t="shared" si="15"/>
        <v>1</v>
      </c>
      <c r="CW36" s="5">
        <f t="shared" si="15"/>
        <v>0</v>
      </c>
      <c r="CX36" s="5">
        <f t="shared" si="15"/>
        <v>0</v>
      </c>
      <c r="CY36" s="14" t="s">
        <v>10</v>
      </c>
      <c r="CZ36" s="14" t="s">
        <v>10</v>
      </c>
      <c r="DA36" s="5">
        <f t="shared" si="15"/>
        <v>1</v>
      </c>
      <c r="DB36" s="5">
        <f t="shared" si="15"/>
        <v>1</v>
      </c>
      <c r="DC36" s="5">
        <f t="shared" si="15"/>
        <v>1</v>
      </c>
      <c r="DD36" s="5">
        <f t="shared" si="15"/>
        <v>1</v>
      </c>
      <c r="DE36" s="5">
        <f t="shared" si="15"/>
        <v>1</v>
      </c>
      <c r="DF36" s="5">
        <f t="shared" si="15"/>
        <v>1</v>
      </c>
      <c r="DG36" s="5">
        <f t="shared" si="15"/>
        <v>1</v>
      </c>
      <c r="DH36" s="5">
        <f t="shared" si="15"/>
        <v>0</v>
      </c>
      <c r="DI36" s="5">
        <f t="shared" si="15"/>
        <v>0</v>
      </c>
      <c r="DJ36" s="5">
        <f t="shared" si="15"/>
        <v>1</v>
      </c>
      <c r="DK36" s="5">
        <f t="shared" si="15"/>
        <v>1</v>
      </c>
      <c r="DL36" s="5">
        <f t="shared" si="15"/>
        <v>1</v>
      </c>
      <c r="DM36" s="5">
        <f t="shared" si="15"/>
        <v>1</v>
      </c>
      <c r="DN36" s="5">
        <f t="shared" si="15"/>
        <v>0</v>
      </c>
      <c r="DO36" s="5">
        <f t="shared" si="15"/>
        <v>1</v>
      </c>
      <c r="DP36" s="5">
        <f t="shared" si="15"/>
        <v>1</v>
      </c>
      <c r="DQ36" s="5">
        <f t="shared" si="15"/>
        <v>1</v>
      </c>
      <c r="DR36" s="5">
        <f t="shared" si="15"/>
        <v>1</v>
      </c>
      <c r="DS36" s="5">
        <f t="shared" si="15"/>
        <v>1</v>
      </c>
      <c r="DT36" s="5">
        <f t="shared" si="15"/>
        <v>1</v>
      </c>
      <c r="DU36" s="5">
        <f t="shared" si="15"/>
        <v>1</v>
      </c>
      <c r="DV36" s="5">
        <f t="shared" si="15"/>
        <v>1</v>
      </c>
      <c r="DW36" s="5">
        <f t="shared" si="15"/>
        <v>1</v>
      </c>
      <c r="DX36" s="5">
        <f t="shared" si="15"/>
        <v>1</v>
      </c>
      <c r="DY36" s="5">
        <f t="shared" si="15"/>
        <v>1</v>
      </c>
      <c r="DZ36" s="5">
        <f t="shared" si="11"/>
        <v>1</v>
      </c>
      <c r="EA36" s="5">
        <f t="shared" si="12"/>
        <v>1</v>
      </c>
      <c r="EB36" s="5">
        <f t="shared" si="12"/>
        <v>1</v>
      </c>
      <c r="EC36" s="5">
        <f t="shared" si="12"/>
        <v>1</v>
      </c>
      <c r="ED36" s="5">
        <f t="shared" si="12"/>
        <v>1</v>
      </c>
      <c r="EE36" s="5">
        <f t="shared" si="12"/>
        <v>1</v>
      </c>
      <c r="EF36" s="5">
        <f t="shared" si="12"/>
        <v>1</v>
      </c>
      <c r="EG36" s="14" t="s">
        <v>10</v>
      </c>
      <c r="EH36" s="5">
        <f t="shared" si="8"/>
        <v>1</v>
      </c>
      <c r="EI36" s="5">
        <f t="shared" si="8"/>
        <v>1</v>
      </c>
      <c r="EJ36" s="5">
        <f t="shared" si="8"/>
        <v>0</v>
      </c>
      <c r="EK36" s="14" t="s">
        <v>10</v>
      </c>
      <c r="EL36" s="5">
        <f t="shared" ref="EL36:FA36" si="19">IF(EL8=".",".",EL8-1)</f>
        <v>1</v>
      </c>
      <c r="EM36" s="5">
        <f t="shared" si="19"/>
        <v>1</v>
      </c>
      <c r="EN36" s="5">
        <f t="shared" si="19"/>
        <v>1</v>
      </c>
      <c r="EO36" s="5">
        <f t="shared" si="19"/>
        <v>1</v>
      </c>
      <c r="EP36" s="5">
        <f t="shared" si="19"/>
        <v>1</v>
      </c>
      <c r="EQ36" s="5">
        <f t="shared" si="19"/>
        <v>0</v>
      </c>
      <c r="ER36" s="5">
        <f t="shared" si="19"/>
        <v>1</v>
      </c>
      <c r="ES36" s="5">
        <f t="shared" si="19"/>
        <v>1</v>
      </c>
      <c r="ET36" s="5">
        <f t="shared" si="19"/>
        <v>1</v>
      </c>
      <c r="EU36" s="5">
        <f t="shared" si="19"/>
        <v>1</v>
      </c>
      <c r="EV36" s="5">
        <f t="shared" si="19"/>
        <v>1</v>
      </c>
      <c r="EW36" s="5">
        <f t="shared" si="19"/>
        <v>1</v>
      </c>
      <c r="EX36" s="5">
        <f t="shared" si="19"/>
        <v>1</v>
      </c>
      <c r="EY36" s="5">
        <f t="shared" si="19"/>
        <v>1</v>
      </c>
      <c r="EZ36" s="5">
        <f t="shared" si="19"/>
        <v>1</v>
      </c>
      <c r="FA36" s="5">
        <f t="shared" si="19"/>
        <v>1</v>
      </c>
    </row>
    <row r="37" spans="1:157" x14ac:dyDescent="0.25">
      <c r="A37" s="5" t="str">
        <f t="shared" si="6"/>
        <v>mc8_for_xlsx</v>
      </c>
      <c r="B37" s="14" t="s">
        <v>10</v>
      </c>
      <c r="C37" s="14" t="s">
        <v>10</v>
      </c>
      <c r="D37" s="14" t="s">
        <v>10</v>
      </c>
      <c r="E37" s="14" t="s">
        <v>10</v>
      </c>
      <c r="F37" s="14" t="s">
        <v>10</v>
      </c>
      <c r="G37" s="14" t="s">
        <v>10</v>
      </c>
      <c r="H37" s="5">
        <f t="shared" ref="H37:U37" si="20">IF(H9=".",".",H9-1)</f>
        <v>1</v>
      </c>
      <c r="I37" s="5">
        <f t="shared" si="20"/>
        <v>1</v>
      </c>
      <c r="J37" s="5">
        <f t="shared" si="20"/>
        <v>1</v>
      </c>
      <c r="K37" s="5">
        <f t="shared" si="20"/>
        <v>1</v>
      </c>
      <c r="L37" s="5">
        <f t="shared" si="20"/>
        <v>1</v>
      </c>
      <c r="M37" s="5">
        <f t="shared" si="20"/>
        <v>0</v>
      </c>
      <c r="N37" s="5">
        <f t="shared" si="20"/>
        <v>1</v>
      </c>
      <c r="O37" s="5">
        <f t="shared" si="20"/>
        <v>1</v>
      </c>
      <c r="P37" s="5">
        <f t="shared" si="20"/>
        <v>1</v>
      </c>
      <c r="Q37" s="5">
        <f t="shared" si="20"/>
        <v>1</v>
      </c>
      <c r="R37" s="5">
        <f t="shared" si="20"/>
        <v>1</v>
      </c>
      <c r="S37" s="5">
        <f t="shared" si="20"/>
        <v>1</v>
      </c>
      <c r="T37" s="5">
        <f t="shared" si="20"/>
        <v>1</v>
      </c>
      <c r="U37" s="5">
        <f t="shared" si="20"/>
        <v>1</v>
      </c>
      <c r="V37" s="14" t="s">
        <v>10</v>
      </c>
      <c r="W37" s="5">
        <f t="shared" ref="W37:BN37" si="21">IF(W9=".",".",W9-1)</f>
        <v>1</v>
      </c>
      <c r="X37" s="5">
        <f t="shared" si="21"/>
        <v>1</v>
      </c>
      <c r="Y37" s="5">
        <f t="shared" si="21"/>
        <v>1</v>
      </c>
      <c r="Z37" s="5">
        <f t="shared" si="21"/>
        <v>1</v>
      </c>
      <c r="AA37" s="5">
        <f t="shared" si="21"/>
        <v>1</v>
      </c>
      <c r="AB37" s="5">
        <f t="shared" si="21"/>
        <v>1</v>
      </c>
      <c r="AC37" s="5">
        <f t="shared" si="21"/>
        <v>1</v>
      </c>
      <c r="AD37" s="5">
        <f t="shared" si="21"/>
        <v>1</v>
      </c>
      <c r="AE37" s="5">
        <f t="shared" si="21"/>
        <v>1</v>
      </c>
      <c r="AF37" s="5">
        <f t="shared" si="21"/>
        <v>1</v>
      </c>
      <c r="AG37" s="5">
        <f t="shared" si="21"/>
        <v>1</v>
      </c>
      <c r="AH37" s="5">
        <f t="shared" si="21"/>
        <v>1</v>
      </c>
      <c r="AI37" s="5">
        <f t="shared" si="21"/>
        <v>1</v>
      </c>
      <c r="AJ37" s="5">
        <f t="shared" si="21"/>
        <v>1</v>
      </c>
      <c r="AK37" s="5">
        <f t="shared" si="21"/>
        <v>1</v>
      </c>
      <c r="AL37" s="5">
        <f t="shared" si="21"/>
        <v>1</v>
      </c>
      <c r="AM37" s="5">
        <f t="shared" si="21"/>
        <v>1</v>
      </c>
      <c r="AN37" s="5">
        <f t="shared" si="21"/>
        <v>1</v>
      </c>
      <c r="AO37" s="5">
        <f t="shared" si="21"/>
        <v>1</v>
      </c>
      <c r="AP37" s="5">
        <f t="shared" si="21"/>
        <v>1</v>
      </c>
      <c r="AQ37" s="5">
        <f t="shared" si="21"/>
        <v>1</v>
      </c>
      <c r="AR37" s="5">
        <f t="shared" si="21"/>
        <v>1</v>
      </c>
      <c r="AS37" s="5">
        <f t="shared" si="21"/>
        <v>1</v>
      </c>
      <c r="AT37" s="5">
        <f t="shared" si="21"/>
        <v>1</v>
      </c>
      <c r="AU37" s="5">
        <f t="shared" si="21"/>
        <v>1</v>
      </c>
      <c r="AV37" s="5">
        <f t="shared" si="21"/>
        <v>1</v>
      </c>
      <c r="AW37" s="5">
        <f t="shared" si="21"/>
        <v>1</v>
      </c>
      <c r="AX37" s="5">
        <f t="shared" si="21"/>
        <v>1</v>
      </c>
      <c r="AY37" s="5">
        <f t="shared" si="21"/>
        <v>1</v>
      </c>
      <c r="AZ37" s="5">
        <f t="shared" si="21"/>
        <v>1</v>
      </c>
      <c r="BA37" s="5">
        <f t="shared" si="21"/>
        <v>1</v>
      </c>
      <c r="BB37" s="5">
        <f t="shared" si="21"/>
        <v>1</v>
      </c>
      <c r="BC37" s="5">
        <f t="shared" si="21"/>
        <v>1</v>
      </c>
      <c r="BD37" s="5">
        <f t="shared" si="21"/>
        <v>1</v>
      </c>
      <c r="BE37" s="5">
        <f t="shared" si="21"/>
        <v>1</v>
      </c>
      <c r="BF37" s="5">
        <f t="shared" si="21"/>
        <v>1</v>
      </c>
      <c r="BG37" s="5">
        <f t="shared" si="21"/>
        <v>1</v>
      </c>
      <c r="BH37" s="5">
        <f t="shared" si="21"/>
        <v>1</v>
      </c>
      <c r="BI37" s="5">
        <f t="shared" si="21"/>
        <v>1</v>
      </c>
      <c r="BJ37" s="5">
        <f t="shared" si="21"/>
        <v>1</v>
      </c>
      <c r="BK37" s="5">
        <f t="shared" si="21"/>
        <v>1</v>
      </c>
      <c r="BL37" s="5">
        <f t="shared" si="21"/>
        <v>1</v>
      </c>
      <c r="BM37" s="5">
        <f t="shared" si="21"/>
        <v>1</v>
      </c>
      <c r="BN37" s="5">
        <f t="shared" si="21"/>
        <v>1</v>
      </c>
      <c r="BO37" s="5">
        <f t="shared" si="10"/>
        <v>1</v>
      </c>
      <c r="BP37" s="5">
        <f t="shared" si="10"/>
        <v>1</v>
      </c>
      <c r="BQ37" s="5">
        <f t="shared" si="10"/>
        <v>0</v>
      </c>
      <c r="BR37" s="5">
        <f t="shared" si="10"/>
        <v>1</v>
      </c>
      <c r="BS37" s="5">
        <f t="shared" si="10"/>
        <v>1</v>
      </c>
      <c r="BT37" s="5">
        <f t="shared" si="10"/>
        <v>1</v>
      </c>
      <c r="BU37" s="5">
        <f t="shared" si="10"/>
        <v>1</v>
      </c>
      <c r="BV37" s="5">
        <f t="shared" si="10"/>
        <v>1</v>
      </c>
      <c r="BW37" s="5">
        <f t="shared" si="15"/>
        <v>1</v>
      </c>
      <c r="BX37" s="5">
        <f t="shared" si="15"/>
        <v>1</v>
      </c>
      <c r="BY37" s="5">
        <f t="shared" si="15"/>
        <v>1</v>
      </c>
      <c r="BZ37" s="5">
        <f t="shared" si="15"/>
        <v>1</v>
      </c>
      <c r="CA37" s="5">
        <f t="shared" si="15"/>
        <v>1</v>
      </c>
      <c r="CB37" s="5">
        <f t="shared" si="15"/>
        <v>1</v>
      </c>
      <c r="CC37" s="5">
        <f t="shared" si="15"/>
        <v>1</v>
      </c>
      <c r="CD37" s="5">
        <f t="shared" si="15"/>
        <v>1</v>
      </c>
      <c r="CE37" s="5">
        <f t="shared" si="15"/>
        <v>1</v>
      </c>
      <c r="CF37" s="5">
        <f t="shared" si="15"/>
        <v>1</v>
      </c>
      <c r="CG37" s="5">
        <f t="shared" si="15"/>
        <v>1</v>
      </c>
      <c r="CH37" s="5">
        <f t="shared" si="15"/>
        <v>1</v>
      </c>
      <c r="CI37" s="5">
        <f t="shared" si="15"/>
        <v>1</v>
      </c>
      <c r="CJ37" s="5">
        <f t="shared" si="15"/>
        <v>0</v>
      </c>
      <c r="CK37" s="5">
        <f t="shared" si="15"/>
        <v>1</v>
      </c>
      <c r="CL37" s="5">
        <f t="shared" si="15"/>
        <v>1</v>
      </c>
      <c r="CM37" s="5">
        <f t="shared" si="15"/>
        <v>1</v>
      </c>
      <c r="CN37" s="5">
        <f t="shared" si="15"/>
        <v>1</v>
      </c>
      <c r="CO37" s="5">
        <f t="shared" si="15"/>
        <v>1</v>
      </c>
      <c r="CP37" s="5">
        <f t="shared" si="15"/>
        <v>1</v>
      </c>
      <c r="CQ37" s="5">
        <f t="shared" si="15"/>
        <v>1</v>
      </c>
      <c r="CR37" s="5">
        <f t="shared" si="15"/>
        <v>1</v>
      </c>
      <c r="CS37" s="5">
        <f t="shared" si="15"/>
        <v>1</v>
      </c>
      <c r="CT37" s="5">
        <f t="shared" si="15"/>
        <v>1</v>
      </c>
      <c r="CU37" s="5">
        <f t="shared" si="15"/>
        <v>1</v>
      </c>
      <c r="CV37" s="5">
        <f t="shared" si="15"/>
        <v>1</v>
      </c>
      <c r="CW37" s="5">
        <f t="shared" si="15"/>
        <v>1</v>
      </c>
      <c r="CX37" s="5">
        <f t="shared" si="15"/>
        <v>1</v>
      </c>
      <c r="CY37" s="14" t="s">
        <v>10</v>
      </c>
      <c r="CZ37" s="14" t="s">
        <v>10</v>
      </c>
      <c r="DA37" s="5">
        <f t="shared" si="15"/>
        <v>1</v>
      </c>
      <c r="DB37" s="5">
        <f t="shared" si="15"/>
        <v>1</v>
      </c>
      <c r="DC37" s="5">
        <f t="shared" si="15"/>
        <v>1</v>
      </c>
      <c r="DD37" s="5">
        <f t="shared" si="15"/>
        <v>1</v>
      </c>
      <c r="DE37" s="5">
        <f t="shared" si="15"/>
        <v>1</v>
      </c>
      <c r="DF37" s="5">
        <f t="shared" si="15"/>
        <v>1</v>
      </c>
      <c r="DG37" s="5">
        <f t="shared" si="15"/>
        <v>1</v>
      </c>
      <c r="DH37" s="5">
        <f t="shared" si="15"/>
        <v>0</v>
      </c>
      <c r="DI37" s="5">
        <f t="shared" si="15"/>
        <v>1</v>
      </c>
      <c r="DJ37" s="5">
        <f t="shared" si="15"/>
        <v>1</v>
      </c>
      <c r="DK37" s="5">
        <f t="shared" si="15"/>
        <v>1</v>
      </c>
      <c r="DL37" s="5">
        <f t="shared" si="15"/>
        <v>1</v>
      </c>
      <c r="DM37" s="5">
        <f t="shared" si="15"/>
        <v>1</v>
      </c>
      <c r="DN37" s="5">
        <f t="shared" si="15"/>
        <v>1</v>
      </c>
      <c r="DO37" s="5">
        <f t="shared" si="15"/>
        <v>1</v>
      </c>
      <c r="DP37" s="5">
        <f t="shared" si="15"/>
        <v>1</v>
      </c>
      <c r="DQ37" s="5">
        <f t="shared" si="15"/>
        <v>1</v>
      </c>
      <c r="DR37" s="5">
        <f t="shared" si="15"/>
        <v>1</v>
      </c>
      <c r="DS37" s="5">
        <f t="shared" si="15"/>
        <v>1</v>
      </c>
      <c r="DT37" s="5">
        <f t="shared" si="15"/>
        <v>1</v>
      </c>
      <c r="DU37" s="5">
        <f t="shared" si="15"/>
        <v>1</v>
      </c>
      <c r="DV37" s="5">
        <f t="shared" si="15"/>
        <v>1</v>
      </c>
      <c r="DW37" s="5">
        <f t="shared" si="15"/>
        <v>1</v>
      </c>
      <c r="DX37" s="5">
        <f t="shared" si="15"/>
        <v>1</v>
      </c>
      <c r="DY37" s="5">
        <f t="shared" si="15"/>
        <v>1</v>
      </c>
      <c r="DZ37" s="5">
        <f t="shared" si="11"/>
        <v>1</v>
      </c>
      <c r="EA37" s="5">
        <f t="shared" si="12"/>
        <v>1</v>
      </c>
      <c r="EB37" s="5">
        <f t="shared" si="12"/>
        <v>1</v>
      </c>
      <c r="EC37" s="5">
        <f t="shared" si="12"/>
        <v>1</v>
      </c>
      <c r="ED37" s="5">
        <f t="shared" si="12"/>
        <v>1</v>
      </c>
      <c r="EE37" s="5">
        <f t="shared" si="12"/>
        <v>1</v>
      </c>
      <c r="EF37" s="5">
        <f t="shared" si="12"/>
        <v>1</v>
      </c>
      <c r="EG37" s="14" t="s">
        <v>10</v>
      </c>
      <c r="EH37" s="5">
        <f t="shared" si="8"/>
        <v>1</v>
      </c>
      <c r="EI37" s="5">
        <f t="shared" si="8"/>
        <v>0</v>
      </c>
      <c r="EJ37" s="5">
        <f t="shared" si="8"/>
        <v>0</v>
      </c>
      <c r="EK37" s="14" t="s">
        <v>10</v>
      </c>
      <c r="EL37" s="5">
        <f t="shared" ref="EL37:FA37" si="22">IF(EL9=".",".",EL9-1)</f>
        <v>1</v>
      </c>
      <c r="EM37" s="5">
        <f t="shared" si="22"/>
        <v>1</v>
      </c>
      <c r="EN37" s="5">
        <f t="shared" si="22"/>
        <v>1</v>
      </c>
      <c r="EO37" s="5">
        <f t="shared" si="22"/>
        <v>1</v>
      </c>
      <c r="EP37" s="5">
        <f t="shared" si="22"/>
        <v>1</v>
      </c>
      <c r="EQ37" s="5">
        <f t="shared" si="22"/>
        <v>0</v>
      </c>
      <c r="ER37" s="5">
        <f t="shared" si="22"/>
        <v>1</v>
      </c>
      <c r="ES37" s="5">
        <f t="shared" si="22"/>
        <v>1</v>
      </c>
      <c r="ET37" s="5">
        <f t="shared" si="22"/>
        <v>1</v>
      </c>
      <c r="EU37" s="5">
        <f t="shared" si="22"/>
        <v>1</v>
      </c>
      <c r="EV37" s="5">
        <f t="shared" si="22"/>
        <v>1</v>
      </c>
      <c r="EW37" s="5">
        <f t="shared" si="22"/>
        <v>1</v>
      </c>
      <c r="EX37" s="5">
        <f t="shared" si="22"/>
        <v>1</v>
      </c>
      <c r="EY37" s="5">
        <f t="shared" si="22"/>
        <v>1</v>
      </c>
      <c r="EZ37" s="5">
        <f t="shared" si="22"/>
        <v>1</v>
      </c>
      <c r="FA37" s="5">
        <f t="shared" si="22"/>
        <v>1</v>
      </c>
    </row>
    <row r="38" spans="1:157" x14ac:dyDescent="0.25">
      <c r="A38" s="5" t="str">
        <f t="shared" si="6"/>
        <v>mc9_for_xlsx</v>
      </c>
      <c r="B38" s="14" t="s">
        <v>10</v>
      </c>
      <c r="C38" s="14" t="s">
        <v>10</v>
      </c>
      <c r="D38" s="14" t="s">
        <v>10</v>
      </c>
      <c r="E38" s="14" t="s">
        <v>10</v>
      </c>
      <c r="F38" s="14" t="s">
        <v>10</v>
      </c>
      <c r="G38" s="14" t="s">
        <v>10</v>
      </c>
      <c r="H38" s="5">
        <f t="shared" ref="H38:U38" si="23">IF(H10=".",".",H10-1)</f>
        <v>0</v>
      </c>
      <c r="I38" s="5">
        <f t="shared" si="23"/>
        <v>0</v>
      </c>
      <c r="J38" s="5">
        <f t="shared" si="23"/>
        <v>0</v>
      </c>
      <c r="K38" s="5">
        <f t="shared" si="23"/>
        <v>0</v>
      </c>
      <c r="L38" s="5">
        <f t="shared" si="23"/>
        <v>0</v>
      </c>
      <c r="M38" s="5">
        <f t="shared" si="23"/>
        <v>0</v>
      </c>
      <c r="N38" s="5">
        <f t="shared" si="23"/>
        <v>0</v>
      </c>
      <c r="O38" s="5">
        <f t="shared" si="23"/>
        <v>1</v>
      </c>
      <c r="P38" s="5">
        <f t="shared" si="23"/>
        <v>0</v>
      </c>
      <c r="Q38" s="5">
        <f t="shared" si="23"/>
        <v>1</v>
      </c>
      <c r="R38" s="5">
        <f t="shared" si="23"/>
        <v>0</v>
      </c>
      <c r="S38" s="5">
        <f t="shared" si="23"/>
        <v>0</v>
      </c>
      <c r="T38" s="5">
        <f t="shared" si="23"/>
        <v>1</v>
      </c>
      <c r="U38" s="5">
        <f t="shared" si="23"/>
        <v>0</v>
      </c>
      <c r="V38" s="14" t="s">
        <v>10</v>
      </c>
      <c r="W38" s="5">
        <f t="shared" ref="W38:BN38" si="24">IF(W10=".",".",W10-1)</f>
        <v>0</v>
      </c>
      <c r="X38" s="5">
        <f t="shared" si="24"/>
        <v>0</v>
      </c>
      <c r="Y38" s="5">
        <f t="shared" si="24"/>
        <v>0</v>
      </c>
      <c r="Z38" s="5">
        <f t="shared" si="24"/>
        <v>0</v>
      </c>
      <c r="AA38" s="5">
        <f t="shared" si="24"/>
        <v>0</v>
      </c>
      <c r="AB38" s="5">
        <f t="shared" si="24"/>
        <v>1</v>
      </c>
      <c r="AC38" s="5">
        <f t="shared" si="24"/>
        <v>0</v>
      </c>
      <c r="AD38" s="5">
        <f t="shared" si="24"/>
        <v>0</v>
      </c>
      <c r="AE38" s="5">
        <f t="shared" si="24"/>
        <v>0</v>
      </c>
      <c r="AF38" s="5">
        <f t="shared" si="24"/>
        <v>0</v>
      </c>
      <c r="AG38" s="5">
        <f t="shared" si="24"/>
        <v>0</v>
      </c>
      <c r="AH38" s="5">
        <f t="shared" si="24"/>
        <v>0</v>
      </c>
      <c r="AI38" s="5">
        <f t="shared" si="24"/>
        <v>1</v>
      </c>
      <c r="AJ38" s="5">
        <f t="shared" si="24"/>
        <v>0</v>
      </c>
      <c r="AK38" s="5">
        <f t="shared" si="24"/>
        <v>0</v>
      </c>
      <c r="AL38" s="5">
        <f t="shared" si="24"/>
        <v>0</v>
      </c>
      <c r="AM38" s="5">
        <f t="shared" si="24"/>
        <v>0</v>
      </c>
      <c r="AN38" s="5">
        <f t="shared" si="24"/>
        <v>0</v>
      </c>
      <c r="AO38" s="5">
        <f t="shared" si="24"/>
        <v>0</v>
      </c>
      <c r="AP38" s="5">
        <f t="shared" si="24"/>
        <v>0</v>
      </c>
      <c r="AQ38" s="5">
        <f t="shared" si="24"/>
        <v>0</v>
      </c>
      <c r="AR38" s="5">
        <f t="shared" si="24"/>
        <v>0</v>
      </c>
      <c r="AS38" s="5">
        <f t="shared" si="24"/>
        <v>0</v>
      </c>
      <c r="AT38" s="5">
        <f t="shared" si="24"/>
        <v>0</v>
      </c>
      <c r="AU38" s="5">
        <f t="shared" si="24"/>
        <v>0</v>
      </c>
      <c r="AV38" s="5">
        <f t="shared" si="24"/>
        <v>0</v>
      </c>
      <c r="AW38" s="5">
        <f t="shared" si="24"/>
        <v>0</v>
      </c>
      <c r="AX38" s="5">
        <f t="shared" si="24"/>
        <v>0</v>
      </c>
      <c r="AY38" s="5">
        <f t="shared" si="24"/>
        <v>0</v>
      </c>
      <c r="AZ38" s="5">
        <f t="shared" si="24"/>
        <v>0</v>
      </c>
      <c r="BA38" s="5">
        <f t="shared" si="24"/>
        <v>0</v>
      </c>
      <c r="BB38" s="5">
        <f t="shared" si="24"/>
        <v>0</v>
      </c>
      <c r="BC38" s="5">
        <f t="shared" si="24"/>
        <v>0</v>
      </c>
      <c r="BD38" s="5">
        <f t="shared" si="24"/>
        <v>0</v>
      </c>
      <c r="BE38" s="5">
        <f t="shared" si="24"/>
        <v>0</v>
      </c>
      <c r="BF38" s="5">
        <f t="shared" si="24"/>
        <v>0</v>
      </c>
      <c r="BG38" s="5">
        <f t="shared" si="24"/>
        <v>0</v>
      </c>
      <c r="BH38" s="5">
        <f t="shared" si="24"/>
        <v>0</v>
      </c>
      <c r="BI38" s="5">
        <f t="shared" si="24"/>
        <v>0</v>
      </c>
      <c r="BJ38" s="5">
        <f t="shared" si="24"/>
        <v>0</v>
      </c>
      <c r="BK38" s="5">
        <f t="shared" si="24"/>
        <v>0</v>
      </c>
      <c r="BL38" s="5">
        <f t="shared" si="24"/>
        <v>0</v>
      </c>
      <c r="BM38" s="5">
        <f t="shared" si="24"/>
        <v>0</v>
      </c>
      <c r="BN38" s="5">
        <f t="shared" si="24"/>
        <v>0</v>
      </c>
      <c r="BO38" s="5">
        <f t="shared" si="10"/>
        <v>0</v>
      </c>
      <c r="BP38" s="5">
        <f t="shared" si="10"/>
        <v>0</v>
      </c>
      <c r="BQ38" s="5">
        <f t="shared" si="10"/>
        <v>0</v>
      </c>
      <c r="BR38" s="5">
        <f t="shared" si="10"/>
        <v>0</v>
      </c>
      <c r="BS38" s="5">
        <f t="shared" si="10"/>
        <v>0</v>
      </c>
      <c r="BT38" s="5">
        <f t="shared" si="10"/>
        <v>0</v>
      </c>
      <c r="BU38" s="5">
        <f t="shared" si="10"/>
        <v>0</v>
      </c>
      <c r="BV38" s="5">
        <f t="shared" si="10"/>
        <v>0</v>
      </c>
      <c r="BW38" s="5">
        <f t="shared" si="15"/>
        <v>0</v>
      </c>
      <c r="BX38" s="5">
        <f t="shared" si="15"/>
        <v>0</v>
      </c>
      <c r="BY38" s="5">
        <f t="shared" si="15"/>
        <v>0</v>
      </c>
      <c r="BZ38" s="5">
        <f t="shared" si="15"/>
        <v>0</v>
      </c>
      <c r="CA38" s="5">
        <f t="shared" si="15"/>
        <v>0</v>
      </c>
      <c r="CB38" s="5">
        <f t="shared" si="15"/>
        <v>0</v>
      </c>
      <c r="CC38" s="5">
        <f t="shared" si="15"/>
        <v>0</v>
      </c>
      <c r="CD38" s="5">
        <f t="shared" si="15"/>
        <v>0</v>
      </c>
      <c r="CE38" s="5">
        <f t="shared" si="15"/>
        <v>0</v>
      </c>
      <c r="CF38" s="5">
        <f t="shared" si="15"/>
        <v>0</v>
      </c>
      <c r="CG38" s="5">
        <f t="shared" si="15"/>
        <v>0</v>
      </c>
      <c r="CH38" s="5">
        <f t="shared" si="15"/>
        <v>0</v>
      </c>
      <c r="CI38" s="5">
        <f t="shared" si="15"/>
        <v>0</v>
      </c>
      <c r="CJ38" s="5">
        <f t="shared" si="15"/>
        <v>0</v>
      </c>
      <c r="CK38" s="5">
        <f t="shared" si="15"/>
        <v>0</v>
      </c>
      <c r="CL38" s="5">
        <f t="shared" si="15"/>
        <v>0</v>
      </c>
      <c r="CM38" s="5">
        <f t="shared" si="15"/>
        <v>0</v>
      </c>
      <c r="CN38" s="5">
        <f t="shared" si="15"/>
        <v>0</v>
      </c>
      <c r="CO38" s="5">
        <f t="shared" si="15"/>
        <v>0</v>
      </c>
      <c r="CP38" s="5">
        <f t="shared" si="15"/>
        <v>0</v>
      </c>
      <c r="CQ38" s="5">
        <f t="shared" si="15"/>
        <v>0</v>
      </c>
      <c r="CR38" s="5">
        <f t="shared" si="15"/>
        <v>0</v>
      </c>
      <c r="CS38" s="5">
        <f t="shared" si="15"/>
        <v>0</v>
      </c>
      <c r="CT38" s="5">
        <f t="shared" si="15"/>
        <v>0</v>
      </c>
      <c r="CU38" s="5">
        <f t="shared" si="15"/>
        <v>0</v>
      </c>
      <c r="CV38" s="5">
        <f t="shared" si="15"/>
        <v>0</v>
      </c>
      <c r="CW38" s="5">
        <f t="shared" si="15"/>
        <v>1</v>
      </c>
      <c r="CX38" s="5">
        <f t="shared" si="15"/>
        <v>0</v>
      </c>
      <c r="CY38" s="14" t="s">
        <v>10</v>
      </c>
      <c r="CZ38" s="14" t="s">
        <v>10</v>
      </c>
      <c r="DA38" s="5">
        <f t="shared" si="15"/>
        <v>1</v>
      </c>
      <c r="DB38" s="5">
        <f t="shared" si="15"/>
        <v>0</v>
      </c>
      <c r="DC38" s="5">
        <f t="shared" si="15"/>
        <v>1</v>
      </c>
      <c r="DD38" s="5">
        <f t="shared" si="15"/>
        <v>0</v>
      </c>
      <c r="DE38" s="5">
        <f t="shared" si="15"/>
        <v>0</v>
      </c>
      <c r="DF38" s="5">
        <f t="shared" si="15"/>
        <v>0</v>
      </c>
      <c r="DG38" s="5">
        <f t="shared" si="15"/>
        <v>0</v>
      </c>
      <c r="DH38" s="5">
        <f t="shared" si="15"/>
        <v>0</v>
      </c>
      <c r="DI38" s="5">
        <f t="shared" si="15"/>
        <v>0</v>
      </c>
      <c r="DJ38" s="5">
        <f t="shared" si="15"/>
        <v>0</v>
      </c>
      <c r="DK38" s="5">
        <f t="shared" si="15"/>
        <v>0</v>
      </c>
      <c r="DL38" s="5">
        <f t="shared" si="15"/>
        <v>0</v>
      </c>
      <c r="DM38" s="5">
        <f t="shared" si="15"/>
        <v>0</v>
      </c>
      <c r="DN38" s="5">
        <f t="shared" si="15"/>
        <v>0</v>
      </c>
      <c r="DO38" s="5">
        <f t="shared" si="15"/>
        <v>0</v>
      </c>
      <c r="DP38" s="5">
        <f t="shared" si="15"/>
        <v>0</v>
      </c>
      <c r="DQ38" s="5">
        <f t="shared" si="15"/>
        <v>0</v>
      </c>
      <c r="DR38" s="5">
        <f t="shared" si="15"/>
        <v>0</v>
      </c>
      <c r="DS38" s="5">
        <f t="shared" si="15"/>
        <v>0</v>
      </c>
      <c r="DT38" s="5">
        <f t="shared" si="15"/>
        <v>0</v>
      </c>
      <c r="DU38" s="5">
        <f t="shared" si="15"/>
        <v>0</v>
      </c>
      <c r="DV38" s="5">
        <f t="shared" si="15"/>
        <v>0</v>
      </c>
      <c r="DW38" s="5">
        <f t="shared" si="15"/>
        <v>0</v>
      </c>
      <c r="DX38" s="5">
        <f t="shared" si="15"/>
        <v>0</v>
      </c>
      <c r="DY38" s="5">
        <f t="shared" si="15"/>
        <v>0</v>
      </c>
      <c r="DZ38" s="5">
        <f t="shared" si="11"/>
        <v>0</v>
      </c>
      <c r="EA38" s="5">
        <f t="shared" si="12"/>
        <v>0</v>
      </c>
      <c r="EB38" s="5">
        <f t="shared" si="12"/>
        <v>0</v>
      </c>
      <c r="EC38" s="5">
        <f t="shared" si="12"/>
        <v>0</v>
      </c>
      <c r="ED38" s="5">
        <f t="shared" si="12"/>
        <v>0</v>
      </c>
      <c r="EE38" s="5">
        <f t="shared" si="12"/>
        <v>0</v>
      </c>
      <c r="EF38" s="5">
        <f t="shared" si="12"/>
        <v>0</v>
      </c>
      <c r="EG38" s="14" t="s">
        <v>10</v>
      </c>
      <c r="EH38" s="5">
        <f t="shared" si="8"/>
        <v>0</v>
      </c>
      <c r="EI38" s="5">
        <f t="shared" si="8"/>
        <v>1</v>
      </c>
      <c r="EJ38" s="5">
        <f t="shared" si="8"/>
        <v>0</v>
      </c>
      <c r="EK38" s="14" t="s">
        <v>10</v>
      </c>
      <c r="EL38" s="5">
        <f t="shared" ref="EL38:FA38" si="25">IF(EL10=".",".",EL10-1)</f>
        <v>0</v>
      </c>
      <c r="EM38" s="5">
        <f t="shared" si="25"/>
        <v>0</v>
      </c>
      <c r="EN38" s="5">
        <f t="shared" si="25"/>
        <v>0</v>
      </c>
      <c r="EO38" s="5">
        <f t="shared" si="25"/>
        <v>0</v>
      </c>
      <c r="EP38" s="5">
        <f t="shared" si="25"/>
        <v>0</v>
      </c>
      <c r="EQ38" s="5">
        <f t="shared" si="25"/>
        <v>0</v>
      </c>
      <c r="ER38" s="5">
        <f t="shared" si="25"/>
        <v>0</v>
      </c>
      <c r="ES38" s="5">
        <f t="shared" si="25"/>
        <v>0</v>
      </c>
      <c r="ET38" s="5">
        <f t="shared" si="25"/>
        <v>0</v>
      </c>
      <c r="EU38" s="5">
        <f t="shared" si="25"/>
        <v>0</v>
      </c>
      <c r="EV38" s="5">
        <f t="shared" si="25"/>
        <v>0</v>
      </c>
      <c r="EW38" s="5">
        <f t="shared" si="25"/>
        <v>0</v>
      </c>
      <c r="EX38" s="5">
        <f t="shared" si="25"/>
        <v>0</v>
      </c>
      <c r="EY38" s="5">
        <f t="shared" si="25"/>
        <v>0</v>
      </c>
      <c r="EZ38" s="5">
        <f t="shared" si="25"/>
        <v>0</v>
      </c>
      <c r="FA38" s="5">
        <f t="shared" si="25"/>
        <v>0</v>
      </c>
    </row>
    <row r="39" spans="1:157" x14ac:dyDescent="0.25">
      <c r="A39" s="5" t="str">
        <f t="shared" si="6"/>
        <v>mc10_for_xlsx</v>
      </c>
      <c r="B39" s="14" t="s">
        <v>10</v>
      </c>
      <c r="C39" s="14" t="s">
        <v>10</v>
      </c>
      <c r="D39" s="14" t="s">
        <v>10</v>
      </c>
      <c r="E39" s="14" t="s">
        <v>10</v>
      </c>
      <c r="F39" s="14" t="s">
        <v>10</v>
      </c>
      <c r="G39" s="14" t="s">
        <v>10</v>
      </c>
      <c r="H39" s="5">
        <f t="shared" ref="H39:J43" si="26">IF(H11=".",".",H11-1)</f>
        <v>1</v>
      </c>
      <c r="I39" s="5">
        <f t="shared" si="26"/>
        <v>1</v>
      </c>
      <c r="J39" s="5">
        <f t="shared" si="26"/>
        <v>0</v>
      </c>
      <c r="K39" s="14" t="s">
        <v>10</v>
      </c>
      <c r="L39" s="5">
        <f t="shared" ref="L39:U39" si="27">IF(L11=".",".",L11-1)</f>
        <v>1</v>
      </c>
      <c r="M39" s="5">
        <f t="shared" si="27"/>
        <v>0</v>
      </c>
      <c r="N39" s="5">
        <f t="shared" si="27"/>
        <v>0</v>
      </c>
      <c r="O39" s="5">
        <f t="shared" si="27"/>
        <v>1</v>
      </c>
      <c r="P39" s="5">
        <f t="shared" si="27"/>
        <v>1</v>
      </c>
      <c r="Q39" s="5">
        <f t="shared" si="27"/>
        <v>1</v>
      </c>
      <c r="R39" s="5">
        <f t="shared" si="27"/>
        <v>0</v>
      </c>
      <c r="S39" s="5">
        <f t="shared" si="27"/>
        <v>1</v>
      </c>
      <c r="T39" s="5">
        <f t="shared" si="27"/>
        <v>1</v>
      </c>
      <c r="U39" s="5">
        <f t="shared" si="27"/>
        <v>1</v>
      </c>
      <c r="V39" s="14" t="s">
        <v>10</v>
      </c>
      <c r="W39" s="5">
        <f t="shared" ref="W39:BM39" si="28">IF(W11=".",".",W11-1)</f>
        <v>0</v>
      </c>
      <c r="X39" s="5">
        <f t="shared" si="28"/>
        <v>0</v>
      </c>
      <c r="Y39" s="5">
        <f t="shared" si="28"/>
        <v>1</v>
      </c>
      <c r="Z39" s="5">
        <f t="shared" si="28"/>
        <v>0</v>
      </c>
      <c r="AA39" s="5">
        <f t="shared" si="28"/>
        <v>0</v>
      </c>
      <c r="AB39" s="5">
        <f t="shared" si="28"/>
        <v>1</v>
      </c>
      <c r="AC39" s="5">
        <f t="shared" si="28"/>
        <v>0</v>
      </c>
      <c r="AD39" s="5">
        <f t="shared" si="28"/>
        <v>1</v>
      </c>
      <c r="AE39" s="5">
        <f t="shared" si="28"/>
        <v>1</v>
      </c>
      <c r="AF39" s="5">
        <f t="shared" si="28"/>
        <v>0</v>
      </c>
      <c r="AG39" s="5">
        <f t="shared" si="28"/>
        <v>0</v>
      </c>
      <c r="AH39" s="5">
        <f t="shared" si="28"/>
        <v>1</v>
      </c>
      <c r="AI39" s="5">
        <f t="shared" si="28"/>
        <v>1</v>
      </c>
      <c r="AJ39" s="5">
        <f t="shared" si="28"/>
        <v>0</v>
      </c>
      <c r="AK39" s="5">
        <f t="shared" si="28"/>
        <v>0</v>
      </c>
      <c r="AL39" s="5">
        <f t="shared" si="28"/>
        <v>1</v>
      </c>
      <c r="AM39" s="5">
        <f t="shared" si="28"/>
        <v>0</v>
      </c>
      <c r="AN39" s="5">
        <f t="shared" si="28"/>
        <v>0</v>
      </c>
      <c r="AO39" s="5">
        <f t="shared" si="28"/>
        <v>0</v>
      </c>
      <c r="AP39" s="5">
        <f t="shared" si="28"/>
        <v>0</v>
      </c>
      <c r="AQ39" s="5">
        <f t="shared" si="28"/>
        <v>0</v>
      </c>
      <c r="AR39" s="5">
        <f t="shared" si="28"/>
        <v>0</v>
      </c>
      <c r="AS39" s="5">
        <f t="shared" si="28"/>
        <v>1</v>
      </c>
      <c r="AT39" s="5">
        <f t="shared" si="28"/>
        <v>0</v>
      </c>
      <c r="AU39" s="5">
        <f t="shared" si="28"/>
        <v>0</v>
      </c>
      <c r="AV39" s="5">
        <f t="shared" si="28"/>
        <v>0</v>
      </c>
      <c r="AW39" s="5">
        <f t="shared" si="28"/>
        <v>0</v>
      </c>
      <c r="AX39" s="5">
        <f t="shared" si="28"/>
        <v>1</v>
      </c>
      <c r="AY39" s="5">
        <f t="shared" si="28"/>
        <v>1</v>
      </c>
      <c r="AZ39" s="5">
        <f t="shared" si="28"/>
        <v>0</v>
      </c>
      <c r="BA39" s="5">
        <f t="shared" si="28"/>
        <v>0</v>
      </c>
      <c r="BB39" s="5">
        <f t="shared" si="28"/>
        <v>0</v>
      </c>
      <c r="BC39" s="5">
        <f t="shared" si="28"/>
        <v>0</v>
      </c>
      <c r="BD39" s="5">
        <f t="shared" si="28"/>
        <v>1</v>
      </c>
      <c r="BE39" s="5">
        <f t="shared" si="28"/>
        <v>0</v>
      </c>
      <c r="BF39" s="5">
        <f t="shared" si="28"/>
        <v>0</v>
      </c>
      <c r="BG39" s="5">
        <f t="shared" si="28"/>
        <v>0</v>
      </c>
      <c r="BH39" s="5">
        <f t="shared" si="28"/>
        <v>1</v>
      </c>
      <c r="BI39" s="5">
        <f t="shared" si="28"/>
        <v>0</v>
      </c>
      <c r="BJ39" s="5">
        <f t="shared" si="28"/>
        <v>0</v>
      </c>
      <c r="BK39" s="5">
        <f t="shared" si="28"/>
        <v>0</v>
      </c>
      <c r="BL39" s="5">
        <f t="shared" si="28"/>
        <v>0</v>
      </c>
      <c r="BM39" s="5">
        <f t="shared" si="28"/>
        <v>1</v>
      </c>
      <c r="BN39" s="5">
        <f t="shared" ref="BN39:DY42" si="29">IF(BN11=".",".",BN11-1)</f>
        <v>1</v>
      </c>
      <c r="BO39" s="5">
        <f t="shared" si="29"/>
        <v>0</v>
      </c>
      <c r="BP39" s="5">
        <f t="shared" si="29"/>
        <v>1</v>
      </c>
      <c r="BQ39" s="5">
        <f t="shared" si="29"/>
        <v>0</v>
      </c>
      <c r="BR39" s="5">
        <f t="shared" si="29"/>
        <v>0</v>
      </c>
      <c r="BS39" s="5">
        <f t="shared" si="29"/>
        <v>0</v>
      </c>
      <c r="BT39" s="5">
        <f t="shared" si="29"/>
        <v>0</v>
      </c>
      <c r="BU39" s="5">
        <f t="shared" si="29"/>
        <v>1</v>
      </c>
      <c r="BV39" s="5">
        <f t="shared" si="29"/>
        <v>0</v>
      </c>
      <c r="BW39" s="5">
        <f t="shared" si="29"/>
        <v>0</v>
      </c>
      <c r="BX39" s="5">
        <f t="shared" si="29"/>
        <v>0</v>
      </c>
      <c r="BY39" s="5">
        <f t="shared" si="29"/>
        <v>1</v>
      </c>
      <c r="BZ39" s="5">
        <f t="shared" si="29"/>
        <v>0</v>
      </c>
      <c r="CA39" s="5">
        <f t="shared" si="29"/>
        <v>1</v>
      </c>
      <c r="CB39" s="5">
        <f t="shared" si="29"/>
        <v>1</v>
      </c>
      <c r="CC39" s="5">
        <f t="shared" si="29"/>
        <v>0</v>
      </c>
      <c r="CD39" s="5">
        <f t="shared" si="29"/>
        <v>0</v>
      </c>
      <c r="CE39" s="5">
        <f t="shared" si="29"/>
        <v>0</v>
      </c>
      <c r="CF39" s="5">
        <f t="shared" si="29"/>
        <v>0</v>
      </c>
      <c r="CG39" s="5">
        <f t="shared" si="29"/>
        <v>0</v>
      </c>
      <c r="CH39" s="5">
        <f t="shared" si="29"/>
        <v>0</v>
      </c>
      <c r="CI39" s="5">
        <f t="shared" si="29"/>
        <v>0</v>
      </c>
      <c r="CJ39" s="5">
        <f t="shared" si="29"/>
        <v>0</v>
      </c>
      <c r="CK39" s="5">
        <f t="shared" si="29"/>
        <v>1</v>
      </c>
      <c r="CL39" s="5">
        <f t="shared" si="29"/>
        <v>1</v>
      </c>
      <c r="CM39" s="5">
        <f t="shared" si="29"/>
        <v>1</v>
      </c>
      <c r="CN39" s="5">
        <f t="shared" si="29"/>
        <v>0</v>
      </c>
      <c r="CO39" s="5">
        <f t="shared" si="29"/>
        <v>0</v>
      </c>
      <c r="CP39" s="5">
        <f t="shared" si="29"/>
        <v>1</v>
      </c>
      <c r="CQ39" s="5">
        <f t="shared" si="29"/>
        <v>0</v>
      </c>
      <c r="CR39" s="5">
        <f t="shared" si="29"/>
        <v>1</v>
      </c>
      <c r="CS39" s="5">
        <f t="shared" si="29"/>
        <v>0</v>
      </c>
      <c r="CT39" s="5">
        <f t="shared" si="29"/>
        <v>0</v>
      </c>
      <c r="CU39" s="5">
        <f t="shared" si="29"/>
        <v>0</v>
      </c>
      <c r="CV39" s="5">
        <f t="shared" si="29"/>
        <v>1</v>
      </c>
      <c r="CW39" s="5">
        <f t="shared" si="29"/>
        <v>1</v>
      </c>
      <c r="CX39" s="5">
        <f t="shared" si="29"/>
        <v>0</v>
      </c>
      <c r="CY39" s="14" t="s">
        <v>10</v>
      </c>
      <c r="CZ39" s="14" t="s">
        <v>10</v>
      </c>
      <c r="DA39" s="5">
        <f t="shared" si="29"/>
        <v>1</v>
      </c>
      <c r="DB39" s="5">
        <f t="shared" si="29"/>
        <v>0</v>
      </c>
      <c r="DC39" s="5">
        <f t="shared" si="29"/>
        <v>1</v>
      </c>
      <c r="DD39" s="5">
        <f t="shared" si="29"/>
        <v>0</v>
      </c>
      <c r="DE39" s="5">
        <f t="shared" si="29"/>
        <v>0</v>
      </c>
      <c r="DF39" s="5">
        <f t="shared" si="29"/>
        <v>0</v>
      </c>
      <c r="DG39" s="5">
        <f t="shared" si="29"/>
        <v>0</v>
      </c>
      <c r="DH39" s="5">
        <f t="shared" si="29"/>
        <v>0</v>
      </c>
      <c r="DI39" s="5">
        <f t="shared" si="29"/>
        <v>0</v>
      </c>
      <c r="DJ39" s="5">
        <f t="shared" si="29"/>
        <v>0</v>
      </c>
      <c r="DK39" s="5">
        <f t="shared" si="29"/>
        <v>0</v>
      </c>
      <c r="DL39" s="5">
        <f t="shared" si="29"/>
        <v>0</v>
      </c>
      <c r="DM39" s="5">
        <f t="shared" si="29"/>
        <v>0</v>
      </c>
      <c r="DN39" s="5">
        <f t="shared" si="29"/>
        <v>0</v>
      </c>
      <c r="DO39" s="5">
        <f t="shared" si="29"/>
        <v>0</v>
      </c>
      <c r="DP39" s="5">
        <f t="shared" si="29"/>
        <v>0</v>
      </c>
      <c r="DQ39" s="5">
        <f t="shared" si="29"/>
        <v>1</v>
      </c>
      <c r="DR39" s="5">
        <f t="shared" si="29"/>
        <v>0</v>
      </c>
      <c r="DS39" s="5">
        <f t="shared" si="29"/>
        <v>0</v>
      </c>
      <c r="DT39" s="5">
        <f t="shared" si="29"/>
        <v>0</v>
      </c>
      <c r="DU39" s="5">
        <f t="shared" si="29"/>
        <v>0</v>
      </c>
      <c r="DV39" s="5">
        <f t="shared" si="29"/>
        <v>0</v>
      </c>
      <c r="DW39" s="5">
        <f t="shared" si="29"/>
        <v>0</v>
      </c>
      <c r="DX39" s="5">
        <f t="shared" si="29"/>
        <v>1</v>
      </c>
      <c r="DY39" s="5">
        <f t="shared" si="29"/>
        <v>1</v>
      </c>
      <c r="DZ39" s="5">
        <f t="shared" si="11"/>
        <v>0</v>
      </c>
      <c r="EA39" s="5">
        <f t="shared" si="12"/>
        <v>0</v>
      </c>
      <c r="EB39" s="5">
        <f t="shared" si="12"/>
        <v>0</v>
      </c>
      <c r="EC39" s="5">
        <f t="shared" si="12"/>
        <v>0</v>
      </c>
      <c r="ED39" s="5">
        <f t="shared" si="12"/>
        <v>0</v>
      </c>
      <c r="EE39" s="5">
        <f t="shared" si="12"/>
        <v>0</v>
      </c>
      <c r="EF39" s="5">
        <f t="shared" si="12"/>
        <v>0</v>
      </c>
      <c r="EG39" s="14" t="s">
        <v>10</v>
      </c>
      <c r="EH39" s="5">
        <f t="shared" ref="EH39:EI42" si="30">IF(EH11=".",".",EH11-1)</f>
        <v>1</v>
      </c>
      <c r="EI39" s="5">
        <f t="shared" si="30"/>
        <v>1</v>
      </c>
      <c r="EJ39" s="14" t="s">
        <v>10</v>
      </c>
      <c r="EK39" s="14" t="s">
        <v>10</v>
      </c>
      <c r="EL39" s="5">
        <f t="shared" ref="EL39:FA39" si="31">IF(EL11=".",".",EL11-1)</f>
        <v>1</v>
      </c>
      <c r="EM39" s="5">
        <f t="shared" si="31"/>
        <v>0</v>
      </c>
      <c r="EN39" s="5">
        <f t="shared" si="31"/>
        <v>0</v>
      </c>
      <c r="EO39" s="5">
        <f t="shared" si="31"/>
        <v>0</v>
      </c>
      <c r="EP39" s="5">
        <f t="shared" si="31"/>
        <v>0</v>
      </c>
      <c r="EQ39" s="5">
        <f t="shared" si="31"/>
        <v>0</v>
      </c>
      <c r="ER39" s="5">
        <f t="shared" si="31"/>
        <v>1</v>
      </c>
      <c r="ES39" s="5">
        <f t="shared" si="31"/>
        <v>0</v>
      </c>
      <c r="ET39" s="5">
        <f t="shared" si="31"/>
        <v>0</v>
      </c>
      <c r="EU39" s="5">
        <f t="shared" si="31"/>
        <v>1</v>
      </c>
      <c r="EV39" s="5">
        <f t="shared" si="31"/>
        <v>1</v>
      </c>
      <c r="EW39" s="5">
        <f t="shared" si="31"/>
        <v>0</v>
      </c>
      <c r="EX39" s="5">
        <f t="shared" si="31"/>
        <v>1</v>
      </c>
      <c r="EY39" s="5">
        <f t="shared" si="31"/>
        <v>0</v>
      </c>
      <c r="EZ39" s="5">
        <f t="shared" si="31"/>
        <v>0</v>
      </c>
      <c r="FA39" s="5">
        <f t="shared" si="31"/>
        <v>0</v>
      </c>
    </row>
    <row r="40" spans="1:157" x14ac:dyDescent="0.25">
      <c r="A40" s="5" t="str">
        <f t="shared" si="6"/>
        <v>mc11_for_xlsx</v>
      </c>
      <c r="B40" s="14" t="s">
        <v>10</v>
      </c>
      <c r="C40" s="14" t="s">
        <v>10</v>
      </c>
      <c r="D40" s="14" t="s">
        <v>10</v>
      </c>
      <c r="E40" s="14" t="s">
        <v>10</v>
      </c>
      <c r="F40" s="14" t="s">
        <v>10</v>
      </c>
      <c r="G40" s="14" t="s">
        <v>10</v>
      </c>
      <c r="H40" s="5">
        <f t="shared" si="26"/>
        <v>1</v>
      </c>
      <c r="I40" s="5">
        <f t="shared" si="26"/>
        <v>1</v>
      </c>
      <c r="J40" s="5">
        <f t="shared" si="26"/>
        <v>1</v>
      </c>
      <c r="K40" s="5">
        <f>IF(K12=".",".",K12-1)</f>
        <v>1</v>
      </c>
      <c r="L40" s="5">
        <f t="shared" ref="L40:U40" si="32">IF(L12=".",".",L12-1)</f>
        <v>1</v>
      </c>
      <c r="M40" s="5">
        <f t="shared" si="32"/>
        <v>1</v>
      </c>
      <c r="N40" s="5">
        <f t="shared" si="32"/>
        <v>1</v>
      </c>
      <c r="O40" s="5">
        <f t="shared" si="32"/>
        <v>1</v>
      </c>
      <c r="P40" s="5">
        <f t="shared" si="32"/>
        <v>1</v>
      </c>
      <c r="Q40" s="5">
        <f t="shared" si="32"/>
        <v>1</v>
      </c>
      <c r="R40" s="5">
        <f t="shared" si="32"/>
        <v>1</v>
      </c>
      <c r="S40" s="5">
        <f t="shared" si="32"/>
        <v>1</v>
      </c>
      <c r="T40" s="5">
        <f t="shared" si="32"/>
        <v>1</v>
      </c>
      <c r="U40" s="5">
        <f t="shared" si="32"/>
        <v>1</v>
      </c>
      <c r="V40" s="14" t="s">
        <v>10</v>
      </c>
      <c r="W40" s="5">
        <f t="shared" ref="W40:AA43" si="33">IF(W12=".",".",W12-1)</f>
        <v>1</v>
      </c>
      <c r="X40" s="5">
        <f t="shared" si="33"/>
        <v>1</v>
      </c>
      <c r="Y40" s="5">
        <f t="shared" si="33"/>
        <v>1</v>
      </c>
      <c r="Z40" s="5">
        <f t="shared" si="33"/>
        <v>1</v>
      </c>
      <c r="AA40" s="5">
        <f t="shared" si="33"/>
        <v>1</v>
      </c>
      <c r="AB40" s="14" t="s">
        <v>10</v>
      </c>
      <c r="AC40" s="5">
        <f t="shared" ref="AC40:BN40" si="34">IF(AC12=".",".",AC12-1)</f>
        <v>1</v>
      </c>
      <c r="AD40" s="5">
        <f t="shared" si="34"/>
        <v>1</v>
      </c>
      <c r="AE40" s="5">
        <f t="shared" si="34"/>
        <v>1</v>
      </c>
      <c r="AF40" s="5">
        <f t="shared" si="34"/>
        <v>1</v>
      </c>
      <c r="AG40" s="5">
        <f t="shared" si="34"/>
        <v>1</v>
      </c>
      <c r="AH40" s="5">
        <f t="shared" si="34"/>
        <v>1</v>
      </c>
      <c r="AI40" s="5">
        <f t="shared" si="34"/>
        <v>1</v>
      </c>
      <c r="AJ40" s="5">
        <f t="shared" si="34"/>
        <v>1</v>
      </c>
      <c r="AK40" s="5">
        <f t="shared" si="34"/>
        <v>1</v>
      </c>
      <c r="AL40" s="5">
        <f t="shared" si="34"/>
        <v>1</v>
      </c>
      <c r="AM40" s="5">
        <f t="shared" si="34"/>
        <v>1</v>
      </c>
      <c r="AN40" s="5">
        <f t="shared" si="34"/>
        <v>1</v>
      </c>
      <c r="AO40" s="5">
        <f t="shared" si="34"/>
        <v>1</v>
      </c>
      <c r="AP40" s="5">
        <f t="shared" si="34"/>
        <v>1</v>
      </c>
      <c r="AQ40" s="5">
        <f t="shared" si="34"/>
        <v>1</v>
      </c>
      <c r="AR40" s="5">
        <f t="shared" si="34"/>
        <v>1</v>
      </c>
      <c r="AS40" s="5">
        <f t="shared" si="34"/>
        <v>1</v>
      </c>
      <c r="AT40" s="5">
        <f t="shared" si="34"/>
        <v>1</v>
      </c>
      <c r="AU40" s="5">
        <f t="shared" si="34"/>
        <v>1</v>
      </c>
      <c r="AV40" s="5">
        <f t="shared" si="34"/>
        <v>1</v>
      </c>
      <c r="AW40" s="5">
        <f t="shared" si="34"/>
        <v>1</v>
      </c>
      <c r="AX40" s="5">
        <f t="shared" si="34"/>
        <v>1</v>
      </c>
      <c r="AY40" s="5">
        <f t="shared" si="34"/>
        <v>1</v>
      </c>
      <c r="AZ40" s="5">
        <f t="shared" si="34"/>
        <v>1</v>
      </c>
      <c r="BA40" s="5">
        <f t="shared" si="34"/>
        <v>1</v>
      </c>
      <c r="BB40" s="5">
        <f t="shared" si="34"/>
        <v>1</v>
      </c>
      <c r="BC40" s="5">
        <f t="shared" si="34"/>
        <v>1</v>
      </c>
      <c r="BD40" s="5">
        <f t="shared" si="34"/>
        <v>1</v>
      </c>
      <c r="BE40" s="5">
        <f t="shared" si="34"/>
        <v>1</v>
      </c>
      <c r="BF40" s="5">
        <f t="shared" si="34"/>
        <v>1</v>
      </c>
      <c r="BG40" s="5">
        <f t="shared" si="34"/>
        <v>1</v>
      </c>
      <c r="BH40" s="5">
        <f t="shared" si="34"/>
        <v>1</v>
      </c>
      <c r="BI40" s="5">
        <f t="shared" si="34"/>
        <v>1</v>
      </c>
      <c r="BJ40" s="5">
        <f t="shared" si="34"/>
        <v>1</v>
      </c>
      <c r="BK40" s="5">
        <f t="shared" si="34"/>
        <v>1</v>
      </c>
      <c r="BL40" s="5">
        <f t="shared" si="34"/>
        <v>1</v>
      </c>
      <c r="BM40" s="5">
        <f t="shared" si="34"/>
        <v>1</v>
      </c>
      <c r="BN40" s="5">
        <f t="shared" si="34"/>
        <v>1</v>
      </c>
      <c r="BO40" s="5">
        <f t="shared" si="29"/>
        <v>1</v>
      </c>
      <c r="BP40" s="5">
        <f t="shared" si="29"/>
        <v>1</v>
      </c>
      <c r="BQ40" s="5">
        <f t="shared" si="29"/>
        <v>1</v>
      </c>
      <c r="BR40" s="5">
        <f t="shared" si="29"/>
        <v>1</v>
      </c>
      <c r="BS40" s="5">
        <f t="shared" si="29"/>
        <v>1</v>
      </c>
      <c r="BT40" s="5">
        <f t="shared" si="29"/>
        <v>1</v>
      </c>
      <c r="BU40" s="5">
        <f t="shared" si="29"/>
        <v>1</v>
      </c>
      <c r="BV40" s="5">
        <f t="shared" si="29"/>
        <v>1</v>
      </c>
      <c r="BW40" s="5">
        <f t="shared" si="29"/>
        <v>1</v>
      </c>
      <c r="BX40" s="5">
        <f t="shared" si="29"/>
        <v>1</v>
      </c>
      <c r="BY40" s="5">
        <f t="shared" si="29"/>
        <v>1</v>
      </c>
      <c r="BZ40" s="5">
        <f t="shared" si="29"/>
        <v>1</v>
      </c>
      <c r="CA40" s="5">
        <f t="shared" si="29"/>
        <v>1</v>
      </c>
      <c r="CB40" s="5">
        <f t="shared" si="29"/>
        <v>1</v>
      </c>
      <c r="CC40" s="5">
        <f t="shared" si="29"/>
        <v>1</v>
      </c>
      <c r="CD40" s="5">
        <f t="shared" si="29"/>
        <v>1</v>
      </c>
      <c r="CE40" s="5">
        <f t="shared" si="29"/>
        <v>1</v>
      </c>
      <c r="CF40" s="5">
        <f t="shared" si="29"/>
        <v>1</v>
      </c>
      <c r="CG40" s="5">
        <f t="shared" si="29"/>
        <v>1</v>
      </c>
      <c r="CH40" s="5">
        <f t="shared" si="29"/>
        <v>1</v>
      </c>
      <c r="CI40" s="5">
        <f t="shared" si="29"/>
        <v>1</v>
      </c>
      <c r="CJ40" s="5">
        <f t="shared" si="29"/>
        <v>0</v>
      </c>
      <c r="CK40" s="5">
        <f t="shared" si="29"/>
        <v>1</v>
      </c>
      <c r="CL40" s="5">
        <f t="shared" si="29"/>
        <v>1</v>
      </c>
      <c r="CM40" s="5">
        <f t="shared" si="29"/>
        <v>1</v>
      </c>
      <c r="CN40" s="5">
        <f t="shared" si="29"/>
        <v>1</v>
      </c>
      <c r="CO40" s="5">
        <f t="shared" si="29"/>
        <v>1</v>
      </c>
      <c r="CP40" s="5">
        <f t="shared" si="29"/>
        <v>1</v>
      </c>
      <c r="CQ40" s="5">
        <f t="shared" si="29"/>
        <v>1</v>
      </c>
      <c r="CR40" s="5">
        <f t="shared" si="29"/>
        <v>1</v>
      </c>
      <c r="CS40" s="5">
        <f t="shared" si="29"/>
        <v>1</v>
      </c>
      <c r="CT40" s="5">
        <f t="shared" si="29"/>
        <v>1</v>
      </c>
      <c r="CU40" s="5">
        <f t="shared" si="29"/>
        <v>1</v>
      </c>
      <c r="CV40" s="5">
        <f t="shared" si="29"/>
        <v>1</v>
      </c>
      <c r="CW40" s="5">
        <f t="shared" si="29"/>
        <v>1</v>
      </c>
      <c r="CX40" s="5">
        <f t="shared" si="29"/>
        <v>0</v>
      </c>
      <c r="CY40" s="14" t="s">
        <v>10</v>
      </c>
      <c r="CZ40" s="14" t="s">
        <v>10</v>
      </c>
      <c r="DA40" s="5">
        <f t="shared" si="29"/>
        <v>1</v>
      </c>
      <c r="DB40" s="5">
        <f t="shared" si="29"/>
        <v>1</v>
      </c>
      <c r="DC40" s="5">
        <f t="shared" si="29"/>
        <v>1</v>
      </c>
      <c r="DD40" s="5">
        <f t="shared" si="29"/>
        <v>1</v>
      </c>
      <c r="DE40" s="5">
        <f t="shared" si="29"/>
        <v>1</v>
      </c>
      <c r="DF40" s="5">
        <f t="shared" si="29"/>
        <v>0</v>
      </c>
      <c r="DG40" s="5">
        <f t="shared" si="29"/>
        <v>1</v>
      </c>
      <c r="DH40" s="5">
        <f t="shared" si="29"/>
        <v>1</v>
      </c>
      <c r="DI40" s="5">
        <f t="shared" si="29"/>
        <v>1</v>
      </c>
      <c r="DJ40" s="5">
        <f t="shared" si="29"/>
        <v>1</v>
      </c>
      <c r="DK40" s="5">
        <f t="shared" si="29"/>
        <v>1</v>
      </c>
      <c r="DL40" s="5">
        <f t="shared" si="29"/>
        <v>1</v>
      </c>
      <c r="DM40" s="5">
        <f t="shared" si="29"/>
        <v>1</v>
      </c>
      <c r="DN40" s="5">
        <f t="shared" si="29"/>
        <v>1</v>
      </c>
      <c r="DO40" s="5">
        <f t="shared" si="29"/>
        <v>1</v>
      </c>
      <c r="DP40" s="5">
        <f t="shared" si="29"/>
        <v>1</v>
      </c>
      <c r="DQ40" s="5">
        <f t="shared" si="29"/>
        <v>1</v>
      </c>
      <c r="DR40" s="5">
        <f t="shared" si="29"/>
        <v>1</v>
      </c>
      <c r="DS40" s="5">
        <f t="shared" si="29"/>
        <v>1</v>
      </c>
      <c r="DT40" s="5">
        <f t="shared" si="29"/>
        <v>1</v>
      </c>
      <c r="DU40" s="5">
        <f t="shared" si="29"/>
        <v>1</v>
      </c>
      <c r="DV40" s="5">
        <f t="shared" si="29"/>
        <v>1</v>
      </c>
      <c r="DW40" s="5">
        <f t="shared" si="29"/>
        <v>1</v>
      </c>
      <c r="DX40" s="5">
        <f t="shared" si="29"/>
        <v>1</v>
      </c>
      <c r="DY40" s="5">
        <f t="shared" si="29"/>
        <v>1</v>
      </c>
      <c r="DZ40" s="5">
        <f t="shared" si="11"/>
        <v>1</v>
      </c>
      <c r="EA40" s="5">
        <f t="shared" si="12"/>
        <v>1</v>
      </c>
      <c r="EB40" s="5">
        <f t="shared" si="12"/>
        <v>1</v>
      </c>
      <c r="EC40" s="5">
        <f t="shared" si="12"/>
        <v>1</v>
      </c>
      <c r="ED40" s="5">
        <f t="shared" si="12"/>
        <v>1</v>
      </c>
      <c r="EE40" s="5">
        <f t="shared" si="12"/>
        <v>1</v>
      </c>
      <c r="EF40" s="5">
        <f t="shared" si="12"/>
        <v>1</v>
      </c>
      <c r="EG40" s="14" t="s">
        <v>10</v>
      </c>
      <c r="EH40" s="5">
        <f t="shared" si="30"/>
        <v>1</v>
      </c>
      <c r="EI40" s="5">
        <f t="shared" si="30"/>
        <v>1</v>
      </c>
      <c r="EJ40" s="5">
        <f>IF(EJ12=".",".",EJ12-1)</f>
        <v>0</v>
      </c>
      <c r="EK40" s="14" t="s">
        <v>10</v>
      </c>
      <c r="EL40" s="5">
        <f t="shared" ref="EL40:FA40" si="35">IF(EL12=".",".",EL12-1)</f>
        <v>1</v>
      </c>
      <c r="EM40" s="5">
        <f t="shared" si="35"/>
        <v>1</v>
      </c>
      <c r="EN40" s="5">
        <f t="shared" si="35"/>
        <v>1</v>
      </c>
      <c r="EO40" s="5">
        <f t="shared" si="35"/>
        <v>1</v>
      </c>
      <c r="EP40" s="5">
        <f t="shared" si="35"/>
        <v>1</v>
      </c>
      <c r="EQ40" s="5">
        <f t="shared" si="35"/>
        <v>1</v>
      </c>
      <c r="ER40" s="5">
        <f t="shared" si="35"/>
        <v>1</v>
      </c>
      <c r="ES40" s="5">
        <f t="shared" si="35"/>
        <v>1</v>
      </c>
      <c r="ET40" s="5">
        <f t="shared" si="35"/>
        <v>1</v>
      </c>
      <c r="EU40" s="5">
        <f t="shared" si="35"/>
        <v>1</v>
      </c>
      <c r="EV40" s="5">
        <f t="shared" si="35"/>
        <v>1</v>
      </c>
      <c r="EW40" s="5">
        <f t="shared" si="35"/>
        <v>1</v>
      </c>
      <c r="EX40" s="5">
        <f t="shared" si="35"/>
        <v>1</v>
      </c>
      <c r="EY40" s="5">
        <f t="shared" si="35"/>
        <v>1</v>
      </c>
      <c r="EZ40" s="5">
        <f t="shared" si="35"/>
        <v>1</v>
      </c>
      <c r="FA40" s="5">
        <f t="shared" si="35"/>
        <v>1</v>
      </c>
    </row>
    <row r="41" spans="1:157" x14ac:dyDescent="0.25">
      <c r="A41" s="5" t="str">
        <f t="shared" si="6"/>
        <v>mc12_for_xlsx</v>
      </c>
      <c r="B41" s="14" t="s">
        <v>10</v>
      </c>
      <c r="C41" s="14" t="s">
        <v>10</v>
      </c>
      <c r="D41" s="14" t="s">
        <v>10</v>
      </c>
      <c r="E41" s="14" t="s">
        <v>10</v>
      </c>
      <c r="F41" s="14" t="s">
        <v>10</v>
      </c>
      <c r="G41" s="14" t="s">
        <v>10</v>
      </c>
      <c r="H41" s="5">
        <f t="shared" si="26"/>
        <v>1</v>
      </c>
      <c r="I41" s="5">
        <f t="shared" si="26"/>
        <v>0</v>
      </c>
      <c r="J41" s="5">
        <f t="shared" si="26"/>
        <v>0</v>
      </c>
      <c r="K41" s="5">
        <f>IF(K13=".",".",K13-1)</f>
        <v>0</v>
      </c>
      <c r="L41" s="5">
        <f t="shared" ref="L41:U41" si="36">IF(L13=".",".",L13-1)</f>
        <v>0</v>
      </c>
      <c r="M41" s="5">
        <f t="shared" si="36"/>
        <v>0</v>
      </c>
      <c r="N41" s="5">
        <f t="shared" si="36"/>
        <v>0</v>
      </c>
      <c r="O41" s="5">
        <f t="shared" si="36"/>
        <v>1</v>
      </c>
      <c r="P41" s="5">
        <f t="shared" si="36"/>
        <v>0</v>
      </c>
      <c r="Q41" s="5">
        <f t="shared" si="36"/>
        <v>1</v>
      </c>
      <c r="R41" s="5">
        <f t="shared" si="36"/>
        <v>0</v>
      </c>
      <c r="S41" s="5">
        <f t="shared" si="36"/>
        <v>0</v>
      </c>
      <c r="T41" s="5">
        <f t="shared" si="36"/>
        <v>1</v>
      </c>
      <c r="U41" s="5">
        <f t="shared" si="36"/>
        <v>0</v>
      </c>
      <c r="V41" s="14" t="s">
        <v>10</v>
      </c>
      <c r="W41" s="5">
        <f t="shared" si="33"/>
        <v>0</v>
      </c>
      <c r="X41" s="5">
        <f t="shared" si="33"/>
        <v>0</v>
      </c>
      <c r="Y41" s="5">
        <f t="shared" si="33"/>
        <v>1</v>
      </c>
      <c r="Z41" s="5">
        <f t="shared" si="33"/>
        <v>0</v>
      </c>
      <c r="AA41" s="5">
        <f t="shared" si="33"/>
        <v>0</v>
      </c>
      <c r="AB41" s="5">
        <f>IF(AB13=".",".",AB13-1)</f>
        <v>1</v>
      </c>
      <c r="AC41" s="5">
        <f t="shared" ref="AC41:BN41" si="37">IF(AC13=".",".",AC13-1)</f>
        <v>0</v>
      </c>
      <c r="AD41" s="5">
        <f t="shared" si="37"/>
        <v>0</v>
      </c>
      <c r="AE41" s="5">
        <f t="shared" si="37"/>
        <v>1</v>
      </c>
      <c r="AF41" s="5">
        <f t="shared" si="37"/>
        <v>0</v>
      </c>
      <c r="AG41" s="5">
        <f t="shared" si="37"/>
        <v>0</v>
      </c>
      <c r="AH41" s="5">
        <f t="shared" si="37"/>
        <v>0</v>
      </c>
      <c r="AI41" s="5">
        <f t="shared" si="37"/>
        <v>1</v>
      </c>
      <c r="AJ41" s="5">
        <f t="shared" si="37"/>
        <v>0</v>
      </c>
      <c r="AK41" s="5">
        <f t="shared" si="37"/>
        <v>0</v>
      </c>
      <c r="AL41" s="5">
        <f t="shared" si="37"/>
        <v>0</v>
      </c>
      <c r="AM41" s="5">
        <f t="shared" si="37"/>
        <v>0</v>
      </c>
      <c r="AN41" s="5">
        <f t="shared" si="37"/>
        <v>0</v>
      </c>
      <c r="AO41" s="5">
        <f t="shared" si="37"/>
        <v>0</v>
      </c>
      <c r="AP41" s="5">
        <f t="shared" si="37"/>
        <v>0</v>
      </c>
      <c r="AQ41" s="5">
        <f t="shared" si="37"/>
        <v>0</v>
      </c>
      <c r="AR41" s="5">
        <f t="shared" si="37"/>
        <v>0</v>
      </c>
      <c r="AS41" s="5">
        <f t="shared" si="37"/>
        <v>1</v>
      </c>
      <c r="AT41" s="5">
        <f t="shared" si="37"/>
        <v>0</v>
      </c>
      <c r="AU41" s="5">
        <f t="shared" si="37"/>
        <v>0</v>
      </c>
      <c r="AV41" s="5">
        <f t="shared" si="37"/>
        <v>0</v>
      </c>
      <c r="AW41" s="5">
        <f t="shared" si="37"/>
        <v>1</v>
      </c>
      <c r="AX41" s="5">
        <f t="shared" si="37"/>
        <v>0</v>
      </c>
      <c r="AY41" s="5">
        <f t="shared" si="37"/>
        <v>1</v>
      </c>
      <c r="AZ41" s="5">
        <f t="shared" si="37"/>
        <v>0</v>
      </c>
      <c r="BA41" s="5">
        <f t="shared" si="37"/>
        <v>0</v>
      </c>
      <c r="BB41" s="5">
        <f t="shared" si="37"/>
        <v>0</v>
      </c>
      <c r="BC41" s="5">
        <f t="shared" si="37"/>
        <v>0</v>
      </c>
      <c r="BD41" s="5">
        <f t="shared" si="37"/>
        <v>0</v>
      </c>
      <c r="BE41" s="5">
        <f t="shared" si="37"/>
        <v>0</v>
      </c>
      <c r="BF41" s="5">
        <f t="shared" si="37"/>
        <v>0</v>
      </c>
      <c r="BG41" s="5">
        <f t="shared" si="37"/>
        <v>0</v>
      </c>
      <c r="BH41" s="5">
        <f t="shared" si="37"/>
        <v>1</v>
      </c>
      <c r="BI41" s="5">
        <f t="shared" si="37"/>
        <v>0</v>
      </c>
      <c r="BJ41" s="5">
        <f t="shared" si="37"/>
        <v>0</v>
      </c>
      <c r="BK41" s="5">
        <f t="shared" si="37"/>
        <v>0</v>
      </c>
      <c r="BL41" s="5">
        <f t="shared" si="37"/>
        <v>0</v>
      </c>
      <c r="BM41" s="5">
        <f t="shared" si="37"/>
        <v>0</v>
      </c>
      <c r="BN41" s="5">
        <f t="shared" si="37"/>
        <v>0</v>
      </c>
      <c r="BO41" s="5">
        <f t="shared" si="29"/>
        <v>0</v>
      </c>
      <c r="BP41" s="5">
        <f t="shared" si="29"/>
        <v>1</v>
      </c>
      <c r="BQ41" s="5">
        <f t="shared" si="29"/>
        <v>0</v>
      </c>
      <c r="BR41" s="5">
        <f t="shared" si="29"/>
        <v>0</v>
      </c>
      <c r="BS41" s="5">
        <f t="shared" si="29"/>
        <v>0</v>
      </c>
      <c r="BT41" s="5">
        <f t="shared" si="29"/>
        <v>0</v>
      </c>
      <c r="BU41" s="5">
        <f t="shared" si="29"/>
        <v>0</v>
      </c>
      <c r="BV41" s="5">
        <f t="shared" si="29"/>
        <v>0</v>
      </c>
      <c r="BW41" s="5">
        <f t="shared" si="29"/>
        <v>0</v>
      </c>
      <c r="BX41" s="5">
        <f t="shared" si="29"/>
        <v>0</v>
      </c>
      <c r="BY41" s="5">
        <f t="shared" si="29"/>
        <v>1</v>
      </c>
      <c r="BZ41" s="5">
        <f t="shared" si="29"/>
        <v>0</v>
      </c>
      <c r="CA41" s="5">
        <f t="shared" si="29"/>
        <v>0</v>
      </c>
      <c r="CB41" s="5">
        <f t="shared" si="29"/>
        <v>1</v>
      </c>
      <c r="CC41" s="5">
        <f t="shared" si="29"/>
        <v>0</v>
      </c>
      <c r="CD41" s="5">
        <f t="shared" si="29"/>
        <v>0</v>
      </c>
      <c r="CE41" s="5">
        <f t="shared" si="29"/>
        <v>0</v>
      </c>
      <c r="CF41" s="5">
        <f t="shared" si="29"/>
        <v>0</v>
      </c>
      <c r="CG41" s="5">
        <f t="shared" si="29"/>
        <v>0</v>
      </c>
      <c r="CH41" s="5">
        <f t="shared" si="29"/>
        <v>0</v>
      </c>
      <c r="CI41" s="5">
        <f t="shared" si="29"/>
        <v>0</v>
      </c>
      <c r="CJ41" s="5">
        <f t="shared" si="29"/>
        <v>0</v>
      </c>
      <c r="CK41" s="5">
        <f t="shared" si="29"/>
        <v>1</v>
      </c>
      <c r="CL41" s="5">
        <f t="shared" si="29"/>
        <v>1</v>
      </c>
      <c r="CM41" s="5">
        <f t="shared" si="29"/>
        <v>1</v>
      </c>
      <c r="CN41" s="5">
        <f t="shared" si="29"/>
        <v>0</v>
      </c>
      <c r="CO41" s="5">
        <f t="shared" si="29"/>
        <v>0</v>
      </c>
      <c r="CP41" s="5">
        <f t="shared" si="29"/>
        <v>0</v>
      </c>
      <c r="CQ41" s="5">
        <f t="shared" si="29"/>
        <v>1</v>
      </c>
      <c r="CR41" s="5">
        <f t="shared" si="29"/>
        <v>0</v>
      </c>
      <c r="CS41" s="5">
        <f t="shared" si="29"/>
        <v>0</v>
      </c>
      <c r="CT41" s="5">
        <f t="shared" si="29"/>
        <v>0</v>
      </c>
      <c r="CU41" s="5">
        <f t="shared" si="29"/>
        <v>0</v>
      </c>
      <c r="CV41" s="5">
        <f t="shared" si="29"/>
        <v>1</v>
      </c>
      <c r="CW41" s="5">
        <f t="shared" si="29"/>
        <v>1</v>
      </c>
      <c r="CX41" s="5">
        <f t="shared" si="29"/>
        <v>1</v>
      </c>
      <c r="CY41" s="14" t="s">
        <v>10</v>
      </c>
      <c r="CZ41" s="14" t="s">
        <v>10</v>
      </c>
      <c r="DA41" s="5">
        <f t="shared" si="29"/>
        <v>1</v>
      </c>
      <c r="DB41" s="5">
        <f t="shared" si="29"/>
        <v>0</v>
      </c>
      <c r="DC41" s="5">
        <f t="shared" si="29"/>
        <v>1</v>
      </c>
      <c r="DD41" s="5">
        <f t="shared" si="29"/>
        <v>0</v>
      </c>
      <c r="DE41" s="5">
        <f t="shared" si="29"/>
        <v>0</v>
      </c>
      <c r="DF41" s="5">
        <f t="shared" si="29"/>
        <v>0</v>
      </c>
      <c r="DG41" s="5">
        <f t="shared" si="29"/>
        <v>0</v>
      </c>
      <c r="DH41" s="5">
        <f t="shared" si="29"/>
        <v>0</v>
      </c>
      <c r="DI41" s="5">
        <f t="shared" si="29"/>
        <v>0</v>
      </c>
      <c r="DJ41" s="5">
        <f t="shared" si="29"/>
        <v>0</v>
      </c>
      <c r="DK41" s="5">
        <f t="shared" si="29"/>
        <v>0</v>
      </c>
      <c r="DL41" s="5">
        <f t="shared" si="29"/>
        <v>0</v>
      </c>
      <c r="DM41" s="5">
        <f t="shared" si="29"/>
        <v>0</v>
      </c>
      <c r="DN41" s="5">
        <f t="shared" si="29"/>
        <v>0</v>
      </c>
      <c r="DO41" s="5">
        <f t="shared" si="29"/>
        <v>0</v>
      </c>
      <c r="DP41" s="5">
        <f t="shared" si="29"/>
        <v>0</v>
      </c>
      <c r="DQ41" s="5">
        <f t="shared" si="29"/>
        <v>1</v>
      </c>
      <c r="DR41" s="5">
        <f t="shared" si="29"/>
        <v>0</v>
      </c>
      <c r="DS41" s="5">
        <f t="shared" si="29"/>
        <v>0</v>
      </c>
      <c r="DT41" s="5">
        <f t="shared" si="29"/>
        <v>0</v>
      </c>
      <c r="DU41" s="5">
        <f t="shared" si="29"/>
        <v>0</v>
      </c>
      <c r="DV41" s="5">
        <f t="shared" si="29"/>
        <v>0</v>
      </c>
      <c r="DW41" s="5">
        <f t="shared" si="29"/>
        <v>0</v>
      </c>
      <c r="DX41" s="5">
        <f t="shared" si="29"/>
        <v>1</v>
      </c>
      <c r="DY41" s="5">
        <f t="shared" si="29"/>
        <v>1</v>
      </c>
      <c r="DZ41" s="5">
        <f t="shared" si="11"/>
        <v>0</v>
      </c>
      <c r="EA41" s="5">
        <f t="shared" si="12"/>
        <v>0</v>
      </c>
      <c r="EB41" s="5">
        <f t="shared" si="12"/>
        <v>0</v>
      </c>
      <c r="EC41" s="5">
        <f t="shared" si="12"/>
        <v>0</v>
      </c>
      <c r="ED41" s="5">
        <f t="shared" si="12"/>
        <v>0</v>
      </c>
      <c r="EE41" s="5">
        <f t="shared" si="12"/>
        <v>0</v>
      </c>
      <c r="EF41" s="5">
        <f t="shared" si="12"/>
        <v>0</v>
      </c>
      <c r="EG41" s="14" t="s">
        <v>10</v>
      </c>
      <c r="EH41" s="5">
        <f t="shared" si="30"/>
        <v>1</v>
      </c>
      <c r="EI41" s="5">
        <f t="shared" si="30"/>
        <v>0</v>
      </c>
      <c r="EJ41" s="5">
        <f>IF(EJ13=".",".",EJ13-1)</f>
        <v>0</v>
      </c>
      <c r="EK41" s="14" t="s">
        <v>10</v>
      </c>
      <c r="EL41" s="5">
        <f t="shared" ref="EL41:FA41" si="38">IF(EL13=".",".",EL13-1)</f>
        <v>0</v>
      </c>
      <c r="EM41" s="5">
        <f t="shared" si="38"/>
        <v>0</v>
      </c>
      <c r="EN41" s="5">
        <f t="shared" si="38"/>
        <v>0</v>
      </c>
      <c r="EO41" s="5">
        <f t="shared" si="38"/>
        <v>0</v>
      </c>
      <c r="EP41" s="5">
        <f t="shared" si="38"/>
        <v>0</v>
      </c>
      <c r="EQ41" s="5">
        <f t="shared" si="38"/>
        <v>0</v>
      </c>
      <c r="ER41" s="5">
        <f t="shared" si="38"/>
        <v>0</v>
      </c>
      <c r="ES41" s="5">
        <f t="shared" si="38"/>
        <v>0</v>
      </c>
      <c r="ET41" s="5">
        <f t="shared" si="38"/>
        <v>0</v>
      </c>
      <c r="EU41" s="5">
        <f t="shared" si="38"/>
        <v>1</v>
      </c>
      <c r="EV41" s="5">
        <f t="shared" si="38"/>
        <v>0</v>
      </c>
      <c r="EW41" s="5">
        <f t="shared" si="38"/>
        <v>0</v>
      </c>
      <c r="EX41" s="5">
        <f t="shared" si="38"/>
        <v>1</v>
      </c>
      <c r="EY41" s="5">
        <f t="shared" si="38"/>
        <v>0</v>
      </c>
      <c r="EZ41" s="5">
        <f t="shared" si="38"/>
        <v>0</v>
      </c>
      <c r="FA41" s="5">
        <f t="shared" si="38"/>
        <v>0</v>
      </c>
    </row>
    <row r="42" spans="1:157" x14ac:dyDescent="0.25">
      <c r="A42" s="5" t="str">
        <f t="shared" si="6"/>
        <v>mc13_for_xlsx</v>
      </c>
      <c r="B42" s="14" t="s">
        <v>10</v>
      </c>
      <c r="C42" s="14" t="s">
        <v>10</v>
      </c>
      <c r="D42" s="14" t="s">
        <v>10</v>
      </c>
      <c r="E42" s="14" t="s">
        <v>10</v>
      </c>
      <c r="F42" s="14" t="s">
        <v>10</v>
      </c>
      <c r="G42" s="14" t="s">
        <v>10</v>
      </c>
      <c r="H42" s="5">
        <f t="shared" si="26"/>
        <v>0</v>
      </c>
      <c r="I42" s="5">
        <f t="shared" si="26"/>
        <v>0</v>
      </c>
      <c r="J42" s="5">
        <f t="shared" si="26"/>
        <v>0</v>
      </c>
      <c r="K42" s="5">
        <f>IF(K14=".",".",K14-1)</f>
        <v>0</v>
      </c>
      <c r="L42" s="5">
        <f t="shared" ref="L42:U42" si="39">IF(L14=".",".",L14-1)</f>
        <v>0</v>
      </c>
      <c r="M42" s="5">
        <f t="shared" si="39"/>
        <v>0</v>
      </c>
      <c r="N42" s="5">
        <f t="shared" si="39"/>
        <v>0</v>
      </c>
      <c r="O42" s="5">
        <f t="shared" si="39"/>
        <v>1</v>
      </c>
      <c r="P42" s="5">
        <f t="shared" si="39"/>
        <v>0</v>
      </c>
      <c r="Q42" s="5">
        <f t="shared" si="39"/>
        <v>0</v>
      </c>
      <c r="R42" s="5">
        <f t="shared" si="39"/>
        <v>0</v>
      </c>
      <c r="S42" s="5">
        <f t="shared" si="39"/>
        <v>0</v>
      </c>
      <c r="T42" s="5">
        <f t="shared" si="39"/>
        <v>1</v>
      </c>
      <c r="U42" s="5">
        <f t="shared" si="39"/>
        <v>0</v>
      </c>
      <c r="V42" s="14" t="s">
        <v>10</v>
      </c>
      <c r="W42" s="5">
        <f t="shared" si="33"/>
        <v>0</v>
      </c>
      <c r="X42" s="5">
        <f t="shared" si="33"/>
        <v>0</v>
      </c>
      <c r="Y42" s="5">
        <f t="shared" si="33"/>
        <v>0</v>
      </c>
      <c r="Z42" s="5">
        <f t="shared" si="33"/>
        <v>0</v>
      </c>
      <c r="AA42" s="5">
        <f t="shared" si="33"/>
        <v>0</v>
      </c>
      <c r="AB42" s="5">
        <f>IF(AB14=".",".",AB14-1)</f>
        <v>1</v>
      </c>
      <c r="AC42" s="5">
        <f t="shared" ref="AC42:BN42" si="40">IF(AC14=".",".",AC14-1)</f>
        <v>0</v>
      </c>
      <c r="AD42" s="5">
        <f t="shared" si="40"/>
        <v>0</v>
      </c>
      <c r="AE42" s="5">
        <f t="shared" si="40"/>
        <v>0</v>
      </c>
      <c r="AF42" s="5">
        <f t="shared" si="40"/>
        <v>0</v>
      </c>
      <c r="AG42" s="5">
        <f t="shared" si="40"/>
        <v>0</v>
      </c>
      <c r="AH42" s="5">
        <f t="shared" si="40"/>
        <v>0</v>
      </c>
      <c r="AI42" s="5">
        <f t="shared" si="40"/>
        <v>0</v>
      </c>
      <c r="AJ42" s="5">
        <f t="shared" si="40"/>
        <v>0</v>
      </c>
      <c r="AK42" s="5">
        <f t="shared" si="40"/>
        <v>0</v>
      </c>
      <c r="AL42" s="5">
        <f t="shared" si="40"/>
        <v>0</v>
      </c>
      <c r="AM42" s="5">
        <f t="shared" si="40"/>
        <v>0</v>
      </c>
      <c r="AN42" s="5">
        <f t="shared" si="40"/>
        <v>0</v>
      </c>
      <c r="AO42" s="5">
        <f t="shared" si="40"/>
        <v>0</v>
      </c>
      <c r="AP42" s="5">
        <f t="shared" si="40"/>
        <v>0</v>
      </c>
      <c r="AQ42" s="5">
        <f t="shared" si="40"/>
        <v>0</v>
      </c>
      <c r="AR42" s="5">
        <f t="shared" si="40"/>
        <v>0</v>
      </c>
      <c r="AS42" s="5">
        <f t="shared" si="40"/>
        <v>0</v>
      </c>
      <c r="AT42" s="5">
        <f t="shared" si="40"/>
        <v>0</v>
      </c>
      <c r="AU42" s="5">
        <f t="shared" si="40"/>
        <v>0</v>
      </c>
      <c r="AV42" s="5">
        <f t="shared" si="40"/>
        <v>0</v>
      </c>
      <c r="AW42" s="5">
        <f t="shared" si="40"/>
        <v>0</v>
      </c>
      <c r="AX42" s="5">
        <f t="shared" si="40"/>
        <v>0</v>
      </c>
      <c r="AY42" s="5">
        <f t="shared" si="40"/>
        <v>0</v>
      </c>
      <c r="AZ42" s="5">
        <f t="shared" si="40"/>
        <v>0</v>
      </c>
      <c r="BA42" s="5">
        <f t="shared" si="40"/>
        <v>0</v>
      </c>
      <c r="BB42" s="5">
        <f t="shared" si="40"/>
        <v>0</v>
      </c>
      <c r="BC42" s="5">
        <f t="shared" si="40"/>
        <v>0</v>
      </c>
      <c r="BD42" s="5">
        <f t="shared" si="40"/>
        <v>0</v>
      </c>
      <c r="BE42" s="5">
        <f t="shared" si="40"/>
        <v>0</v>
      </c>
      <c r="BF42" s="5">
        <f t="shared" si="40"/>
        <v>0</v>
      </c>
      <c r="BG42" s="5">
        <f t="shared" si="40"/>
        <v>0</v>
      </c>
      <c r="BH42" s="5">
        <f t="shared" si="40"/>
        <v>0</v>
      </c>
      <c r="BI42" s="5">
        <f t="shared" si="40"/>
        <v>0</v>
      </c>
      <c r="BJ42" s="5">
        <f t="shared" si="40"/>
        <v>0</v>
      </c>
      <c r="BK42" s="5">
        <f t="shared" si="40"/>
        <v>0</v>
      </c>
      <c r="BL42" s="5">
        <f t="shared" si="40"/>
        <v>0</v>
      </c>
      <c r="BM42" s="5">
        <f t="shared" si="40"/>
        <v>0</v>
      </c>
      <c r="BN42" s="5">
        <f t="shared" si="40"/>
        <v>0</v>
      </c>
      <c r="BO42" s="5">
        <f t="shared" si="29"/>
        <v>0</v>
      </c>
      <c r="BP42" s="5">
        <f t="shared" si="29"/>
        <v>0</v>
      </c>
      <c r="BQ42" s="5">
        <f t="shared" si="29"/>
        <v>0</v>
      </c>
      <c r="BR42" s="5">
        <f t="shared" si="29"/>
        <v>0</v>
      </c>
      <c r="BS42" s="5">
        <f t="shared" si="29"/>
        <v>0</v>
      </c>
      <c r="BT42" s="5">
        <f t="shared" si="29"/>
        <v>0</v>
      </c>
      <c r="BU42" s="5">
        <f t="shared" si="29"/>
        <v>0</v>
      </c>
      <c r="BV42" s="5">
        <f t="shared" si="29"/>
        <v>0</v>
      </c>
      <c r="BW42" s="5">
        <f t="shared" si="29"/>
        <v>0</v>
      </c>
      <c r="BX42" s="5">
        <f t="shared" si="29"/>
        <v>0</v>
      </c>
      <c r="BY42" s="5">
        <f t="shared" si="29"/>
        <v>0</v>
      </c>
      <c r="BZ42" s="5">
        <f t="shared" si="29"/>
        <v>0</v>
      </c>
      <c r="CA42" s="5">
        <f t="shared" si="29"/>
        <v>0</v>
      </c>
      <c r="CB42" s="5">
        <f t="shared" si="29"/>
        <v>0</v>
      </c>
      <c r="CC42" s="5">
        <f t="shared" si="29"/>
        <v>0</v>
      </c>
      <c r="CD42" s="5">
        <f t="shared" si="29"/>
        <v>0</v>
      </c>
      <c r="CE42" s="5">
        <f t="shared" si="29"/>
        <v>0</v>
      </c>
      <c r="CF42" s="5">
        <f t="shared" si="29"/>
        <v>0</v>
      </c>
      <c r="CG42" s="5">
        <f t="shared" si="29"/>
        <v>0</v>
      </c>
      <c r="CH42" s="5">
        <f t="shared" si="29"/>
        <v>0</v>
      </c>
      <c r="CI42" s="5">
        <f t="shared" si="29"/>
        <v>0</v>
      </c>
      <c r="CJ42" s="5">
        <f t="shared" si="29"/>
        <v>0</v>
      </c>
      <c r="CK42" s="5">
        <f t="shared" si="29"/>
        <v>0</v>
      </c>
      <c r="CL42" s="5">
        <f t="shared" si="29"/>
        <v>0</v>
      </c>
      <c r="CM42" s="5">
        <f t="shared" si="29"/>
        <v>0</v>
      </c>
      <c r="CN42" s="5">
        <f t="shared" si="29"/>
        <v>0</v>
      </c>
      <c r="CO42" s="5">
        <f t="shared" si="29"/>
        <v>0</v>
      </c>
      <c r="CP42" s="5">
        <f t="shared" si="29"/>
        <v>0</v>
      </c>
      <c r="CQ42" s="5">
        <f t="shared" si="29"/>
        <v>0</v>
      </c>
      <c r="CR42" s="5">
        <f t="shared" si="29"/>
        <v>0</v>
      </c>
      <c r="CS42" s="5">
        <f t="shared" si="29"/>
        <v>0</v>
      </c>
      <c r="CT42" s="5">
        <f t="shared" si="29"/>
        <v>0</v>
      </c>
      <c r="CU42" s="5">
        <f t="shared" si="29"/>
        <v>0</v>
      </c>
      <c r="CV42" s="5">
        <f t="shared" si="29"/>
        <v>1</v>
      </c>
      <c r="CW42" s="5">
        <f t="shared" si="29"/>
        <v>0</v>
      </c>
      <c r="CX42" s="5">
        <f t="shared" si="29"/>
        <v>0</v>
      </c>
      <c r="CY42" s="14" t="s">
        <v>10</v>
      </c>
      <c r="CZ42" s="14" t="s">
        <v>10</v>
      </c>
      <c r="DA42" s="5">
        <f t="shared" si="29"/>
        <v>1</v>
      </c>
      <c r="DB42" s="5">
        <f t="shared" si="29"/>
        <v>0</v>
      </c>
      <c r="DC42" s="5">
        <f t="shared" si="29"/>
        <v>1</v>
      </c>
      <c r="DD42" s="5">
        <f t="shared" si="29"/>
        <v>0</v>
      </c>
      <c r="DE42" s="5">
        <f t="shared" si="29"/>
        <v>0</v>
      </c>
      <c r="DF42" s="5">
        <f t="shared" si="29"/>
        <v>0</v>
      </c>
      <c r="DG42" s="5">
        <f t="shared" si="29"/>
        <v>0</v>
      </c>
      <c r="DH42" s="5">
        <f t="shared" si="29"/>
        <v>0</v>
      </c>
      <c r="DI42" s="5">
        <f t="shared" si="29"/>
        <v>0</v>
      </c>
      <c r="DJ42" s="5">
        <f t="shared" si="29"/>
        <v>0</v>
      </c>
      <c r="DK42" s="5">
        <f t="shared" si="29"/>
        <v>0</v>
      </c>
      <c r="DL42" s="5">
        <f t="shared" si="29"/>
        <v>0</v>
      </c>
      <c r="DM42" s="5">
        <f t="shared" si="29"/>
        <v>0</v>
      </c>
      <c r="DN42" s="5">
        <f t="shared" si="29"/>
        <v>0</v>
      </c>
      <c r="DO42" s="5">
        <f t="shared" si="29"/>
        <v>0</v>
      </c>
      <c r="DP42" s="5">
        <f t="shared" si="29"/>
        <v>0</v>
      </c>
      <c r="DQ42" s="5">
        <f t="shared" si="29"/>
        <v>0</v>
      </c>
      <c r="DR42" s="5">
        <f t="shared" si="29"/>
        <v>0</v>
      </c>
      <c r="DS42" s="5">
        <f t="shared" si="29"/>
        <v>0</v>
      </c>
      <c r="DT42" s="5">
        <f t="shared" si="29"/>
        <v>0</v>
      </c>
      <c r="DU42" s="5">
        <f t="shared" si="29"/>
        <v>0</v>
      </c>
      <c r="DV42" s="5">
        <f t="shared" si="29"/>
        <v>0</v>
      </c>
      <c r="DW42" s="5">
        <f t="shared" si="29"/>
        <v>0</v>
      </c>
      <c r="DX42" s="5">
        <f t="shared" si="29"/>
        <v>0</v>
      </c>
      <c r="DY42" s="5">
        <f t="shared" si="29"/>
        <v>0</v>
      </c>
      <c r="DZ42" s="5">
        <f t="shared" si="11"/>
        <v>0</v>
      </c>
      <c r="EA42" s="5">
        <f t="shared" si="12"/>
        <v>0</v>
      </c>
      <c r="EB42" s="5">
        <f t="shared" si="12"/>
        <v>0</v>
      </c>
      <c r="EC42" s="5">
        <f t="shared" si="12"/>
        <v>0</v>
      </c>
      <c r="ED42" s="5">
        <f t="shared" si="12"/>
        <v>0</v>
      </c>
      <c r="EE42" s="5">
        <f t="shared" si="12"/>
        <v>0</v>
      </c>
      <c r="EF42" s="5">
        <f t="shared" si="12"/>
        <v>0</v>
      </c>
      <c r="EG42" s="14" t="s">
        <v>10</v>
      </c>
      <c r="EH42" s="5">
        <f t="shared" si="30"/>
        <v>0</v>
      </c>
      <c r="EI42" s="5">
        <f t="shared" si="30"/>
        <v>0</v>
      </c>
      <c r="EJ42" s="5">
        <f>IF(EJ14=".",".",EJ14-1)</f>
        <v>0</v>
      </c>
      <c r="EK42" s="14" t="s">
        <v>10</v>
      </c>
      <c r="EL42" s="5">
        <f t="shared" ref="EL42:FA42" si="41">IF(EL14=".",".",EL14-1)</f>
        <v>0</v>
      </c>
      <c r="EM42" s="5">
        <f t="shared" si="41"/>
        <v>0</v>
      </c>
      <c r="EN42" s="5">
        <f t="shared" si="41"/>
        <v>0</v>
      </c>
      <c r="EO42" s="5">
        <f t="shared" si="41"/>
        <v>0</v>
      </c>
      <c r="EP42" s="5">
        <f t="shared" si="41"/>
        <v>0</v>
      </c>
      <c r="EQ42" s="5">
        <f t="shared" si="41"/>
        <v>0</v>
      </c>
      <c r="ER42" s="5">
        <f t="shared" si="41"/>
        <v>0</v>
      </c>
      <c r="ES42" s="5">
        <f t="shared" si="41"/>
        <v>0</v>
      </c>
      <c r="ET42" s="5">
        <f t="shared" si="41"/>
        <v>0</v>
      </c>
      <c r="EU42" s="5">
        <f t="shared" si="41"/>
        <v>0</v>
      </c>
      <c r="EV42" s="5">
        <f t="shared" si="41"/>
        <v>0</v>
      </c>
      <c r="EW42" s="5">
        <f t="shared" si="41"/>
        <v>0</v>
      </c>
      <c r="EX42" s="5">
        <f t="shared" si="41"/>
        <v>0</v>
      </c>
      <c r="EY42" s="5">
        <f t="shared" si="41"/>
        <v>0</v>
      </c>
      <c r="EZ42" s="5">
        <f t="shared" si="41"/>
        <v>0</v>
      </c>
      <c r="FA42" s="5">
        <f t="shared" si="41"/>
        <v>0</v>
      </c>
    </row>
    <row r="43" spans="1:157" x14ac:dyDescent="0.25">
      <c r="A43" s="5" t="str">
        <f t="shared" si="6"/>
        <v>mc14_for_xlsx</v>
      </c>
      <c r="B43" s="14" t="s">
        <v>10</v>
      </c>
      <c r="C43" s="14" t="s">
        <v>10</v>
      </c>
      <c r="D43" s="14" t="s">
        <v>10</v>
      </c>
      <c r="E43" s="14" t="s">
        <v>10</v>
      </c>
      <c r="F43" s="14" t="s">
        <v>10</v>
      </c>
      <c r="G43" s="14" t="s">
        <v>10</v>
      </c>
      <c r="H43" s="5">
        <f t="shared" si="26"/>
        <v>1</v>
      </c>
      <c r="I43" s="5">
        <f t="shared" si="26"/>
        <v>1</v>
      </c>
      <c r="J43" s="5">
        <f t="shared" si="26"/>
        <v>1</v>
      </c>
      <c r="K43" s="5">
        <f>IF(K15=".",".",K15-1)</f>
        <v>1</v>
      </c>
      <c r="L43" s="5">
        <f t="shared" ref="L43:U43" si="42">IF(L15=".",".",L15-1)</f>
        <v>1</v>
      </c>
      <c r="M43" s="5">
        <f t="shared" si="42"/>
        <v>0</v>
      </c>
      <c r="N43" s="5">
        <f t="shared" si="42"/>
        <v>1</v>
      </c>
      <c r="O43" s="5">
        <f t="shared" si="42"/>
        <v>1</v>
      </c>
      <c r="P43" s="5">
        <f t="shared" si="42"/>
        <v>1</v>
      </c>
      <c r="Q43" s="5">
        <f t="shared" si="42"/>
        <v>1</v>
      </c>
      <c r="R43" s="5">
        <f t="shared" si="42"/>
        <v>1</v>
      </c>
      <c r="S43" s="5">
        <f t="shared" si="42"/>
        <v>1</v>
      </c>
      <c r="T43" s="5">
        <f t="shared" si="42"/>
        <v>1</v>
      </c>
      <c r="U43" s="5">
        <f t="shared" si="42"/>
        <v>1</v>
      </c>
      <c r="V43" s="14" t="s">
        <v>10</v>
      </c>
      <c r="W43" s="5">
        <f t="shared" si="33"/>
        <v>1</v>
      </c>
      <c r="X43" s="5">
        <f t="shared" si="33"/>
        <v>0</v>
      </c>
      <c r="Y43" s="5">
        <f t="shared" si="33"/>
        <v>1</v>
      </c>
      <c r="Z43" s="5">
        <f t="shared" si="33"/>
        <v>1</v>
      </c>
      <c r="AA43" s="5">
        <f t="shared" si="33"/>
        <v>1</v>
      </c>
      <c r="AB43" s="5">
        <f>IF(AB15=".",".",AB15-1)</f>
        <v>1</v>
      </c>
      <c r="AC43" s="5">
        <f t="shared" ref="AC43:BN43" si="43">IF(AC15=".",".",AC15-1)</f>
        <v>1</v>
      </c>
      <c r="AD43" s="5">
        <f t="shared" si="43"/>
        <v>1</v>
      </c>
      <c r="AE43" s="5">
        <f t="shared" si="43"/>
        <v>1</v>
      </c>
      <c r="AF43" s="5">
        <f t="shared" si="43"/>
        <v>1</v>
      </c>
      <c r="AG43" s="5">
        <f t="shared" si="43"/>
        <v>1</v>
      </c>
      <c r="AH43" s="5">
        <f t="shared" si="43"/>
        <v>1</v>
      </c>
      <c r="AI43" s="5">
        <f t="shared" si="43"/>
        <v>1</v>
      </c>
      <c r="AJ43" s="5">
        <f t="shared" si="43"/>
        <v>0</v>
      </c>
      <c r="AK43" s="5">
        <f t="shared" si="43"/>
        <v>0</v>
      </c>
      <c r="AL43" s="5">
        <f t="shared" si="43"/>
        <v>1</v>
      </c>
      <c r="AM43" s="5">
        <f t="shared" si="43"/>
        <v>1</v>
      </c>
      <c r="AN43" s="5">
        <f t="shared" si="43"/>
        <v>1</v>
      </c>
      <c r="AO43" s="5">
        <f t="shared" si="43"/>
        <v>0</v>
      </c>
      <c r="AP43" s="5">
        <f t="shared" si="43"/>
        <v>1</v>
      </c>
      <c r="AQ43" s="5">
        <f t="shared" si="43"/>
        <v>1</v>
      </c>
      <c r="AR43" s="5">
        <f t="shared" si="43"/>
        <v>1</v>
      </c>
      <c r="AS43" s="5">
        <f t="shared" si="43"/>
        <v>1</v>
      </c>
      <c r="AT43" s="5">
        <f t="shared" si="43"/>
        <v>1</v>
      </c>
      <c r="AU43" s="5">
        <f t="shared" si="43"/>
        <v>1</v>
      </c>
      <c r="AV43" s="5">
        <f t="shared" si="43"/>
        <v>1</v>
      </c>
      <c r="AW43" s="5">
        <f t="shared" si="43"/>
        <v>1</v>
      </c>
      <c r="AX43" s="5">
        <f t="shared" si="43"/>
        <v>1</v>
      </c>
      <c r="AY43" s="5">
        <f t="shared" si="43"/>
        <v>1</v>
      </c>
      <c r="AZ43" s="5">
        <f t="shared" si="43"/>
        <v>1</v>
      </c>
      <c r="BA43" s="5">
        <f t="shared" si="43"/>
        <v>1</v>
      </c>
      <c r="BB43" s="5">
        <f t="shared" si="43"/>
        <v>1</v>
      </c>
      <c r="BC43" s="5">
        <f t="shared" si="43"/>
        <v>1</v>
      </c>
      <c r="BD43" s="5">
        <f t="shared" si="43"/>
        <v>1</v>
      </c>
      <c r="BE43" s="5">
        <f t="shared" si="43"/>
        <v>0</v>
      </c>
      <c r="BF43" s="5">
        <f t="shared" si="43"/>
        <v>0</v>
      </c>
      <c r="BG43" s="5">
        <f t="shared" si="43"/>
        <v>1</v>
      </c>
      <c r="BH43" s="5">
        <f t="shared" si="43"/>
        <v>1</v>
      </c>
      <c r="BI43" s="5">
        <f t="shared" si="43"/>
        <v>1</v>
      </c>
      <c r="BJ43" s="5">
        <f t="shared" si="43"/>
        <v>1</v>
      </c>
      <c r="BK43" s="5">
        <f t="shared" si="43"/>
        <v>1</v>
      </c>
      <c r="BL43" s="5">
        <f t="shared" si="43"/>
        <v>1</v>
      </c>
      <c r="BM43" s="5">
        <f t="shared" si="43"/>
        <v>1</v>
      </c>
      <c r="BN43" s="5">
        <f t="shared" si="43"/>
        <v>1</v>
      </c>
      <c r="BO43" s="5">
        <f t="shared" ref="BO43:CT43" si="44">IF(BO15=".",".",BO15-1)</f>
        <v>1</v>
      </c>
      <c r="BP43" s="5">
        <f t="shared" si="44"/>
        <v>1</v>
      </c>
      <c r="BQ43" s="5">
        <f t="shared" si="44"/>
        <v>0</v>
      </c>
      <c r="BR43" s="5">
        <f t="shared" si="44"/>
        <v>1</v>
      </c>
      <c r="BS43" s="5">
        <f t="shared" si="44"/>
        <v>1</v>
      </c>
      <c r="BT43" s="5">
        <f t="shared" si="44"/>
        <v>1</v>
      </c>
      <c r="BU43" s="5">
        <f t="shared" si="44"/>
        <v>1</v>
      </c>
      <c r="BV43" s="5">
        <f t="shared" si="44"/>
        <v>1</v>
      </c>
      <c r="BW43" s="5">
        <f t="shared" si="44"/>
        <v>1</v>
      </c>
      <c r="BX43" s="5">
        <f t="shared" si="44"/>
        <v>1</v>
      </c>
      <c r="BY43" s="5">
        <f t="shared" si="44"/>
        <v>1</v>
      </c>
      <c r="BZ43" s="5">
        <f t="shared" si="44"/>
        <v>1</v>
      </c>
      <c r="CA43" s="5">
        <f t="shared" si="44"/>
        <v>1</v>
      </c>
      <c r="CB43" s="5">
        <f t="shared" si="44"/>
        <v>1</v>
      </c>
      <c r="CC43" s="5">
        <f t="shared" si="44"/>
        <v>0</v>
      </c>
      <c r="CD43" s="5">
        <f t="shared" si="44"/>
        <v>1</v>
      </c>
      <c r="CE43" s="5">
        <f t="shared" si="44"/>
        <v>1</v>
      </c>
      <c r="CF43" s="5">
        <f t="shared" si="44"/>
        <v>0</v>
      </c>
      <c r="CG43" s="5">
        <f t="shared" si="44"/>
        <v>0</v>
      </c>
      <c r="CH43" s="5">
        <f t="shared" si="44"/>
        <v>1</v>
      </c>
      <c r="CI43" s="5">
        <f t="shared" si="44"/>
        <v>0</v>
      </c>
      <c r="CJ43" s="5">
        <f t="shared" si="44"/>
        <v>0</v>
      </c>
      <c r="CK43" s="5">
        <f t="shared" si="44"/>
        <v>1</v>
      </c>
      <c r="CL43" s="5">
        <f t="shared" si="44"/>
        <v>1</v>
      </c>
      <c r="CM43" s="5">
        <f t="shared" si="44"/>
        <v>1</v>
      </c>
      <c r="CN43" s="5">
        <f t="shared" si="44"/>
        <v>0</v>
      </c>
      <c r="CO43" s="5">
        <f t="shared" si="44"/>
        <v>1</v>
      </c>
      <c r="CP43" s="5">
        <f t="shared" si="44"/>
        <v>1</v>
      </c>
      <c r="CQ43" s="5">
        <f t="shared" si="44"/>
        <v>1</v>
      </c>
      <c r="CR43" s="5">
        <f t="shared" si="44"/>
        <v>1</v>
      </c>
      <c r="CS43" s="5">
        <f t="shared" si="44"/>
        <v>0</v>
      </c>
      <c r="CT43" s="5">
        <f t="shared" si="44"/>
        <v>1</v>
      </c>
      <c r="CU43" s="14" t="s">
        <v>10</v>
      </c>
      <c r="CV43" s="5">
        <f t="shared" ref="CV43:CX46" si="45">IF(CV15=".",".",CV15-1)</f>
        <v>1</v>
      </c>
      <c r="CW43" s="5">
        <f t="shared" si="45"/>
        <v>0</v>
      </c>
      <c r="CX43" s="5">
        <f t="shared" si="45"/>
        <v>0</v>
      </c>
      <c r="CY43" s="14" t="s">
        <v>10</v>
      </c>
      <c r="CZ43" s="14" t="s">
        <v>10</v>
      </c>
      <c r="DA43" s="5">
        <f t="shared" ref="DA43:DY43" si="46">IF(DA15=".",".",DA15-1)</f>
        <v>1</v>
      </c>
      <c r="DB43" s="5">
        <f t="shared" si="46"/>
        <v>0</v>
      </c>
      <c r="DC43" s="5">
        <f t="shared" si="46"/>
        <v>1</v>
      </c>
      <c r="DD43" s="5">
        <f t="shared" si="46"/>
        <v>1</v>
      </c>
      <c r="DE43" s="5">
        <f t="shared" si="46"/>
        <v>1</v>
      </c>
      <c r="DF43" s="5">
        <f t="shared" si="46"/>
        <v>1</v>
      </c>
      <c r="DG43" s="5">
        <f t="shared" si="46"/>
        <v>1</v>
      </c>
      <c r="DH43" s="5">
        <f t="shared" si="46"/>
        <v>0</v>
      </c>
      <c r="DI43" s="5">
        <f t="shared" si="46"/>
        <v>0</v>
      </c>
      <c r="DJ43" s="5">
        <f t="shared" si="46"/>
        <v>1</v>
      </c>
      <c r="DK43" s="5">
        <f t="shared" si="46"/>
        <v>1</v>
      </c>
      <c r="DL43" s="5">
        <f t="shared" si="46"/>
        <v>1</v>
      </c>
      <c r="DM43" s="5">
        <f t="shared" si="46"/>
        <v>1</v>
      </c>
      <c r="DN43" s="5">
        <f t="shared" si="46"/>
        <v>0</v>
      </c>
      <c r="DO43" s="5">
        <f t="shared" si="46"/>
        <v>1</v>
      </c>
      <c r="DP43" s="5">
        <f t="shared" si="46"/>
        <v>0</v>
      </c>
      <c r="DQ43" s="5">
        <f t="shared" si="46"/>
        <v>1</v>
      </c>
      <c r="DR43" s="5">
        <f t="shared" si="46"/>
        <v>1</v>
      </c>
      <c r="DS43" s="5">
        <f t="shared" si="46"/>
        <v>0</v>
      </c>
      <c r="DT43" s="5">
        <f t="shared" si="46"/>
        <v>0</v>
      </c>
      <c r="DU43" s="5">
        <f t="shared" si="46"/>
        <v>1</v>
      </c>
      <c r="DV43" s="5">
        <f t="shared" si="46"/>
        <v>0</v>
      </c>
      <c r="DW43" s="5">
        <f t="shared" si="46"/>
        <v>1</v>
      </c>
      <c r="DX43" s="5">
        <f t="shared" si="46"/>
        <v>1</v>
      </c>
      <c r="DY43" s="5">
        <f t="shared" si="46"/>
        <v>1</v>
      </c>
      <c r="DZ43" s="5">
        <f t="shared" si="11"/>
        <v>1</v>
      </c>
      <c r="EA43" s="5">
        <f t="shared" si="11"/>
        <v>1</v>
      </c>
      <c r="EB43" s="5">
        <f t="shared" si="11"/>
        <v>0</v>
      </c>
      <c r="EC43" s="5">
        <f t="shared" si="11"/>
        <v>1</v>
      </c>
      <c r="ED43" s="5">
        <f t="shared" si="11"/>
        <v>1</v>
      </c>
      <c r="EE43" s="5">
        <f t="shared" si="11"/>
        <v>1</v>
      </c>
      <c r="EF43" s="5">
        <f t="shared" si="11"/>
        <v>1</v>
      </c>
      <c r="EG43" s="14" t="s">
        <v>10</v>
      </c>
      <c r="EH43" s="5">
        <f t="shared" si="11"/>
        <v>1</v>
      </c>
      <c r="EI43" s="5">
        <f t="shared" si="11"/>
        <v>1</v>
      </c>
      <c r="EJ43" s="5">
        <f t="shared" si="11"/>
        <v>0</v>
      </c>
      <c r="EK43" s="14" t="s">
        <v>10</v>
      </c>
      <c r="EL43" s="5">
        <f t="shared" si="11"/>
        <v>1</v>
      </c>
      <c r="EM43" s="5">
        <f t="shared" si="11"/>
        <v>0</v>
      </c>
      <c r="EN43" s="5">
        <f t="shared" si="11"/>
        <v>1</v>
      </c>
      <c r="EO43" s="5">
        <f t="shared" si="11"/>
        <v>0</v>
      </c>
      <c r="EP43" s="5">
        <f t="shared" si="11"/>
        <v>1</v>
      </c>
      <c r="EQ43" s="5">
        <f t="shared" si="11"/>
        <v>0</v>
      </c>
      <c r="ER43" s="5">
        <f t="shared" si="11"/>
        <v>1</v>
      </c>
      <c r="ES43" s="5">
        <f t="shared" si="11"/>
        <v>1</v>
      </c>
      <c r="ET43" s="5">
        <f t="shared" si="11"/>
        <v>1</v>
      </c>
      <c r="EU43" s="5">
        <f t="shared" si="11"/>
        <v>1</v>
      </c>
      <c r="EV43" s="5">
        <f t="shared" si="11"/>
        <v>1</v>
      </c>
      <c r="EW43" s="5">
        <f t="shared" si="11"/>
        <v>0</v>
      </c>
      <c r="EX43" s="5">
        <f t="shared" si="11"/>
        <v>1</v>
      </c>
      <c r="EY43" s="5">
        <f t="shared" si="11"/>
        <v>1</v>
      </c>
      <c r="EZ43" s="5">
        <f t="shared" si="11"/>
        <v>1</v>
      </c>
      <c r="FA43" s="5">
        <f t="shared" si="11"/>
        <v>1</v>
      </c>
    </row>
    <row r="44" spans="1:157" x14ac:dyDescent="0.25">
      <c r="A44" s="5" t="str">
        <f t="shared" si="6"/>
        <v>mc15_for_xlsx</v>
      </c>
      <c r="B44" s="14" t="s">
        <v>10</v>
      </c>
      <c r="C44" s="14" t="s">
        <v>10</v>
      </c>
      <c r="D44" s="14" t="s">
        <v>10</v>
      </c>
      <c r="E44" s="14" t="s">
        <v>10</v>
      </c>
      <c r="F44" s="14" t="s">
        <v>10</v>
      </c>
      <c r="G44" s="14" t="s">
        <v>10</v>
      </c>
      <c r="H44" s="5">
        <f t="shared" ref="H44:BS48" si="47">IF(H16=".",".",H16-1)</f>
        <v>1</v>
      </c>
      <c r="I44" s="5">
        <f t="shared" si="47"/>
        <v>1</v>
      </c>
      <c r="J44" s="5">
        <f t="shared" si="47"/>
        <v>1</v>
      </c>
      <c r="K44" s="5">
        <f t="shared" si="47"/>
        <v>1</v>
      </c>
      <c r="L44" s="5">
        <f t="shared" si="47"/>
        <v>0</v>
      </c>
      <c r="M44" s="5">
        <f t="shared" si="47"/>
        <v>0</v>
      </c>
      <c r="N44" s="5">
        <f t="shared" si="47"/>
        <v>1</v>
      </c>
      <c r="O44" s="5">
        <f t="shared" si="47"/>
        <v>1</v>
      </c>
      <c r="P44" s="5">
        <f t="shared" si="47"/>
        <v>0</v>
      </c>
      <c r="Q44" s="5">
        <f t="shared" si="47"/>
        <v>1</v>
      </c>
      <c r="R44" s="5">
        <f t="shared" si="47"/>
        <v>1</v>
      </c>
      <c r="S44" s="5">
        <f t="shared" si="47"/>
        <v>1</v>
      </c>
      <c r="T44" s="5">
        <f t="shared" si="47"/>
        <v>1</v>
      </c>
      <c r="U44" s="5">
        <f t="shared" si="47"/>
        <v>1</v>
      </c>
      <c r="V44" s="14" t="s">
        <v>10</v>
      </c>
      <c r="W44" s="5">
        <f t="shared" si="47"/>
        <v>0</v>
      </c>
      <c r="X44" s="5">
        <f t="shared" si="47"/>
        <v>0</v>
      </c>
      <c r="Y44" s="5">
        <f t="shared" si="47"/>
        <v>1</v>
      </c>
      <c r="Z44" s="5">
        <f t="shared" si="47"/>
        <v>0</v>
      </c>
      <c r="AA44" s="5">
        <f t="shared" si="47"/>
        <v>0</v>
      </c>
      <c r="AB44" s="5">
        <f t="shared" si="47"/>
        <v>1</v>
      </c>
      <c r="AC44" s="5">
        <f t="shared" si="47"/>
        <v>0</v>
      </c>
      <c r="AD44" s="5">
        <f t="shared" si="47"/>
        <v>1</v>
      </c>
      <c r="AE44" s="5">
        <f t="shared" si="47"/>
        <v>1</v>
      </c>
      <c r="AF44" s="5">
        <f t="shared" si="47"/>
        <v>1</v>
      </c>
      <c r="AG44" s="5">
        <f t="shared" si="47"/>
        <v>0</v>
      </c>
      <c r="AH44" s="5">
        <f t="shared" si="47"/>
        <v>1</v>
      </c>
      <c r="AI44" s="5">
        <f t="shared" si="47"/>
        <v>0</v>
      </c>
      <c r="AJ44" s="5">
        <f t="shared" si="47"/>
        <v>0</v>
      </c>
      <c r="AK44" s="5">
        <f t="shared" si="47"/>
        <v>0</v>
      </c>
      <c r="AL44" s="5">
        <f t="shared" si="47"/>
        <v>1</v>
      </c>
      <c r="AM44" s="5">
        <f t="shared" si="47"/>
        <v>0</v>
      </c>
      <c r="AN44" s="5">
        <f t="shared" si="47"/>
        <v>0</v>
      </c>
      <c r="AO44" s="5">
        <f t="shared" si="47"/>
        <v>0</v>
      </c>
      <c r="AP44" s="5">
        <f t="shared" si="47"/>
        <v>0</v>
      </c>
      <c r="AQ44" s="5">
        <f t="shared" si="47"/>
        <v>1</v>
      </c>
      <c r="AR44" s="5">
        <f t="shared" si="47"/>
        <v>1</v>
      </c>
      <c r="AS44" s="5">
        <f t="shared" si="47"/>
        <v>1</v>
      </c>
      <c r="AT44" s="5">
        <f t="shared" si="47"/>
        <v>0</v>
      </c>
      <c r="AU44" s="5">
        <f t="shared" si="47"/>
        <v>0</v>
      </c>
      <c r="AV44" s="5">
        <f t="shared" si="47"/>
        <v>0</v>
      </c>
      <c r="AW44" s="5">
        <f t="shared" si="47"/>
        <v>0</v>
      </c>
      <c r="AX44" s="5">
        <f t="shared" si="47"/>
        <v>0</v>
      </c>
      <c r="AY44" s="5">
        <f t="shared" si="47"/>
        <v>1</v>
      </c>
      <c r="AZ44" s="5">
        <f t="shared" si="47"/>
        <v>0</v>
      </c>
      <c r="BA44" s="5">
        <f t="shared" si="47"/>
        <v>0</v>
      </c>
      <c r="BB44" s="5">
        <f t="shared" si="47"/>
        <v>0</v>
      </c>
      <c r="BC44" s="5">
        <f t="shared" si="47"/>
        <v>0</v>
      </c>
      <c r="BD44" s="5">
        <f t="shared" si="47"/>
        <v>1</v>
      </c>
      <c r="BE44" s="5">
        <f t="shared" si="47"/>
        <v>0</v>
      </c>
      <c r="BF44" s="5">
        <f t="shared" si="47"/>
        <v>0</v>
      </c>
      <c r="BG44" s="5">
        <f t="shared" si="47"/>
        <v>0</v>
      </c>
      <c r="BH44" s="5">
        <f t="shared" si="47"/>
        <v>1</v>
      </c>
      <c r="BI44" s="5">
        <f t="shared" si="47"/>
        <v>1</v>
      </c>
      <c r="BJ44" s="5">
        <f t="shared" si="47"/>
        <v>0</v>
      </c>
      <c r="BK44" s="5">
        <f t="shared" si="47"/>
        <v>1</v>
      </c>
      <c r="BL44" s="5">
        <f t="shared" si="47"/>
        <v>0</v>
      </c>
      <c r="BM44" s="5">
        <f t="shared" si="47"/>
        <v>1</v>
      </c>
      <c r="BN44" s="5">
        <f t="shared" si="47"/>
        <v>0</v>
      </c>
      <c r="BO44" s="5">
        <f t="shared" ref="BO44:CT44" si="48">IF(BO16=".",".",BO16-1)</f>
        <v>0</v>
      </c>
      <c r="BP44" s="5">
        <f t="shared" si="48"/>
        <v>1</v>
      </c>
      <c r="BQ44" s="5">
        <f t="shared" si="48"/>
        <v>0</v>
      </c>
      <c r="BR44" s="5">
        <f t="shared" si="48"/>
        <v>0</v>
      </c>
      <c r="BS44" s="5">
        <f t="shared" si="48"/>
        <v>0</v>
      </c>
      <c r="BT44" s="5">
        <f t="shared" si="48"/>
        <v>0</v>
      </c>
      <c r="BU44" s="5">
        <f t="shared" si="48"/>
        <v>0</v>
      </c>
      <c r="BV44" s="5">
        <f t="shared" si="48"/>
        <v>0</v>
      </c>
      <c r="BW44" s="5">
        <f t="shared" si="48"/>
        <v>1</v>
      </c>
      <c r="BX44" s="5">
        <f t="shared" si="48"/>
        <v>0</v>
      </c>
      <c r="BY44" s="5">
        <f t="shared" si="48"/>
        <v>1</v>
      </c>
      <c r="BZ44" s="5">
        <f t="shared" si="48"/>
        <v>0</v>
      </c>
      <c r="CA44" s="5">
        <f t="shared" si="48"/>
        <v>1</v>
      </c>
      <c r="CB44" s="5">
        <f t="shared" si="48"/>
        <v>1</v>
      </c>
      <c r="CC44" s="5">
        <f t="shared" si="48"/>
        <v>0</v>
      </c>
      <c r="CD44" s="5">
        <f t="shared" si="48"/>
        <v>0</v>
      </c>
      <c r="CE44" s="5">
        <f t="shared" si="48"/>
        <v>0</v>
      </c>
      <c r="CF44" s="5">
        <f t="shared" si="48"/>
        <v>0</v>
      </c>
      <c r="CG44" s="5">
        <f t="shared" si="48"/>
        <v>0</v>
      </c>
      <c r="CH44" s="5">
        <f t="shared" si="48"/>
        <v>0</v>
      </c>
      <c r="CI44" s="5">
        <f t="shared" si="48"/>
        <v>0</v>
      </c>
      <c r="CJ44" s="5">
        <f t="shared" si="48"/>
        <v>0</v>
      </c>
      <c r="CK44" s="5">
        <f t="shared" si="48"/>
        <v>1</v>
      </c>
      <c r="CL44" s="5">
        <f t="shared" si="48"/>
        <v>1</v>
      </c>
      <c r="CM44" s="5">
        <f t="shared" si="48"/>
        <v>1</v>
      </c>
      <c r="CN44" s="5">
        <f t="shared" si="48"/>
        <v>0</v>
      </c>
      <c r="CO44" s="5">
        <f t="shared" si="48"/>
        <v>0</v>
      </c>
      <c r="CP44" s="5">
        <f t="shared" si="48"/>
        <v>1</v>
      </c>
      <c r="CQ44" s="5">
        <f t="shared" si="48"/>
        <v>0</v>
      </c>
      <c r="CR44" s="5">
        <f t="shared" si="48"/>
        <v>1</v>
      </c>
      <c r="CS44" s="5">
        <f t="shared" si="48"/>
        <v>0</v>
      </c>
      <c r="CT44" s="5">
        <f t="shared" si="48"/>
        <v>0</v>
      </c>
      <c r="CU44" s="5">
        <f>IF(CU16=".",".",CU16-1)</f>
        <v>0</v>
      </c>
      <c r="CV44" s="5">
        <f t="shared" si="45"/>
        <v>0</v>
      </c>
      <c r="CW44" s="5">
        <f t="shared" si="45"/>
        <v>0</v>
      </c>
      <c r="CX44" s="5">
        <f t="shared" si="45"/>
        <v>1</v>
      </c>
      <c r="CY44" s="14" t="s">
        <v>10</v>
      </c>
      <c r="CZ44" s="14" t="s">
        <v>10</v>
      </c>
      <c r="DA44" s="5">
        <f t="shared" ref="DA44:DY44" si="49">IF(DA16=".",".",DA16-1)</f>
        <v>1</v>
      </c>
      <c r="DB44" s="5">
        <f t="shared" si="49"/>
        <v>0</v>
      </c>
      <c r="DC44" s="5">
        <f t="shared" si="49"/>
        <v>1</v>
      </c>
      <c r="DD44" s="5">
        <f t="shared" si="49"/>
        <v>1</v>
      </c>
      <c r="DE44" s="5">
        <f t="shared" si="49"/>
        <v>0</v>
      </c>
      <c r="DF44" s="5">
        <f t="shared" si="49"/>
        <v>1</v>
      </c>
      <c r="DG44" s="5">
        <f t="shared" si="49"/>
        <v>0</v>
      </c>
      <c r="DH44" s="5">
        <f t="shared" si="49"/>
        <v>0</v>
      </c>
      <c r="DI44" s="5">
        <f t="shared" si="49"/>
        <v>0</v>
      </c>
      <c r="DJ44" s="5">
        <f t="shared" si="49"/>
        <v>0</v>
      </c>
      <c r="DK44" s="5">
        <f t="shared" si="49"/>
        <v>0</v>
      </c>
      <c r="DL44" s="5">
        <f t="shared" si="49"/>
        <v>0</v>
      </c>
      <c r="DM44" s="5">
        <f t="shared" si="49"/>
        <v>0</v>
      </c>
      <c r="DN44" s="5">
        <f t="shared" si="49"/>
        <v>0</v>
      </c>
      <c r="DO44" s="5">
        <f t="shared" si="49"/>
        <v>0</v>
      </c>
      <c r="DP44" s="5">
        <f t="shared" si="49"/>
        <v>0</v>
      </c>
      <c r="DQ44" s="5">
        <f t="shared" si="49"/>
        <v>1</v>
      </c>
      <c r="DR44" s="5">
        <f t="shared" si="49"/>
        <v>0</v>
      </c>
      <c r="DS44" s="5">
        <f t="shared" si="49"/>
        <v>0</v>
      </c>
      <c r="DT44" s="5">
        <f t="shared" si="49"/>
        <v>0</v>
      </c>
      <c r="DU44" s="5">
        <f t="shared" si="49"/>
        <v>0</v>
      </c>
      <c r="DV44" s="5">
        <f t="shared" si="49"/>
        <v>0</v>
      </c>
      <c r="DW44" s="5">
        <f t="shared" si="49"/>
        <v>1</v>
      </c>
      <c r="DX44" s="5">
        <f t="shared" si="49"/>
        <v>1</v>
      </c>
      <c r="DY44" s="5">
        <f t="shared" si="49"/>
        <v>1</v>
      </c>
      <c r="DZ44" s="5">
        <f t="shared" si="11"/>
        <v>1</v>
      </c>
      <c r="EA44" s="5">
        <f t="shared" si="11"/>
        <v>0</v>
      </c>
      <c r="EB44" s="5">
        <f t="shared" si="11"/>
        <v>0</v>
      </c>
      <c r="EC44" s="5">
        <f t="shared" si="11"/>
        <v>1</v>
      </c>
      <c r="ED44" s="5">
        <f t="shared" si="11"/>
        <v>0</v>
      </c>
      <c r="EE44" s="5">
        <f t="shared" si="11"/>
        <v>0</v>
      </c>
      <c r="EF44" s="5">
        <f t="shared" si="11"/>
        <v>0</v>
      </c>
      <c r="EG44" s="14" t="s">
        <v>10</v>
      </c>
      <c r="EH44" s="5">
        <f t="shared" si="11"/>
        <v>1</v>
      </c>
      <c r="EI44" s="5">
        <f t="shared" si="11"/>
        <v>0</v>
      </c>
      <c r="EJ44" s="5">
        <f t="shared" si="11"/>
        <v>0</v>
      </c>
      <c r="EK44" s="14" t="s">
        <v>10</v>
      </c>
      <c r="EL44" s="5">
        <f t="shared" si="11"/>
        <v>1</v>
      </c>
      <c r="EM44" s="5">
        <f t="shared" si="11"/>
        <v>0</v>
      </c>
      <c r="EN44" s="5">
        <f t="shared" si="11"/>
        <v>0</v>
      </c>
      <c r="EO44" s="5">
        <f t="shared" si="11"/>
        <v>0</v>
      </c>
      <c r="EP44" s="5">
        <f t="shared" si="11"/>
        <v>0</v>
      </c>
      <c r="EQ44" s="5">
        <f t="shared" si="11"/>
        <v>0</v>
      </c>
      <c r="ER44" s="5">
        <f t="shared" si="11"/>
        <v>1</v>
      </c>
      <c r="ES44" s="5">
        <f t="shared" si="11"/>
        <v>0</v>
      </c>
      <c r="ET44" s="5">
        <f t="shared" si="11"/>
        <v>0</v>
      </c>
      <c r="EU44" s="5">
        <f t="shared" si="11"/>
        <v>1</v>
      </c>
      <c r="EV44" s="5">
        <f t="shared" si="11"/>
        <v>0</v>
      </c>
      <c r="EW44" s="5">
        <f t="shared" si="11"/>
        <v>0</v>
      </c>
      <c r="EX44" s="5">
        <f t="shared" si="11"/>
        <v>1</v>
      </c>
      <c r="EY44" s="5">
        <f t="shared" si="11"/>
        <v>1</v>
      </c>
      <c r="EZ44" s="5">
        <f t="shared" si="11"/>
        <v>1</v>
      </c>
      <c r="FA44" s="5">
        <f t="shared" si="11"/>
        <v>0</v>
      </c>
    </row>
    <row r="45" spans="1:157" x14ac:dyDescent="0.25">
      <c r="A45" s="5" t="str">
        <f t="shared" si="6"/>
        <v>mc16_for_xlsx</v>
      </c>
      <c r="B45" s="14" t="s">
        <v>10</v>
      </c>
      <c r="C45" s="14" t="s">
        <v>10</v>
      </c>
      <c r="D45" s="14" t="s">
        <v>10</v>
      </c>
      <c r="E45" s="14" t="s">
        <v>10</v>
      </c>
      <c r="F45" s="14" t="s">
        <v>10</v>
      </c>
      <c r="G45" s="14" t="s">
        <v>10</v>
      </c>
      <c r="H45" s="5">
        <f t="shared" si="47"/>
        <v>1</v>
      </c>
      <c r="I45" s="5">
        <f t="shared" si="47"/>
        <v>1</v>
      </c>
      <c r="J45" s="5">
        <f t="shared" si="47"/>
        <v>0</v>
      </c>
      <c r="K45" s="5">
        <f t="shared" si="47"/>
        <v>1</v>
      </c>
      <c r="L45" s="5">
        <f t="shared" si="47"/>
        <v>0</v>
      </c>
      <c r="M45" s="5">
        <f t="shared" si="47"/>
        <v>0</v>
      </c>
      <c r="N45" s="5">
        <f t="shared" si="47"/>
        <v>1</v>
      </c>
      <c r="O45" s="5">
        <f t="shared" si="47"/>
        <v>1</v>
      </c>
      <c r="P45" s="5">
        <f t="shared" si="47"/>
        <v>0</v>
      </c>
      <c r="Q45" s="5">
        <f t="shared" si="47"/>
        <v>1</v>
      </c>
      <c r="R45" s="5">
        <f t="shared" si="47"/>
        <v>1</v>
      </c>
      <c r="S45" s="5">
        <f t="shared" si="47"/>
        <v>1</v>
      </c>
      <c r="T45" s="5">
        <f t="shared" si="47"/>
        <v>1</v>
      </c>
      <c r="U45" s="5">
        <f t="shared" si="47"/>
        <v>0</v>
      </c>
      <c r="V45" s="14" t="s">
        <v>10</v>
      </c>
      <c r="W45" s="5">
        <f t="shared" si="47"/>
        <v>0</v>
      </c>
      <c r="X45" s="5">
        <f t="shared" si="47"/>
        <v>0</v>
      </c>
      <c r="Y45" s="5">
        <f t="shared" si="47"/>
        <v>1</v>
      </c>
      <c r="Z45" s="5">
        <f t="shared" si="47"/>
        <v>0</v>
      </c>
      <c r="AA45" s="5">
        <f t="shared" si="47"/>
        <v>0</v>
      </c>
      <c r="AB45" s="5">
        <f t="shared" si="47"/>
        <v>1</v>
      </c>
      <c r="AC45" s="5">
        <f t="shared" si="47"/>
        <v>0</v>
      </c>
      <c r="AD45" s="5">
        <f t="shared" si="47"/>
        <v>0</v>
      </c>
      <c r="AE45" s="5">
        <f t="shared" si="47"/>
        <v>1</v>
      </c>
      <c r="AF45" s="5">
        <f t="shared" si="47"/>
        <v>0</v>
      </c>
      <c r="AG45" s="5">
        <f t="shared" si="47"/>
        <v>0</v>
      </c>
      <c r="AH45" s="5">
        <f t="shared" si="47"/>
        <v>1</v>
      </c>
      <c r="AI45" s="5">
        <f t="shared" si="47"/>
        <v>1</v>
      </c>
      <c r="AJ45" s="5">
        <f t="shared" si="47"/>
        <v>0</v>
      </c>
      <c r="AK45" s="5">
        <f t="shared" si="47"/>
        <v>1</v>
      </c>
      <c r="AL45" s="5">
        <f t="shared" si="47"/>
        <v>0</v>
      </c>
      <c r="AM45" s="5">
        <f t="shared" si="47"/>
        <v>0</v>
      </c>
      <c r="AN45" s="5">
        <f t="shared" si="47"/>
        <v>0</v>
      </c>
      <c r="AO45" s="5">
        <f t="shared" si="47"/>
        <v>0</v>
      </c>
      <c r="AP45" s="5">
        <f t="shared" si="47"/>
        <v>0</v>
      </c>
      <c r="AQ45" s="5">
        <f t="shared" si="47"/>
        <v>0</v>
      </c>
      <c r="AR45" s="5">
        <f t="shared" si="47"/>
        <v>1</v>
      </c>
      <c r="AS45" s="5">
        <f t="shared" si="47"/>
        <v>1</v>
      </c>
      <c r="AT45" s="5">
        <f t="shared" si="47"/>
        <v>0</v>
      </c>
      <c r="AU45" s="5">
        <f t="shared" si="47"/>
        <v>0</v>
      </c>
      <c r="AV45" s="5">
        <f t="shared" si="47"/>
        <v>0</v>
      </c>
      <c r="AW45" s="5">
        <f t="shared" si="47"/>
        <v>0</v>
      </c>
      <c r="AX45" s="5">
        <f t="shared" si="47"/>
        <v>0</v>
      </c>
      <c r="AY45" s="5">
        <f t="shared" si="47"/>
        <v>1</v>
      </c>
      <c r="AZ45" s="5">
        <f t="shared" si="47"/>
        <v>0</v>
      </c>
      <c r="BA45" s="5">
        <f t="shared" si="47"/>
        <v>0</v>
      </c>
      <c r="BB45" s="5">
        <f t="shared" si="47"/>
        <v>0</v>
      </c>
      <c r="BC45" s="5">
        <f t="shared" si="47"/>
        <v>0</v>
      </c>
      <c r="BD45" s="5">
        <f t="shared" si="47"/>
        <v>1</v>
      </c>
      <c r="BE45" s="5">
        <f t="shared" si="47"/>
        <v>0</v>
      </c>
      <c r="BF45" s="5">
        <f t="shared" si="47"/>
        <v>0</v>
      </c>
      <c r="BG45" s="5">
        <f t="shared" si="47"/>
        <v>0</v>
      </c>
      <c r="BH45" s="5">
        <f t="shared" si="47"/>
        <v>1</v>
      </c>
      <c r="BI45" s="5">
        <f t="shared" si="47"/>
        <v>0</v>
      </c>
      <c r="BJ45" s="5">
        <f t="shared" si="47"/>
        <v>0</v>
      </c>
      <c r="BK45" s="5">
        <f t="shared" si="47"/>
        <v>1</v>
      </c>
      <c r="BL45" s="5">
        <f t="shared" si="47"/>
        <v>0</v>
      </c>
      <c r="BM45" s="5">
        <f t="shared" si="47"/>
        <v>1</v>
      </c>
      <c r="BN45" s="5">
        <f t="shared" si="47"/>
        <v>0</v>
      </c>
      <c r="BO45" s="5">
        <f t="shared" ref="BO45:CT45" si="50">IF(BO17=".",".",BO17-1)</f>
        <v>0</v>
      </c>
      <c r="BP45" s="5">
        <f t="shared" si="50"/>
        <v>0</v>
      </c>
      <c r="BQ45" s="5">
        <f t="shared" si="50"/>
        <v>0</v>
      </c>
      <c r="BR45" s="5">
        <f t="shared" si="50"/>
        <v>0</v>
      </c>
      <c r="BS45" s="5">
        <f t="shared" si="50"/>
        <v>0</v>
      </c>
      <c r="BT45" s="5">
        <f t="shared" si="50"/>
        <v>0</v>
      </c>
      <c r="BU45" s="5">
        <f t="shared" si="50"/>
        <v>0</v>
      </c>
      <c r="BV45" s="5">
        <f t="shared" si="50"/>
        <v>0</v>
      </c>
      <c r="BW45" s="5">
        <f t="shared" si="50"/>
        <v>0</v>
      </c>
      <c r="BX45" s="5">
        <f t="shared" si="50"/>
        <v>0</v>
      </c>
      <c r="BY45" s="5">
        <f t="shared" si="50"/>
        <v>1</v>
      </c>
      <c r="BZ45" s="5">
        <f t="shared" si="50"/>
        <v>0</v>
      </c>
      <c r="CA45" s="5">
        <f t="shared" si="50"/>
        <v>1</v>
      </c>
      <c r="CB45" s="5">
        <f t="shared" si="50"/>
        <v>1</v>
      </c>
      <c r="CC45" s="5">
        <f t="shared" si="50"/>
        <v>0</v>
      </c>
      <c r="CD45" s="5">
        <f t="shared" si="50"/>
        <v>0</v>
      </c>
      <c r="CE45" s="5">
        <f t="shared" si="50"/>
        <v>0</v>
      </c>
      <c r="CF45" s="5">
        <f t="shared" si="50"/>
        <v>0</v>
      </c>
      <c r="CG45" s="5">
        <f t="shared" si="50"/>
        <v>0</v>
      </c>
      <c r="CH45" s="5">
        <f t="shared" si="50"/>
        <v>0</v>
      </c>
      <c r="CI45" s="5">
        <f t="shared" si="50"/>
        <v>0</v>
      </c>
      <c r="CJ45" s="5">
        <f t="shared" si="50"/>
        <v>0</v>
      </c>
      <c r="CK45" s="5">
        <f t="shared" si="50"/>
        <v>1</v>
      </c>
      <c r="CL45" s="5">
        <f t="shared" si="50"/>
        <v>1</v>
      </c>
      <c r="CM45" s="5">
        <f t="shared" si="50"/>
        <v>1</v>
      </c>
      <c r="CN45" s="5">
        <f t="shared" si="50"/>
        <v>0</v>
      </c>
      <c r="CO45" s="5">
        <f t="shared" si="50"/>
        <v>0</v>
      </c>
      <c r="CP45" s="5">
        <f t="shared" si="50"/>
        <v>1</v>
      </c>
      <c r="CQ45" s="5">
        <f t="shared" si="50"/>
        <v>1</v>
      </c>
      <c r="CR45" s="5">
        <f t="shared" si="50"/>
        <v>1</v>
      </c>
      <c r="CS45" s="5">
        <f t="shared" si="50"/>
        <v>0</v>
      </c>
      <c r="CT45" s="5">
        <f t="shared" si="50"/>
        <v>0</v>
      </c>
      <c r="CU45" s="5">
        <f>IF(CU17=".",".",CU17-1)</f>
        <v>0</v>
      </c>
      <c r="CV45" s="5">
        <f t="shared" si="45"/>
        <v>1</v>
      </c>
      <c r="CW45" s="5">
        <f t="shared" si="45"/>
        <v>0</v>
      </c>
      <c r="CX45" s="5">
        <f t="shared" si="45"/>
        <v>1</v>
      </c>
      <c r="CY45" s="14" t="s">
        <v>10</v>
      </c>
      <c r="CZ45" s="14" t="s">
        <v>10</v>
      </c>
      <c r="DA45" s="5">
        <f t="shared" ref="DA45:DY45" si="51">IF(DA17=".",".",DA17-1)</f>
        <v>1</v>
      </c>
      <c r="DB45" s="5">
        <f t="shared" si="51"/>
        <v>0</v>
      </c>
      <c r="DC45" s="5">
        <f t="shared" si="51"/>
        <v>1</v>
      </c>
      <c r="DD45" s="5">
        <f t="shared" si="51"/>
        <v>1</v>
      </c>
      <c r="DE45" s="5">
        <f t="shared" si="51"/>
        <v>0</v>
      </c>
      <c r="DF45" s="5">
        <f t="shared" si="51"/>
        <v>1</v>
      </c>
      <c r="DG45" s="5">
        <f t="shared" si="51"/>
        <v>0</v>
      </c>
      <c r="DH45" s="5">
        <f t="shared" si="51"/>
        <v>0</v>
      </c>
      <c r="DI45" s="5">
        <f t="shared" si="51"/>
        <v>0</v>
      </c>
      <c r="DJ45" s="5">
        <f t="shared" si="51"/>
        <v>0</v>
      </c>
      <c r="DK45" s="5">
        <f t="shared" si="51"/>
        <v>0</v>
      </c>
      <c r="DL45" s="5">
        <f t="shared" si="51"/>
        <v>0</v>
      </c>
      <c r="DM45" s="5">
        <f t="shared" si="51"/>
        <v>0</v>
      </c>
      <c r="DN45" s="5">
        <f t="shared" si="51"/>
        <v>0</v>
      </c>
      <c r="DO45" s="5">
        <f t="shared" si="51"/>
        <v>0</v>
      </c>
      <c r="DP45" s="5">
        <f t="shared" si="51"/>
        <v>0</v>
      </c>
      <c r="DQ45" s="5">
        <f t="shared" si="51"/>
        <v>1</v>
      </c>
      <c r="DR45" s="5">
        <f t="shared" si="51"/>
        <v>0</v>
      </c>
      <c r="DS45" s="5">
        <f t="shared" si="51"/>
        <v>0</v>
      </c>
      <c r="DT45" s="5">
        <f t="shared" si="51"/>
        <v>0</v>
      </c>
      <c r="DU45" s="5">
        <f t="shared" si="51"/>
        <v>0</v>
      </c>
      <c r="DV45" s="5">
        <f t="shared" si="51"/>
        <v>0</v>
      </c>
      <c r="DW45" s="5">
        <f t="shared" si="51"/>
        <v>1</v>
      </c>
      <c r="DX45" s="5">
        <f t="shared" si="51"/>
        <v>1</v>
      </c>
      <c r="DY45" s="5">
        <f t="shared" si="51"/>
        <v>0</v>
      </c>
      <c r="DZ45" s="5">
        <f t="shared" si="11"/>
        <v>1</v>
      </c>
      <c r="EA45" s="5">
        <f t="shared" si="11"/>
        <v>0</v>
      </c>
      <c r="EB45" s="5">
        <f t="shared" si="11"/>
        <v>0</v>
      </c>
      <c r="EC45" s="5">
        <f t="shared" si="11"/>
        <v>1</v>
      </c>
      <c r="ED45" s="5">
        <f t="shared" si="11"/>
        <v>0</v>
      </c>
      <c r="EE45" s="5">
        <f t="shared" si="11"/>
        <v>0</v>
      </c>
      <c r="EF45" s="5">
        <f t="shared" si="11"/>
        <v>0</v>
      </c>
      <c r="EG45" s="14" t="s">
        <v>10</v>
      </c>
      <c r="EH45" s="5">
        <f t="shared" si="11"/>
        <v>1</v>
      </c>
      <c r="EI45" s="5">
        <f t="shared" si="11"/>
        <v>0</v>
      </c>
      <c r="EJ45" s="5">
        <f t="shared" si="11"/>
        <v>0</v>
      </c>
      <c r="EK45" s="14" t="s">
        <v>10</v>
      </c>
      <c r="EL45" s="5">
        <f t="shared" si="11"/>
        <v>1</v>
      </c>
      <c r="EM45" s="5">
        <f t="shared" si="11"/>
        <v>0</v>
      </c>
      <c r="EN45" s="5">
        <f t="shared" si="11"/>
        <v>0</v>
      </c>
      <c r="EO45" s="5">
        <f t="shared" si="11"/>
        <v>0</v>
      </c>
      <c r="EP45" s="5">
        <f t="shared" si="11"/>
        <v>0</v>
      </c>
      <c r="EQ45" s="5">
        <f t="shared" si="11"/>
        <v>0</v>
      </c>
      <c r="ER45" s="5">
        <f t="shared" si="11"/>
        <v>1</v>
      </c>
      <c r="ES45" s="5">
        <f t="shared" si="11"/>
        <v>0</v>
      </c>
      <c r="ET45" s="5">
        <f t="shared" si="11"/>
        <v>1</v>
      </c>
      <c r="EU45" s="5">
        <f t="shared" si="11"/>
        <v>1</v>
      </c>
      <c r="EV45" s="5">
        <f t="shared" si="11"/>
        <v>0</v>
      </c>
      <c r="EW45" s="5">
        <f t="shared" si="11"/>
        <v>0</v>
      </c>
      <c r="EX45" s="5">
        <f t="shared" si="11"/>
        <v>1</v>
      </c>
      <c r="EY45" s="5">
        <f t="shared" si="11"/>
        <v>1</v>
      </c>
      <c r="EZ45" s="5">
        <f t="shared" si="11"/>
        <v>0</v>
      </c>
      <c r="FA45" s="5">
        <f t="shared" si="11"/>
        <v>0</v>
      </c>
    </row>
    <row r="46" spans="1:157" x14ac:dyDescent="0.25">
      <c r="A46" s="5" t="str">
        <f t="shared" si="6"/>
        <v>mc17_for_xlsx</v>
      </c>
      <c r="B46" s="14" t="s">
        <v>10</v>
      </c>
      <c r="C46" s="14" t="s">
        <v>10</v>
      </c>
      <c r="D46" s="14" t="s">
        <v>10</v>
      </c>
      <c r="E46" s="14" t="s">
        <v>10</v>
      </c>
      <c r="F46" s="14" t="s">
        <v>10</v>
      </c>
      <c r="G46" s="14" t="s">
        <v>10</v>
      </c>
      <c r="H46" s="5">
        <f t="shared" si="47"/>
        <v>1</v>
      </c>
      <c r="I46" s="5">
        <f t="shared" si="47"/>
        <v>0</v>
      </c>
      <c r="J46" s="5">
        <f t="shared" si="47"/>
        <v>0</v>
      </c>
      <c r="K46" s="5">
        <f t="shared" si="47"/>
        <v>0</v>
      </c>
      <c r="L46" s="5">
        <f t="shared" si="47"/>
        <v>0</v>
      </c>
      <c r="M46" s="5">
        <f t="shared" si="47"/>
        <v>0</v>
      </c>
      <c r="N46" s="5">
        <f t="shared" si="47"/>
        <v>0</v>
      </c>
      <c r="O46" s="5">
        <f t="shared" si="47"/>
        <v>1</v>
      </c>
      <c r="P46" s="5">
        <f t="shared" si="47"/>
        <v>1</v>
      </c>
      <c r="Q46" s="5">
        <f t="shared" si="47"/>
        <v>1</v>
      </c>
      <c r="R46" s="5">
        <f t="shared" si="47"/>
        <v>0</v>
      </c>
      <c r="S46" s="5">
        <f t="shared" si="47"/>
        <v>0</v>
      </c>
      <c r="T46" s="5">
        <f t="shared" si="47"/>
        <v>1</v>
      </c>
      <c r="U46" s="5">
        <f t="shared" si="47"/>
        <v>0</v>
      </c>
      <c r="V46" s="14" t="s">
        <v>10</v>
      </c>
      <c r="W46" s="5">
        <f t="shared" si="47"/>
        <v>0</v>
      </c>
      <c r="X46" s="5">
        <f t="shared" si="47"/>
        <v>0</v>
      </c>
      <c r="Y46" s="5">
        <f t="shared" si="47"/>
        <v>0</v>
      </c>
      <c r="Z46" s="5">
        <f t="shared" si="47"/>
        <v>0</v>
      </c>
      <c r="AA46" s="5">
        <f t="shared" si="47"/>
        <v>0</v>
      </c>
      <c r="AB46" s="5">
        <f t="shared" si="47"/>
        <v>1</v>
      </c>
      <c r="AC46" s="5">
        <f t="shared" si="47"/>
        <v>0</v>
      </c>
      <c r="AD46" s="5">
        <f t="shared" si="47"/>
        <v>0</v>
      </c>
      <c r="AE46" s="5">
        <f t="shared" si="47"/>
        <v>0</v>
      </c>
      <c r="AF46" s="5">
        <f t="shared" si="47"/>
        <v>0</v>
      </c>
      <c r="AG46" s="5">
        <f t="shared" si="47"/>
        <v>0</v>
      </c>
      <c r="AH46" s="5">
        <f t="shared" si="47"/>
        <v>0</v>
      </c>
      <c r="AI46" s="5">
        <f t="shared" si="47"/>
        <v>0</v>
      </c>
      <c r="AJ46" s="5">
        <f t="shared" si="47"/>
        <v>0</v>
      </c>
      <c r="AK46" s="5">
        <f t="shared" si="47"/>
        <v>0</v>
      </c>
      <c r="AL46" s="5">
        <f t="shared" si="47"/>
        <v>0</v>
      </c>
      <c r="AM46" s="5">
        <f t="shared" si="47"/>
        <v>0</v>
      </c>
      <c r="AN46" s="5">
        <f t="shared" si="47"/>
        <v>0</v>
      </c>
      <c r="AO46" s="5">
        <f t="shared" si="47"/>
        <v>0</v>
      </c>
      <c r="AP46" s="5">
        <f t="shared" si="47"/>
        <v>0</v>
      </c>
      <c r="AQ46" s="5">
        <f t="shared" si="47"/>
        <v>0</v>
      </c>
      <c r="AR46" s="5">
        <f t="shared" si="47"/>
        <v>0</v>
      </c>
      <c r="AS46" s="5">
        <f t="shared" si="47"/>
        <v>0</v>
      </c>
      <c r="AT46" s="5">
        <f t="shared" si="47"/>
        <v>0</v>
      </c>
      <c r="AU46" s="5">
        <f t="shared" si="47"/>
        <v>0</v>
      </c>
      <c r="AV46" s="5">
        <f t="shared" si="47"/>
        <v>0</v>
      </c>
      <c r="AW46" s="5">
        <f t="shared" si="47"/>
        <v>0</v>
      </c>
      <c r="AX46" s="5">
        <f t="shared" si="47"/>
        <v>0</v>
      </c>
      <c r="AY46" s="5">
        <f t="shared" si="47"/>
        <v>1</v>
      </c>
      <c r="AZ46" s="5">
        <f t="shared" si="47"/>
        <v>0</v>
      </c>
      <c r="BA46" s="5">
        <f t="shared" si="47"/>
        <v>0</v>
      </c>
      <c r="BB46" s="5">
        <f t="shared" si="47"/>
        <v>0</v>
      </c>
      <c r="BC46" s="5">
        <f t="shared" si="47"/>
        <v>0</v>
      </c>
      <c r="BD46" s="5">
        <f t="shared" si="47"/>
        <v>0</v>
      </c>
      <c r="BE46" s="5">
        <f t="shared" si="47"/>
        <v>0</v>
      </c>
      <c r="BF46" s="5">
        <f t="shared" si="47"/>
        <v>0</v>
      </c>
      <c r="BG46" s="5">
        <f t="shared" si="47"/>
        <v>0</v>
      </c>
      <c r="BH46" s="5">
        <f t="shared" si="47"/>
        <v>0</v>
      </c>
      <c r="BI46" s="5">
        <f t="shared" si="47"/>
        <v>0</v>
      </c>
      <c r="BJ46" s="5">
        <f t="shared" si="47"/>
        <v>0</v>
      </c>
      <c r="BK46" s="5">
        <f t="shared" si="47"/>
        <v>0</v>
      </c>
      <c r="BL46" s="5">
        <f t="shared" si="47"/>
        <v>0</v>
      </c>
      <c r="BM46" s="5">
        <f t="shared" si="47"/>
        <v>0</v>
      </c>
      <c r="BN46" s="5">
        <f t="shared" si="47"/>
        <v>0</v>
      </c>
      <c r="BO46" s="5">
        <f t="shared" ref="BO46:CT46" si="52">IF(BO18=".",".",BO18-1)</f>
        <v>0</v>
      </c>
      <c r="BP46" s="5">
        <f t="shared" si="52"/>
        <v>0</v>
      </c>
      <c r="BQ46" s="5">
        <f t="shared" si="52"/>
        <v>0</v>
      </c>
      <c r="BR46" s="5">
        <f t="shared" si="52"/>
        <v>0</v>
      </c>
      <c r="BS46" s="5">
        <f t="shared" si="52"/>
        <v>0</v>
      </c>
      <c r="BT46" s="5">
        <f t="shared" si="52"/>
        <v>0</v>
      </c>
      <c r="BU46" s="5">
        <f t="shared" si="52"/>
        <v>0</v>
      </c>
      <c r="BV46" s="5">
        <f t="shared" si="52"/>
        <v>0</v>
      </c>
      <c r="BW46" s="5">
        <f t="shared" si="52"/>
        <v>0</v>
      </c>
      <c r="BX46" s="5">
        <f t="shared" si="52"/>
        <v>0</v>
      </c>
      <c r="BY46" s="5">
        <f t="shared" si="52"/>
        <v>0</v>
      </c>
      <c r="BZ46" s="5">
        <f t="shared" si="52"/>
        <v>0</v>
      </c>
      <c r="CA46" s="5">
        <f t="shared" si="52"/>
        <v>0</v>
      </c>
      <c r="CB46" s="5">
        <f t="shared" si="52"/>
        <v>0</v>
      </c>
      <c r="CC46" s="5">
        <f t="shared" si="52"/>
        <v>0</v>
      </c>
      <c r="CD46" s="5">
        <f t="shared" si="52"/>
        <v>0</v>
      </c>
      <c r="CE46" s="5">
        <f t="shared" si="52"/>
        <v>0</v>
      </c>
      <c r="CF46" s="5">
        <f t="shared" si="52"/>
        <v>0</v>
      </c>
      <c r="CG46" s="5">
        <f t="shared" si="52"/>
        <v>0</v>
      </c>
      <c r="CH46" s="5">
        <f t="shared" si="52"/>
        <v>0</v>
      </c>
      <c r="CI46" s="5">
        <f t="shared" si="52"/>
        <v>0</v>
      </c>
      <c r="CJ46" s="5">
        <f t="shared" si="52"/>
        <v>0</v>
      </c>
      <c r="CK46" s="5">
        <f t="shared" si="52"/>
        <v>0</v>
      </c>
      <c r="CL46" s="5">
        <f t="shared" si="52"/>
        <v>0</v>
      </c>
      <c r="CM46" s="5">
        <f t="shared" si="52"/>
        <v>0</v>
      </c>
      <c r="CN46" s="5">
        <f t="shared" si="52"/>
        <v>0</v>
      </c>
      <c r="CO46" s="5">
        <f t="shared" si="52"/>
        <v>0</v>
      </c>
      <c r="CP46" s="5">
        <f t="shared" si="52"/>
        <v>0</v>
      </c>
      <c r="CQ46" s="5">
        <f t="shared" si="52"/>
        <v>0</v>
      </c>
      <c r="CR46" s="5">
        <f t="shared" si="52"/>
        <v>0</v>
      </c>
      <c r="CS46" s="5">
        <f t="shared" si="52"/>
        <v>0</v>
      </c>
      <c r="CT46" s="5">
        <f t="shared" si="52"/>
        <v>0</v>
      </c>
      <c r="CU46" s="5">
        <f>IF(CU18=".",".",CU18-1)</f>
        <v>0</v>
      </c>
      <c r="CV46" s="5">
        <f t="shared" si="45"/>
        <v>0</v>
      </c>
      <c r="CW46" s="5">
        <f t="shared" si="45"/>
        <v>1</v>
      </c>
      <c r="CX46" s="5">
        <f t="shared" si="45"/>
        <v>0</v>
      </c>
      <c r="CY46" s="14" t="s">
        <v>10</v>
      </c>
      <c r="CZ46" s="14" t="s">
        <v>10</v>
      </c>
      <c r="DA46" s="5">
        <f t="shared" ref="DA46:DY46" si="53">IF(DA18=".",".",DA18-1)</f>
        <v>1</v>
      </c>
      <c r="DB46" s="5">
        <f t="shared" si="53"/>
        <v>0</v>
      </c>
      <c r="DC46" s="5">
        <f t="shared" si="53"/>
        <v>1</v>
      </c>
      <c r="DD46" s="5">
        <f t="shared" si="53"/>
        <v>0</v>
      </c>
      <c r="DE46" s="5">
        <f t="shared" si="53"/>
        <v>0</v>
      </c>
      <c r="DF46" s="5">
        <f t="shared" si="53"/>
        <v>0</v>
      </c>
      <c r="DG46" s="5">
        <f t="shared" si="53"/>
        <v>0</v>
      </c>
      <c r="DH46" s="5">
        <f t="shared" si="53"/>
        <v>0</v>
      </c>
      <c r="DI46" s="5">
        <f t="shared" si="53"/>
        <v>0</v>
      </c>
      <c r="DJ46" s="5">
        <f t="shared" si="53"/>
        <v>0</v>
      </c>
      <c r="DK46" s="5">
        <f t="shared" si="53"/>
        <v>0</v>
      </c>
      <c r="DL46" s="5">
        <f t="shared" si="53"/>
        <v>0</v>
      </c>
      <c r="DM46" s="5">
        <f t="shared" si="53"/>
        <v>0</v>
      </c>
      <c r="DN46" s="5">
        <f t="shared" si="53"/>
        <v>0</v>
      </c>
      <c r="DO46" s="5">
        <f t="shared" si="53"/>
        <v>0</v>
      </c>
      <c r="DP46" s="5">
        <f t="shared" si="53"/>
        <v>0</v>
      </c>
      <c r="DQ46" s="5">
        <f t="shared" si="53"/>
        <v>0</v>
      </c>
      <c r="DR46" s="5">
        <f t="shared" si="53"/>
        <v>0</v>
      </c>
      <c r="DS46" s="5">
        <f t="shared" si="53"/>
        <v>0</v>
      </c>
      <c r="DT46" s="5">
        <f t="shared" si="53"/>
        <v>0</v>
      </c>
      <c r="DU46" s="5">
        <f t="shared" si="53"/>
        <v>0</v>
      </c>
      <c r="DV46" s="5">
        <f t="shared" si="53"/>
        <v>0</v>
      </c>
      <c r="DW46" s="5">
        <f t="shared" si="53"/>
        <v>0</v>
      </c>
      <c r="DX46" s="5">
        <f t="shared" si="53"/>
        <v>0</v>
      </c>
      <c r="DY46" s="5">
        <f t="shared" si="53"/>
        <v>0</v>
      </c>
      <c r="DZ46" s="5">
        <f t="shared" si="11"/>
        <v>0</v>
      </c>
      <c r="EA46" s="5">
        <f t="shared" si="11"/>
        <v>0</v>
      </c>
      <c r="EB46" s="5">
        <f t="shared" si="11"/>
        <v>0</v>
      </c>
      <c r="EC46" s="5">
        <f t="shared" si="11"/>
        <v>0</v>
      </c>
      <c r="ED46" s="5">
        <f t="shared" si="11"/>
        <v>0</v>
      </c>
      <c r="EE46" s="5">
        <f t="shared" si="11"/>
        <v>0</v>
      </c>
      <c r="EF46" s="5">
        <f t="shared" si="11"/>
        <v>0</v>
      </c>
      <c r="EG46" s="14" t="s">
        <v>10</v>
      </c>
      <c r="EH46" s="5">
        <f t="shared" si="11"/>
        <v>0</v>
      </c>
      <c r="EI46" s="5">
        <f t="shared" si="11"/>
        <v>0</v>
      </c>
      <c r="EJ46" s="5">
        <f t="shared" si="11"/>
        <v>0</v>
      </c>
      <c r="EK46" s="14" t="s">
        <v>10</v>
      </c>
      <c r="EL46" s="5">
        <f t="shared" si="11"/>
        <v>0</v>
      </c>
      <c r="EM46" s="5">
        <f t="shared" si="11"/>
        <v>0</v>
      </c>
      <c r="EN46" s="5">
        <f t="shared" si="11"/>
        <v>0</v>
      </c>
      <c r="EO46" s="5">
        <f t="shared" si="11"/>
        <v>0</v>
      </c>
      <c r="EP46" s="5">
        <f t="shared" si="11"/>
        <v>0</v>
      </c>
      <c r="EQ46" s="5">
        <f t="shared" si="11"/>
        <v>0</v>
      </c>
      <c r="ER46" s="5">
        <f t="shared" si="11"/>
        <v>0</v>
      </c>
      <c r="ES46" s="5">
        <f t="shared" si="11"/>
        <v>0</v>
      </c>
      <c r="ET46" s="5">
        <f t="shared" si="11"/>
        <v>0</v>
      </c>
      <c r="EU46" s="5">
        <f t="shared" si="11"/>
        <v>1</v>
      </c>
      <c r="EV46" s="5">
        <f t="shared" si="11"/>
        <v>0</v>
      </c>
      <c r="EW46" s="5">
        <f t="shared" si="11"/>
        <v>0</v>
      </c>
      <c r="EX46" s="5">
        <f t="shared" si="11"/>
        <v>0</v>
      </c>
      <c r="EY46" s="5">
        <f t="shared" si="11"/>
        <v>0</v>
      </c>
      <c r="EZ46" s="5">
        <f t="shared" si="11"/>
        <v>0</v>
      </c>
      <c r="FA46" s="5">
        <f t="shared" si="11"/>
        <v>0</v>
      </c>
    </row>
    <row r="47" spans="1:157" x14ac:dyDescent="0.25">
      <c r="A47" s="5" t="str">
        <f t="shared" si="6"/>
        <v>mc18_for_xlsx</v>
      </c>
      <c r="B47" s="14" t="s">
        <v>10</v>
      </c>
      <c r="C47" s="14" t="s">
        <v>10</v>
      </c>
      <c r="D47" s="14" t="s">
        <v>10</v>
      </c>
      <c r="E47" s="14" t="s">
        <v>10</v>
      </c>
      <c r="F47" s="14" t="s">
        <v>10</v>
      </c>
      <c r="G47" s="14" t="s">
        <v>10</v>
      </c>
      <c r="H47" s="5">
        <f t="shared" si="47"/>
        <v>1</v>
      </c>
      <c r="I47" s="5">
        <f t="shared" si="47"/>
        <v>1</v>
      </c>
      <c r="J47" s="5">
        <f t="shared" si="47"/>
        <v>0</v>
      </c>
      <c r="K47" s="5">
        <f t="shared" si="47"/>
        <v>1</v>
      </c>
      <c r="L47" s="5">
        <f t="shared" si="47"/>
        <v>1</v>
      </c>
      <c r="M47" s="5">
        <f t="shared" si="47"/>
        <v>0</v>
      </c>
      <c r="N47" s="5">
        <f t="shared" si="47"/>
        <v>0</v>
      </c>
      <c r="O47" s="5">
        <f t="shared" si="47"/>
        <v>1</v>
      </c>
      <c r="P47" s="5">
        <f t="shared" si="47"/>
        <v>0</v>
      </c>
      <c r="Q47" s="5">
        <f t="shared" si="47"/>
        <v>1</v>
      </c>
      <c r="R47" s="5">
        <f t="shared" si="47"/>
        <v>1</v>
      </c>
      <c r="S47" s="5">
        <f t="shared" si="47"/>
        <v>1</v>
      </c>
      <c r="T47" s="5">
        <f t="shared" si="47"/>
        <v>1</v>
      </c>
      <c r="U47" s="5">
        <f t="shared" si="47"/>
        <v>1</v>
      </c>
      <c r="V47" s="14" t="s">
        <v>10</v>
      </c>
      <c r="W47" s="5">
        <f t="shared" si="47"/>
        <v>0</v>
      </c>
      <c r="X47" s="5">
        <f t="shared" si="47"/>
        <v>0</v>
      </c>
      <c r="Y47" s="5">
        <f t="shared" si="47"/>
        <v>1</v>
      </c>
      <c r="Z47" s="5">
        <f t="shared" si="47"/>
        <v>1</v>
      </c>
      <c r="AA47" s="5">
        <f t="shared" si="47"/>
        <v>0</v>
      </c>
      <c r="AB47" s="5">
        <f t="shared" si="47"/>
        <v>1</v>
      </c>
      <c r="AC47" s="5">
        <f t="shared" si="47"/>
        <v>0</v>
      </c>
      <c r="AD47" s="5">
        <f t="shared" si="47"/>
        <v>1</v>
      </c>
      <c r="AE47" s="5">
        <f t="shared" si="47"/>
        <v>1</v>
      </c>
      <c r="AF47" s="5">
        <f t="shared" si="47"/>
        <v>0</v>
      </c>
      <c r="AG47" s="5">
        <f t="shared" si="47"/>
        <v>0</v>
      </c>
      <c r="AH47" s="5">
        <f t="shared" si="47"/>
        <v>1</v>
      </c>
      <c r="AI47" s="5">
        <f t="shared" si="47"/>
        <v>1</v>
      </c>
      <c r="AJ47" s="5">
        <f t="shared" si="47"/>
        <v>0</v>
      </c>
      <c r="AK47" s="5">
        <f t="shared" si="47"/>
        <v>0</v>
      </c>
      <c r="AL47" s="5">
        <f t="shared" si="47"/>
        <v>0</v>
      </c>
      <c r="AM47" s="5">
        <f t="shared" si="47"/>
        <v>1</v>
      </c>
      <c r="AN47" s="5">
        <f t="shared" si="47"/>
        <v>0</v>
      </c>
      <c r="AO47" s="5">
        <f t="shared" si="47"/>
        <v>0</v>
      </c>
      <c r="AP47" s="5">
        <f t="shared" si="47"/>
        <v>1</v>
      </c>
      <c r="AQ47" s="5">
        <f t="shared" si="47"/>
        <v>0</v>
      </c>
      <c r="AR47" s="5">
        <f t="shared" si="47"/>
        <v>1</v>
      </c>
      <c r="AS47" s="5">
        <f t="shared" si="47"/>
        <v>1</v>
      </c>
      <c r="AT47" s="5">
        <f t="shared" si="47"/>
        <v>1</v>
      </c>
      <c r="AU47" s="5">
        <f t="shared" si="47"/>
        <v>0</v>
      </c>
      <c r="AV47" s="5">
        <f t="shared" si="47"/>
        <v>0</v>
      </c>
      <c r="AW47" s="5">
        <f t="shared" si="47"/>
        <v>0</v>
      </c>
      <c r="AX47" s="5">
        <f t="shared" si="47"/>
        <v>1</v>
      </c>
      <c r="AY47" s="5">
        <f t="shared" si="47"/>
        <v>1</v>
      </c>
      <c r="AZ47" s="5">
        <f t="shared" si="47"/>
        <v>0</v>
      </c>
      <c r="BA47" s="5">
        <f t="shared" si="47"/>
        <v>1</v>
      </c>
      <c r="BB47" s="5">
        <f t="shared" si="47"/>
        <v>0</v>
      </c>
      <c r="BC47" s="5">
        <f t="shared" si="47"/>
        <v>0</v>
      </c>
      <c r="BD47" s="5">
        <f t="shared" si="47"/>
        <v>1</v>
      </c>
      <c r="BE47" s="5">
        <f t="shared" si="47"/>
        <v>0</v>
      </c>
      <c r="BF47" s="5">
        <f t="shared" si="47"/>
        <v>0</v>
      </c>
      <c r="BG47" s="5">
        <f t="shared" si="47"/>
        <v>0</v>
      </c>
      <c r="BH47" s="5">
        <f t="shared" si="47"/>
        <v>0</v>
      </c>
      <c r="BI47" s="5">
        <f t="shared" si="47"/>
        <v>1</v>
      </c>
      <c r="BJ47" s="5">
        <f t="shared" si="47"/>
        <v>0</v>
      </c>
      <c r="BK47" s="5">
        <f t="shared" si="47"/>
        <v>1</v>
      </c>
      <c r="BL47" s="5">
        <f t="shared" si="47"/>
        <v>0</v>
      </c>
      <c r="BM47" s="5">
        <f t="shared" si="47"/>
        <v>1</v>
      </c>
      <c r="BN47" s="5">
        <f t="shared" si="47"/>
        <v>1</v>
      </c>
      <c r="BO47" s="5">
        <f t="shared" si="47"/>
        <v>0</v>
      </c>
      <c r="BP47" s="5">
        <f t="shared" si="47"/>
        <v>1</v>
      </c>
      <c r="BQ47" s="5">
        <f t="shared" si="47"/>
        <v>0</v>
      </c>
      <c r="BR47" s="5">
        <f t="shared" si="47"/>
        <v>1</v>
      </c>
      <c r="BS47" s="5">
        <f t="shared" si="47"/>
        <v>0</v>
      </c>
      <c r="BT47" s="5">
        <f t="shared" ref="BT47:EE53" si="54">IF(BT19=".",".",BT19-1)</f>
        <v>0</v>
      </c>
      <c r="BU47" s="5">
        <f t="shared" si="54"/>
        <v>0</v>
      </c>
      <c r="BV47" s="5">
        <f t="shared" si="54"/>
        <v>0</v>
      </c>
      <c r="BW47" s="5">
        <f t="shared" si="54"/>
        <v>0</v>
      </c>
      <c r="BX47" s="5">
        <f t="shared" si="54"/>
        <v>0</v>
      </c>
      <c r="BY47" s="5">
        <f t="shared" si="54"/>
        <v>1</v>
      </c>
      <c r="BZ47" s="5">
        <f t="shared" si="54"/>
        <v>1</v>
      </c>
      <c r="CA47" s="5">
        <f t="shared" si="54"/>
        <v>1</v>
      </c>
      <c r="CB47" s="5">
        <f t="shared" si="54"/>
        <v>1</v>
      </c>
      <c r="CC47" s="5">
        <f t="shared" si="54"/>
        <v>0</v>
      </c>
      <c r="CD47" s="5">
        <f t="shared" si="54"/>
        <v>1</v>
      </c>
      <c r="CE47" s="5">
        <f t="shared" si="54"/>
        <v>0</v>
      </c>
      <c r="CF47" s="5">
        <f t="shared" si="54"/>
        <v>0</v>
      </c>
      <c r="CG47" s="5">
        <f t="shared" si="54"/>
        <v>0</v>
      </c>
      <c r="CH47" s="5">
        <f t="shared" si="54"/>
        <v>1</v>
      </c>
      <c r="CI47" s="5">
        <f t="shared" si="54"/>
        <v>0</v>
      </c>
      <c r="CJ47" s="5">
        <f t="shared" si="54"/>
        <v>0</v>
      </c>
      <c r="CK47" s="5">
        <f t="shared" si="54"/>
        <v>1</v>
      </c>
      <c r="CL47" s="5">
        <f t="shared" si="54"/>
        <v>1</v>
      </c>
      <c r="CM47" s="5">
        <f t="shared" si="54"/>
        <v>1</v>
      </c>
      <c r="CN47" s="5">
        <f t="shared" si="54"/>
        <v>0</v>
      </c>
      <c r="CO47" s="5">
        <f t="shared" si="54"/>
        <v>0</v>
      </c>
      <c r="CP47" s="5">
        <f t="shared" si="54"/>
        <v>1</v>
      </c>
      <c r="CQ47" s="5">
        <f t="shared" si="54"/>
        <v>1</v>
      </c>
      <c r="CR47" s="5">
        <f t="shared" si="54"/>
        <v>1</v>
      </c>
      <c r="CS47" s="5">
        <f t="shared" si="54"/>
        <v>1</v>
      </c>
      <c r="CT47" s="5">
        <f t="shared" si="54"/>
        <v>0</v>
      </c>
      <c r="CU47" s="5">
        <f t="shared" si="54"/>
        <v>0</v>
      </c>
      <c r="CV47" s="5">
        <f t="shared" si="54"/>
        <v>1</v>
      </c>
      <c r="CW47" s="5">
        <f t="shared" si="54"/>
        <v>1</v>
      </c>
      <c r="CX47" s="5">
        <f t="shared" si="54"/>
        <v>0</v>
      </c>
      <c r="CY47" s="14" t="s">
        <v>10</v>
      </c>
      <c r="CZ47" s="14" t="s">
        <v>10</v>
      </c>
      <c r="DA47" s="5">
        <f t="shared" si="54"/>
        <v>1</v>
      </c>
      <c r="DB47" s="5">
        <f t="shared" si="54"/>
        <v>0</v>
      </c>
      <c r="DC47" s="5">
        <f t="shared" si="54"/>
        <v>1</v>
      </c>
      <c r="DD47" s="5">
        <f t="shared" si="54"/>
        <v>1</v>
      </c>
      <c r="DE47" s="5">
        <f t="shared" si="54"/>
        <v>0</v>
      </c>
      <c r="DF47" s="5">
        <f t="shared" si="54"/>
        <v>1</v>
      </c>
      <c r="DG47" s="5">
        <f t="shared" si="54"/>
        <v>0</v>
      </c>
      <c r="DH47" s="5">
        <f t="shared" si="54"/>
        <v>0</v>
      </c>
      <c r="DI47" s="5">
        <f t="shared" si="54"/>
        <v>0</v>
      </c>
      <c r="DJ47" s="5">
        <f t="shared" si="54"/>
        <v>1</v>
      </c>
      <c r="DK47" s="5">
        <f t="shared" si="54"/>
        <v>1</v>
      </c>
      <c r="DL47" s="5">
        <f t="shared" si="54"/>
        <v>0</v>
      </c>
      <c r="DM47" s="5">
        <f t="shared" si="54"/>
        <v>0</v>
      </c>
      <c r="DN47" s="5">
        <f t="shared" si="54"/>
        <v>0</v>
      </c>
      <c r="DO47" s="5">
        <f t="shared" si="54"/>
        <v>0</v>
      </c>
      <c r="DP47" s="5">
        <f t="shared" si="54"/>
        <v>0</v>
      </c>
      <c r="DQ47" s="5">
        <f t="shared" si="54"/>
        <v>1</v>
      </c>
      <c r="DR47" s="5">
        <f t="shared" si="54"/>
        <v>0</v>
      </c>
      <c r="DS47" s="5">
        <f t="shared" si="54"/>
        <v>0</v>
      </c>
      <c r="DT47" s="5">
        <f t="shared" si="54"/>
        <v>0</v>
      </c>
      <c r="DU47" s="5">
        <f t="shared" si="54"/>
        <v>0</v>
      </c>
      <c r="DV47" s="5">
        <f t="shared" si="54"/>
        <v>0</v>
      </c>
      <c r="DW47" s="5">
        <f t="shared" si="54"/>
        <v>1</v>
      </c>
      <c r="DX47" s="5">
        <f t="shared" si="54"/>
        <v>0</v>
      </c>
      <c r="DY47" s="5">
        <f t="shared" si="54"/>
        <v>0</v>
      </c>
      <c r="DZ47" s="5">
        <f t="shared" si="11"/>
        <v>1</v>
      </c>
      <c r="EA47" s="5">
        <f t="shared" si="11"/>
        <v>0</v>
      </c>
      <c r="EB47" s="5">
        <f t="shared" si="11"/>
        <v>0</v>
      </c>
      <c r="EC47" s="5">
        <f t="shared" si="11"/>
        <v>1</v>
      </c>
      <c r="ED47" s="5">
        <f t="shared" si="11"/>
        <v>0</v>
      </c>
      <c r="EE47" s="5">
        <f t="shared" si="11"/>
        <v>1</v>
      </c>
      <c r="EF47" s="5">
        <f t="shared" si="11"/>
        <v>0</v>
      </c>
      <c r="EG47" s="14" t="s">
        <v>10</v>
      </c>
      <c r="EH47" s="5">
        <f t="shared" si="11"/>
        <v>1</v>
      </c>
      <c r="EI47" s="5">
        <f t="shared" si="11"/>
        <v>1</v>
      </c>
      <c r="EJ47" s="5">
        <f t="shared" si="11"/>
        <v>0</v>
      </c>
      <c r="EK47" s="14" t="s">
        <v>10</v>
      </c>
      <c r="EL47" s="5">
        <f t="shared" si="11"/>
        <v>1</v>
      </c>
      <c r="EM47" s="5">
        <f t="shared" si="11"/>
        <v>0</v>
      </c>
      <c r="EN47" s="5">
        <f t="shared" si="11"/>
        <v>0</v>
      </c>
      <c r="EO47" s="5">
        <f t="shared" si="11"/>
        <v>0</v>
      </c>
      <c r="EP47" s="5">
        <f t="shared" si="11"/>
        <v>0</v>
      </c>
      <c r="EQ47" s="5">
        <f t="shared" si="11"/>
        <v>0</v>
      </c>
      <c r="ER47" s="5">
        <f t="shared" si="11"/>
        <v>1</v>
      </c>
      <c r="ES47" s="5">
        <f t="shared" si="11"/>
        <v>0</v>
      </c>
      <c r="ET47" s="5">
        <f t="shared" si="11"/>
        <v>1</v>
      </c>
      <c r="EU47" s="5">
        <f t="shared" si="11"/>
        <v>1</v>
      </c>
      <c r="EV47" s="5">
        <f t="shared" si="11"/>
        <v>1</v>
      </c>
      <c r="EW47" s="5">
        <f t="shared" si="11"/>
        <v>0</v>
      </c>
      <c r="EX47" s="5">
        <f t="shared" si="11"/>
        <v>1</v>
      </c>
      <c r="EY47" s="5">
        <f t="shared" si="11"/>
        <v>1</v>
      </c>
      <c r="EZ47" s="5">
        <f t="shared" si="11"/>
        <v>1</v>
      </c>
      <c r="FA47" s="5">
        <f t="shared" si="11"/>
        <v>0</v>
      </c>
    </row>
    <row r="48" spans="1:157" x14ac:dyDescent="0.25">
      <c r="A48" s="5" t="str">
        <f t="shared" si="6"/>
        <v>mc19_for_xlsx</v>
      </c>
      <c r="B48" s="14" t="s">
        <v>10</v>
      </c>
      <c r="C48" s="14" t="s">
        <v>10</v>
      </c>
      <c r="D48" s="14" t="s">
        <v>10</v>
      </c>
      <c r="E48" s="14" t="s">
        <v>10</v>
      </c>
      <c r="F48" s="14" t="s">
        <v>10</v>
      </c>
      <c r="G48" s="14" t="s">
        <v>10</v>
      </c>
      <c r="H48" s="5">
        <f t="shared" si="47"/>
        <v>1</v>
      </c>
      <c r="I48" s="5">
        <f t="shared" si="47"/>
        <v>1</v>
      </c>
      <c r="J48" s="5">
        <f t="shared" si="47"/>
        <v>1</v>
      </c>
      <c r="K48" s="5">
        <f t="shared" si="47"/>
        <v>1</v>
      </c>
      <c r="L48" s="5">
        <f t="shared" si="47"/>
        <v>1</v>
      </c>
      <c r="M48" s="5">
        <f t="shared" si="47"/>
        <v>0</v>
      </c>
      <c r="N48" s="5">
        <f t="shared" si="47"/>
        <v>1</v>
      </c>
      <c r="O48" s="5">
        <f t="shared" si="47"/>
        <v>1</v>
      </c>
      <c r="P48" s="5">
        <f t="shared" si="47"/>
        <v>1</v>
      </c>
      <c r="Q48" s="5">
        <f t="shared" si="47"/>
        <v>1</v>
      </c>
      <c r="R48" s="5">
        <f t="shared" si="47"/>
        <v>1</v>
      </c>
      <c r="S48" s="5">
        <f t="shared" si="47"/>
        <v>1</v>
      </c>
      <c r="T48" s="5">
        <f t="shared" si="47"/>
        <v>1</v>
      </c>
      <c r="U48" s="5">
        <f t="shared" si="47"/>
        <v>1</v>
      </c>
      <c r="V48" s="14" t="s">
        <v>10</v>
      </c>
      <c r="W48" s="5">
        <f t="shared" si="47"/>
        <v>1</v>
      </c>
      <c r="X48" s="5">
        <f t="shared" si="47"/>
        <v>1</v>
      </c>
      <c r="Y48" s="5">
        <f t="shared" si="47"/>
        <v>1</v>
      </c>
      <c r="Z48" s="5">
        <f t="shared" si="47"/>
        <v>1</v>
      </c>
      <c r="AA48" s="5">
        <f t="shared" ref="AA48:CL56" si="55">IF(AA20=".",".",AA20-1)</f>
        <v>1</v>
      </c>
      <c r="AB48" s="5">
        <f t="shared" si="55"/>
        <v>1</v>
      </c>
      <c r="AC48" s="5">
        <f t="shared" si="55"/>
        <v>1</v>
      </c>
      <c r="AD48" s="5">
        <f t="shared" si="55"/>
        <v>1</v>
      </c>
      <c r="AE48" s="5">
        <f t="shared" si="55"/>
        <v>1</v>
      </c>
      <c r="AF48" s="5">
        <f t="shared" si="55"/>
        <v>1</v>
      </c>
      <c r="AG48" s="5">
        <f t="shared" si="55"/>
        <v>1</v>
      </c>
      <c r="AH48" s="5">
        <f t="shared" si="55"/>
        <v>1</v>
      </c>
      <c r="AI48" s="5">
        <f t="shared" si="55"/>
        <v>1</v>
      </c>
      <c r="AJ48" s="5">
        <f t="shared" si="55"/>
        <v>1</v>
      </c>
      <c r="AK48" s="5">
        <f t="shared" si="55"/>
        <v>1</v>
      </c>
      <c r="AL48" s="5">
        <f t="shared" si="55"/>
        <v>1</v>
      </c>
      <c r="AM48" s="5">
        <f t="shared" si="55"/>
        <v>1</v>
      </c>
      <c r="AN48" s="5">
        <f t="shared" si="55"/>
        <v>1</v>
      </c>
      <c r="AO48" s="5">
        <f t="shared" si="55"/>
        <v>1</v>
      </c>
      <c r="AP48" s="5">
        <f t="shared" si="55"/>
        <v>1</v>
      </c>
      <c r="AQ48" s="5">
        <f t="shared" si="55"/>
        <v>1</v>
      </c>
      <c r="AR48" s="5">
        <f t="shared" si="55"/>
        <v>1</v>
      </c>
      <c r="AS48" s="5">
        <f t="shared" si="55"/>
        <v>1</v>
      </c>
      <c r="AT48" s="5">
        <f t="shared" si="55"/>
        <v>1</v>
      </c>
      <c r="AU48" s="5">
        <f t="shared" si="55"/>
        <v>1</v>
      </c>
      <c r="AV48" s="5">
        <f t="shared" si="55"/>
        <v>1</v>
      </c>
      <c r="AW48" s="5">
        <f t="shared" si="55"/>
        <v>1</v>
      </c>
      <c r="AX48" s="5">
        <f t="shared" si="55"/>
        <v>1</v>
      </c>
      <c r="AY48" s="5">
        <f t="shared" si="55"/>
        <v>1</v>
      </c>
      <c r="AZ48" s="5">
        <f t="shared" si="55"/>
        <v>1</v>
      </c>
      <c r="BA48" s="5">
        <f t="shared" si="55"/>
        <v>1</v>
      </c>
      <c r="BB48" s="5">
        <f t="shared" si="55"/>
        <v>1</v>
      </c>
      <c r="BC48" s="5">
        <f t="shared" si="55"/>
        <v>1</v>
      </c>
      <c r="BD48" s="5">
        <f t="shared" si="55"/>
        <v>1</v>
      </c>
      <c r="BE48" s="5">
        <f t="shared" si="55"/>
        <v>1</v>
      </c>
      <c r="BF48" s="5">
        <f t="shared" si="55"/>
        <v>1</v>
      </c>
      <c r="BG48" s="5">
        <f t="shared" si="55"/>
        <v>1</v>
      </c>
      <c r="BH48" s="5">
        <f t="shared" si="55"/>
        <v>1</v>
      </c>
      <c r="BI48" s="5">
        <f t="shared" si="55"/>
        <v>1</v>
      </c>
      <c r="BJ48" s="5">
        <f t="shared" si="55"/>
        <v>1</v>
      </c>
      <c r="BK48" s="5">
        <f t="shared" si="55"/>
        <v>1</v>
      </c>
      <c r="BL48" s="5">
        <f t="shared" si="55"/>
        <v>1</v>
      </c>
      <c r="BM48" s="5">
        <f t="shared" si="55"/>
        <v>1</v>
      </c>
      <c r="BN48" s="5">
        <f t="shared" si="55"/>
        <v>1</v>
      </c>
      <c r="BO48" s="5">
        <f t="shared" si="55"/>
        <v>1</v>
      </c>
      <c r="BP48" s="5">
        <f t="shared" si="55"/>
        <v>1</v>
      </c>
      <c r="BQ48" s="5">
        <f t="shared" si="55"/>
        <v>1</v>
      </c>
      <c r="BR48" s="5">
        <f t="shared" si="55"/>
        <v>1</v>
      </c>
      <c r="BS48" s="5">
        <f t="shared" si="55"/>
        <v>1</v>
      </c>
      <c r="BT48" s="5">
        <f t="shared" si="55"/>
        <v>1</v>
      </c>
      <c r="BU48" s="5">
        <f t="shared" si="55"/>
        <v>1</v>
      </c>
      <c r="BV48" s="5">
        <f t="shared" si="55"/>
        <v>1</v>
      </c>
      <c r="BW48" s="5">
        <f t="shared" si="55"/>
        <v>1</v>
      </c>
      <c r="BX48" s="5">
        <f t="shared" si="55"/>
        <v>1</v>
      </c>
      <c r="BY48" s="5">
        <f t="shared" si="55"/>
        <v>1</v>
      </c>
      <c r="BZ48" s="5">
        <f t="shared" si="55"/>
        <v>1</v>
      </c>
      <c r="CA48" s="5">
        <f t="shared" si="55"/>
        <v>1</v>
      </c>
      <c r="CB48" s="5">
        <f t="shared" si="55"/>
        <v>1</v>
      </c>
      <c r="CC48" s="5">
        <f t="shared" si="55"/>
        <v>1</v>
      </c>
      <c r="CD48" s="5">
        <f t="shared" si="55"/>
        <v>1</v>
      </c>
      <c r="CE48" s="5">
        <f t="shared" si="55"/>
        <v>1</v>
      </c>
      <c r="CF48" s="5">
        <f t="shared" si="55"/>
        <v>1</v>
      </c>
      <c r="CG48" s="5">
        <f t="shared" si="55"/>
        <v>1</v>
      </c>
      <c r="CH48" s="5">
        <f t="shared" si="55"/>
        <v>1</v>
      </c>
      <c r="CI48" s="5">
        <f t="shared" si="55"/>
        <v>1</v>
      </c>
      <c r="CJ48" s="5">
        <f t="shared" si="55"/>
        <v>1</v>
      </c>
      <c r="CK48" s="5">
        <f t="shared" si="55"/>
        <v>1</v>
      </c>
      <c r="CL48" s="5">
        <f t="shared" si="55"/>
        <v>1</v>
      </c>
      <c r="CM48" s="5">
        <f t="shared" si="54"/>
        <v>1</v>
      </c>
      <c r="CN48" s="5">
        <f t="shared" si="54"/>
        <v>1</v>
      </c>
      <c r="CO48" s="5">
        <f t="shared" si="54"/>
        <v>1</v>
      </c>
      <c r="CP48" s="5">
        <f t="shared" si="54"/>
        <v>1</v>
      </c>
      <c r="CQ48" s="5">
        <f t="shared" si="54"/>
        <v>1</v>
      </c>
      <c r="CR48" s="5">
        <f t="shared" si="54"/>
        <v>1</v>
      </c>
      <c r="CS48" s="5">
        <f t="shared" si="54"/>
        <v>1</v>
      </c>
      <c r="CT48" s="5">
        <f t="shared" si="54"/>
        <v>1</v>
      </c>
      <c r="CU48" s="5">
        <f t="shared" si="54"/>
        <v>1</v>
      </c>
      <c r="CV48" s="5">
        <f t="shared" si="54"/>
        <v>1</v>
      </c>
      <c r="CW48" s="5">
        <f t="shared" si="54"/>
        <v>0</v>
      </c>
      <c r="CX48" s="5">
        <f t="shared" si="54"/>
        <v>1</v>
      </c>
      <c r="CY48" s="14" t="s">
        <v>10</v>
      </c>
      <c r="CZ48" s="14" t="s">
        <v>10</v>
      </c>
      <c r="DA48" s="5">
        <f t="shared" si="54"/>
        <v>1</v>
      </c>
      <c r="DB48" s="5">
        <f t="shared" si="54"/>
        <v>1</v>
      </c>
      <c r="DC48" s="5">
        <f t="shared" si="54"/>
        <v>1</v>
      </c>
      <c r="DD48" s="5">
        <f t="shared" si="54"/>
        <v>1</v>
      </c>
      <c r="DE48" s="5">
        <f t="shared" si="54"/>
        <v>1</v>
      </c>
      <c r="DF48" s="5">
        <f t="shared" si="54"/>
        <v>1</v>
      </c>
      <c r="DG48" s="5">
        <f t="shared" si="54"/>
        <v>1</v>
      </c>
      <c r="DH48" s="5">
        <f t="shared" si="54"/>
        <v>1</v>
      </c>
      <c r="DI48" s="5">
        <f t="shared" si="54"/>
        <v>1</v>
      </c>
      <c r="DJ48" s="5">
        <f t="shared" si="54"/>
        <v>1</v>
      </c>
      <c r="DK48" s="5">
        <f t="shared" si="54"/>
        <v>1</v>
      </c>
      <c r="DL48" s="5">
        <f t="shared" si="54"/>
        <v>1</v>
      </c>
      <c r="DM48" s="5">
        <f t="shared" si="54"/>
        <v>1</v>
      </c>
      <c r="DN48" s="5">
        <f t="shared" si="54"/>
        <v>1</v>
      </c>
      <c r="DO48" s="5">
        <f t="shared" si="54"/>
        <v>1</v>
      </c>
      <c r="DP48" s="5">
        <f t="shared" si="54"/>
        <v>1</v>
      </c>
      <c r="DQ48" s="5">
        <f t="shared" si="54"/>
        <v>1</v>
      </c>
      <c r="DR48" s="5">
        <f t="shared" si="54"/>
        <v>1</v>
      </c>
      <c r="DS48" s="5">
        <f t="shared" si="54"/>
        <v>1</v>
      </c>
      <c r="DT48" s="5">
        <f t="shared" si="54"/>
        <v>1</v>
      </c>
      <c r="DU48" s="5">
        <f t="shared" si="54"/>
        <v>1</v>
      </c>
      <c r="DV48" s="5">
        <f t="shared" si="54"/>
        <v>1</v>
      </c>
      <c r="DW48" s="5">
        <f t="shared" si="54"/>
        <v>1</v>
      </c>
      <c r="DX48" s="5">
        <f t="shared" si="54"/>
        <v>1</v>
      </c>
      <c r="DY48" s="5">
        <f t="shared" si="54"/>
        <v>1</v>
      </c>
      <c r="DZ48" s="5">
        <f t="shared" si="11"/>
        <v>1</v>
      </c>
      <c r="EA48" s="5">
        <f t="shared" si="11"/>
        <v>1</v>
      </c>
      <c r="EB48" s="5">
        <f t="shared" si="11"/>
        <v>1</v>
      </c>
      <c r="EC48" s="5">
        <f t="shared" si="11"/>
        <v>1</v>
      </c>
      <c r="ED48" s="5">
        <f t="shared" si="11"/>
        <v>1</v>
      </c>
      <c r="EE48" s="5">
        <f t="shared" si="11"/>
        <v>1</v>
      </c>
      <c r="EF48" s="5">
        <f t="shared" si="11"/>
        <v>1</v>
      </c>
      <c r="EG48" s="14" t="s">
        <v>10</v>
      </c>
      <c r="EH48" s="5">
        <f t="shared" si="11"/>
        <v>1</v>
      </c>
      <c r="EI48" s="5">
        <f t="shared" si="11"/>
        <v>1</v>
      </c>
      <c r="EJ48" s="5">
        <f t="shared" si="11"/>
        <v>0</v>
      </c>
      <c r="EK48" s="14" t="s">
        <v>10</v>
      </c>
      <c r="EL48" s="5">
        <f t="shared" si="11"/>
        <v>1</v>
      </c>
      <c r="EM48" s="5">
        <f t="shared" si="11"/>
        <v>1</v>
      </c>
      <c r="EN48" s="5">
        <f t="shared" si="11"/>
        <v>1</v>
      </c>
      <c r="EO48" s="5">
        <f t="shared" si="11"/>
        <v>1</v>
      </c>
      <c r="EP48" s="5">
        <f t="shared" si="11"/>
        <v>1</v>
      </c>
      <c r="EQ48" s="5">
        <f t="shared" si="11"/>
        <v>1</v>
      </c>
      <c r="ER48" s="5">
        <f t="shared" si="11"/>
        <v>1</v>
      </c>
      <c r="ES48" s="5">
        <f t="shared" si="11"/>
        <v>1</v>
      </c>
      <c r="ET48" s="5">
        <f t="shared" si="11"/>
        <v>1</v>
      </c>
      <c r="EU48" s="5">
        <f t="shared" si="11"/>
        <v>1</v>
      </c>
      <c r="EV48" s="5">
        <f t="shared" si="11"/>
        <v>1</v>
      </c>
      <c r="EW48" s="5">
        <f t="shared" si="11"/>
        <v>1</v>
      </c>
      <c r="EX48" s="5">
        <f t="shared" si="11"/>
        <v>1</v>
      </c>
      <c r="EY48" s="5">
        <f t="shared" si="11"/>
        <v>1</v>
      </c>
      <c r="EZ48" s="5">
        <f t="shared" si="11"/>
        <v>1</v>
      </c>
      <c r="FA48" s="5">
        <f t="shared" si="11"/>
        <v>1</v>
      </c>
    </row>
    <row r="49" spans="1:157" x14ac:dyDescent="0.25">
      <c r="A49" s="5" t="str">
        <f t="shared" si="6"/>
        <v>mc20_for_xlsx</v>
      </c>
      <c r="B49" s="14" t="s">
        <v>10</v>
      </c>
      <c r="C49" s="14" t="s">
        <v>10</v>
      </c>
      <c r="D49" s="14" t="s">
        <v>10</v>
      </c>
      <c r="E49" s="14" t="s">
        <v>10</v>
      </c>
      <c r="F49" s="14" t="s">
        <v>10</v>
      </c>
      <c r="G49" s="14" t="s">
        <v>10</v>
      </c>
      <c r="H49" s="5">
        <f t="shared" ref="H49:BS53" si="56">IF(H21=".",".",H21-1)</f>
        <v>0</v>
      </c>
      <c r="I49" s="5">
        <f t="shared" si="56"/>
        <v>0</v>
      </c>
      <c r="J49" s="5">
        <f t="shared" si="56"/>
        <v>0</v>
      </c>
      <c r="K49" s="5">
        <f t="shared" si="56"/>
        <v>0</v>
      </c>
      <c r="L49" s="5">
        <f t="shared" si="56"/>
        <v>0</v>
      </c>
      <c r="M49" s="5">
        <f t="shared" si="56"/>
        <v>0</v>
      </c>
      <c r="N49" s="5">
        <f t="shared" si="56"/>
        <v>0</v>
      </c>
      <c r="O49" s="5">
        <f t="shared" si="56"/>
        <v>1</v>
      </c>
      <c r="P49" s="5">
        <f t="shared" si="56"/>
        <v>0</v>
      </c>
      <c r="Q49" s="5">
        <f t="shared" si="56"/>
        <v>1</v>
      </c>
      <c r="R49" s="5">
        <f t="shared" si="56"/>
        <v>0</v>
      </c>
      <c r="S49" s="5">
        <f t="shared" si="56"/>
        <v>0</v>
      </c>
      <c r="T49" s="5">
        <f t="shared" si="56"/>
        <v>1</v>
      </c>
      <c r="U49" s="5">
        <f t="shared" si="56"/>
        <v>0</v>
      </c>
      <c r="V49" s="14" t="s">
        <v>10</v>
      </c>
      <c r="W49" s="5">
        <f t="shared" si="56"/>
        <v>0</v>
      </c>
      <c r="X49" s="5">
        <f t="shared" si="56"/>
        <v>0</v>
      </c>
      <c r="Y49" s="5">
        <f t="shared" si="56"/>
        <v>0</v>
      </c>
      <c r="Z49" s="5">
        <f t="shared" si="56"/>
        <v>0</v>
      </c>
      <c r="AA49" s="5">
        <f t="shared" si="56"/>
        <v>0</v>
      </c>
      <c r="AB49" s="5">
        <f t="shared" si="56"/>
        <v>1</v>
      </c>
      <c r="AC49" s="5">
        <f t="shared" si="56"/>
        <v>0</v>
      </c>
      <c r="AD49" s="5">
        <f t="shared" si="56"/>
        <v>0</v>
      </c>
      <c r="AE49" s="5">
        <f t="shared" si="56"/>
        <v>0</v>
      </c>
      <c r="AF49" s="5">
        <f t="shared" si="56"/>
        <v>0</v>
      </c>
      <c r="AG49" s="5">
        <f t="shared" si="56"/>
        <v>0</v>
      </c>
      <c r="AH49" s="5">
        <f t="shared" si="56"/>
        <v>0</v>
      </c>
      <c r="AI49" s="5">
        <f t="shared" si="56"/>
        <v>0</v>
      </c>
      <c r="AJ49" s="5">
        <f t="shared" si="56"/>
        <v>0</v>
      </c>
      <c r="AK49" s="5">
        <f t="shared" si="56"/>
        <v>0</v>
      </c>
      <c r="AL49" s="5">
        <f t="shared" si="56"/>
        <v>0</v>
      </c>
      <c r="AM49" s="5">
        <f t="shared" si="56"/>
        <v>0</v>
      </c>
      <c r="AN49" s="5">
        <f t="shared" si="56"/>
        <v>0</v>
      </c>
      <c r="AO49" s="5">
        <f t="shared" si="56"/>
        <v>0</v>
      </c>
      <c r="AP49" s="5">
        <f t="shared" si="56"/>
        <v>0</v>
      </c>
      <c r="AQ49" s="5">
        <f t="shared" si="56"/>
        <v>0</v>
      </c>
      <c r="AR49" s="5">
        <f t="shared" si="56"/>
        <v>0</v>
      </c>
      <c r="AS49" s="5">
        <f t="shared" si="56"/>
        <v>0</v>
      </c>
      <c r="AT49" s="5">
        <f t="shared" si="56"/>
        <v>0</v>
      </c>
      <c r="AU49" s="5">
        <f t="shared" si="56"/>
        <v>0</v>
      </c>
      <c r="AV49" s="5">
        <f t="shared" si="56"/>
        <v>0</v>
      </c>
      <c r="AW49" s="5">
        <f t="shared" si="56"/>
        <v>0</v>
      </c>
      <c r="AX49" s="5">
        <f t="shared" si="56"/>
        <v>0</v>
      </c>
      <c r="AY49" s="5">
        <f t="shared" si="56"/>
        <v>0</v>
      </c>
      <c r="AZ49" s="5">
        <f t="shared" si="56"/>
        <v>0</v>
      </c>
      <c r="BA49" s="5">
        <f t="shared" si="56"/>
        <v>0</v>
      </c>
      <c r="BB49" s="5">
        <f t="shared" si="56"/>
        <v>0</v>
      </c>
      <c r="BC49" s="5">
        <f t="shared" si="56"/>
        <v>0</v>
      </c>
      <c r="BD49" s="5">
        <f t="shared" si="56"/>
        <v>0</v>
      </c>
      <c r="BE49" s="5">
        <f t="shared" si="56"/>
        <v>0</v>
      </c>
      <c r="BF49" s="5">
        <f t="shared" si="56"/>
        <v>0</v>
      </c>
      <c r="BG49" s="5">
        <f t="shared" si="56"/>
        <v>0</v>
      </c>
      <c r="BH49" s="5">
        <f t="shared" si="56"/>
        <v>0</v>
      </c>
      <c r="BI49" s="5">
        <f t="shared" si="56"/>
        <v>0</v>
      </c>
      <c r="BJ49" s="5">
        <f t="shared" si="56"/>
        <v>0</v>
      </c>
      <c r="BK49" s="5">
        <f t="shared" si="56"/>
        <v>0</v>
      </c>
      <c r="BL49" s="5">
        <f t="shared" si="56"/>
        <v>0</v>
      </c>
      <c r="BM49" s="5">
        <f t="shared" si="56"/>
        <v>0</v>
      </c>
      <c r="BN49" s="5">
        <f t="shared" si="56"/>
        <v>0</v>
      </c>
      <c r="BO49" s="5">
        <f t="shared" si="55"/>
        <v>0</v>
      </c>
      <c r="BP49" s="5">
        <f t="shared" si="55"/>
        <v>0</v>
      </c>
      <c r="BQ49" s="5">
        <f t="shared" si="55"/>
        <v>0</v>
      </c>
      <c r="BR49" s="5">
        <f t="shared" si="55"/>
        <v>0</v>
      </c>
      <c r="BS49" s="5">
        <f t="shared" si="55"/>
        <v>0</v>
      </c>
      <c r="BT49" s="5">
        <f t="shared" si="55"/>
        <v>0</v>
      </c>
      <c r="BU49" s="5">
        <f t="shared" si="55"/>
        <v>0</v>
      </c>
      <c r="BV49" s="5">
        <f t="shared" si="55"/>
        <v>0</v>
      </c>
      <c r="BW49" s="5">
        <f t="shared" si="55"/>
        <v>0</v>
      </c>
      <c r="BX49" s="5">
        <f t="shared" si="55"/>
        <v>0</v>
      </c>
      <c r="BY49" s="5">
        <f t="shared" si="55"/>
        <v>0</v>
      </c>
      <c r="BZ49" s="5">
        <f t="shared" si="55"/>
        <v>0</v>
      </c>
      <c r="CA49" s="5">
        <f t="shared" si="55"/>
        <v>0</v>
      </c>
      <c r="CB49" s="5">
        <f t="shared" si="55"/>
        <v>0</v>
      </c>
      <c r="CC49" s="5">
        <f t="shared" si="55"/>
        <v>0</v>
      </c>
      <c r="CD49" s="5">
        <f t="shared" si="55"/>
        <v>0</v>
      </c>
      <c r="CE49" s="5">
        <f t="shared" si="55"/>
        <v>0</v>
      </c>
      <c r="CF49" s="5">
        <f t="shared" si="55"/>
        <v>0</v>
      </c>
      <c r="CG49" s="5">
        <f t="shared" si="55"/>
        <v>0</v>
      </c>
      <c r="CH49" s="5">
        <f t="shared" si="55"/>
        <v>0</v>
      </c>
      <c r="CI49" s="5">
        <f t="shared" si="55"/>
        <v>0</v>
      </c>
      <c r="CJ49" s="5">
        <f t="shared" si="55"/>
        <v>0</v>
      </c>
      <c r="CK49" s="5">
        <f t="shared" si="55"/>
        <v>0</v>
      </c>
      <c r="CL49" s="5">
        <f t="shared" si="55"/>
        <v>0</v>
      </c>
      <c r="CM49" s="5">
        <f t="shared" si="54"/>
        <v>0</v>
      </c>
      <c r="CN49" s="5">
        <f t="shared" si="54"/>
        <v>0</v>
      </c>
      <c r="CO49" s="5">
        <f t="shared" si="54"/>
        <v>0</v>
      </c>
      <c r="CP49" s="5">
        <f t="shared" si="54"/>
        <v>0</v>
      </c>
      <c r="CQ49" s="5">
        <f t="shared" si="54"/>
        <v>0</v>
      </c>
      <c r="CR49" s="5">
        <f t="shared" si="54"/>
        <v>0</v>
      </c>
      <c r="CS49" s="5">
        <f t="shared" si="54"/>
        <v>0</v>
      </c>
      <c r="CT49" s="5">
        <f t="shared" si="54"/>
        <v>0</v>
      </c>
      <c r="CU49" s="5">
        <f t="shared" si="54"/>
        <v>0</v>
      </c>
      <c r="CV49" s="5">
        <f t="shared" si="54"/>
        <v>0</v>
      </c>
      <c r="CW49" s="5">
        <f t="shared" si="54"/>
        <v>0</v>
      </c>
      <c r="CX49" s="5">
        <f t="shared" si="54"/>
        <v>0</v>
      </c>
      <c r="CY49" s="14" t="s">
        <v>10</v>
      </c>
      <c r="CZ49" s="14" t="s">
        <v>10</v>
      </c>
      <c r="DA49" s="5">
        <f t="shared" si="54"/>
        <v>1</v>
      </c>
      <c r="DB49" s="5">
        <f t="shared" si="54"/>
        <v>0</v>
      </c>
      <c r="DC49" s="5">
        <f t="shared" si="54"/>
        <v>1</v>
      </c>
      <c r="DD49" s="5">
        <f t="shared" si="54"/>
        <v>0</v>
      </c>
      <c r="DE49" s="5">
        <f t="shared" si="54"/>
        <v>0</v>
      </c>
      <c r="DF49" s="5">
        <f t="shared" si="54"/>
        <v>0</v>
      </c>
      <c r="DG49" s="5">
        <f t="shared" si="54"/>
        <v>0</v>
      </c>
      <c r="DH49" s="5">
        <f t="shared" si="54"/>
        <v>0</v>
      </c>
      <c r="DI49" s="5">
        <f t="shared" si="54"/>
        <v>0</v>
      </c>
      <c r="DJ49" s="5">
        <f t="shared" si="54"/>
        <v>0</v>
      </c>
      <c r="DK49" s="5">
        <f t="shared" si="54"/>
        <v>0</v>
      </c>
      <c r="DL49" s="5">
        <f t="shared" si="54"/>
        <v>0</v>
      </c>
      <c r="DM49" s="5">
        <f t="shared" si="54"/>
        <v>0</v>
      </c>
      <c r="DN49" s="5">
        <f t="shared" si="54"/>
        <v>0</v>
      </c>
      <c r="DO49" s="5">
        <f t="shared" si="54"/>
        <v>0</v>
      </c>
      <c r="DP49" s="5">
        <f t="shared" si="54"/>
        <v>0</v>
      </c>
      <c r="DQ49" s="5">
        <f t="shared" si="54"/>
        <v>0</v>
      </c>
      <c r="DR49" s="5">
        <f t="shared" si="54"/>
        <v>0</v>
      </c>
      <c r="DS49" s="5">
        <f t="shared" si="54"/>
        <v>0</v>
      </c>
      <c r="DT49" s="5">
        <f t="shared" si="54"/>
        <v>0</v>
      </c>
      <c r="DU49" s="5">
        <f t="shared" si="54"/>
        <v>0</v>
      </c>
      <c r="DV49" s="5">
        <f t="shared" si="54"/>
        <v>0</v>
      </c>
      <c r="DW49" s="5">
        <f t="shared" si="54"/>
        <v>0</v>
      </c>
      <c r="DX49" s="5">
        <f t="shared" si="54"/>
        <v>0</v>
      </c>
      <c r="DY49" s="5">
        <f t="shared" si="54"/>
        <v>0</v>
      </c>
      <c r="DZ49" s="5">
        <f t="shared" si="11"/>
        <v>0</v>
      </c>
      <c r="EA49" s="5">
        <f t="shared" si="11"/>
        <v>0</v>
      </c>
      <c r="EB49" s="5">
        <f t="shared" si="11"/>
        <v>0</v>
      </c>
      <c r="EC49" s="5">
        <f t="shared" si="11"/>
        <v>0</v>
      </c>
      <c r="ED49" s="5">
        <f t="shared" si="11"/>
        <v>0</v>
      </c>
      <c r="EE49" s="5">
        <f t="shared" si="11"/>
        <v>0</v>
      </c>
      <c r="EF49" s="5">
        <f t="shared" si="11"/>
        <v>0</v>
      </c>
      <c r="EG49" s="14" t="s">
        <v>10</v>
      </c>
      <c r="EH49" s="5">
        <f t="shared" si="11"/>
        <v>0</v>
      </c>
      <c r="EI49" s="5">
        <f t="shared" si="11"/>
        <v>0</v>
      </c>
      <c r="EJ49" s="5">
        <f t="shared" si="11"/>
        <v>0</v>
      </c>
      <c r="EK49" s="14" t="s">
        <v>10</v>
      </c>
      <c r="EL49" s="5">
        <f t="shared" si="11"/>
        <v>0</v>
      </c>
      <c r="EM49" s="5">
        <f t="shared" si="11"/>
        <v>0</v>
      </c>
      <c r="EN49" s="5">
        <f t="shared" si="11"/>
        <v>0</v>
      </c>
      <c r="EO49" s="5">
        <f t="shared" si="11"/>
        <v>0</v>
      </c>
      <c r="EP49" s="5">
        <f t="shared" si="11"/>
        <v>0</v>
      </c>
      <c r="EQ49" s="5">
        <f t="shared" si="11"/>
        <v>0</v>
      </c>
      <c r="ER49" s="5">
        <f t="shared" si="11"/>
        <v>0</v>
      </c>
      <c r="ES49" s="5">
        <f t="shared" si="11"/>
        <v>0</v>
      </c>
      <c r="ET49" s="5">
        <f t="shared" si="11"/>
        <v>0</v>
      </c>
      <c r="EU49" s="5">
        <f t="shared" si="11"/>
        <v>0</v>
      </c>
      <c r="EV49" s="5">
        <f t="shared" si="11"/>
        <v>0</v>
      </c>
      <c r="EW49" s="5">
        <f t="shared" si="11"/>
        <v>0</v>
      </c>
      <c r="EX49" s="5">
        <f t="shared" si="11"/>
        <v>0</v>
      </c>
      <c r="EY49" s="5">
        <f t="shared" si="11"/>
        <v>0</v>
      </c>
      <c r="EZ49" s="5">
        <f t="shared" si="11"/>
        <v>0</v>
      </c>
      <c r="FA49" s="5">
        <f t="shared" si="11"/>
        <v>0</v>
      </c>
    </row>
    <row r="50" spans="1:157" x14ac:dyDescent="0.25">
      <c r="A50" s="5" t="str">
        <f t="shared" si="6"/>
        <v>mc21_for_xlsx</v>
      </c>
      <c r="B50" s="14" t="s">
        <v>10</v>
      </c>
      <c r="C50" s="14" t="s">
        <v>10</v>
      </c>
      <c r="D50" s="14" t="s">
        <v>10</v>
      </c>
      <c r="E50" s="14" t="s">
        <v>10</v>
      </c>
      <c r="F50" s="14" t="s">
        <v>10</v>
      </c>
      <c r="G50" s="14" t="s">
        <v>10</v>
      </c>
      <c r="H50" s="5">
        <f t="shared" si="56"/>
        <v>1</v>
      </c>
      <c r="I50" s="5">
        <f t="shared" si="56"/>
        <v>1</v>
      </c>
      <c r="J50" s="5">
        <f t="shared" si="56"/>
        <v>1</v>
      </c>
      <c r="K50" s="5">
        <f t="shared" si="56"/>
        <v>1</v>
      </c>
      <c r="L50" s="5">
        <f t="shared" si="56"/>
        <v>1</v>
      </c>
      <c r="M50" s="5">
        <f t="shared" si="56"/>
        <v>0</v>
      </c>
      <c r="N50" s="5">
        <f t="shared" si="56"/>
        <v>1</v>
      </c>
      <c r="O50" s="5">
        <f t="shared" si="56"/>
        <v>1</v>
      </c>
      <c r="P50" s="5">
        <f t="shared" si="56"/>
        <v>1</v>
      </c>
      <c r="Q50" s="5">
        <f t="shared" si="56"/>
        <v>1</v>
      </c>
      <c r="R50" s="5">
        <f t="shared" si="56"/>
        <v>1</v>
      </c>
      <c r="S50" s="5">
        <f t="shared" si="56"/>
        <v>1</v>
      </c>
      <c r="T50" s="5">
        <f t="shared" si="56"/>
        <v>1</v>
      </c>
      <c r="U50" s="5">
        <f t="shared" si="56"/>
        <v>1</v>
      </c>
      <c r="V50" s="14" t="s">
        <v>10</v>
      </c>
      <c r="W50" s="5">
        <f t="shared" si="56"/>
        <v>1</v>
      </c>
      <c r="X50" s="5">
        <f t="shared" si="56"/>
        <v>0</v>
      </c>
      <c r="Y50" s="5">
        <f t="shared" si="56"/>
        <v>1</v>
      </c>
      <c r="Z50" s="5">
        <f t="shared" si="56"/>
        <v>0</v>
      </c>
      <c r="AA50" s="5">
        <f t="shared" si="56"/>
        <v>1</v>
      </c>
      <c r="AB50" s="5">
        <f t="shared" si="56"/>
        <v>1</v>
      </c>
      <c r="AC50" s="5">
        <f t="shared" si="56"/>
        <v>1</v>
      </c>
      <c r="AD50" s="5">
        <f t="shared" si="56"/>
        <v>1</v>
      </c>
      <c r="AE50" s="5">
        <f t="shared" si="56"/>
        <v>1</v>
      </c>
      <c r="AF50" s="5">
        <f t="shared" si="56"/>
        <v>0</v>
      </c>
      <c r="AG50" s="5">
        <f t="shared" si="56"/>
        <v>1</v>
      </c>
      <c r="AH50" s="5">
        <f t="shared" si="56"/>
        <v>1</v>
      </c>
      <c r="AI50" s="5">
        <f t="shared" si="56"/>
        <v>1</v>
      </c>
      <c r="AJ50" s="5">
        <f t="shared" si="56"/>
        <v>0</v>
      </c>
      <c r="AK50" s="5">
        <f t="shared" si="56"/>
        <v>0</v>
      </c>
      <c r="AL50" s="5">
        <f t="shared" si="56"/>
        <v>1</v>
      </c>
      <c r="AM50" s="5">
        <f t="shared" si="56"/>
        <v>1</v>
      </c>
      <c r="AN50" s="5">
        <f t="shared" si="56"/>
        <v>0</v>
      </c>
      <c r="AO50" s="5">
        <f t="shared" si="56"/>
        <v>0</v>
      </c>
      <c r="AP50" s="5">
        <f t="shared" si="56"/>
        <v>1</v>
      </c>
      <c r="AQ50" s="5">
        <f t="shared" si="56"/>
        <v>0</v>
      </c>
      <c r="AR50" s="5">
        <f t="shared" si="56"/>
        <v>1</v>
      </c>
      <c r="AS50" s="5">
        <f t="shared" si="56"/>
        <v>1</v>
      </c>
      <c r="AT50" s="5">
        <f t="shared" si="56"/>
        <v>1</v>
      </c>
      <c r="AU50" s="5">
        <f t="shared" si="56"/>
        <v>1</v>
      </c>
      <c r="AV50" s="5">
        <f t="shared" si="56"/>
        <v>0</v>
      </c>
      <c r="AW50" s="5">
        <f t="shared" si="56"/>
        <v>1</v>
      </c>
      <c r="AX50" s="5">
        <f t="shared" si="56"/>
        <v>1</v>
      </c>
      <c r="AY50" s="5">
        <f t="shared" si="56"/>
        <v>1</v>
      </c>
      <c r="AZ50" s="5">
        <f t="shared" si="56"/>
        <v>0</v>
      </c>
      <c r="BA50" s="5">
        <f t="shared" si="56"/>
        <v>1</v>
      </c>
      <c r="BB50" s="5">
        <f t="shared" si="56"/>
        <v>1</v>
      </c>
      <c r="BC50" s="5">
        <f t="shared" si="56"/>
        <v>0</v>
      </c>
      <c r="BD50" s="5">
        <f t="shared" si="56"/>
        <v>1</v>
      </c>
      <c r="BE50" s="5">
        <f t="shared" si="56"/>
        <v>0</v>
      </c>
      <c r="BF50" s="5">
        <f t="shared" si="56"/>
        <v>0</v>
      </c>
      <c r="BG50" s="5">
        <f t="shared" si="56"/>
        <v>1</v>
      </c>
      <c r="BH50" s="5">
        <f t="shared" si="56"/>
        <v>1</v>
      </c>
      <c r="BI50" s="5">
        <f t="shared" si="56"/>
        <v>1</v>
      </c>
      <c r="BJ50" s="5">
        <f t="shared" si="56"/>
        <v>1</v>
      </c>
      <c r="BK50" s="5">
        <f t="shared" si="56"/>
        <v>1</v>
      </c>
      <c r="BL50" s="5">
        <f t="shared" si="56"/>
        <v>0</v>
      </c>
      <c r="BM50" s="5">
        <f t="shared" si="56"/>
        <v>1</v>
      </c>
      <c r="BN50" s="5">
        <f t="shared" si="56"/>
        <v>1</v>
      </c>
      <c r="BO50" s="5">
        <f t="shared" si="55"/>
        <v>1</v>
      </c>
      <c r="BP50" s="5">
        <f t="shared" si="55"/>
        <v>1</v>
      </c>
      <c r="BQ50" s="5">
        <f t="shared" si="55"/>
        <v>0</v>
      </c>
      <c r="BR50" s="5">
        <f t="shared" si="55"/>
        <v>0</v>
      </c>
      <c r="BS50" s="5">
        <f t="shared" si="55"/>
        <v>0</v>
      </c>
      <c r="BT50" s="5">
        <f t="shared" si="55"/>
        <v>1</v>
      </c>
      <c r="BU50" s="5">
        <f t="shared" si="55"/>
        <v>1</v>
      </c>
      <c r="BV50" s="5">
        <f t="shared" si="55"/>
        <v>1</v>
      </c>
      <c r="BW50" s="5">
        <f t="shared" si="55"/>
        <v>1</v>
      </c>
      <c r="BX50" s="5">
        <f t="shared" si="55"/>
        <v>1</v>
      </c>
      <c r="BY50" s="5">
        <f t="shared" si="55"/>
        <v>1</v>
      </c>
      <c r="BZ50" s="5">
        <f t="shared" si="55"/>
        <v>1</v>
      </c>
      <c r="CA50" s="5">
        <f t="shared" si="55"/>
        <v>1</v>
      </c>
      <c r="CB50" s="5">
        <f t="shared" si="55"/>
        <v>1</v>
      </c>
      <c r="CC50" s="5">
        <f t="shared" si="55"/>
        <v>0</v>
      </c>
      <c r="CD50" s="5">
        <f t="shared" si="55"/>
        <v>0</v>
      </c>
      <c r="CE50" s="5">
        <f t="shared" si="55"/>
        <v>0</v>
      </c>
      <c r="CF50" s="5">
        <f t="shared" si="55"/>
        <v>0</v>
      </c>
      <c r="CG50" s="5">
        <f t="shared" si="55"/>
        <v>0</v>
      </c>
      <c r="CH50" s="5">
        <f t="shared" si="55"/>
        <v>0</v>
      </c>
      <c r="CI50" s="5">
        <f t="shared" si="55"/>
        <v>1</v>
      </c>
      <c r="CJ50" s="5">
        <f t="shared" si="55"/>
        <v>0</v>
      </c>
      <c r="CK50" s="5">
        <f t="shared" si="55"/>
        <v>1</v>
      </c>
      <c r="CL50" s="5">
        <f t="shared" si="55"/>
        <v>1</v>
      </c>
      <c r="CM50" s="5">
        <f t="shared" si="54"/>
        <v>1</v>
      </c>
      <c r="CN50" s="5">
        <f t="shared" si="54"/>
        <v>0</v>
      </c>
      <c r="CO50" s="5">
        <f t="shared" si="54"/>
        <v>0</v>
      </c>
      <c r="CP50" s="5">
        <f t="shared" si="54"/>
        <v>1</v>
      </c>
      <c r="CQ50" s="5">
        <f t="shared" si="54"/>
        <v>1</v>
      </c>
      <c r="CR50" s="5">
        <f t="shared" si="54"/>
        <v>1</v>
      </c>
      <c r="CS50" s="5">
        <f t="shared" si="54"/>
        <v>1</v>
      </c>
      <c r="CT50" s="5">
        <f t="shared" si="54"/>
        <v>0</v>
      </c>
      <c r="CU50" s="5">
        <f t="shared" si="54"/>
        <v>0</v>
      </c>
      <c r="CV50" s="5">
        <f t="shared" si="54"/>
        <v>1</v>
      </c>
      <c r="CW50" s="5">
        <f t="shared" si="54"/>
        <v>1</v>
      </c>
      <c r="CX50" s="5">
        <f t="shared" si="54"/>
        <v>0</v>
      </c>
      <c r="CY50" s="14" t="s">
        <v>10</v>
      </c>
      <c r="CZ50" s="14" t="s">
        <v>10</v>
      </c>
      <c r="DA50" s="5">
        <f t="shared" si="54"/>
        <v>1</v>
      </c>
      <c r="DB50" s="5">
        <f t="shared" si="54"/>
        <v>0</v>
      </c>
      <c r="DC50" s="5">
        <f t="shared" si="54"/>
        <v>1</v>
      </c>
      <c r="DD50" s="5">
        <f t="shared" si="54"/>
        <v>1</v>
      </c>
      <c r="DE50" s="5">
        <f t="shared" si="54"/>
        <v>1</v>
      </c>
      <c r="DF50" s="5">
        <f t="shared" si="54"/>
        <v>1</v>
      </c>
      <c r="DG50" s="5">
        <f t="shared" si="54"/>
        <v>1</v>
      </c>
      <c r="DH50" s="5">
        <f t="shared" si="54"/>
        <v>0</v>
      </c>
      <c r="DI50" s="5">
        <f t="shared" si="54"/>
        <v>0</v>
      </c>
      <c r="DJ50" s="5">
        <f t="shared" si="54"/>
        <v>1</v>
      </c>
      <c r="DK50" s="5">
        <f t="shared" si="54"/>
        <v>1</v>
      </c>
      <c r="DL50" s="5">
        <f t="shared" si="54"/>
        <v>0</v>
      </c>
      <c r="DM50" s="5">
        <f t="shared" si="54"/>
        <v>1</v>
      </c>
      <c r="DN50" s="5">
        <f t="shared" si="54"/>
        <v>0</v>
      </c>
      <c r="DO50" s="5">
        <f t="shared" si="54"/>
        <v>0</v>
      </c>
      <c r="DP50" s="5">
        <f t="shared" si="54"/>
        <v>0</v>
      </c>
      <c r="DQ50" s="5">
        <f t="shared" si="54"/>
        <v>1</v>
      </c>
      <c r="DR50" s="5">
        <f t="shared" si="54"/>
        <v>0</v>
      </c>
      <c r="DS50" s="5">
        <f t="shared" si="54"/>
        <v>0</v>
      </c>
      <c r="DT50" s="5">
        <f t="shared" si="54"/>
        <v>0</v>
      </c>
      <c r="DU50" s="5">
        <f t="shared" si="54"/>
        <v>1</v>
      </c>
      <c r="DV50" s="5">
        <f t="shared" si="54"/>
        <v>0</v>
      </c>
      <c r="DW50" s="5">
        <f t="shared" si="54"/>
        <v>1</v>
      </c>
      <c r="DX50" s="5">
        <f t="shared" si="54"/>
        <v>1</v>
      </c>
      <c r="DY50" s="5">
        <f t="shared" si="54"/>
        <v>0</v>
      </c>
      <c r="DZ50" s="5">
        <f t="shared" si="54"/>
        <v>1</v>
      </c>
      <c r="EA50" s="5">
        <f t="shared" si="54"/>
        <v>0</v>
      </c>
      <c r="EB50" s="5">
        <f t="shared" si="54"/>
        <v>0</v>
      </c>
      <c r="EC50" s="5">
        <f t="shared" si="54"/>
        <v>1</v>
      </c>
      <c r="ED50" s="5">
        <f t="shared" si="54"/>
        <v>0</v>
      </c>
      <c r="EE50" s="5">
        <f t="shared" si="54"/>
        <v>1</v>
      </c>
      <c r="EF50" s="5">
        <f t="shared" ref="DZ50:FA56" si="57">IF(EF22=".",".",EF22-1)</f>
        <v>0</v>
      </c>
      <c r="EG50" s="14" t="s">
        <v>10</v>
      </c>
      <c r="EH50" s="5">
        <f t="shared" si="57"/>
        <v>1</v>
      </c>
      <c r="EI50" s="5">
        <f t="shared" si="57"/>
        <v>1</v>
      </c>
      <c r="EJ50" s="5">
        <f t="shared" si="57"/>
        <v>0</v>
      </c>
      <c r="EK50" s="14" t="s">
        <v>10</v>
      </c>
      <c r="EL50" s="5">
        <f t="shared" si="57"/>
        <v>1</v>
      </c>
      <c r="EM50" s="5">
        <f t="shared" si="57"/>
        <v>0</v>
      </c>
      <c r="EN50" s="5">
        <f t="shared" si="57"/>
        <v>0</v>
      </c>
      <c r="EO50" s="5">
        <f t="shared" si="57"/>
        <v>1</v>
      </c>
      <c r="EP50" s="5">
        <f t="shared" si="57"/>
        <v>1</v>
      </c>
      <c r="EQ50" s="5">
        <f t="shared" si="57"/>
        <v>0</v>
      </c>
      <c r="ER50" s="5">
        <f t="shared" si="57"/>
        <v>1</v>
      </c>
      <c r="ES50" s="5">
        <f t="shared" si="57"/>
        <v>1</v>
      </c>
      <c r="ET50" s="5">
        <f t="shared" si="57"/>
        <v>0</v>
      </c>
      <c r="EU50" s="5">
        <f t="shared" si="57"/>
        <v>1</v>
      </c>
      <c r="EV50" s="5">
        <f t="shared" si="57"/>
        <v>1</v>
      </c>
      <c r="EW50" s="5">
        <f t="shared" si="57"/>
        <v>0</v>
      </c>
      <c r="EX50" s="5">
        <f t="shared" si="57"/>
        <v>1</v>
      </c>
      <c r="EY50" s="5">
        <f t="shared" si="57"/>
        <v>0</v>
      </c>
      <c r="EZ50" s="5">
        <f t="shared" si="57"/>
        <v>1</v>
      </c>
      <c r="FA50" s="5">
        <f t="shared" si="57"/>
        <v>0</v>
      </c>
    </row>
    <row r="51" spans="1:157" x14ac:dyDescent="0.25">
      <c r="A51" s="5" t="str">
        <f t="shared" si="6"/>
        <v>mc22_for_xlsx</v>
      </c>
      <c r="B51" s="14" t="s">
        <v>10</v>
      </c>
      <c r="C51" s="14" t="s">
        <v>10</v>
      </c>
      <c r="D51" s="14" t="s">
        <v>10</v>
      </c>
      <c r="E51" s="14" t="s">
        <v>10</v>
      </c>
      <c r="F51" s="14" t="s">
        <v>10</v>
      </c>
      <c r="G51" s="14" t="s">
        <v>10</v>
      </c>
      <c r="H51" s="5">
        <f t="shared" si="56"/>
        <v>1</v>
      </c>
      <c r="I51" s="5">
        <f t="shared" si="56"/>
        <v>0</v>
      </c>
      <c r="J51" s="5">
        <f t="shared" si="56"/>
        <v>0</v>
      </c>
      <c r="K51" s="5">
        <f t="shared" si="56"/>
        <v>1</v>
      </c>
      <c r="L51" s="5">
        <f t="shared" si="56"/>
        <v>0</v>
      </c>
      <c r="M51" s="5">
        <f t="shared" si="56"/>
        <v>0</v>
      </c>
      <c r="N51" s="5">
        <f t="shared" si="56"/>
        <v>0</v>
      </c>
      <c r="O51" s="5">
        <f t="shared" si="56"/>
        <v>1</v>
      </c>
      <c r="P51" s="5">
        <f t="shared" si="56"/>
        <v>1</v>
      </c>
      <c r="Q51" s="5">
        <f t="shared" si="56"/>
        <v>1</v>
      </c>
      <c r="R51" s="5">
        <f t="shared" si="56"/>
        <v>0</v>
      </c>
      <c r="S51" s="5">
        <f t="shared" si="56"/>
        <v>0</v>
      </c>
      <c r="T51" s="5">
        <f t="shared" si="56"/>
        <v>1</v>
      </c>
      <c r="U51" s="5">
        <f t="shared" si="56"/>
        <v>0</v>
      </c>
      <c r="V51" s="14" t="s">
        <v>10</v>
      </c>
      <c r="W51" s="5">
        <f t="shared" si="56"/>
        <v>0</v>
      </c>
      <c r="X51" s="5">
        <f t="shared" si="56"/>
        <v>0</v>
      </c>
      <c r="Y51" s="5">
        <f t="shared" si="56"/>
        <v>0</v>
      </c>
      <c r="Z51" s="5">
        <f t="shared" si="56"/>
        <v>0</v>
      </c>
      <c r="AA51" s="5">
        <f t="shared" si="56"/>
        <v>0</v>
      </c>
      <c r="AB51" s="5">
        <f t="shared" si="56"/>
        <v>1</v>
      </c>
      <c r="AC51" s="5">
        <f t="shared" si="56"/>
        <v>0</v>
      </c>
      <c r="AD51" s="5">
        <f t="shared" si="56"/>
        <v>0</v>
      </c>
      <c r="AE51" s="5">
        <f t="shared" si="56"/>
        <v>1</v>
      </c>
      <c r="AF51" s="5">
        <f t="shared" si="56"/>
        <v>0</v>
      </c>
      <c r="AG51" s="5">
        <f t="shared" si="56"/>
        <v>0</v>
      </c>
      <c r="AH51" s="5">
        <f t="shared" si="56"/>
        <v>0</v>
      </c>
      <c r="AI51" s="5">
        <f t="shared" si="56"/>
        <v>0</v>
      </c>
      <c r="AJ51" s="5">
        <f t="shared" si="56"/>
        <v>0</v>
      </c>
      <c r="AK51" s="5">
        <f t="shared" si="56"/>
        <v>0</v>
      </c>
      <c r="AL51" s="5">
        <f t="shared" si="56"/>
        <v>0</v>
      </c>
      <c r="AM51" s="5">
        <f t="shared" si="56"/>
        <v>0</v>
      </c>
      <c r="AN51" s="5">
        <f t="shared" si="56"/>
        <v>0</v>
      </c>
      <c r="AO51" s="5">
        <f t="shared" si="56"/>
        <v>0</v>
      </c>
      <c r="AP51" s="5">
        <f t="shared" si="56"/>
        <v>0</v>
      </c>
      <c r="AQ51" s="5">
        <f t="shared" si="56"/>
        <v>0</v>
      </c>
      <c r="AR51" s="5">
        <f t="shared" si="56"/>
        <v>0</v>
      </c>
      <c r="AS51" s="5">
        <f t="shared" si="56"/>
        <v>1</v>
      </c>
      <c r="AT51" s="5">
        <f t="shared" si="56"/>
        <v>0</v>
      </c>
      <c r="AU51" s="5">
        <f t="shared" si="56"/>
        <v>0</v>
      </c>
      <c r="AV51" s="5">
        <f t="shared" si="56"/>
        <v>0</v>
      </c>
      <c r="AW51" s="5">
        <f t="shared" si="56"/>
        <v>0</v>
      </c>
      <c r="AX51" s="5">
        <f t="shared" si="56"/>
        <v>0</v>
      </c>
      <c r="AY51" s="5">
        <f t="shared" si="56"/>
        <v>1</v>
      </c>
      <c r="AZ51" s="5">
        <f t="shared" si="56"/>
        <v>0</v>
      </c>
      <c r="BA51" s="5">
        <f t="shared" si="56"/>
        <v>0</v>
      </c>
      <c r="BB51" s="5">
        <f t="shared" si="56"/>
        <v>0</v>
      </c>
      <c r="BC51" s="5">
        <f t="shared" si="56"/>
        <v>0</v>
      </c>
      <c r="BD51" s="5">
        <f t="shared" si="56"/>
        <v>0</v>
      </c>
      <c r="BE51" s="5">
        <f t="shared" si="56"/>
        <v>0</v>
      </c>
      <c r="BF51" s="5">
        <f t="shared" si="56"/>
        <v>0</v>
      </c>
      <c r="BG51" s="5">
        <f t="shared" si="56"/>
        <v>0</v>
      </c>
      <c r="BH51" s="5">
        <f t="shared" si="56"/>
        <v>0</v>
      </c>
      <c r="BI51" s="5">
        <f t="shared" si="56"/>
        <v>0</v>
      </c>
      <c r="BJ51" s="5">
        <f t="shared" si="56"/>
        <v>0</v>
      </c>
      <c r="BK51" s="5">
        <f t="shared" si="56"/>
        <v>1</v>
      </c>
      <c r="BL51" s="5">
        <f t="shared" si="56"/>
        <v>0</v>
      </c>
      <c r="BM51" s="5">
        <f t="shared" si="56"/>
        <v>0</v>
      </c>
      <c r="BN51" s="5">
        <f t="shared" si="56"/>
        <v>0</v>
      </c>
      <c r="BO51" s="5">
        <f t="shared" si="56"/>
        <v>0</v>
      </c>
      <c r="BP51" s="5">
        <f t="shared" si="56"/>
        <v>0</v>
      </c>
      <c r="BQ51" s="5">
        <f t="shared" si="56"/>
        <v>0</v>
      </c>
      <c r="BR51" s="5">
        <f t="shared" si="56"/>
        <v>0</v>
      </c>
      <c r="BS51" s="5">
        <f t="shared" si="56"/>
        <v>0</v>
      </c>
      <c r="BT51" s="5">
        <f t="shared" si="55"/>
        <v>0</v>
      </c>
      <c r="BU51" s="5">
        <f t="shared" si="55"/>
        <v>0</v>
      </c>
      <c r="BV51" s="5">
        <f t="shared" si="55"/>
        <v>0</v>
      </c>
      <c r="BW51" s="5">
        <f t="shared" si="55"/>
        <v>0</v>
      </c>
      <c r="BX51" s="5">
        <f t="shared" si="55"/>
        <v>0</v>
      </c>
      <c r="BY51" s="5">
        <f t="shared" si="55"/>
        <v>0</v>
      </c>
      <c r="BZ51" s="5">
        <f t="shared" si="55"/>
        <v>0</v>
      </c>
      <c r="CA51" s="5">
        <f t="shared" si="55"/>
        <v>0</v>
      </c>
      <c r="CB51" s="5">
        <f t="shared" si="55"/>
        <v>0</v>
      </c>
      <c r="CC51" s="5">
        <f t="shared" si="55"/>
        <v>0</v>
      </c>
      <c r="CD51" s="5">
        <f t="shared" si="55"/>
        <v>0</v>
      </c>
      <c r="CE51" s="5">
        <f t="shared" si="55"/>
        <v>0</v>
      </c>
      <c r="CF51" s="5">
        <f t="shared" si="55"/>
        <v>0</v>
      </c>
      <c r="CG51" s="5">
        <f t="shared" si="55"/>
        <v>0</v>
      </c>
      <c r="CH51" s="5">
        <f t="shared" si="55"/>
        <v>0</v>
      </c>
      <c r="CI51" s="5">
        <f t="shared" si="55"/>
        <v>0</v>
      </c>
      <c r="CJ51" s="5">
        <f t="shared" si="55"/>
        <v>0</v>
      </c>
      <c r="CK51" s="5">
        <f t="shared" si="55"/>
        <v>0</v>
      </c>
      <c r="CL51" s="5">
        <f t="shared" si="55"/>
        <v>0</v>
      </c>
      <c r="CM51" s="5">
        <f t="shared" si="54"/>
        <v>1</v>
      </c>
      <c r="CN51" s="5">
        <f t="shared" si="54"/>
        <v>0</v>
      </c>
      <c r="CO51" s="5">
        <f t="shared" si="54"/>
        <v>0</v>
      </c>
      <c r="CP51" s="5">
        <f t="shared" si="54"/>
        <v>0</v>
      </c>
      <c r="CQ51" s="5">
        <f t="shared" si="54"/>
        <v>0</v>
      </c>
      <c r="CR51" s="5">
        <f t="shared" si="54"/>
        <v>0</v>
      </c>
      <c r="CS51" s="5">
        <f t="shared" si="54"/>
        <v>0</v>
      </c>
      <c r="CT51" s="5">
        <f t="shared" si="54"/>
        <v>0</v>
      </c>
      <c r="CU51" s="5">
        <f t="shared" si="54"/>
        <v>0</v>
      </c>
      <c r="CV51" s="5">
        <f t="shared" si="54"/>
        <v>0</v>
      </c>
      <c r="CW51" s="5">
        <f t="shared" si="54"/>
        <v>1</v>
      </c>
      <c r="CX51" s="5">
        <f t="shared" si="54"/>
        <v>0</v>
      </c>
      <c r="CY51" s="14" t="s">
        <v>10</v>
      </c>
      <c r="CZ51" s="14" t="s">
        <v>10</v>
      </c>
      <c r="DA51" s="5">
        <f t="shared" si="54"/>
        <v>1</v>
      </c>
      <c r="DB51" s="5">
        <f t="shared" si="54"/>
        <v>0</v>
      </c>
      <c r="DC51" s="5">
        <f t="shared" si="54"/>
        <v>1</v>
      </c>
      <c r="DD51" s="5">
        <f t="shared" si="54"/>
        <v>0</v>
      </c>
      <c r="DE51" s="5">
        <f t="shared" si="54"/>
        <v>0</v>
      </c>
      <c r="DF51" s="5">
        <f t="shared" si="54"/>
        <v>0</v>
      </c>
      <c r="DG51" s="5">
        <f t="shared" si="54"/>
        <v>0</v>
      </c>
      <c r="DH51" s="5">
        <f t="shared" si="54"/>
        <v>0</v>
      </c>
      <c r="DI51" s="5">
        <f t="shared" si="54"/>
        <v>0</v>
      </c>
      <c r="DJ51" s="5">
        <f t="shared" si="54"/>
        <v>0</v>
      </c>
      <c r="DK51" s="5">
        <f t="shared" si="54"/>
        <v>0</v>
      </c>
      <c r="DL51" s="5">
        <f t="shared" si="54"/>
        <v>0</v>
      </c>
      <c r="DM51" s="5">
        <f t="shared" si="54"/>
        <v>0</v>
      </c>
      <c r="DN51" s="5">
        <f t="shared" si="54"/>
        <v>0</v>
      </c>
      <c r="DO51" s="5">
        <f t="shared" si="54"/>
        <v>1</v>
      </c>
      <c r="DP51" s="5">
        <f t="shared" si="54"/>
        <v>0</v>
      </c>
      <c r="DQ51" s="5">
        <f t="shared" si="54"/>
        <v>0</v>
      </c>
      <c r="DR51" s="5">
        <f t="shared" si="54"/>
        <v>0</v>
      </c>
      <c r="DS51" s="5">
        <f t="shared" si="54"/>
        <v>0</v>
      </c>
      <c r="DT51" s="5">
        <f t="shared" si="54"/>
        <v>0</v>
      </c>
      <c r="DU51" s="5">
        <f t="shared" si="54"/>
        <v>0</v>
      </c>
      <c r="DV51" s="5">
        <f t="shared" si="54"/>
        <v>0</v>
      </c>
      <c r="DW51" s="5">
        <f t="shared" si="54"/>
        <v>1</v>
      </c>
      <c r="DX51" s="5">
        <f t="shared" si="54"/>
        <v>0</v>
      </c>
      <c r="DY51" s="5">
        <f t="shared" si="54"/>
        <v>0</v>
      </c>
      <c r="DZ51" s="5">
        <f t="shared" si="57"/>
        <v>0</v>
      </c>
      <c r="EA51" s="5">
        <f t="shared" si="57"/>
        <v>0</v>
      </c>
      <c r="EB51" s="5">
        <f t="shared" si="57"/>
        <v>0</v>
      </c>
      <c r="EC51" s="5">
        <f t="shared" si="57"/>
        <v>0</v>
      </c>
      <c r="ED51" s="5">
        <f t="shared" si="57"/>
        <v>0</v>
      </c>
      <c r="EE51" s="5">
        <f t="shared" si="57"/>
        <v>0</v>
      </c>
      <c r="EF51" s="5">
        <f t="shared" si="57"/>
        <v>0</v>
      </c>
      <c r="EG51" s="14" t="s">
        <v>10</v>
      </c>
      <c r="EH51" s="5">
        <f t="shared" si="57"/>
        <v>1</v>
      </c>
      <c r="EI51" s="5">
        <f t="shared" si="57"/>
        <v>0</v>
      </c>
      <c r="EJ51" s="5">
        <f t="shared" si="57"/>
        <v>0</v>
      </c>
      <c r="EK51" s="14" t="s">
        <v>10</v>
      </c>
      <c r="EL51" s="5">
        <f t="shared" si="57"/>
        <v>0</v>
      </c>
      <c r="EM51" s="5">
        <f t="shared" si="57"/>
        <v>0</v>
      </c>
      <c r="EN51" s="5">
        <f t="shared" si="57"/>
        <v>0</v>
      </c>
      <c r="EO51" s="5">
        <f t="shared" si="57"/>
        <v>0</v>
      </c>
      <c r="EP51" s="5">
        <f t="shared" si="57"/>
        <v>0</v>
      </c>
      <c r="EQ51" s="5">
        <f t="shared" si="57"/>
        <v>0</v>
      </c>
      <c r="ER51" s="5">
        <f t="shared" si="57"/>
        <v>0</v>
      </c>
      <c r="ES51" s="5">
        <f t="shared" si="57"/>
        <v>0</v>
      </c>
      <c r="ET51" s="5">
        <f t="shared" si="57"/>
        <v>0</v>
      </c>
      <c r="EU51" s="5">
        <f t="shared" si="57"/>
        <v>1</v>
      </c>
      <c r="EV51" s="5">
        <f t="shared" si="57"/>
        <v>0</v>
      </c>
      <c r="EW51" s="5">
        <f t="shared" si="57"/>
        <v>0</v>
      </c>
      <c r="EX51" s="5">
        <f t="shared" si="57"/>
        <v>0</v>
      </c>
      <c r="EY51" s="5">
        <f t="shared" si="57"/>
        <v>0</v>
      </c>
      <c r="EZ51" s="5">
        <f t="shared" si="57"/>
        <v>0</v>
      </c>
      <c r="FA51" s="5">
        <f t="shared" si="57"/>
        <v>0</v>
      </c>
    </row>
    <row r="52" spans="1:157" x14ac:dyDescent="0.25">
      <c r="A52" s="5" t="str">
        <f t="shared" si="6"/>
        <v>mc23_for_xlsx</v>
      </c>
      <c r="B52" s="14" t="s">
        <v>10</v>
      </c>
      <c r="C52" s="14" t="s">
        <v>10</v>
      </c>
      <c r="D52" s="14" t="s">
        <v>10</v>
      </c>
      <c r="E52" s="14" t="s">
        <v>10</v>
      </c>
      <c r="F52" s="14" t="s">
        <v>10</v>
      </c>
      <c r="G52" s="14" t="s">
        <v>10</v>
      </c>
      <c r="H52" s="5">
        <f t="shared" si="56"/>
        <v>1</v>
      </c>
      <c r="I52" s="5">
        <f t="shared" si="56"/>
        <v>1</v>
      </c>
      <c r="J52" s="5">
        <f t="shared" si="56"/>
        <v>1</v>
      </c>
      <c r="K52" s="5">
        <f t="shared" si="56"/>
        <v>1</v>
      </c>
      <c r="L52" s="5">
        <f t="shared" si="56"/>
        <v>1</v>
      </c>
      <c r="M52" s="5">
        <f t="shared" si="56"/>
        <v>0</v>
      </c>
      <c r="N52" s="5">
        <f t="shared" si="56"/>
        <v>1</v>
      </c>
      <c r="O52" s="5">
        <f t="shared" si="56"/>
        <v>1</v>
      </c>
      <c r="P52" s="5">
        <f t="shared" si="56"/>
        <v>1</v>
      </c>
      <c r="Q52" s="5">
        <f t="shared" si="56"/>
        <v>1</v>
      </c>
      <c r="R52" s="5">
        <f t="shared" si="56"/>
        <v>1</v>
      </c>
      <c r="S52" s="5">
        <f t="shared" si="56"/>
        <v>1</v>
      </c>
      <c r="T52" s="5">
        <f t="shared" si="56"/>
        <v>1</v>
      </c>
      <c r="U52" s="5">
        <f t="shared" si="56"/>
        <v>1</v>
      </c>
      <c r="V52" s="14" t="s">
        <v>10</v>
      </c>
      <c r="W52" s="5">
        <f t="shared" si="56"/>
        <v>1</v>
      </c>
      <c r="X52" s="5">
        <f t="shared" si="56"/>
        <v>1</v>
      </c>
      <c r="Y52" s="5">
        <f t="shared" si="56"/>
        <v>1</v>
      </c>
      <c r="Z52" s="5">
        <f t="shared" si="56"/>
        <v>1</v>
      </c>
      <c r="AA52" s="5">
        <f t="shared" si="56"/>
        <v>1</v>
      </c>
      <c r="AB52" s="5">
        <f t="shared" si="56"/>
        <v>1</v>
      </c>
      <c r="AC52" s="5">
        <f t="shared" si="56"/>
        <v>1</v>
      </c>
      <c r="AD52" s="5">
        <f t="shared" si="56"/>
        <v>1</v>
      </c>
      <c r="AE52" s="5">
        <f t="shared" si="56"/>
        <v>1</v>
      </c>
      <c r="AF52" s="5">
        <f t="shared" si="56"/>
        <v>1</v>
      </c>
      <c r="AG52" s="5">
        <f t="shared" si="56"/>
        <v>1</v>
      </c>
      <c r="AH52" s="5">
        <f t="shared" si="56"/>
        <v>1</v>
      </c>
      <c r="AI52" s="5">
        <f t="shared" si="56"/>
        <v>1</v>
      </c>
      <c r="AJ52" s="5">
        <f t="shared" si="56"/>
        <v>0</v>
      </c>
      <c r="AK52" s="5">
        <f t="shared" si="56"/>
        <v>1</v>
      </c>
      <c r="AL52" s="5">
        <f t="shared" si="56"/>
        <v>1</v>
      </c>
      <c r="AM52" s="5">
        <f t="shared" si="56"/>
        <v>1</v>
      </c>
      <c r="AN52" s="5">
        <f t="shared" si="56"/>
        <v>0</v>
      </c>
      <c r="AO52" s="5">
        <f t="shared" si="56"/>
        <v>1</v>
      </c>
      <c r="AP52" s="5">
        <f t="shared" si="56"/>
        <v>1</v>
      </c>
      <c r="AQ52" s="5">
        <f t="shared" si="56"/>
        <v>1</v>
      </c>
      <c r="AR52" s="5">
        <f t="shared" si="56"/>
        <v>1</v>
      </c>
      <c r="AS52" s="5">
        <f t="shared" si="56"/>
        <v>1</v>
      </c>
      <c r="AT52" s="5">
        <f t="shared" si="56"/>
        <v>1</v>
      </c>
      <c r="AU52" s="5">
        <f t="shared" si="56"/>
        <v>1</v>
      </c>
      <c r="AV52" s="5">
        <f t="shared" si="56"/>
        <v>1</v>
      </c>
      <c r="AW52" s="5">
        <f t="shared" si="56"/>
        <v>1</v>
      </c>
      <c r="AX52" s="5">
        <f t="shared" si="56"/>
        <v>1</v>
      </c>
      <c r="AY52" s="5">
        <f t="shared" si="56"/>
        <v>1</v>
      </c>
      <c r="AZ52" s="5">
        <f t="shared" si="56"/>
        <v>1</v>
      </c>
      <c r="BA52" s="5">
        <f t="shared" si="56"/>
        <v>1</v>
      </c>
      <c r="BB52" s="5">
        <f t="shared" si="56"/>
        <v>1</v>
      </c>
      <c r="BC52" s="5">
        <f t="shared" si="56"/>
        <v>0</v>
      </c>
      <c r="BD52" s="5">
        <f t="shared" si="56"/>
        <v>1</v>
      </c>
      <c r="BE52" s="5">
        <f t="shared" si="56"/>
        <v>0</v>
      </c>
      <c r="BF52" s="5">
        <f t="shared" si="56"/>
        <v>1</v>
      </c>
      <c r="BG52" s="5">
        <f t="shared" si="56"/>
        <v>1</v>
      </c>
      <c r="BH52" s="5">
        <f t="shared" si="56"/>
        <v>1</v>
      </c>
      <c r="BI52" s="5">
        <f t="shared" si="56"/>
        <v>1</v>
      </c>
      <c r="BJ52" s="5">
        <f t="shared" si="56"/>
        <v>1</v>
      </c>
      <c r="BK52" s="5">
        <f t="shared" si="56"/>
        <v>1</v>
      </c>
      <c r="BL52" s="5">
        <f t="shared" si="56"/>
        <v>1</v>
      </c>
      <c r="BM52" s="5">
        <f t="shared" si="56"/>
        <v>1</v>
      </c>
      <c r="BN52" s="5">
        <f t="shared" si="56"/>
        <v>1</v>
      </c>
      <c r="BO52" s="5">
        <f t="shared" si="56"/>
        <v>1</v>
      </c>
      <c r="BP52" s="5">
        <f t="shared" si="56"/>
        <v>1</v>
      </c>
      <c r="BQ52" s="5">
        <f t="shared" si="56"/>
        <v>1</v>
      </c>
      <c r="BR52" s="5">
        <f t="shared" si="56"/>
        <v>1</v>
      </c>
      <c r="BS52" s="5">
        <f t="shared" si="56"/>
        <v>1</v>
      </c>
      <c r="BT52" s="5">
        <f t="shared" si="55"/>
        <v>1</v>
      </c>
      <c r="BU52" s="5">
        <f t="shared" si="55"/>
        <v>1</v>
      </c>
      <c r="BV52" s="5">
        <f t="shared" si="55"/>
        <v>1</v>
      </c>
      <c r="BW52" s="5">
        <f t="shared" si="55"/>
        <v>1</v>
      </c>
      <c r="BX52" s="5">
        <f t="shared" si="55"/>
        <v>1</v>
      </c>
      <c r="BY52" s="5">
        <f t="shared" si="55"/>
        <v>1</v>
      </c>
      <c r="BZ52" s="5">
        <f t="shared" si="55"/>
        <v>1</v>
      </c>
      <c r="CA52" s="5">
        <f t="shared" si="55"/>
        <v>1</v>
      </c>
      <c r="CB52" s="5">
        <f t="shared" si="55"/>
        <v>1</v>
      </c>
      <c r="CC52" s="5">
        <f t="shared" si="55"/>
        <v>0</v>
      </c>
      <c r="CD52" s="5">
        <f t="shared" si="55"/>
        <v>1</v>
      </c>
      <c r="CE52" s="5">
        <f t="shared" si="55"/>
        <v>1</v>
      </c>
      <c r="CF52" s="5">
        <f t="shared" si="55"/>
        <v>1</v>
      </c>
      <c r="CG52" s="5">
        <f t="shared" si="55"/>
        <v>0</v>
      </c>
      <c r="CH52" s="5">
        <f t="shared" si="55"/>
        <v>1</v>
      </c>
      <c r="CI52" s="5">
        <f t="shared" si="55"/>
        <v>0</v>
      </c>
      <c r="CJ52" s="5">
        <f t="shared" si="55"/>
        <v>0</v>
      </c>
      <c r="CK52" s="5">
        <f t="shared" si="55"/>
        <v>1</v>
      </c>
      <c r="CL52" s="5">
        <f t="shared" si="55"/>
        <v>1</v>
      </c>
      <c r="CM52" s="5">
        <f t="shared" si="54"/>
        <v>1</v>
      </c>
      <c r="CN52" s="5">
        <f t="shared" si="54"/>
        <v>1</v>
      </c>
      <c r="CO52" s="5">
        <f t="shared" si="54"/>
        <v>0</v>
      </c>
      <c r="CP52" s="5">
        <f t="shared" si="54"/>
        <v>1</v>
      </c>
      <c r="CQ52" s="5">
        <f t="shared" si="54"/>
        <v>1</v>
      </c>
      <c r="CR52" s="5">
        <f t="shared" si="54"/>
        <v>1</v>
      </c>
      <c r="CS52" s="5">
        <f t="shared" si="54"/>
        <v>0</v>
      </c>
      <c r="CT52" s="5">
        <f t="shared" si="54"/>
        <v>1</v>
      </c>
      <c r="CU52" s="5">
        <f t="shared" si="54"/>
        <v>1</v>
      </c>
      <c r="CV52" s="5">
        <f t="shared" si="54"/>
        <v>1</v>
      </c>
      <c r="CW52" s="5">
        <f t="shared" si="54"/>
        <v>0</v>
      </c>
      <c r="CX52" s="5">
        <f t="shared" si="54"/>
        <v>0</v>
      </c>
      <c r="CY52" s="14" t="s">
        <v>10</v>
      </c>
      <c r="CZ52" s="14" t="s">
        <v>10</v>
      </c>
      <c r="DA52" s="5">
        <f t="shared" si="54"/>
        <v>1</v>
      </c>
      <c r="DB52" s="5">
        <f t="shared" si="54"/>
        <v>1</v>
      </c>
      <c r="DC52" s="5">
        <f t="shared" si="54"/>
        <v>1</v>
      </c>
      <c r="DD52" s="5">
        <f t="shared" si="54"/>
        <v>1</v>
      </c>
      <c r="DE52" s="5">
        <f t="shared" si="54"/>
        <v>1</v>
      </c>
      <c r="DF52" s="5">
        <f t="shared" si="54"/>
        <v>1</v>
      </c>
      <c r="DG52" s="5">
        <f t="shared" si="54"/>
        <v>1</v>
      </c>
      <c r="DH52" s="5">
        <f t="shared" si="54"/>
        <v>1</v>
      </c>
      <c r="DI52" s="5">
        <f t="shared" si="54"/>
        <v>1</v>
      </c>
      <c r="DJ52" s="5">
        <f t="shared" si="54"/>
        <v>1</v>
      </c>
      <c r="DK52" s="5">
        <f t="shared" si="54"/>
        <v>1</v>
      </c>
      <c r="DL52" s="5">
        <f t="shared" si="54"/>
        <v>1</v>
      </c>
      <c r="DM52" s="5">
        <f t="shared" si="54"/>
        <v>1</v>
      </c>
      <c r="DN52" s="5">
        <f t="shared" si="54"/>
        <v>1</v>
      </c>
      <c r="DO52" s="5">
        <f t="shared" si="54"/>
        <v>1</v>
      </c>
      <c r="DP52" s="5">
        <f t="shared" si="54"/>
        <v>1</v>
      </c>
      <c r="DQ52" s="5">
        <f t="shared" si="54"/>
        <v>1</v>
      </c>
      <c r="DR52" s="5">
        <f t="shared" si="54"/>
        <v>1</v>
      </c>
      <c r="DS52" s="5">
        <f t="shared" si="54"/>
        <v>0</v>
      </c>
      <c r="DT52" s="5">
        <f t="shared" si="54"/>
        <v>1</v>
      </c>
      <c r="DU52" s="5">
        <f t="shared" si="54"/>
        <v>1</v>
      </c>
      <c r="DV52" s="5">
        <f t="shared" si="54"/>
        <v>1</v>
      </c>
      <c r="DW52" s="5">
        <f t="shared" si="54"/>
        <v>1</v>
      </c>
      <c r="DX52" s="5">
        <f t="shared" si="54"/>
        <v>1</v>
      </c>
      <c r="DY52" s="5">
        <f t="shared" si="54"/>
        <v>1</v>
      </c>
      <c r="DZ52" s="5">
        <f t="shared" si="57"/>
        <v>1</v>
      </c>
      <c r="EA52" s="5">
        <f t="shared" si="57"/>
        <v>1</v>
      </c>
      <c r="EB52" s="5">
        <f t="shared" si="57"/>
        <v>1</v>
      </c>
      <c r="EC52" s="5">
        <f t="shared" si="57"/>
        <v>1</v>
      </c>
      <c r="ED52" s="5">
        <f t="shared" si="57"/>
        <v>1</v>
      </c>
      <c r="EE52" s="5">
        <f t="shared" si="57"/>
        <v>1</v>
      </c>
      <c r="EF52" s="5">
        <f t="shared" si="57"/>
        <v>1</v>
      </c>
      <c r="EG52" s="14" t="s">
        <v>10</v>
      </c>
      <c r="EH52" s="5">
        <f t="shared" si="57"/>
        <v>1</v>
      </c>
      <c r="EI52" s="5">
        <f t="shared" si="57"/>
        <v>1</v>
      </c>
      <c r="EJ52" s="5">
        <f t="shared" si="57"/>
        <v>0</v>
      </c>
      <c r="EK52" s="14" t="s">
        <v>10</v>
      </c>
      <c r="EL52" s="5">
        <f t="shared" si="57"/>
        <v>1</v>
      </c>
      <c r="EM52" s="5">
        <f t="shared" si="57"/>
        <v>0</v>
      </c>
      <c r="EN52" s="5">
        <f t="shared" si="57"/>
        <v>1</v>
      </c>
      <c r="EO52" s="5">
        <f t="shared" si="57"/>
        <v>0</v>
      </c>
      <c r="EP52" s="5">
        <f t="shared" si="57"/>
        <v>1</v>
      </c>
      <c r="EQ52" s="5">
        <f t="shared" si="57"/>
        <v>0</v>
      </c>
      <c r="ER52" s="5">
        <f t="shared" si="57"/>
        <v>1</v>
      </c>
      <c r="ES52" s="5">
        <f t="shared" si="57"/>
        <v>1</v>
      </c>
      <c r="ET52" s="5">
        <f t="shared" si="57"/>
        <v>1</v>
      </c>
      <c r="EU52" s="5">
        <f t="shared" si="57"/>
        <v>1</v>
      </c>
      <c r="EV52" s="5">
        <f t="shared" si="57"/>
        <v>1</v>
      </c>
      <c r="EW52" s="5">
        <f t="shared" si="57"/>
        <v>0</v>
      </c>
      <c r="EX52" s="5">
        <f t="shared" si="57"/>
        <v>1</v>
      </c>
      <c r="EY52" s="5">
        <f t="shared" si="57"/>
        <v>1</v>
      </c>
      <c r="EZ52" s="5">
        <f t="shared" si="57"/>
        <v>1</v>
      </c>
      <c r="FA52" s="5">
        <f t="shared" si="57"/>
        <v>1</v>
      </c>
    </row>
    <row r="53" spans="1:157" x14ac:dyDescent="0.25">
      <c r="A53" s="5" t="str">
        <f t="shared" si="6"/>
        <v>mc24_for_xlsx</v>
      </c>
      <c r="B53" s="14" t="s">
        <v>10</v>
      </c>
      <c r="C53" s="14" t="s">
        <v>10</v>
      </c>
      <c r="D53" s="14" t="s">
        <v>10</v>
      </c>
      <c r="E53" s="14" t="s">
        <v>10</v>
      </c>
      <c r="F53" s="14" t="s">
        <v>10</v>
      </c>
      <c r="G53" s="14" t="s">
        <v>10</v>
      </c>
      <c r="H53" s="5">
        <f t="shared" si="56"/>
        <v>1</v>
      </c>
      <c r="I53" s="5">
        <f t="shared" si="56"/>
        <v>0</v>
      </c>
      <c r="J53" s="5">
        <f t="shared" si="56"/>
        <v>0</v>
      </c>
      <c r="K53" s="5">
        <f t="shared" si="56"/>
        <v>0</v>
      </c>
      <c r="L53" s="5">
        <f t="shared" si="56"/>
        <v>0</v>
      </c>
      <c r="M53" s="5">
        <f t="shared" si="56"/>
        <v>0</v>
      </c>
      <c r="N53" s="5">
        <f t="shared" si="56"/>
        <v>0</v>
      </c>
      <c r="O53" s="5">
        <f t="shared" si="56"/>
        <v>1</v>
      </c>
      <c r="P53" s="5">
        <f t="shared" si="56"/>
        <v>0</v>
      </c>
      <c r="Q53" s="5">
        <f t="shared" si="56"/>
        <v>1</v>
      </c>
      <c r="R53" s="5">
        <f t="shared" si="56"/>
        <v>0</v>
      </c>
      <c r="S53" s="5">
        <f t="shared" si="56"/>
        <v>0</v>
      </c>
      <c r="T53" s="5">
        <f t="shared" si="56"/>
        <v>1</v>
      </c>
      <c r="U53" s="5">
        <f t="shared" ref="U53:CF56" si="58">IF(U25=".",".",U25-1)</f>
        <v>0</v>
      </c>
      <c r="V53" s="14" t="s">
        <v>10</v>
      </c>
      <c r="W53" s="5">
        <f t="shared" si="58"/>
        <v>0</v>
      </c>
      <c r="X53" s="5">
        <f t="shared" si="58"/>
        <v>0</v>
      </c>
      <c r="Y53" s="5">
        <f t="shared" si="58"/>
        <v>0</v>
      </c>
      <c r="Z53" s="5">
        <f t="shared" si="58"/>
        <v>0</v>
      </c>
      <c r="AA53" s="5">
        <f t="shared" si="58"/>
        <v>0</v>
      </c>
      <c r="AB53" s="5">
        <f t="shared" si="58"/>
        <v>1</v>
      </c>
      <c r="AC53" s="5">
        <f t="shared" si="58"/>
        <v>0</v>
      </c>
      <c r="AD53" s="5">
        <f t="shared" si="58"/>
        <v>0</v>
      </c>
      <c r="AE53" s="5">
        <f t="shared" si="58"/>
        <v>0</v>
      </c>
      <c r="AF53" s="5">
        <f t="shared" si="58"/>
        <v>0</v>
      </c>
      <c r="AG53" s="5">
        <f t="shared" si="58"/>
        <v>0</v>
      </c>
      <c r="AH53" s="5">
        <f t="shared" si="58"/>
        <v>0</v>
      </c>
      <c r="AI53" s="5">
        <f t="shared" si="58"/>
        <v>0</v>
      </c>
      <c r="AJ53" s="5">
        <f t="shared" si="58"/>
        <v>0</v>
      </c>
      <c r="AK53" s="5">
        <f t="shared" si="58"/>
        <v>0</v>
      </c>
      <c r="AL53" s="5">
        <f t="shared" si="58"/>
        <v>0</v>
      </c>
      <c r="AM53" s="5">
        <f t="shared" si="58"/>
        <v>0</v>
      </c>
      <c r="AN53" s="5">
        <f t="shared" si="58"/>
        <v>0</v>
      </c>
      <c r="AO53" s="5">
        <f t="shared" si="58"/>
        <v>0</v>
      </c>
      <c r="AP53" s="5">
        <f t="shared" si="58"/>
        <v>0</v>
      </c>
      <c r="AQ53" s="5">
        <f t="shared" si="58"/>
        <v>0</v>
      </c>
      <c r="AR53" s="5">
        <f t="shared" si="58"/>
        <v>0</v>
      </c>
      <c r="AS53" s="5">
        <f t="shared" si="58"/>
        <v>0</v>
      </c>
      <c r="AT53" s="5">
        <f t="shared" si="58"/>
        <v>0</v>
      </c>
      <c r="AU53" s="5">
        <f t="shared" si="58"/>
        <v>0</v>
      </c>
      <c r="AV53" s="5">
        <f t="shared" si="58"/>
        <v>0</v>
      </c>
      <c r="AW53" s="5">
        <f t="shared" si="58"/>
        <v>0</v>
      </c>
      <c r="AX53" s="5">
        <f t="shared" si="58"/>
        <v>0</v>
      </c>
      <c r="AY53" s="5">
        <f t="shared" si="58"/>
        <v>1</v>
      </c>
      <c r="AZ53" s="5">
        <f t="shared" si="58"/>
        <v>0</v>
      </c>
      <c r="BA53" s="5">
        <f t="shared" si="58"/>
        <v>0</v>
      </c>
      <c r="BB53" s="5">
        <f t="shared" si="58"/>
        <v>0</v>
      </c>
      <c r="BC53" s="5">
        <f t="shared" si="58"/>
        <v>0</v>
      </c>
      <c r="BD53" s="5">
        <f t="shared" si="58"/>
        <v>0</v>
      </c>
      <c r="BE53" s="5">
        <f t="shared" si="58"/>
        <v>0</v>
      </c>
      <c r="BF53" s="5">
        <f t="shared" si="58"/>
        <v>0</v>
      </c>
      <c r="BG53" s="5">
        <f t="shared" si="58"/>
        <v>0</v>
      </c>
      <c r="BH53" s="5">
        <f t="shared" si="58"/>
        <v>0</v>
      </c>
      <c r="BI53" s="5">
        <f t="shared" si="58"/>
        <v>0</v>
      </c>
      <c r="BJ53" s="5">
        <f t="shared" si="58"/>
        <v>0</v>
      </c>
      <c r="BK53" s="5">
        <f t="shared" si="58"/>
        <v>0</v>
      </c>
      <c r="BL53" s="5">
        <f t="shared" si="58"/>
        <v>0</v>
      </c>
      <c r="BM53" s="5">
        <f t="shared" si="58"/>
        <v>0</v>
      </c>
      <c r="BN53" s="5">
        <f t="shared" si="58"/>
        <v>0</v>
      </c>
      <c r="BO53" s="5">
        <f t="shared" si="58"/>
        <v>0</v>
      </c>
      <c r="BP53" s="5">
        <f t="shared" si="58"/>
        <v>0</v>
      </c>
      <c r="BQ53" s="5">
        <f t="shared" si="58"/>
        <v>0</v>
      </c>
      <c r="BR53" s="5">
        <f t="shared" si="58"/>
        <v>0</v>
      </c>
      <c r="BS53" s="5">
        <f t="shared" si="58"/>
        <v>0</v>
      </c>
      <c r="BT53" s="5">
        <f t="shared" si="58"/>
        <v>0</v>
      </c>
      <c r="BU53" s="5">
        <f t="shared" si="58"/>
        <v>0</v>
      </c>
      <c r="BV53" s="5">
        <f t="shared" si="58"/>
        <v>0</v>
      </c>
      <c r="BW53" s="5">
        <f t="shared" si="58"/>
        <v>0</v>
      </c>
      <c r="BX53" s="5">
        <f t="shared" si="58"/>
        <v>0</v>
      </c>
      <c r="BY53" s="5">
        <f t="shared" si="58"/>
        <v>0</v>
      </c>
      <c r="BZ53" s="5">
        <f t="shared" si="58"/>
        <v>0</v>
      </c>
      <c r="CA53" s="5">
        <f t="shared" si="58"/>
        <v>0</v>
      </c>
      <c r="CB53" s="5">
        <f t="shared" si="58"/>
        <v>0</v>
      </c>
      <c r="CC53" s="5">
        <f t="shared" si="58"/>
        <v>0</v>
      </c>
      <c r="CD53" s="5">
        <f t="shared" si="58"/>
        <v>0</v>
      </c>
      <c r="CE53" s="5">
        <f t="shared" si="58"/>
        <v>0</v>
      </c>
      <c r="CF53" s="5">
        <f t="shared" si="58"/>
        <v>0</v>
      </c>
      <c r="CG53" s="5">
        <f t="shared" si="55"/>
        <v>0</v>
      </c>
      <c r="CH53" s="5">
        <f t="shared" si="55"/>
        <v>0</v>
      </c>
      <c r="CI53" s="5">
        <f t="shared" si="55"/>
        <v>0</v>
      </c>
      <c r="CJ53" s="5">
        <f t="shared" si="55"/>
        <v>0</v>
      </c>
      <c r="CK53" s="5">
        <f t="shared" si="55"/>
        <v>0</v>
      </c>
      <c r="CL53" s="5">
        <f t="shared" si="55"/>
        <v>0</v>
      </c>
      <c r="CM53" s="5">
        <f t="shared" si="54"/>
        <v>0</v>
      </c>
      <c r="CN53" s="5">
        <f t="shared" si="54"/>
        <v>0</v>
      </c>
      <c r="CO53" s="5">
        <f t="shared" si="54"/>
        <v>1</v>
      </c>
      <c r="CP53" s="5">
        <f t="shared" si="54"/>
        <v>0</v>
      </c>
      <c r="CQ53" s="5">
        <f t="shared" si="54"/>
        <v>0</v>
      </c>
      <c r="CR53" s="5">
        <f t="shared" si="54"/>
        <v>0</v>
      </c>
      <c r="CS53" s="5">
        <f t="shared" si="54"/>
        <v>0</v>
      </c>
      <c r="CT53" s="5">
        <f t="shared" si="54"/>
        <v>0</v>
      </c>
      <c r="CU53" s="5">
        <f t="shared" ref="CU53:DY53" si="59">IF(CU25=".",".",CU25-1)</f>
        <v>0</v>
      </c>
      <c r="CV53" s="5">
        <f t="shared" si="59"/>
        <v>1</v>
      </c>
      <c r="CW53" s="5">
        <f t="shared" si="59"/>
        <v>1</v>
      </c>
      <c r="CX53" s="5">
        <f t="shared" si="59"/>
        <v>0</v>
      </c>
      <c r="CY53" s="14" t="s">
        <v>10</v>
      </c>
      <c r="CZ53" s="14" t="s">
        <v>10</v>
      </c>
      <c r="DA53" s="5">
        <f t="shared" si="59"/>
        <v>1</v>
      </c>
      <c r="DB53" s="5">
        <f t="shared" si="59"/>
        <v>0</v>
      </c>
      <c r="DC53" s="5">
        <f t="shared" si="59"/>
        <v>1</v>
      </c>
      <c r="DD53" s="5">
        <f t="shared" si="59"/>
        <v>0</v>
      </c>
      <c r="DE53" s="5">
        <f t="shared" si="59"/>
        <v>0</v>
      </c>
      <c r="DF53" s="5">
        <f t="shared" si="59"/>
        <v>0</v>
      </c>
      <c r="DG53" s="5">
        <f t="shared" si="59"/>
        <v>0</v>
      </c>
      <c r="DH53" s="5">
        <f t="shared" si="59"/>
        <v>0</v>
      </c>
      <c r="DI53" s="5">
        <f t="shared" si="59"/>
        <v>0</v>
      </c>
      <c r="DJ53" s="5">
        <f t="shared" si="59"/>
        <v>0</v>
      </c>
      <c r="DK53" s="5">
        <f t="shared" si="59"/>
        <v>0</v>
      </c>
      <c r="DL53" s="5">
        <f t="shared" si="59"/>
        <v>0</v>
      </c>
      <c r="DM53" s="5">
        <f t="shared" si="59"/>
        <v>0</v>
      </c>
      <c r="DN53" s="5">
        <f t="shared" si="59"/>
        <v>0</v>
      </c>
      <c r="DO53" s="5">
        <f t="shared" si="59"/>
        <v>0</v>
      </c>
      <c r="DP53" s="5">
        <f t="shared" si="59"/>
        <v>0</v>
      </c>
      <c r="DQ53" s="5">
        <f t="shared" si="59"/>
        <v>0</v>
      </c>
      <c r="DR53" s="5">
        <f t="shared" si="59"/>
        <v>0</v>
      </c>
      <c r="DS53" s="5">
        <f t="shared" si="59"/>
        <v>0</v>
      </c>
      <c r="DT53" s="5">
        <f t="shared" si="59"/>
        <v>0</v>
      </c>
      <c r="DU53" s="5">
        <f t="shared" si="59"/>
        <v>0</v>
      </c>
      <c r="DV53" s="5">
        <f t="shared" si="59"/>
        <v>0</v>
      </c>
      <c r="DW53" s="5">
        <f t="shared" si="59"/>
        <v>0</v>
      </c>
      <c r="DX53" s="5">
        <f t="shared" si="59"/>
        <v>0</v>
      </c>
      <c r="DY53" s="5">
        <f t="shared" si="59"/>
        <v>0</v>
      </c>
      <c r="DZ53" s="5">
        <f t="shared" si="57"/>
        <v>0</v>
      </c>
      <c r="EA53" s="5">
        <f t="shared" si="57"/>
        <v>0</v>
      </c>
      <c r="EB53" s="5">
        <f t="shared" si="57"/>
        <v>0</v>
      </c>
      <c r="EC53" s="5">
        <f t="shared" si="57"/>
        <v>0</v>
      </c>
      <c r="ED53" s="5">
        <f t="shared" si="57"/>
        <v>0</v>
      </c>
      <c r="EE53" s="5">
        <f t="shared" si="57"/>
        <v>0</v>
      </c>
      <c r="EF53" s="5">
        <f t="shared" si="57"/>
        <v>0</v>
      </c>
      <c r="EG53" s="14" t="s">
        <v>10</v>
      </c>
      <c r="EH53" s="5">
        <f t="shared" si="57"/>
        <v>1</v>
      </c>
      <c r="EI53" s="5">
        <f t="shared" si="57"/>
        <v>0</v>
      </c>
      <c r="EJ53" s="5">
        <f t="shared" si="57"/>
        <v>0</v>
      </c>
      <c r="EK53" s="14" t="s">
        <v>10</v>
      </c>
      <c r="EL53" s="5">
        <f t="shared" si="57"/>
        <v>0</v>
      </c>
      <c r="EM53" s="5">
        <f t="shared" si="57"/>
        <v>0</v>
      </c>
      <c r="EN53" s="5">
        <f t="shared" si="57"/>
        <v>0</v>
      </c>
      <c r="EO53" s="5">
        <f t="shared" si="57"/>
        <v>0</v>
      </c>
      <c r="EP53" s="5">
        <f t="shared" si="57"/>
        <v>0</v>
      </c>
      <c r="EQ53" s="5">
        <f t="shared" si="57"/>
        <v>0</v>
      </c>
      <c r="ER53" s="5">
        <f t="shared" si="57"/>
        <v>0</v>
      </c>
      <c r="ES53" s="5">
        <f t="shared" si="57"/>
        <v>0</v>
      </c>
      <c r="ET53" s="5">
        <f t="shared" si="57"/>
        <v>0</v>
      </c>
      <c r="EU53" s="5">
        <f t="shared" si="57"/>
        <v>1</v>
      </c>
      <c r="EV53" s="5">
        <f t="shared" si="57"/>
        <v>0</v>
      </c>
      <c r="EW53" s="5">
        <f t="shared" si="57"/>
        <v>0</v>
      </c>
      <c r="EX53" s="5">
        <f t="shared" si="57"/>
        <v>0</v>
      </c>
      <c r="EY53" s="5">
        <f t="shared" si="57"/>
        <v>0</v>
      </c>
      <c r="EZ53" s="5">
        <f t="shared" si="57"/>
        <v>0</v>
      </c>
      <c r="FA53" s="5">
        <f t="shared" si="57"/>
        <v>0</v>
      </c>
    </row>
    <row r="54" spans="1:157" x14ac:dyDescent="0.25">
      <c r="A54" s="5" t="str">
        <f t="shared" si="6"/>
        <v>mc25_for_xlsx</v>
      </c>
      <c r="B54" s="14" t="s">
        <v>10</v>
      </c>
      <c r="C54" s="14" t="s">
        <v>10</v>
      </c>
      <c r="D54" s="14" t="s">
        <v>10</v>
      </c>
      <c r="E54" s="14" t="s">
        <v>10</v>
      </c>
      <c r="F54" s="14" t="s">
        <v>10</v>
      </c>
      <c r="G54" s="14" t="s">
        <v>10</v>
      </c>
      <c r="H54" s="5">
        <f t="shared" ref="H54:BS56" si="60">IF(H26=".",".",H26-1)</f>
        <v>1</v>
      </c>
      <c r="I54" s="5">
        <f t="shared" si="60"/>
        <v>1</v>
      </c>
      <c r="J54" s="5">
        <f t="shared" si="60"/>
        <v>1</v>
      </c>
      <c r="K54" s="5">
        <f t="shared" si="60"/>
        <v>1</v>
      </c>
      <c r="L54" s="5">
        <f t="shared" si="60"/>
        <v>0</v>
      </c>
      <c r="M54" s="5">
        <f t="shared" si="60"/>
        <v>0</v>
      </c>
      <c r="N54" s="5">
        <f t="shared" si="60"/>
        <v>1</v>
      </c>
      <c r="O54" s="5">
        <f t="shared" si="60"/>
        <v>1</v>
      </c>
      <c r="P54" s="5">
        <f t="shared" si="60"/>
        <v>1</v>
      </c>
      <c r="Q54" s="5">
        <f t="shared" si="60"/>
        <v>1</v>
      </c>
      <c r="R54" s="5">
        <f t="shared" si="60"/>
        <v>1</v>
      </c>
      <c r="S54" s="5">
        <f t="shared" si="60"/>
        <v>1</v>
      </c>
      <c r="T54" s="5">
        <f t="shared" si="60"/>
        <v>1</v>
      </c>
      <c r="U54" s="5">
        <f t="shared" si="60"/>
        <v>1</v>
      </c>
      <c r="V54" s="14" t="s">
        <v>10</v>
      </c>
      <c r="W54" s="5">
        <f t="shared" si="60"/>
        <v>0</v>
      </c>
      <c r="X54" s="5">
        <f t="shared" si="60"/>
        <v>0</v>
      </c>
      <c r="Y54" s="5">
        <f t="shared" si="60"/>
        <v>1</v>
      </c>
      <c r="Z54" s="5">
        <f t="shared" si="60"/>
        <v>1</v>
      </c>
      <c r="AA54" s="5">
        <f t="shared" si="60"/>
        <v>1</v>
      </c>
      <c r="AB54" s="5">
        <f t="shared" si="60"/>
        <v>1</v>
      </c>
      <c r="AC54" s="5">
        <f t="shared" si="60"/>
        <v>1</v>
      </c>
      <c r="AD54" s="5">
        <f t="shared" si="60"/>
        <v>1</v>
      </c>
      <c r="AE54" s="5">
        <f t="shared" si="60"/>
        <v>1</v>
      </c>
      <c r="AF54" s="5">
        <f t="shared" si="60"/>
        <v>1</v>
      </c>
      <c r="AG54" s="5">
        <f t="shared" si="60"/>
        <v>0</v>
      </c>
      <c r="AH54" s="5">
        <f t="shared" si="60"/>
        <v>1</v>
      </c>
      <c r="AI54" s="5">
        <f t="shared" si="60"/>
        <v>1</v>
      </c>
      <c r="AJ54" s="5">
        <f t="shared" si="60"/>
        <v>0</v>
      </c>
      <c r="AK54" s="5">
        <f t="shared" si="60"/>
        <v>0</v>
      </c>
      <c r="AL54" s="5">
        <f t="shared" si="60"/>
        <v>1</v>
      </c>
      <c r="AM54" s="5">
        <f t="shared" si="60"/>
        <v>1</v>
      </c>
      <c r="AN54" s="5">
        <f t="shared" si="60"/>
        <v>0</v>
      </c>
      <c r="AO54" s="5">
        <f t="shared" si="60"/>
        <v>0</v>
      </c>
      <c r="AP54" s="5">
        <f t="shared" si="60"/>
        <v>1</v>
      </c>
      <c r="AQ54" s="5">
        <f t="shared" si="60"/>
        <v>1</v>
      </c>
      <c r="AR54" s="5">
        <f t="shared" si="60"/>
        <v>1</v>
      </c>
      <c r="AS54" s="5">
        <f t="shared" si="60"/>
        <v>1</v>
      </c>
      <c r="AT54" s="5">
        <f t="shared" si="60"/>
        <v>1</v>
      </c>
      <c r="AU54" s="5">
        <f t="shared" si="60"/>
        <v>1</v>
      </c>
      <c r="AV54" s="5">
        <f t="shared" si="60"/>
        <v>1</v>
      </c>
      <c r="AW54" s="5">
        <f t="shared" si="60"/>
        <v>1</v>
      </c>
      <c r="AX54" s="5">
        <f t="shared" si="60"/>
        <v>1</v>
      </c>
      <c r="AY54" s="5">
        <f t="shared" si="60"/>
        <v>1</v>
      </c>
      <c r="AZ54" s="5">
        <f t="shared" si="60"/>
        <v>1</v>
      </c>
      <c r="BA54" s="5">
        <f t="shared" si="60"/>
        <v>1</v>
      </c>
      <c r="BB54" s="5">
        <f t="shared" si="60"/>
        <v>1</v>
      </c>
      <c r="BC54" s="5">
        <f t="shared" si="60"/>
        <v>0</v>
      </c>
      <c r="BD54" s="5">
        <f t="shared" si="60"/>
        <v>1</v>
      </c>
      <c r="BE54" s="5">
        <f t="shared" si="60"/>
        <v>0</v>
      </c>
      <c r="BF54" s="5">
        <f t="shared" si="60"/>
        <v>0</v>
      </c>
      <c r="BG54" s="5">
        <f t="shared" si="60"/>
        <v>1</v>
      </c>
      <c r="BH54" s="5">
        <f t="shared" si="60"/>
        <v>1</v>
      </c>
      <c r="BI54" s="5">
        <f t="shared" si="60"/>
        <v>1</v>
      </c>
      <c r="BJ54" s="5">
        <f t="shared" si="60"/>
        <v>1</v>
      </c>
      <c r="BK54" s="5">
        <f t="shared" si="60"/>
        <v>1</v>
      </c>
      <c r="BL54" s="5">
        <f t="shared" si="60"/>
        <v>1</v>
      </c>
      <c r="BM54" s="5">
        <f t="shared" si="60"/>
        <v>1</v>
      </c>
      <c r="BN54" s="5">
        <f t="shared" si="60"/>
        <v>1</v>
      </c>
      <c r="BO54" s="5">
        <f t="shared" si="58"/>
        <v>1</v>
      </c>
      <c r="BP54" s="5">
        <f t="shared" si="58"/>
        <v>1</v>
      </c>
      <c r="BQ54" s="5">
        <f t="shared" si="58"/>
        <v>0</v>
      </c>
      <c r="BR54" s="5">
        <f t="shared" si="58"/>
        <v>0</v>
      </c>
      <c r="BS54" s="5">
        <f t="shared" si="58"/>
        <v>1</v>
      </c>
      <c r="BT54" s="5">
        <f t="shared" si="58"/>
        <v>1</v>
      </c>
      <c r="BU54" s="5">
        <f t="shared" si="58"/>
        <v>1</v>
      </c>
      <c r="BV54" s="5">
        <f t="shared" si="58"/>
        <v>1</v>
      </c>
      <c r="BW54" s="5">
        <f t="shared" si="58"/>
        <v>1</v>
      </c>
      <c r="BX54" s="5">
        <f t="shared" si="58"/>
        <v>1</v>
      </c>
      <c r="BY54" s="5">
        <f t="shared" si="58"/>
        <v>1</v>
      </c>
      <c r="BZ54" s="5">
        <f t="shared" si="58"/>
        <v>1</v>
      </c>
      <c r="CA54" s="5">
        <f t="shared" si="58"/>
        <v>1</v>
      </c>
      <c r="CB54" s="5">
        <f t="shared" si="58"/>
        <v>1</v>
      </c>
      <c r="CC54" s="5">
        <f t="shared" si="58"/>
        <v>1</v>
      </c>
      <c r="CD54" s="5">
        <f t="shared" si="58"/>
        <v>0</v>
      </c>
      <c r="CE54" s="5">
        <f t="shared" si="58"/>
        <v>0</v>
      </c>
      <c r="CF54" s="5">
        <f t="shared" si="58"/>
        <v>1</v>
      </c>
      <c r="CG54" s="5">
        <f t="shared" si="55"/>
        <v>0</v>
      </c>
      <c r="CH54" s="5">
        <f t="shared" si="55"/>
        <v>1</v>
      </c>
      <c r="CI54" s="5">
        <f t="shared" si="55"/>
        <v>0</v>
      </c>
      <c r="CJ54" s="5">
        <f t="shared" si="55"/>
        <v>0</v>
      </c>
      <c r="CK54" s="5">
        <f t="shared" si="55"/>
        <v>1</v>
      </c>
      <c r="CL54" s="5">
        <f t="shared" si="55"/>
        <v>1</v>
      </c>
      <c r="CM54" s="5">
        <f t="shared" ref="CM54:DY56" si="61">IF(CM26=".",".",CM26-1)</f>
        <v>1</v>
      </c>
      <c r="CN54" s="5">
        <f t="shared" si="61"/>
        <v>1</v>
      </c>
      <c r="CO54" s="5">
        <f t="shared" si="61"/>
        <v>0</v>
      </c>
      <c r="CP54" s="5">
        <f t="shared" si="61"/>
        <v>1</v>
      </c>
      <c r="CQ54" s="5">
        <f t="shared" si="61"/>
        <v>1</v>
      </c>
      <c r="CR54" s="5">
        <f t="shared" si="61"/>
        <v>1</v>
      </c>
      <c r="CS54" s="5">
        <f t="shared" si="61"/>
        <v>1</v>
      </c>
      <c r="CT54" s="5">
        <f t="shared" si="61"/>
        <v>1</v>
      </c>
      <c r="CU54" s="5">
        <f t="shared" si="61"/>
        <v>1</v>
      </c>
      <c r="CV54" s="5">
        <f t="shared" si="61"/>
        <v>1</v>
      </c>
      <c r="CW54" s="5">
        <f t="shared" si="61"/>
        <v>0</v>
      </c>
      <c r="CX54" s="5">
        <f t="shared" si="61"/>
        <v>0</v>
      </c>
      <c r="CY54" s="14" t="s">
        <v>10</v>
      </c>
      <c r="CZ54" s="14" t="s">
        <v>10</v>
      </c>
      <c r="DA54" s="5">
        <f t="shared" si="61"/>
        <v>1</v>
      </c>
      <c r="DB54" s="5">
        <f t="shared" si="61"/>
        <v>1</v>
      </c>
      <c r="DC54" s="5">
        <f t="shared" si="61"/>
        <v>1</v>
      </c>
      <c r="DD54" s="5">
        <f t="shared" si="61"/>
        <v>1</v>
      </c>
      <c r="DE54" s="5">
        <f t="shared" si="61"/>
        <v>1</v>
      </c>
      <c r="DF54" s="5">
        <f t="shared" si="61"/>
        <v>1</v>
      </c>
      <c r="DG54" s="5">
        <f t="shared" si="61"/>
        <v>1</v>
      </c>
      <c r="DH54" s="5">
        <f t="shared" si="61"/>
        <v>0</v>
      </c>
      <c r="DI54" s="5">
        <f t="shared" si="61"/>
        <v>1</v>
      </c>
      <c r="DJ54" s="5">
        <f t="shared" si="61"/>
        <v>1</v>
      </c>
      <c r="DK54" s="5">
        <f t="shared" si="61"/>
        <v>1</v>
      </c>
      <c r="DL54" s="5">
        <f t="shared" si="61"/>
        <v>0</v>
      </c>
      <c r="DM54" s="5">
        <f t="shared" si="61"/>
        <v>1</v>
      </c>
      <c r="DN54" s="5">
        <f t="shared" si="61"/>
        <v>0</v>
      </c>
      <c r="DO54" s="5">
        <f t="shared" si="61"/>
        <v>0</v>
      </c>
      <c r="DP54" s="5">
        <f t="shared" si="61"/>
        <v>0</v>
      </c>
      <c r="DQ54" s="5">
        <f t="shared" si="61"/>
        <v>1</v>
      </c>
      <c r="DR54" s="5">
        <f t="shared" si="61"/>
        <v>1</v>
      </c>
      <c r="DS54" s="5">
        <f t="shared" si="61"/>
        <v>0</v>
      </c>
      <c r="DT54" s="5">
        <f t="shared" si="61"/>
        <v>1</v>
      </c>
      <c r="DU54" s="5">
        <f t="shared" si="61"/>
        <v>1</v>
      </c>
      <c r="DV54" s="5">
        <f t="shared" si="61"/>
        <v>1</v>
      </c>
      <c r="DW54" s="5">
        <f t="shared" si="61"/>
        <v>1</v>
      </c>
      <c r="DX54" s="5">
        <f t="shared" si="61"/>
        <v>1</v>
      </c>
      <c r="DY54" s="5">
        <f t="shared" si="61"/>
        <v>1</v>
      </c>
      <c r="DZ54" s="5">
        <f t="shared" si="57"/>
        <v>1</v>
      </c>
      <c r="EA54" s="5">
        <f t="shared" si="57"/>
        <v>0</v>
      </c>
      <c r="EB54" s="5">
        <f t="shared" si="57"/>
        <v>0</v>
      </c>
      <c r="EC54" s="5">
        <f t="shared" si="57"/>
        <v>1</v>
      </c>
      <c r="ED54" s="5">
        <f t="shared" si="57"/>
        <v>1</v>
      </c>
      <c r="EE54" s="5">
        <f t="shared" si="57"/>
        <v>1</v>
      </c>
      <c r="EF54" s="5">
        <f t="shared" si="57"/>
        <v>1</v>
      </c>
      <c r="EG54" s="14" t="s">
        <v>10</v>
      </c>
      <c r="EH54" s="5">
        <f t="shared" si="57"/>
        <v>1</v>
      </c>
      <c r="EI54" s="5">
        <f t="shared" si="57"/>
        <v>1</v>
      </c>
      <c r="EJ54" s="5">
        <f t="shared" si="57"/>
        <v>0</v>
      </c>
      <c r="EK54" s="14" t="s">
        <v>10</v>
      </c>
      <c r="EL54" s="5">
        <f t="shared" si="57"/>
        <v>1</v>
      </c>
      <c r="EM54" s="5">
        <f t="shared" si="57"/>
        <v>0</v>
      </c>
      <c r="EN54" s="5">
        <f t="shared" si="57"/>
        <v>1</v>
      </c>
      <c r="EO54" s="5">
        <f t="shared" si="57"/>
        <v>0</v>
      </c>
      <c r="EP54" s="5">
        <f t="shared" si="57"/>
        <v>1</v>
      </c>
      <c r="EQ54" s="5">
        <f t="shared" si="57"/>
        <v>0</v>
      </c>
      <c r="ER54" s="5">
        <f t="shared" si="57"/>
        <v>1</v>
      </c>
      <c r="ES54" s="5">
        <f t="shared" si="57"/>
        <v>1</v>
      </c>
      <c r="ET54" s="5">
        <f t="shared" si="57"/>
        <v>1</v>
      </c>
      <c r="EU54" s="5">
        <f t="shared" si="57"/>
        <v>1</v>
      </c>
      <c r="EV54" s="5">
        <f t="shared" si="57"/>
        <v>1</v>
      </c>
      <c r="EW54" s="5">
        <f t="shared" si="57"/>
        <v>0</v>
      </c>
      <c r="EX54" s="5">
        <f t="shared" si="57"/>
        <v>1</v>
      </c>
      <c r="EY54" s="5">
        <f t="shared" si="57"/>
        <v>1</v>
      </c>
      <c r="EZ54" s="5">
        <f t="shared" si="57"/>
        <v>1</v>
      </c>
      <c r="FA54" s="5">
        <f t="shared" si="57"/>
        <v>1</v>
      </c>
    </row>
    <row r="55" spans="1:157" x14ac:dyDescent="0.25">
      <c r="A55" s="5" t="str">
        <f t="shared" si="6"/>
        <v>mc26_for_xlsx</v>
      </c>
      <c r="B55" s="14" t="s">
        <v>10</v>
      </c>
      <c r="C55" s="14" t="s">
        <v>10</v>
      </c>
      <c r="D55" s="14" t="s">
        <v>10</v>
      </c>
      <c r="E55" s="14" t="s">
        <v>10</v>
      </c>
      <c r="F55" s="14" t="s">
        <v>10</v>
      </c>
      <c r="G55" s="14" t="s">
        <v>10</v>
      </c>
      <c r="H55" s="5">
        <f t="shared" si="60"/>
        <v>0</v>
      </c>
      <c r="I55" s="5">
        <f t="shared" si="60"/>
        <v>0</v>
      </c>
      <c r="J55" s="5">
        <f t="shared" si="60"/>
        <v>0</v>
      </c>
      <c r="K55" s="5">
        <f t="shared" si="60"/>
        <v>0</v>
      </c>
      <c r="L55" s="5">
        <f t="shared" si="60"/>
        <v>0</v>
      </c>
      <c r="M55" s="5">
        <f t="shared" si="60"/>
        <v>0</v>
      </c>
      <c r="N55" s="5">
        <f t="shared" si="60"/>
        <v>0</v>
      </c>
      <c r="O55" s="5">
        <f t="shared" si="60"/>
        <v>1</v>
      </c>
      <c r="P55" s="5">
        <f t="shared" si="60"/>
        <v>0</v>
      </c>
      <c r="Q55" s="5">
        <f t="shared" si="60"/>
        <v>1</v>
      </c>
      <c r="R55" s="5">
        <f t="shared" si="60"/>
        <v>0</v>
      </c>
      <c r="S55" s="5">
        <f t="shared" si="60"/>
        <v>0</v>
      </c>
      <c r="T55" s="5">
        <f t="shared" si="60"/>
        <v>1</v>
      </c>
      <c r="U55" s="5">
        <f t="shared" si="60"/>
        <v>0</v>
      </c>
      <c r="V55" s="14" t="s">
        <v>10</v>
      </c>
      <c r="W55" s="5">
        <f t="shared" si="60"/>
        <v>0</v>
      </c>
      <c r="X55" s="5">
        <f t="shared" si="60"/>
        <v>0</v>
      </c>
      <c r="Y55" s="5">
        <f t="shared" si="60"/>
        <v>0</v>
      </c>
      <c r="Z55" s="5">
        <f t="shared" si="60"/>
        <v>0</v>
      </c>
      <c r="AA55" s="5">
        <f t="shared" si="60"/>
        <v>0</v>
      </c>
      <c r="AB55" s="5">
        <f t="shared" si="60"/>
        <v>1</v>
      </c>
      <c r="AC55" s="5">
        <f t="shared" si="60"/>
        <v>0</v>
      </c>
      <c r="AD55" s="5">
        <f t="shared" si="60"/>
        <v>0</v>
      </c>
      <c r="AE55" s="5">
        <f t="shared" si="60"/>
        <v>0</v>
      </c>
      <c r="AF55" s="5">
        <f t="shared" si="60"/>
        <v>0</v>
      </c>
      <c r="AG55" s="5">
        <f t="shared" si="60"/>
        <v>0</v>
      </c>
      <c r="AH55" s="5">
        <f t="shared" si="60"/>
        <v>0</v>
      </c>
      <c r="AI55" s="5">
        <f t="shared" si="60"/>
        <v>0</v>
      </c>
      <c r="AJ55" s="5">
        <f t="shared" si="60"/>
        <v>0</v>
      </c>
      <c r="AK55" s="5">
        <f t="shared" si="60"/>
        <v>0</v>
      </c>
      <c r="AL55" s="5">
        <f t="shared" si="60"/>
        <v>0</v>
      </c>
      <c r="AM55" s="5">
        <f t="shared" si="60"/>
        <v>0</v>
      </c>
      <c r="AN55" s="5">
        <f t="shared" si="60"/>
        <v>0</v>
      </c>
      <c r="AO55" s="5">
        <f t="shared" si="60"/>
        <v>0</v>
      </c>
      <c r="AP55" s="5">
        <f t="shared" si="60"/>
        <v>0</v>
      </c>
      <c r="AQ55" s="5">
        <f t="shared" si="60"/>
        <v>0</v>
      </c>
      <c r="AR55" s="5">
        <f t="shared" si="60"/>
        <v>0</v>
      </c>
      <c r="AS55" s="5">
        <f t="shared" si="60"/>
        <v>0</v>
      </c>
      <c r="AT55" s="5">
        <f t="shared" si="60"/>
        <v>0</v>
      </c>
      <c r="AU55" s="5">
        <f t="shared" si="60"/>
        <v>0</v>
      </c>
      <c r="AV55" s="5">
        <f t="shared" si="60"/>
        <v>0</v>
      </c>
      <c r="AW55" s="5">
        <f t="shared" si="60"/>
        <v>0</v>
      </c>
      <c r="AX55" s="5">
        <f t="shared" si="60"/>
        <v>0</v>
      </c>
      <c r="AY55" s="5">
        <f t="shared" si="60"/>
        <v>0</v>
      </c>
      <c r="AZ55" s="5">
        <f t="shared" si="60"/>
        <v>0</v>
      </c>
      <c r="BA55" s="5">
        <f t="shared" si="60"/>
        <v>0</v>
      </c>
      <c r="BB55" s="5">
        <f t="shared" si="60"/>
        <v>0</v>
      </c>
      <c r="BC55" s="5">
        <f t="shared" si="60"/>
        <v>0</v>
      </c>
      <c r="BD55" s="5">
        <f t="shared" si="60"/>
        <v>0</v>
      </c>
      <c r="BE55" s="5">
        <f t="shared" si="60"/>
        <v>0</v>
      </c>
      <c r="BF55" s="5">
        <f t="shared" si="60"/>
        <v>0</v>
      </c>
      <c r="BG55" s="5">
        <f t="shared" si="60"/>
        <v>0</v>
      </c>
      <c r="BH55" s="5">
        <f t="shared" si="60"/>
        <v>0</v>
      </c>
      <c r="BI55" s="5">
        <f t="shared" si="60"/>
        <v>0</v>
      </c>
      <c r="BJ55" s="5">
        <f t="shared" si="60"/>
        <v>0</v>
      </c>
      <c r="BK55" s="5">
        <f t="shared" si="60"/>
        <v>0</v>
      </c>
      <c r="BL55" s="5">
        <f t="shared" si="60"/>
        <v>0</v>
      </c>
      <c r="BM55" s="5">
        <f t="shared" si="60"/>
        <v>0</v>
      </c>
      <c r="BN55" s="5">
        <f t="shared" si="60"/>
        <v>0</v>
      </c>
      <c r="BO55" s="5">
        <f t="shared" si="60"/>
        <v>0</v>
      </c>
      <c r="BP55" s="5">
        <f t="shared" si="60"/>
        <v>0</v>
      </c>
      <c r="BQ55" s="5">
        <f t="shared" si="60"/>
        <v>0</v>
      </c>
      <c r="BR55" s="5">
        <f t="shared" si="60"/>
        <v>0</v>
      </c>
      <c r="BS55" s="5">
        <f t="shared" si="60"/>
        <v>0</v>
      </c>
      <c r="BT55" s="5">
        <f t="shared" si="58"/>
        <v>0</v>
      </c>
      <c r="BU55" s="5">
        <f t="shared" si="58"/>
        <v>0</v>
      </c>
      <c r="BV55" s="5">
        <f t="shared" si="58"/>
        <v>0</v>
      </c>
      <c r="BW55" s="5">
        <f t="shared" si="58"/>
        <v>0</v>
      </c>
      <c r="BX55" s="5">
        <f t="shared" si="58"/>
        <v>0</v>
      </c>
      <c r="BY55" s="5">
        <f t="shared" si="58"/>
        <v>0</v>
      </c>
      <c r="BZ55" s="5">
        <f t="shared" si="58"/>
        <v>0</v>
      </c>
      <c r="CA55" s="5">
        <f t="shared" si="58"/>
        <v>0</v>
      </c>
      <c r="CB55" s="5">
        <f t="shared" si="58"/>
        <v>0</v>
      </c>
      <c r="CC55" s="5">
        <f t="shared" si="58"/>
        <v>0</v>
      </c>
      <c r="CD55" s="5">
        <f t="shared" si="58"/>
        <v>0</v>
      </c>
      <c r="CE55" s="5">
        <f t="shared" si="58"/>
        <v>0</v>
      </c>
      <c r="CF55" s="5">
        <f t="shared" si="58"/>
        <v>0</v>
      </c>
      <c r="CG55" s="5">
        <f t="shared" si="55"/>
        <v>0</v>
      </c>
      <c r="CH55" s="5">
        <f t="shared" si="55"/>
        <v>0</v>
      </c>
      <c r="CI55" s="5">
        <f t="shared" si="55"/>
        <v>0</v>
      </c>
      <c r="CJ55" s="5">
        <f t="shared" si="55"/>
        <v>0</v>
      </c>
      <c r="CK55" s="5">
        <f t="shared" si="55"/>
        <v>0</v>
      </c>
      <c r="CL55" s="5">
        <f t="shared" si="55"/>
        <v>0</v>
      </c>
      <c r="CM55" s="5">
        <f t="shared" si="61"/>
        <v>0</v>
      </c>
      <c r="CN55" s="5">
        <f t="shared" si="61"/>
        <v>0</v>
      </c>
      <c r="CO55" s="5">
        <f t="shared" si="61"/>
        <v>0</v>
      </c>
      <c r="CP55" s="5">
        <f t="shared" si="61"/>
        <v>0</v>
      </c>
      <c r="CQ55" s="5">
        <f t="shared" si="61"/>
        <v>0</v>
      </c>
      <c r="CR55" s="5">
        <f t="shared" si="61"/>
        <v>0</v>
      </c>
      <c r="CS55" s="5">
        <f t="shared" si="61"/>
        <v>0</v>
      </c>
      <c r="CT55" s="5">
        <f t="shared" si="61"/>
        <v>0</v>
      </c>
      <c r="CU55" s="5">
        <f t="shared" si="61"/>
        <v>0</v>
      </c>
      <c r="CV55" s="5">
        <f t="shared" si="61"/>
        <v>0</v>
      </c>
      <c r="CW55" s="5">
        <f t="shared" si="61"/>
        <v>0</v>
      </c>
      <c r="CX55" s="5">
        <f t="shared" si="61"/>
        <v>0</v>
      </c>
      <c r="CY55" s="14" t="s">
        <v>10</v>
      </c>
      <c r="CZ55" s="14" t="s">
        <v>10</v>
      </c>
      <c r="DA55" s="5">
        <f t="shared" si="61"/>
        <v>1</v>
      </c>
      <c r="DB55" s="5">
        <f t="shared" si="61"/>
        <v>0</v>
      </c>
      <c r="DC55" s="5">
        <f t="shared" si="61"/>
        <v>1</v>
      </c>
      <c r="DD55" s="5">
        <f t="shared" si="61"/>
        <v>0</v>
      </c>
      <c r="DE55" s="5">
        <f t="shared" si="61"/>
        <v>0</v>
      </c>
      <c r="DF55" s="5">
        <f t="shared" si="61"/>
        <v>0</v>
      </c>
      <c r="DG55" s="5">
        <f t="shared" si="61"/>
        <v>0</v>
      </c>
      <c r="DH55" s="5">
        <f t="shared" si="61"/>
        <v>0</v>
      </c>
      <c r="DI55" s="5">
        <f t="shared" si="61"/>
        <v>0</v>
      </c>
      <c r="DJ55" s="5">
        <f t="shared" si="61"/>
        <v>0</v>
      </c>
      <c r="DK55" s="5">
        <f t="shared" si="61"/>
        <v>0</v>
      </c>
      <c r="DL55" s="5">
        <f t="shared" si="61"/>
        <v>0</v>
      </c>
      <c r="DM55" s="5">
        <f t="shared" si="61"/>
        <v>0</v>
      </c>
      <c r="DN55" s="5">
        <f t="shared" si="61"/>
        <v>0</v>
      </c>
      <c r="DO55" s="5">
        <f t="shared" si="61"/>
        <v>0</v>
      </c>
      <c r="DP55" s="5">
        <f t="shared" si="61"/>
        <v>0</v>
      </c>
      <c r="DQ55" s="5">
        <f t="shared" si="61"/>
        <v>0</v>
      </c>
      <c r="DR55" s="5">
        <f t="shared" si="61"/>
        <v>0</v>
      </c>
      <c r="DS55" s="5">
        <f t="shared" si="61"/>
        <v>0</v>
      </c>
      <c r="DT55" s="5">
        <f t="shared" si="61"/>
        <v>0</v>
      </c>
      <c r="DU55" s="5">
        <f t="shared" si="61"/>
        <v>0</v>
      </c>
      <c r="DV55" s="5">
        <f t="shared" si="61"/>
        <v>0</v>
      </c>
      <c r="DW55" s="5">
        <f t="shared" si="61"/>
        <v>0</v>
      </c>
      <c r="DX55" s="5">
        <f t="shared" si="61"/>
        <v>0</v>
      </c>
      <c r="DY55" s="5">
        <f t="shared" si="61"/>
        <v>0</v>
      </c>
      <c r="DZ55" s="5">
        <f t="shared" si="57"/>
        <v>0</v>
      </c>
      <c r="EA55" s="5">
        <f t="shared" si="57"/>
        <v>0</v>
      </c>
      <c r="EB55" s="5">
        <f t="shared" si="57"/>
        <v>0</v>
      </c>
      <c r="EC55" s="5">
        <f t="shared" si="57"/>
        <v>0</v>
      </c>
      <c r="ED55" s="5">
        <f t="shared" si="57"/>
        <v>0</v>
      </c>
      <c r="EE55" s="5">
        <f t="shared" si="57"/>
        <v>0</v>
      </c>
      <c r="EF55" s="5">
        <f t="shared" si="57"/>
        <v>0</v>
      </c>
      <c r="EG55" s="14" t="s">
        <v>10</v>
      </c>
      <c r="EH55" s="5">
        <f t="shared" si="57"/>
        <v>0</v>
      </c>
      <c r="EI55" s="5">
        <f t="shared" si="57"/>
        <v>0</v>
      </c>
      <c r="EJ55" s="5">
        <f t="shared" si="57"/>
        <v>0</v>
      </c>
      <c r="EK55" s="14" t="s">
        <v>10</v>
      </c>
      <c r="EL55" s="5">
        <f t="shared" si="57"/>
        <v>0</v>
      </c>
      <c r="EM55" s="5">
        <f t="shared" si="57"/>
        <v>0</v>
      </c>
      <c r="EN55" s="5">
        <f t="shared" si="57"/>
        <v>0</v>
      </c>
      <c r="EO55" s="5">
        <f t="shared" si="57"/>
        <v>0</v>
      </c>
      <c r="EP55" s="5">
        <f t="shared" si="57"/>
        <v>0</v>
      </c>
      <c r="EQ55" s="5">
        <f t="shared" si="57"/>
        <v>0</v>
      </c>
      <c r="ER55" s="5">
        <f t="shared" si="57"/>
        <v>0</v>
      </c>
      <c r="ES55" s="5">
        <f t="shared" si="57"/>
        <v>0</v>
      </c>
      <c r="ET55" s="5">
        <f t="shared" si="57"/>
        <v>0</v>
      </c>
      <c r="EU55" s="5">
        <f t="shared" si="57"/>
        <v>1</v>
      </c>
      <c r="EV55" s="5">
        <f t="shared" si="57"/>
        <v>0</v>
      </c>
      <c r="EW55" s="5">
        <f t="shared" si="57"/>
        <v>0</v>
      </c>
      <c r="EX55" s="5">
        <f t="shared" si="57"/>
        <v>0</v>
      </c>
      <c r="EY55" s="5">
        <f t="shared" si="57"/>
        <v>0</v>
      </c>
      <c r="EZ55" s="5">
        <f t="shared" si="57"/>
        <v>0</v>
      </c>
      <c r="FA55" s="5">
        <f t="shared" si="57"/>
        <v>0</v>
      </c>
    </row>
    <row r="56" spans="1:157" x14ac:dyDescent="0.25">
      <c r="A56" s="5" t="str">
        <f t="shared" si="6"/>
        <v>mc27_for_xlsx</v>
      </c>
      <c r="B56" s="14" t="s">
        <v>10</v>
      </c>
      <c r="C56" s="14" t="s">
        <v>10</v>
      </c>
      <c r="D56" s="14" t="s">
        <v>10</v>
      </c>
      <c r="E56" s="14" t="s">
        <v>10</v>
      </c>
      <c r="F56" s="14" t="s">
        <v>10</v>
      </c>
      <c r="G56" s="14" t="s">
        <v>10</v>
      </c>
      <c r="H56" s="5">
        <f t="shared" si="60"/>
        <v>1</v>
      </c>
      <c r="I56" s="5">
        <f t="shared" si="60"/>
        <v>1</v>
      </c>
      <c r="J56" s="5">
        <f t="shared" si="60"/>
        <v>1</v>
      </c>
      <c r="K56" s="5">
        <f t="shared" si="60"/>
        <v>1</v>
      </c>
      <c r="L56" s="5">
        <f t="shared" si="60"/>
        <v>1</v>
      </c>
      <c r="M56" s="5">
        <f t="shared" si="60"/>
        <v>1</v>
      </c>
      <c r="N56" s="5">
        <f t="shared" si="60"/>
        <v>1</v>
      </c>
      <c r="O56" s="5">
        <f t="shared" si="60"/>
        <v>1</v>
      </c>
      <c r="P56" s="5">
        <f t="shared" si="60"/>
        <v>1</v>
      </c>
      <c r="Q56" s="5">
        <f t="shared" si="60"/>
        <v>1</v>
      </c>
      <c r="R56" s="5">
        <f t="shared" si="60"/>
        <v>1</v>
      </c>
      <c r="S56" s="5">
        <f t="shared" si="60"/>
        <v>1</v>
      </c>
      <c r="T56" s="5">
        <f t="shared" si="60"/>
        <v>1</v>
      </c>
      <c r="U56" s="5">
        <f t="shared" si="60"/>
        <v>1</v>
      </c>
      <c r="V56" s="14" t="s">
        <v>10</v>
      </c>
      <c r="W56" s="5">
        <f t="shared" si="60"/>
        <v>1</v>
      </c>
      <c r="X56" s="5">
        <f t="shared" si="60"/>
        <v>1</v>
      </c>
      <c r="Y56" s="5">
        <f t="shared" si="60"/>
        <v>1</v>
      </c>
      <c r="Z56" s="5">
        <f t="shared" si="60"/>
        <v>1</v>
      </c>
      <c r="AA56" s="5">
        <f t="shared" si="60"/>
        <v>1</v>
      </c>
      <c r="AB56" s="5">
        <f t="shared" si="60"/>
        <v>1</v>
      </c>
      <c r="AC56" s="5">
        <f t="shared" si="60"/>
        <v>1</v>
      </c>
      <c r="AD56" s="5">
        <f t="shared" si="60"/>
        <v>1</v>
      </c>
      <c r="AE56" s="5">
        <f t="shared" si="60"/>
        <v>1</v>
      </c>
      <c r="AF56" s="5">
        <f t="shared" si="60"/>
        <v>1</v>
      </c>
      <c r="AG56" s="5">
        <f t="shared" si="60"/>
        <v>1</v>
      </c>
      <c r="AH56" s="5">
        <f t="shared" si="60"/>
        <v>1</v>
      </c>
      <c r="AI56" s="5">
        <f t="shared" si="60"/>
        <v>1</v>
      </c>
      <c r="AJ56" s="5">
        <f t="shared" si="60"/>
        <v>1</v>
      </c>
      <c r="AK56" s="5">
        <f t="shared" si="60"/>
        <v>1</v>
      </c>
      <c r="AL56" s="5">
        <f t="shared" si="60"/>
        <v>1</v>
      </c>
      <c r="AM56" s="5">
        <f t="shared" si="60"/>
        <v>1</v>
      </c>
      <c r="AN56" s="5">
        <f t="shared" si="60"/>
        <v>0</v>
      </c>
      <c r="AO56" s="5">
        <f t="shared" si="60"/>
        <v>0</v>
      </c>
      <c r="AP56" s="5">
        <f t="shared" si="60"/>
        <v>1</v>
      </c>
      <c r="AQ56" s="5">
        <f t="shared" si="60"/>
        <v>1</v>
      </c>
      <c r="AR56" s="5">
        <f t="shared" si="60"/>
        <v>1</v>
      </c>
      <c r="AS56" s="5">
        <f t="shared" si="60"/>
        <v>1</v>
      </c>
      <c r="AT56" s="5">
        <f t="shared" si="60"/>
        <v>1</v>
      </c>
      <c r="AU56" s="5">
        <f t="shared" si="60"/>
        <v>1</v>
      </c>
      <c r="AV56" s="5">
        <f t="shared" si="60"/>
        <v>1</v>
      </c>
      <c r="AW56" s="5">
        <f t="shared" si="60"/>
        <v>1</v>
      </c>
      <c r="AX56" s="5">
        <f t="shared" si="60"/>
        <v>1</v>
      </c>
      <c r="AY56" s="5">
        <f t="shared" si="60"/>
        <v>1</v>
      </c>
      <c r="AZ56" s="5">
        <f t="shared" si="60"/>
        <v>1</v>
      </c>
      <c r="BA56" s="5">
        <f t="shared" si="60"/>
        <v>1</v>
      </c>
      <c r="BB56" s="5">
        <f t="shared" si="60"/>
        <v>1</v>
      </c>
      <c r="BC56" s="5">
        <f t="shared" si="60"/>
        <v>1</v>
      </c>
      <c r="BD56" s="5">
        <f t="shared" si="60"/>
        <v>1</v>
      </c>
      <c r="BE56" s="5">
        <f t="shared" si="60"/>
        <v>1</v>
      </c>
      <c r="BF56" s="5">
        <f t="shared" si="60"/>
        <v>1</v>
      </c>
      <c r="BG56" s="5">
        <f t="shared" si="60"/>
        <v>1</v>
      </c>
      <c r="BH56" s="5">
        <f t="shared" si="60"/>
        <v>1</v>
      </c>
      <c r="BI56" s="5">
        <f t="shared" si="60"/>
        <v>1</v>
      </c>
      <c r="BJ56" s="5">
        <f t="shared" si="60"/>
        <v>1</v>
      </c>
      <c r="BK56" s="5">
        <f t="shared" si="60"/>
        <v>1</v>
      </c>
      <c r="BL56" s="5">
        <f t="shared" si="60"/>
        <v>1</v>
      </c>
      <c r="BM56" s="5">
        <f t="shared" si="60"/>
        <v>1</v>
      </c>
      <c r="BN56" s="5">
        <f t="shared" si="60"/>
        <v>1</v>
      </c>
      <c r="BO56" s="5">
        <f t="shared" si="60"/>
        <v>1</v>
      </c>
      <c r="BP56" s="5">
        <f t="shared" si="60"/>
        <v>1</v>
      </c>
      <c r="BQ56" s="5">
        <f t="shared" si="60"/>
        <v>1</v>
      </c>
      <c r="BR56" s="5">
        <f t="shared" si="60"/>
        <v>1</v>
      </c>
      <c r="BS56" s="5">
        <f t="shared" si="60"/>
        <v>1</v>
      </c>
      <c r="BT56" s="5">
        <f t="shared" si="58"/>
        <v>1</v>
      </c>
      <c r="BU56" s="5">
        <f t="shared" si="58"/>
        <v>1</v>
      </c>
      <c r="BV56" s="5">
        <f t="shared" si="58"/>
        <v>1</v>
      </c>
      <c r="BW56" s="5">
        <f t="shared" si="58"/>
        <v>1</v>
      </c>
      <c r="BX56" s="5">
        <f t="shared" si="58"/>
        <v>1</v>
      </c>
      <c r="BY56" s="5">
        <f t="shared" si="58"/>
        <v>1</v>
      </c>
      <c r="BZ56" s="5">
        <f t="shared" si="58"/>
        <v>1</v>
      </c>
      <c r="CA56" s="5">
        <f t="shared" si="58"/>
        <v>1</v>
      </c>
      <c r="CB56" s="5">
        <f t="shared" si="58"/>
        <v>1</v>
      </c>
      <c r="CC56" s="5">
        <f t="shared" si="58"/>
        <v>1</v>
      </c>
      <c r="CD56" s="5">
        <f t="shared" si="58"/>
        <v>1</v>
      </c>
      <c r="CE56" s="5">
        <f t="shared" si="58"/>
        <v>1</v>
      </c>
      <c r="CF56" s="5">
        <f t="shared" si="58"/>
        <v>1</v>
      </c>
      <c r="CG56" s="5">
        <f t="shared" si="55"/>
        <v>1</v>
      </c>
      <c r="CH56" s="5">
        <f t="shared" si="55"/>
        <v>1</v>
      </c>
      <c r="CI56" s="5">
        <f t="shared" si="55"/>
        <v>1</v>
      </c>
      <c r="CJ56" s="5">
        <f t="shared" si="55"/>
        <v>0</v>
      </c>
      <c r="CK56" s="5">
        <f t="shared" si="55"/>
        <v>1</v>
      </c>
      <c r="CL56" s="5">
        <f t="shared" si="55"/>
        <v>1</v>
      </c>
      <c r="CM56" s="5">
        <f t="shared" si="61"/>
        <v>1</v>
      </c>
      <c r="CN56" s="5">
        <f t="shared" si="61"/>
        <v>1</v>
      </c>
      <c r="CO56" s="5">
        <f t="shared" si="61"/>
        <v>1</v>
      </c>
      <c r="CP56" s="5">
        <f t="shared" si="61"/>
        <v>1</v>
      </c>
      <c r="CQ56" s="5">
        <f t="shared" si="61"/>
        <v>1</v>
      </c>
      <c r="CR56" s="5">
        <f t="shared" si="61"/>
        <v>1</v>
      </c>
      <c r="CS56" s="5">
        <f t="shared" si="61"/>
        <v>1</v>
      </c>
      <c r="CT56" s="5">
        <f t="shared" si="61"/>
        <v>1</v>
      </c>
      <c r="CU56" s="5">
        <f t="shared" si="61"/>
        <v>1</v>
      </c>
      <c r="CV56" s="5">
        <f t="shared" si="61"/>
        <v>1</v>
      </c>
      <c r="CW56" s="5">
        <f t="shared" si="61"/>
        <v>1</v>
      </c>
      <c r="CX56" s="5">
        <f t="shared" si="61"/>
        <v>0</v>
      </c>
      <c r="CY56" s="14" t="s">
        <v>10</v>
      </c>
      <c r="CZ56" s="14" t="s">
        <v>10</v>
      </c>
      <c r="DA56" s="5">
        <f t="shared" si="61"/>
        <v>1</v>
      </c>
      <c r="DB56" s="5">
        <f t="shared" si="61"/>
        <v>1</v>
      </c>
      <c r="DC56" s="5">
        <f t="shared" si="61"/>
        <v>1</v>
      </c>
      <c r="DD56" s="5">
        <f t="shared" si="61"/>
        <v>1</v>
      </c>
      <c r="DE56" s="5">
        <f t="shared" si="61"/>
        <v>1</v>
      </c>
      <c r="DF56" s="5">
        <f t="shared" si="61"/>
        <v>1</v>
      </c>
      <c r="DG56" s="5">
        <f t="shared" si="61"/>
        <v>1</v>
      </c>
      <c r="DH56" s="5">
        <f t="shared" si="61"/>
        <v>1</v>
      </c>
      <c r="DI56" s="5">
        <f t="shared" si="61"/>
        <v>1</v>
      </c>
      <c r="DJ56" s="5">
        <f t="shared" si="61"/>
        <v>1</v>
      </c>
      <c r="DK56" s="5">
        <f t="shared" si="61"/>
        <v>1</v>
      </c>
      <c r="DL56" s="5">
        <f t="shared" si="61"/>
        <v>1</v>
      </c>
      <c r="DM56" s="5">
        <f t="shared" si="61"/>
        <v>1</v>
      </c>
      <c r="DN56" s="5">
        <f t="shared" si="61"/>
        <v>1</v>
      </c>
      <c r="DO56" s="5">
        <f t="shared" si="61"/>
        <v>1</v>
      </c>
      <c r="DP56" s="5">
        <f t="shared" si="61"/>
        <v>1</v>
      </c>
      <c r="DQ56" s="5">
        <f t="shared" si="61"/>
        <v>1</v>
      </c>
      <c r="DR56" s="5">
        <f t="shared" si="61"/>
        <v>1</v>
      </c>
      <c r="DS56" s="5">
        <f t="shared" si="61"/>
        <v>1</v>
      </c>
      <c r="DT56" s="5">
        <f t="shared" si="61"/>
        <v>1</v>
      </c>
      <c r="DU56" s="5">
        <f t="shared" si="61"/>
        <v>1</v>
      </c>
      <c r="DV56" s="5">
        <f t="shared" si="61"/>
        <v>1</v>
      </c>
      <c r="DW56" s="5">
        <f t="shared" si="61"/>
        <v>1</v>
      </c>
      <c r="DX56" s="5">
        <f t="shared" si="61"/>
        <v>1</v>
      </c>
      <c r="DY56" s="5">
        <f t="shared" si="61"/>
        <v>1</v>
      </c>
      <c r="DZ56" s="5">
        <f t="shared" si="57"/>
        <v>1</v>
      </c>
      <c r="EA56" s="5">
        <f t="shared" si="57"/>
        <v>1</v>
      </c>
      <c r="EB56" s="5">
        <f t="shared" si="57"/>
        <v>1</v>
      </c>
      <c r="EC56" s="5">
        <f t="shared" si="57"/>
        <v>1</v>
      </c>
      <c r="ED56" s="5">
        <f t="shared" si="57"/>
        <v>1</v>
      </c>
      <c r="EE56" s="5">
        <f t="shared" si="57"/>
        <v>1</v>
      </c>
      <c r="EF56" s="5">
        <f t="shared" si="57"/>
        <v>1</v>
      </c>
      <c r="EG56" s="14" t="s">
        <v>10</v>
      </c>
      <c r="EH56" s="5">
        <f t="shared" si="57"/>
        <v>1</v>
      </c>
      <c r="EI56" s="5">
        <f t="shared" si="57"/>
        <v>1</v>
      </c>
      <c r="EJ56" s="5">
        <f t="shared" si="57"/>
        <v>1</v>
      </c>
      <c r="EK56" s="14" t="s">
        <v>10</v>
      </c>
      <c r="EL56" s="5">
        <f t="shared" si="57"/>
        <v>1</v>
      </c>
      <c r="EM56" s="5">
        <f t="shared" si="57"/>
        <v>1</v>
      </c>
      <c r="EN56" s="5">
        <f t="shared" si="57"/>
        <v>1</v>
      </c>
      <c r="EO56" s="5">
        <f t="shared" si="57"/>
        <v>1</v>
      </c>
      <c r="EP56" s="5">
        <f t="shared" si="57"/>
        <v>1</v>
      </c>
      <c r="EQ56" s="5">
        <f t="shared" si="57"/>
        <v>1</v>
      </c>
      <c r="ER56" s="5">
        <f t="shared" si="57"/>
        <v>1</v>
      </c>
      <c r="ES56" s="5">
        <f t="shared" si="57"/>
        <v>1</v>
      </c>
      <c r="ET56" s="5">
        <f t="shared" si="57"/>
        <v>1</v>
      </c>
      <c r="EU56" s="5">
        <f t="shared" si="57"/>
        <v>1</v>
      </c>
      <c r="EV56" s="5">
        <f t="shared" si="57"/>
        <v>1</v>
      </c>
      <c r="EW56" s="5">
        <f t="shared" si="57"/>
        <v>1</v>
      </c>
      <c r="EX56" s="5">
        <f t="shared" si="57"/>
        <v>1</v>
      </c>
      <c r="EY56" s="5">
        <f t="shared" si="57"/>
        <v>1</v>
      </c>
      <c r="EZ56" s="5">
        <f t="shared" si="57"/>
        <v>1</v>
      </c>
      <c r="FA56" s="5">
        <f t="shared" si="57"/>
        <v>1</v>
      </c>
    </row>
    <row r="57" spans="1:157" x14ac:dyDescent="0.25">
      <c r="A57" t="s">
        <v>1009</v>
      </c>
      <c r="B57" s="14" t="s">
        <v>10</v>
      </c>
      <c r="C57" s="14" t="s">
        <v>10</v>
      </c>
      <c r="D57" s="14" t="s">
        <v>10</v>
      </c>
      <c r="E57" s="14" t="s">
        <v>10</v>
      </c>
      <c r="F57" s="14" t="s">
        <v>10</v>
      </c>
      <c r="G57" s="14" t="s">
        <v>10</v>
      </c>
      <c r="H57">
        <v>6.3091820237071345E-4</v>
      </c>
      <c r="I57">
        <v>2.1404254370836688E-3</v>
      </c>
      <c r="J57">
        <v>7.3568505598562255E-3</v>
      </c>
      <c r="K57">
        <v>1.5911068636107442E-3</v>
      </c>
      <c r="L57">
        <v>7.2435161222151713E-3</v>
      </c>
      <c r="M57">
        <v>0.15876862958788554</v>
      </c>
      <c r="N57">
        <v>5.4381194701125287E-3</v>
      </c>
      <c r="O57">
        <v>1.5822786394352839E-4</v>
      </c>
      <c r="P57">
        <v>7.3010379678570166E-3</v>
      </c>
      <c r="Q57">
        <v>1.8462255814875509E-4</v>
      </c>
      <c r="R57">
        <v>2.8956315067520302E-3</v>
      </c>
      <c r="S57">
        <v>2.1404254370836688E-3</v>
      </c>
      <c r="T57">
        <v>1.5822786394352839E-4</v>
      </c>
      <c r="U57">
        <v>3.9280305253363967E-3</v>
      </c>
      <c r="V57" s="14" t="s">
        <v>10</v>
      </c>
      <c r="W57">
        <v>1.3566459144174437E-2</v>
      </c>
      <c r="X57">
        <v>6.3937316683831277E-2</v>
      </c>
      <c r="Y57">
        <v>1.5708157522866173E-3</v>
      </c>
      <c r="Z57">
        <v>9.8383068440716683E-3</v>
      </c>
      <c r="AA57">
        <v>1.3521933593772842E-2</v>
      </c>
      <c r="AB57">
        <v>1.5827793605571391E-4</v>
      </c>
      <c r="AC57">
        <v>9.9007966862236525E-3</v>
      </c>
      <c r="AD57">
        <v>3.9280305253363967E-3</v>
      </c>
      <c r="AE57">
        <v>8.5829869507460699E-4</v>
      </c>
      <c r="AF57">
        <v>1.0102824314004321E-2</v>
      </c>
      <c r="AG57">
        <v>1.3566459144174437E-2</v>
      </c>
      <c r="AH57">
        <v>2.9105429316946185E-3</v>
      </c>
      <c r="AI57">
        <v>3.0639459197683129E-3</v>
      </c>
      <c r="AJ57">
        <v>4.7288989775267229E-2</v>
      </c>
      <c r="AK57">
        <v>1.8511630960931929E-2</v>
      </c>
      <c r="AL57">
        <v>5.4250831487225948E-3</v>
      </c>
      <c r="AM57">
        <v>7.1642296217618896E-3</v>
      </c>
      <c r="AN57">
        <v>2.5341206004170523E-2</v>
      </c>
      <c r="AO57">
        <v>4.3356755346647895E-2</v>
      </c>
      <c r="AP57">
        <v>9.7418940764724179E-3</v>
      </c>
      <c r="AQ57">
        <v>7.3720806089042227E-3</v>
      </c>
      <c r="AR57">
        <v>2.8956315067520302E-3</v>
      </c>
      <c r="AS57">
        <v>8.5829869507460699E-4</v>
      </c>
      <c r="AT57">
        <v>9.7418940764724179E-3</v>
      </c>
      <c r="AU57">
        <v>9.9007966862236525E-3</v>
      </c>
      <c r="AV57">
        <v>1.8476759862894102E-2</v>
      </c>
      <c r="AW57">
        <v>7.3112832663351553E-3</v>
      </c>
      <c r="AX57">
        <v>3.887578360113175E-3</v>
      </c>
      <c r="AY57">
        <v>6.3091820237071345E-4</v>
      </c>
      <c r="AZ57">
        <v>2.5234486457214145E-2</v>
      </c>
      <c r="BA57">
        <v>7.1686701461512615E-3</v>
      </c>
      <c r="BB57">
        <v>7.2246600549151522E-3</v>
      </c>
      <c r="BC57">
        <v>4.7429512554211899E-2</v>
      </c>
      <c r="BD57">
        <v>2.1404254370836688E-3</v>
      </c>
      <c r="BE57">
        <v>3.4507008505895762E-2</v>
      </c>
      <c r="BF57">
        <v>4.7474722478339289E-2</v>
      </c>
      <c r="BG57">
        <v>9.9007966862236525E-3</v>
      </c>
      <c r="BH57">
        <v>4.0290193684841867E-3</v>
      </c>
      <c r="BI57">
        <v>5.3267263887481243E-3</v>
      </c>
      <c r="BJ57">
        <v>1.8375687832470886E-2</v>
      </c>
      <c r="BK57">
        <v>2.1515409072127888E-3</v>
      </c>
      <c r="BL57">
        <v>1.8476759862894102E-2</v>
      </c>
      <c r="BM57">
        <v>2.1404254370836688E-3</v>
      </c>
      <c r="BN57">
        <v>5.2863152910633529E-3</v>
      </c>
      <c r="BO57">
        <v>1.8375687832470886E-2</v>
      </c>
      <c r="BP57">
        <v>2.1199523145561637E-3</v>
      </c>
      <c r="BQ57">
        <v>8.6573892489237997E-2</v>
      </c>
      <c r="BR57">
        <v>1.3592780247124219E-2</v>
      </c>
      <c r="BS57">
        <v>1.8476759862894102E-2</v>
      </c>
      <c r="BT57">
        <v>1.8375687832470886E-2</v>
      </c>
      <c r="BU57">
        <v>7.3010379678570166E-3</v>
      </c>
      <c r="BV57">
        <v>1.8375687832470886E-2</v>
      </c>
      <c r="BW57">
        <v>1.0047559593674425E-2</v>
      </c>
      <c r="BX57">
        <v>1.3454728788388135E-2</v>
      </c>
      <c r="BY57">
        <v>1.1551333908318695E-3</v>
      </c>
      <c r="BZ57">
        <v>7.1686701461512615E-3</v>
      </c>
      <c r="CA57">
        <v>2.1404254370836688E-3</v>
      </c>
      <c r="CB57">
        <v>1.5708157522866173E-3</v>
      </c>
      <c r="CC57">
        <v>4.7108751839441437E-2</v>
      </c>
      <c r="CD57">
        <v>9.9200058170730143E-3</v>
      </c>
      <c r="CE57">
        <v>3.4864416662164978E-2</v>
      </c>
      <c r="CF57">
        <v>2.5285392342758298E-2</v>
      </c>
      <c r="CG57">
        <v>6.4584558164648059E-2</v>
      </c>
      <c r="CH57">
        <v>9.8444048118641204E-3</v>
      </c>
      <c r="CI57">
        <v>3.4581560529088284E-2</v>
      </c>
      <c r="CJ57">
        <v>0.15882582478960902</v>
      </c>
      <c r="CK57">
        <v>2.1359896988710956E-3</v>
      </c>
      <c r="CL57">
        <v>1.5708157522866173E-3</v>
      </c>
      <c r="CM57">
        <v>1.1671631355226544E-3</v>
      </c>
      <c r="CN57">
        <v>1.8514033291239951E-2</v>
      </c>
      <c r="CO57">
        <v>2.5341206004170523E-2</v>
      </c>
      <c r="CP57">
        <v>2.9105429316946185E-3</v>
      </c>
      <c r="CQ57">
        <v>3.9130813417029607E-3</v>
      </c>
      <c r="CR57">
        <v>2.1404254370836688E-3</v>
      </c>
      <c r="CS57">
        <v>1.3431114183579906E-2</v>
      </c>
      <c r="CT57">
        <v>3.3984934882028854E-2</v>
      </c>
      <c r="CU57">
        <v>3.436168896925007E-2</v>
      </c>
      <c r="CV57">
        <v>1.5642923290274228E-3</v>
      </c>
      <c r="CW57">
        <v>3.0702014858172682E-2</v>
      </c>
      <c r="CX57">
        <v>2.6997970767803352E-2</v>
      </c>
      <c r="CY57" s="14" t="s">
        <v>10</v>
      </c>
      <c r="CZ57" s="14" t="s">
        <v>10</v>
      </c>
      <c r="DA57">
        <v>1.5822786394352839E-4</v>
      </c>
      <c r="DB57">
        <v>3.436168896925007E-2</v>
      </c>
      <c r="DC57">
        <v>1.5822786394352839E-4</v>
      </c>
      <c r="DD57">
        <v>3.9374694716076278E-3</v>
      </c>
      <c r="DE57">
        <v>1.3521933593772842E-2</v>
      </c>
      <c r="DF57">
        <v>3.9374694716076278E-3</v>
      </c>
      <c r="DG57">
        <v>1.3454728788388135E-2</v>
      </c>
      <c r="DH57">
        <v>8.6573892489237997E-2</v>
      </c>
      <c r="DI57">
        <v>3.4053493170633754E-2</v>
      </c>
      <c r="DJ57">
        <v>7.1686701461512615E-3</v>
      </c>
      <c r="DK57">
        <v>7.1686701461512615E-3</v>
      </c>
      <c r="DL57">
        <v>2.5527821044384478E-2</v>
      </c>
      <c r="DM57">
        <v>9.9007966862236525E-3</v>
      </c>
      <c r="DN57">
        <v>6.3937316683831277E-2</v>
      </c>
      <c r="DO57">
        <v>1.0099842703136526E-2</v>
      </c>
      <c r="DP57">
        <v>4.7474722478339289E-2</v>
      </c>
      <c r="DQ57">
        <v>1.5708157522866173E-3</v>
      </c>
      <c r="DR57">
        <v>2.5234486457214145E-2</v>
      </c>
      <c r="DS57">
        <v>6.4584558164648059E-2</v>
      </c>
      <c r="DT57">
        <v>3.436168896925007E-2</v>
      </c>
      <c r="DU57">
        <v>9.9007966862236525E-3</v>
      </c>
      <c r="DV57">
        <v>2.5159722455409227E-2</v>
      </c>
      <c r="DW57">
        <v>2.1515409072127888E-3</v>
      </c>
      <c r="DX57">
        <v>2.1526725516069841E-3</v>
      </c>
      <c r="DY57">
        <v>5.4331255889384384E-3</v>
      </c>
      <c r="DZ57">
        <v>3.9374694716076278E-3</v>
      </c>
      <c r="EA57">
        <v>2.5444037923787181E-2</v>
      </c>
      <c r="EB57">
        <v>2.536865306899793E-2</v>
      </c>
      <c r="EC57">
        <v>2.8956315067520302E-3</v>
      </c>
      <c r="ED57">
        <v>2.5234486457214145E-2</v>
      </c>
      <c r="EE57">
        <v>9.7418940764724179E-3</v>
      </c>
      <c r="EF57">
        <v>2.5234486457214145E-2</v>
      </c>
      <c r="EG57" s="14" t="s">
        <v>10</v>
      </c>
      <c r="EH57">
        <v>5.4104265196063363E-4</v>
      </c>
      <c r="EI57">
        <v>3.887578360113175E-3</v>
      </c>
      <c r="EJ57">
        <v>0.24779837318728337</v>
      </c>
      <c r="EK57" s="14" t="s">
        <v>10</v>
      </c>
      <c r="EL57">
        <v>2.1404254370836688E-3</v>
      </c>
      <c r="EM57">
        <v>4.7288989775267229E-2</v>
      </c>
      <c r="EN57">
        <v>1.8569049129385853E-2</v>
      </c>
      <c r="EO57">
        <v>5.9080228895993417E-2</v>
      </c>
      <c r="EP57">
        <v>1.3454728788388135E-2</v>
      </c>
      <c r="EQ57">
        <v>0.11777502433136433</v>
      </c>
      <c r="ER57">
        <v>2.9105429316946185E-3</v>
      </c>
      <c r="ES57">
        <v>9.9007966862236525E-3</v>
      </c>
      <c r="ET57">
        <v>9.8444048118641204E-3</v>
      </c>
      <c r="EU57">
        <v>4.6467882019115826E-4</v>
      </c>
      <c r="EV57">
        <v>3.887578360113175E-3</v>
      </c>
      <c r="EW57">
        <v>4.7288989775267229E-2</v>
      </c>
      <c r="EX57">
        <v>2.1359896988710956E-3</v>
      </c>
      <c r="EY57">
        <v>1.3586352037190748E-2</v>
      </c>
      <c r="EZ57">
        <v>3.917296850255699E-3</v>
      </c>
      <c r="FA57">
        <v>1.3482582579586885E-2</v>
      </c>
    </row>
    <row r="58" spans="1:157" x14ac:dyDescent="0.25">
      <c r="A58" t="s">
        <v>1010</v>
      </c>
      <c r="B58" s="14" t="s">
        <v>10</v>
      </c>
      <c r="C58" s="14" t="s">
        <v>10</v>
      </c>
      <c r="D58" s="14" t="s">
        <v>10</v>
      </c>
      <c r="E58" s="14" t="s">
        <v>10</v>
      </c>
      <c r="F58" s="14" t="s">
        <v>10</v>
      </c>
      <c r="G58" s="14" t="s">
        <v>10</v>
      </c>
      <c r="H58">
        <f t="shared" ref="H58:BS58" si="62" xml:space="preserve"> -LN(H57)</f>
        <v>7.3683343355681155</v>
      </c>
      <c r="I58">
        <f t="shared" si="62"/>
        <v>6.1467506673314043</v>
      </c>
      <c r="J58">
        <f t="shared" si="62"/>
        <v>4.9121233508852864</v>
      </c>
      <c r="K58">
        <f t="shared" si="62"/>
        <v>6.4433253643078068</v>
      </c>
      <c r="L58">
        <f t="shared" si="62"/>
        <v>4.9276485382357285</v>
      </c>
      <c r="M58">
        <f t="shared" si="62"/>
        <v>1.8403072963598002</v>
      </c>
      <c r="N58">
        <f t="shared" si="62"/>
        <v>5.2143219635184197</v>
      </c>
      <c r="O58">
        <f t="shared" si="62"/>
        <v>8.751474387017808</v>
      </c>
      <c r="P58">
        <f t="shared" si="62"/>
        <v>4.9197387535577848</v>
      </c>
      <c r="Q58">
        <f t="shared" si="62"/>
        <v>8.5971970432055826</v>
      </c>
      <c r="R58">
        <f t="shared" si="62"/>
        <v>5.8445520546982719</v>
      </c>
      <c r="S58">
        <f t="shared" si="62"/>
        <v>6.1467506673314043</v>
      </c>
      <c r="T58">
        <f t="shared" si="62"/>
        <v>8.751474387017808</v>
      </c>
      <c r="U58">
        <f t="shared" si="62"/>
        <v>5.5396171173041262</v>
      </c>
      <c r="V58" s="14" t="s">
        <v>10</v>
      </c>
      <c r="W58">
        <f t="shared" si="62"/>
        <v>4.3001547718168887</v>
      </c>
      <c r="X58">
        <f t="shared" si="62"/>
        <v>2.7498521023894553</v>
      </c>
      <c r="Y58">
        <f t="shared" si="62"/>
        <v>6.4561602071170316</v>
      </c>
      <c r="Z58">
        <f t="shared" si="62"/>
        <v>4.6214716514153942</v>
      </c>
      <c r="AA58">
        <f t="shared" si="62"/>
        <v>4.3034422013024258</v>
      </c>
      <c r="AB58">
        <f t="shared" si="62"/>
        <v>8.7511579813620308</v>
      </c>
      <c r="AC58">
        <f t="shared" si="62"/>
        <v>4.6151400517234755</v>
      </c>
      <c r="AD58">
        <f t="shared" si="62"/>
        <v>5.5396171173041262</v>
      </c>
      <c r="AE58">
        <f t="shared" si="62"/>
        <v>7.0605583896017272</v>
      </c>
      <c r="AF58">
        <f t="shared" si="62"/>
        <v>4.5949402591755835</v>
      </c>
      <c r="AG58">
        <f t="shared" si="62"/>
        <v>4.3001547718168887</v>
      </c>
      <c r="AH58">
        <f t="shared" si="62"/>
        <v>5.8394156407360827</v>
      </c>
      <c r="AI58">
        <f t="shared" si="62"/>
        <v>5.7880516774657229</v>
      </c>
      <c r="AJ58">
        <f t="shared" si="62"/>
        <v>3.0514777848876404</v>
      </c>
      <c r="AK58">
        <f t="shared" si="62"/>
        <v>3.9893560438563642</v>
      </c>
      <c r="AL58">
        <f t="shared" si="62"/>
        <v>5.2167220527195965</v>
      </c>
      <c r="AM58">
        <f t="shared" si="62"/>
        <v>4.9386547431250971</v>
      </c>
      <c r="AN58">
        <f t="shared" si="62"/>
        <v>3.675323512318315</v>
      </c>
      <c r="AO58">
        <f t="shared" si="62"/>
        <v>3.1382927552169315</v>
      </c>
      <c r="AP58">
        <f t="shared" si="62"/>
        <v>4.6313197165297746</v>
      </c>
      <c r="AQ58">
        <f t="shared" si="62"/>
        <v>4.9100553047655104</v>
      </c>
      <c r="AR58">
        <f t="shared" si="62"/>
        <v>5.8445520546982719</v>
      </c>
      <c r="AS58">
        <f t="shared" si="62"/>
        <v>7.0605583896017272</v>
      </c>
      <c r="AT58">
        <f t="shared" si="62"/>
        <v>4.6313197165297746</v>
      </c>
      <c r="AU58">
        <f t="shared" si="62"/>
        <v>4.6151400517234755</v>
      </c>
      <c r="AV58">
        <f t="shared" si="62"/>
        <v>3.9912415602355424</v>
      </c>
      <c r="AW58">
        <f t="shared" si="62"/>
        <v>4.9183364711971942</v>
      </c>
      <c r="AX58">
        <f t="shared" si="62"/>
        <v>5.549968844737637</v>
      </c>
      <c r="AY58">
        <f t="shared" si="62"/>
        <v>7.3683343355681155</v>
      </c>
      <c r="AZ58">
        <f t="shared" si="62"/>
        <v>3.6795437098144936</v>
      </c>
      <c r="BA58">
        <f t="shared" si="62"/>
        <v>4.9380351163080052</v>
      </c>
      <c r="BB58">
        <f t="shared" si="62"/>
        <v>4.9302550973134007</v>
      </c>
      <c r="BC58">
        <f t="shared" si="62"/>
        <v>3.0485106163073401</v>
      </c>
      <c r="BD58">
        <f t="shared" si="62"/>
        <v>6.1467506673314043</v>
      </c>
      <c r="BE58">
        <f t="shared" si="62"/>
        <v>3.3665928304775665</v>
      </c>
      <c r="BF58">
        <f t="shared" si="62"/>
        <v>3.0475578679388029</v>
      </c>
      <c r="BG58">
        <f t="shared" si="62"/>
        <v>4.6151400517234755</v>
      </c>
      <c r="BH58">
        <f t="shared" si="62"/>
        <v>5.5142322655161307</v>
      </c>
      <c r="BI58">
        <f t="shared" si="62"/>
        <v>5.2350184154698161</v>
      </c>
      <c r="BJ58">
        <f t="shared" si="62"/>
        <v>3.9967268015241961</v>
      </c>
      <c r="BK58">
        <f t="shared" si="62"/>
        <v>6.1415709925208963</v>
      </c>
      <c r="BL58">
        <f t="shared" si="62"/>
        <v>3.9912415602355424</v>
      </c>
      <c r="BM58">
        <f t="shared" si="62"/>
        <v>6.1467506673314043</v>
      </c>
      <c r="BN58">
        <f t="shared" si="62"/>
        <v>5.2426338181423153</v>
      </c>
      <c r="BO58">
        <f t="shared" si="62"/>
        <v>3.9967268015241961</v>
      </c>
      <c r="BP58">
        <f t="shared" si="62"/>
        <v>6.1563616836850752</v>
      </c>
      <c r="BQ58">
        <f t="shared" si="62"/>
        <v>2.4467569812763368</v>
      </c>
      <c r="BR58">
        <f t="shared" si="62"/>
        <v>4.2982164913804519</v>
      </c>
      <c r="BS58">
        <f t="shared" si="62"/>
        <v>3.9912415602355424</v>
      </c>
      <c r="BT58">
        <f t="shared" ref="BT58:EE58" si="63" xml:space="preserve"> -LN(BT57)</f>
        <v>3.9967268015241961</v>
      </c>
      <c r="BU58">
        <f t="shared" si="63"/>
        <v>4.9197387535577848</v>
      </c>
      <c r="BV58">
        <f t="shared" si="63"/>
        <v>3.9967268015241961</v>
      </c>
      <c r="BW58">
        <f t="shared" si="63"/>
        <v>4.6004255004642376</v>
      </c>
      <c r="BX58">
        <f t="shared" si="63"/>
        <v>4.3084246519452449</v>
      </c>
      <c r="BY58">
        <f t="shared" si="63"/>
        <v>6.7635394517791028</v>
      </c>
      <c r="BZ58">
        <f t="shared" si="63"/>
        <v>4.9380351163080052</v>
      </c>
      <c r="CA58">
        <f t="shared" si="63"/>
        <v>6.1467506673314043</v>
      </c>
      <c r="CB58">
        <f t="shared" si="63"/>
        <v>6.4561602071170316</v>
      </c>
      <c r="CC58">
        <f t="shared" si="63"/>
        <v>3.0552964812201684</v>
      </c>
      <c r="CD58">
        <f t="shared" si="63"/>
        <v>4.6132017712870379</v>
      </c>
      <c r="CE58">
        <f t="shared" si="63"/>
        <v>3.3562885497795514</v>
      </c>
      <c r="CF58">
        <f t="shared" si="63"/>
        <v>3.6775284277519753</v>
      </c>
      <c r="CG58">
        <f t="shared" si="63"/>
        <v>2.7397799344665916</v>
      </c>
      <c r="CH58">
        <f t="shared" si="63"/>
        <v>4.6208520245983022</v>
      </c>
      <c r="CI58">
        <f t="shared" si="63"/>
        <v>3.3644346716628659</v>
      </c>
      <c r="CJ58">
        <f t="shared" si="63"/>
        <v>1.8399471187713476</v>
      </c>
      <c r="CK58">
        <f t="shared" si="63"/>
        <v>6.1488251805217091</v>
      </c>
      <c r="CL58">
        <f t="shared" si="63"/>
        <v>6.4561602071170316</v>
      </c>
      <c r="CM58">
        <f t="shared" si="63"/>
        <v>6.7531791449396561</v>
      </c>
      <c r="CN58">
        <f t="shared" si="63"/>
        <v>3.9892262781730246</v>
      </c>
      <c r="CO58">
        <f t="shared" si="63"/>
        <v>3.675323512318315</v>
      </c>
      <c r="CP58">
        <f t="shared" si="63"/>
        <v>5.8394156407360827</v>
      </c>
      <c r="CQ58">
        <f t="shared" si="63"/>
        <v>5.5434301484148572</v>
      </c>
      <c r="CR58">
        <f t="shared" si="63"/>
        <v>6.1467506673314043</v>
      </c>
      <c r="CS58">
        <f t="shared" si="63"/>
        <v>4.3101813095962944</v>
      </c>
      <c r="CT58">
        <f t="shared" si="63"/>
        <v>3.3818379442651461</v>
      </c>
      <c r="CU58">
        <f t="shared" si="63"/>
        <v>3.3708130279737452</v>
      </c>
      <c r="CV58">
        <f t="shared" si="63"/>
        <v>6.4603217431818756</v>
      </c>
      <c r="CW58">
        <f t="shared" si="63"/>
        <v>3.4834269959832058</v>
      </c>
      <c r="CX58">
        <f t="shared" si="63"/>
        <v>3.6119935725502419</v>
      </c>
      <c r="CY58" s="14" t="s">
        <v>10</v>
      </c>
      <c r="CZ58" s="14" t="s">
        <v>10</v>
      </c>
      <c r="DA58">
        <f t="shared" si="63"/>
        <v>8.751474387017808</v>
      </c>
      <c r="DB58">
        <f t="shared" si="63"/>
        <v>3.3708130279737452</v>
      </c>
      <c r="DC58">
        <f t="shared" si="63"/>
        <v>8.751474387017808</v>
      </c>
      <c r="DD58">
        <f t="shared" si="63"/>
        <v>5.5372170281029494</v>
      </c>
      <c r="DE58">
        <f t="shared" si="63"/>
        <v>4.3034422013024258</v>
      </c>
      <c r="DF58">
        <f t="shared" si="63"/>
        <v>5.5372170281029494</v>
      </c>
      <c r="DG58">
        <f t="shared" si="63"/>
        <v>4.3084246519452449</v>
      </c>
      <c r="DH58">
        <f t="shared" si="63"/>
        <v>2.4467569812763368</v>
      </c>
      <c r="DI58">
        <f t="shared" si="63"/>
        <v>3.3798226622026277</v>
      </c>
      <c r="DJ58">
        <f t="shared" si="63"/>
        <v>4.9380351163080052</v>
      </c>
      <c r="DK58">
        <f t="shared" si="63"/>
        <v>4.9380351163080052</v>
      </c>
      <c r="DL58">
        <f t="shared" si="63"/>
        <v>3.6679864002006002</v>
      </c>
      <c r="DM58">
        <f t="shared" si="63"/>
        <v>4.6151400517234755</v>
      </c>
      <c r="DN58">
        <f t="shared" si="63"/>
        <v>2.7498521023894553</v>
      </c>
      <c r="DO58">
        <f t="shared" si="63"/>
        <v>4.5952354292030773</v>
      </c>
      <c r="DP58">
        <f t="shared" si="63"/>
        <v>3.0475578679388029</v>
      </c>
      <c r="DQ58">
        <f t="shared" si="63"/>
        <v>6.4561602071170316</v>
      </c>
      <c r="DR58">
        <f t="shared" si="63"/>
        <v>3.6795437098144936</v>
      </c>
      <c r="DS58">
        <f t="shared" si="63"/>
        <v>2.7397799344665916</v>
      </c>
      <c r="DT58">
        <f t="shared" si="63"/>
        <v>3.3708130279737452</v>
      </c>
      <c r="DU58">
        <f t="shared" si="63"/>
        <v>4.6151400517234755</v>
      </c>
      <c r="DV58">
        <f t="shared" si="63"/>
        <v>3.6825108783947944</v>
      </c>
      <c r="DW58">
        <f t="shared" si="63"/>
        <v>6.1415709925208963</v>
      </c>
      <c r="DX58">
        <f t="shared" si="63"/>
        <v>6.1410451615271056</v>
      </c>
      <c r="DY58">
        <f t="shared" si="63"/>
        <v>5.2152406957332174</v>
      </c>
      <c r="DZ58">
        <f t="shared" si="63"/>
        <v>5.5372170281029494</v>
      </c>
      <c r="EA58">
        <f t="shared" si="63"/>
        <v>3.6712738296861374</v>
      </c>
      <c r="EB58">
        <f t="shared" si="63"/>
        <v>3.6742409982664381</v>
      </c>
      <c r="EC58">
        <f t="shared" si="63"/>
        <v>5.8445520546982719</v>
      </c>
      <c r="ED58">
        <f t="shared" si="63"/>
        <v>3.6795437098144936</v>
      </c>
      <c r="EE58">
        <f t="shared" si="63"/>
        <v>4.6313197165297746</v>
      </c>
      <c r="EF58">
        <f t="shared" ref="EF58:FA58" si="64" xml:space="preserve"> -LN(EF57)</f>
        <v>3.6795437098144936</v>
      </c>
      <c r="EG58" s="14" t="s">
        <v>10</v>
      </c>
      <c r="EH58">
        <f t="shared" si="64"/>
        <v>7.5220124431115067</v>
      </c>
      <c r="EI58">
        <f t="shared" si="64"/>
        <v>5.549968844737637</v>
      </c>
      <c r="EJ58">
        <f t="shared" si="64"/>
        <v>1.3951398748317143</v>
      </c>
      <c r="EK58" s="14" t="s">
        <v>10</v>
      </c>
      <c r="EL58">
        <f t="shared" si="64"/>
        <v>6.1467506673314043</v>
      </c>
      <c r="EM58">
        <f t="shared" si="64"/>
        <v>3.0514777848876404</v>
      </c>
      <c r="EN58">
        <f t="shared" si="64"/>
        <v>3.9862591095927238</v>
      </c>
      <c r="EO58">
        <f t="shared" si="64"/>
        <v>2.8288589469866965</v>
      </c>
      <c r="EP58">
        <f t="shared" si="64"/>
        <v>4.3084246519452449</v>
      </c>
      <c r="EQ58">
        <f t="shared" si="64"/>
        <v>2.1389790478041255</v>
      </c>
      <c r="ER58">
        <f t="shared" si="64"/>
        <v>5.8394156407360827</v>
      </c>
      <c r="ES58">
        <f t="shared" si="64"/>
        <v>4.6151400517234755</v>
      </c>
      <c r="ET58">
        <f t="shared" si="64"/>
        <v>4.6208520245983022</v>
      </c>
      <c r="EU58">
        <f t="shared" si="64"/>
        <v>7.6741641002927876</v>
      </c>
      <c r="EV58">
        <f t="shared" si="64"/>
        <v>5.549968844737637</v>
      </c>
      <c r="EW58">
        <f t="shared" si="64"/>
        <v>3.0514777848876404</v>
      </c>
      <c r="EX58">
        <f t="shared" si="64"/>
        <v>6.1488251805217091</v>
      </c>
      <c r="EY58">
        <f t="shared" si="64"/>
        <v>4.298689516787304</v>
      </c>
      <c r="EZ58">
        <f t="shared" si="64"/>
        <v>5.5423534420651386</v>
      </c>
      <c r="FA58">
        <f t="shared" si="64"/>
        <v>4.3063566058254681</v>
      </c>
    </row>
    <row r="59" spans="1:157" x14ac:dyDescent="0.25">
      <c r="A59" t="s">
        <v>1011</v>
      </c>
      <c r="B59" s="14" t="s">
        <v>10</v>
      </c>
      <c r="C59" s="14" t="s">
        <v>10</v>
      </c>
      <c r="D59" s="14" t="s">
        <v>10</v>
      </c>
      <c r="E59" s="14" t="s">
        <v>10</v>
      </c>
      <c r="F59" s="14" t="s">
        <v>10</v>
      </c>
      <c r="G59" s="14" t="s">
        <v>10</v>
      </c>
      <c r="H59">
        <v>0.96296296296296291</v>
      </c>
      <c r="I59">
        <v>1</v>
      </c>
      <c r="J59">
        <v>0.92592592592592593</v>
      </c>
      <c r="K59">
        <v>0.96296296296296291</v>
      </c>
      <c r="L59">
        <v>0.96296296296296291</v>
      </c>
      <c r="M59">
        <v>1</v>
      </c>
      <c r="N59">
        <v>0.88888888888888884</v>
      </c>
      <c r="O59">
        <v>1</v>
      </c>
      <c r="P59">
        <v>0.88888888888888884</v>
      </c>
      <c r="Q59">
        <v>1</v>
      </c>
      <c r="R59">
        <v>0.96296296296296291</v>
      </c>
      <c r="S59">
        <v>1</v>
      </c>
      <c r="T59">
        <v>1</v>
      </c>
      <c r="U59">
        <v>0.96296296296296291</v>
      </c>
      <c r="V59" s="14" t="s">
        <v>10</v>
      </c>
      <c r="W59">
        <v>0.92592592592592593</v>
      </c>
      <c r="X59">
        <v>0.96296296296296291</v>
      </c>
      <c r="Y59">
        <v>0.96296296296296291</v>
      </c>
      <c r="Z59">
        <v>0.92592592592592593</v>
      </c>
      <c r="AA59">
        <v>0.88888888888888884</v>
      </c>
      <c r="AB59">
        <v>0.96296296296296291</v>
      </c>
      <c r="AC59">
        <v>0.96296296296296291</v>
      </c>
      <c r="AD59">
        <v>0.96296296296296291</v>
      </c>
      <c r="AE59">
        <v>0.96296296296296291</v>
      </c>
      <c r="AF59">
        <v>0.92592592592592593</v>
      </c>
      <c r="AG59">
        <v>0.92592592592592593</v>
      </c>
      <c r="AH59">
        <v>0.96296296296296291</v>
      </c>
      <c r="AI59">
        <v>0.81481481481481477</v>
      </c>
      <c r="AJ59">
        <v>0.96296296296296291</v>
      </c>
      <c r="AK59">
        <v>0.85185185185185186</v>
      </c>
      <c r="AL59">
        <v>0.92592592592592593</v>
      </c>
      <c r="AM59">
        <v>0.92592592592592593</v>
      </c>
      <c r="AN59">
        <v>0.88888888888888884</v>
      </c>
      <c r="AO59">
        <v>0.85185185185185186</v>
      </c>
      <c r="AP59">
        <v>1</v>
      </c>
      <c r="AQ59">
        <v>0.88888888888888884</v>
      </c>
      <c r="AR59">
        <v>0.96296296296296291</v>
      </c>
      <c r="AS59">
        <v>0.96296296296296291</v>
      </c>
      <c r="AT59">
        <v>1</v>
      </c>
      <c r="AU59">
        <v>0.96296296296296291</v>
      </c>
      <c r="AV59">
        <v>1</v>
      </c>
      <c r="AW59">
        <v>0.92592592592592593</v>
      </c>
      <c r="AX59">
        <v>1</v>
      </c>
      <c r="AY59">
        <v>0.96296296296296291</v>
      </c>
      <c r="AZ59">
        <v>0.96296296296296291</v>
      </c>
      <c r="BA59">
        <v>1</v>
      </c>
      <c r="BB59">
        <v>0.92592592592592593</v>
      </c>
      <c r="BC59">
        <v>0.96296296296296291</v>
      </c>
      <c r="BD59">
        <v>1</v>
      </c>
      <c r="BE59">
        <v>0.88888888888888884</v>
      </c>
      <c r="BF59">
        <v>1</v>
      </c>
      <c r="BG59">
        <v>0.96296296296296291</v>
      </c>
      <c r="BH59">
        <v>0.88888888888888884</v>
      </c>
      <c r="BI59">
        <v>0.96296296296296291</v>
      </c>
      <c r="BJ59">
        <v>0.96296296296296291</v>
      </c>
      <c r="BK59">
        <v>0.96296296296296291</v>
      </c>
      <c r="BL59">
        <v>1</v>
      </c>
      <c r="BM59">
        <v>1</v>
      </c>
      <c r="BN59">
        <v>1</v>
      </c>
      <c r="BO59">
        <v>0.96296296296296291</v>
      </c>
      <c r="BP59">
        <v>0.96296296296296291</v>
      </c>
      <c r="BQ59">
        <v>0.96296296296296291</v>
      </c>
      <c r="BR59">
        <v>0.92592592592592593</v>
      </c>
      <c r="BS59">
        <v>1</v>
      </c>
      <c r="BT59">
        <v>0.96296296296296291</v>
      </c>
      <c r="BU59">
        <v>0.96296296296296291</v>
      </c>
      <c r="BV59">
        <v>0.96296296296296291</v>
      </c>
      <c r="BW59">
        <v>0.88888888888888884</v>
      </c>
      <c r="BX59">
        <v>1</v>
      </c>
      <c r="BY59">
        <v>0.92592592592592593</v>
      </c>
      <c r="BZ59">
        <v>1</v>
      </c>
      <c r="CA59">
        <v>1</v>
      </c>
      <c r="CB59">
        <v>0.96296296296296291</v>
      </c>
      <c r="CC59">
        <v>0.96296296296296291</v>
      </c>
      <c r="CD59">
        <v>0.88888888888888884</v>
      </c>
      <c r="CE59">
        <v>1</v>
      </c>
      <c r="CF59">
        <v>0.92592592592592593</v>
      </c>
      <c r="CG59">
        <v>1</v>
      </c>
      <c r="CH59">
        <v>0.96296296296296291</v>
      </c>
      <c r="CI59">
        <v>0.92592592592592593</v>
      </c>
      <c r="CJ59">
        <v>0.96296296296296291</v>
      </c>
      <c r="CK59">
        <v>0.92592592592592593</v>
      </c>
      <c r="CL59">
        <v>0.96296296296296291</v>
      </c>
      <c r="CM59">
        <v>1</v>
      </c>
      <c r="CN59">
        <v>0.92592592592592593</v>
      </c>
      <c r="CO59">
        <v>0.85185185185185186</v>
      </c>
      <c r="CP59">
        <v>0.96296296296296291</v>
      </c>
      <c r="CQ59">
        <v>0.92592592592592593</v>
      </c>
      <c r="CR59">
        <v>1</v>
      </c>
      <c r="CS59">
        <v>0.85185185185185186</v>
      </c>
      <c r="CT59">
        <v>0.92592592592592593</v>
      </c>
      <c r="CU59">
        <v>0.96296296296296291</v>
      </c>
      <c r="CV59">
        <v>0.85185185185185186</v>
      </c>
      <c r="CW59">
        <v>0.55555555555555558</v>
      </c>
      <c r="CX59">
        <v>0.7407407407407407</v>
      </c>
      <c r="CY59" s="14" t="s">
        <v>10</v>
      </c>
      <c r="CZ59" s="14" t="s">
        <v>10</v>
      </c>
      <c r="DA59">
        <v>1</v>
      </c>
      <c r="DB59">
        <v>0.96296296296296291</v>
      </c>
      <c r="DC59">
        <v>1</v>
      </c>
      <c r="DD59">
        <v>0.92592592592592593</v>
      </c>
      <c r="DE59">
        <v>0.92592592592592593</v>
      </c>
      <c r="DF59">
        <v>0.88888888888888884</v>
      </c>
      <c r="DG59">
        <v>1</v>
      </c>
      <c r="DH59">
        <v>0.96296296296296291</v>
      </c>
      <c r="DI59">
        <v>0.88888888888888884</v>
      </c>
      <c r="DJ59">
        <v>1</v>
      </c>
      <c r="DK59">
        <v>1</v>
      </c>
      <c r="DL59">
        <v>1</v>
      </c>
      <c r="DM59">
        <v>0.96296296296296291</v>
      </c>
      <c r="DN59">
        <v>0.96296296296296291</v>
      </c>
      <c r="DO59">
        <v>0.92592592592592593</v>
      </c>
      <c r="DP59">
        <v>1</v>
      </c>
      <c r="DQ59">
        <v>0.96296296296296291</v>
      </c>
      <c r="DR59">
        <v>0.96296296296296291</v>
      </c>
      <c r="DS59">
        <v>1</v>
      </c>
      <c r="DT59">
        <v>0.92592592592592593</v>
      </c>
      <c r="DU59">
        <v>0.96296296296296291</v>
      </c>
      <c r="DV59">
        <v>0.96296296296296291</v>
      </c>
      <c r="DW59">
        <v>0.96296296296296291</v>
      </c>
      <c r="DX59">
        <v>0.88888888888888884</v>
      </c>
      <c r="DY59">
        <v>0.81481481481481477</v>
      </c>
      <c r="DZ59">
        <v>0.92592592592592593</v>
      </c>
      <c r="EA59">
        <v>0.96296296296296291</v>
      </c>
      <c r="EB59">
        <v>0.92592592592592593</v>
      </c>
      <c r="EC59">
        <v>0.96296296296296291</v>
      </c>
      <c r="ED59">
        <v>0.96296296296296291</v>
      </c>
      <c r="EE59">
        <v>1</v>
      </c>
      <c r="EF59">
        <v>0.96296296296296291</v>
      </c>
      <c r="EG59" s="14" t="s">
        <v>10</v>
      </c>
      <c r="EH59">
        <v>0.92592592592592593</v>
      </c>
      <c r="EI59">
        <v>0.88888888888888884</v>
      </c>
      <c r="EJ59">
        <v>0.96296296296296291</v>
      </c>
      <c r="EK59" s="14" t="s">
        <v>10</v>
      </c>
      <c r="EL59">
        <v>1</v>
      </c>
      <c r="EM59">
        <v>0.96296296296296291</v>
      </c>
      <c r="EN59">
        <v>0.92592592592592593</v>
      </c>
      <c r="EO59">
        <v>0.92592592592592593</v>
      </c>
      <c r="EP59">
        <v>1</v>
      </c>
      <c r="EQ59">
        <v>1</v>
      </c>
      <c r="ER59">
        <v>0.96296296296296291</v>
      </c>
      <c r="ES59">
        <v>0.96296296296296291</v>
      </c>
      <c r="ET59">
        <v>0.92592592592592593</v>
      </c>
      <c r="EU59">
        <v>1</v>
      </c>
      <c r="EV59">
        <v>1</v>
      </c>
      <c r="EW59">
        <v>0.92592592592592593</v>
      </c>
      <c r="EX59">
        <v>0.92592592592592593</v>
      </c>
      <c r="EY59">
        <v>0.85185185185185186</v>
      </c>
      <c r="EZ59">
        <v>0.96296296296296291</v>
      </c>
      <c r="FA59">
        <v>0.96296296296296291</v>
      </c>
    </row>
    <row r="60" spans="1:157" x14ac:dyDescent="0.25">
      <c r="A60" t="s">
        <v>1012</v>
      </c>
      <c r="B60" s="14" t="s">
        <v>10</v>
      </c>
      <c r="C60" s="14" t="s">
        <v>10</v>
      </c>
      <c r="D60" s="14" t="s">
        <v>10</v>
      </c>
      <c r="E60" s="14" t="s">
        <v>10</v>
      </c>
      <c r="F60" s="14" t="s">
        <v>10</v>
      </c>
      <c r="G60" s="14" t="s">
        <v>10</v>
      </c>
      <c r="H60">
        <v>0.88888888888888884</v>
      </c>
      <c r="I60">
        <v>0.66666666666666663</v>
      </c>
      <c r="J60">
        <v>0.66666666666666663</v>
      </c>
      <c r="K60">
        <v>0.66666666666666663</v>
      </c>
      <c r="L60">
        <v>0.44444444444444442</v>
      </c>
      <c r="M60">
        <v>0.1111111111111111</v>
      </c>
      <c r="N60">
        <v>0.66666666666666663</v>
      </c>
      <c r="O60">
        <v>1</v>
      </c>
      <c r="P60">
        <v>0.66666666666666663</v>
      </c>
      <c r="Q60">
        <v>1</v>
      </c>
      <c r="R60">
        <v>0.66666666666666663</v>
      </c>
      <c r="S60">
        <v>0.66666666666666663</v>
      </c>
      <c r="T60">
        <v>1</v>
      </c>
      <c r="U60">
        <v>0.66666666666666663</v>
      </c>
      <c r="V60" s="14" t="s">
        <v>10</v>
      </c>
      <c r="W60">
        <v>0.44444444444444442</v>
      </c>
      <c r="X60">
        <v>0.33333333333333331</v>
      </c>
      <c r="Y60">
        <v>0.77777777777777779</v>
      </c>
      <c r="Z60">
        <v>0.44444444444444442</v>
      </c>
      <c r="AA60">
        <v>0.55555555555555558</v>
      </c>
      <c r="AB60">
        <v>1</v>
      </c>
      <c r="AC60">
        <v>0.55555555555555558</v>
      </c>
      <c r="AD60">
        <v>0.66666666666666663</v>
      </c>
      <c r="AE60">
        <v>0.77777777777777779</v>
      </c>
      <c r="AF60">
        <v>0.66666666666666663</v>
      </c>
      <c r="AG60">
        <v>0.44444444444444442</v>
      </c>
      <c r="AH60">
        <v>0.66666666666666663</v>
      </c>
      <c r="AI60">
        <v>0.77777777777777779</v>
      </c>
      <c r="AJ60">
        <v>0.22222222222222221</v>
      </c>
      <c r="AK60">
        <v>0.44444444444444442</v>
      </c>
      <c r="AL60">
        <v>0.66666666666666663</v>
      </c>
      <c r="AM60">
        <v>0.33333333333333331</v>
      </c>
      <c r="AN60">
        <v>0.22222222222222221</v>
      </c>
      <c r="AO60">
        <v>0.33333333333333331</v>
      </c>
      <c r="AP60">
        <v>0.44444444444444442</v>
      </c>
      <c r="AQ60">
        <v>0.66666666666666663</v>
      </c>
      <c r="AR60">
        <v>0.66666666666666663</v>
      </c>
      <c r="AS60">
        <v>0.77777777777777779</v>
      </c>
      <c r="AT60">
        <v>0.44444444444444442</v>
      </c>
      <c r="AU60">
        <v>0.55555555555555558</v>
      </c>
      <c r="AV60">
        <v>0.44444444444444442</v>
      </c>
      <c r="AW60">
        <v>0.66666666666666663</v>
      </c>
      <c r="AX60">
        <v>0.55555555555555558</v>
      </c>
      <c r="AY60">
        <v>0.88888888888888884</v>
      </c>
      <c r="AZ60">
        <v>0.44444444444444442</v>
      </c>
      <c r="BA60">
        <v>0.55555555555555558</v>
      </c>
      <c r="BB60">
        <v>0.55555555555555558</v>
      </c>
      <c r="BC60">
        <v>0.22222222222222221</v>
      </c>
      <c r="BD60">
        <v>0.66666666666666663</v>
      </c>
      <c r="BE60">
        <v>0.33333333333333331</v>
      </c>
      <c r="BF60">
        <v>0.33333333333333331</v>
      </c>
      <c r="BG60">
        <v>0.55555555555555558</v>
      </c>
      <c r="BH60">
        <v>0.77777777777777779</v>
      </c>
      <c r="BI60">
        <v>0.66666666666666663</v>
      </c>
      <c r="BJ60">
        <v>0.44444444444444442</v>
      </c>
      <c r="BK60">
        <v>0.66666666666666663</v>
      </c>
      <c r="BL60">
        <v>0.44444444444444442</v>
      </c>
      <c r="BM60">
        <v>0.66666666666666663</v>
      </c>
      <c r="BN60">
        <v>0.55555555555555558</v>
      </c>
      <c r="BO60">
        <v>0.44444444444444442</v>
      </c>
      <c r="BP60">
        <v>0.77777777777777779</v>
      </c>
      <c r="BQ60">
        <v>0.33333333333333331</v>
      </c>
      <c r="BR60">
        <v>0.33333333333333331</v>
      </c>
      <c r="BS60">
        <v>0.44444444444444442</v>
      </c>
      <c r="BT60">
        <v>0.44444444444444442</v>
      </c>
      <c r="BU60">
        <v>0.55555555555555558</v>
      </c>
      <c r="BV60">
        <v>0.44444444444444442</v>
      </c>
      <c r="BW60">
        <v>0.66666666666666663</v>
      </c>
      <c r="BX60">
        <v>0.44444444444444442</v>
      </c>
      <c r="BY60">
        <v>0.77777777777777779</v>
      </c>
      <c r="BZ60">
        <v>0.55555555555555558</v>
      </c>
      <c r="CA60">
        <v>0.66666666666666663</v>
      </c>
      <c r="CB60">
        <v>0.77777777777777779</v>
      </c>
      <c r="CC60">
        <v>0.33333333333333331</v>
      </c>
      <c r="CD60">
        <v>0.44444444444444442</v>
      </c>
      <c r="CE60">
        <v>0.33333333333333331</v>
      </c>
      <c r="CF60">
        <v>0.55555555555555558</v>
      </c>
      <c r="CG60">
        <v>0.22222222222222221</v>
      </c>
      <c r="CH60">
        <v>0.55555555555555558</v>
      </c>
      <c r="CI60">
        <v>0.22222222222222221</v>
      </c>
      <c r="CJ60">
        <v>0.22222222222222221</v>
      </c>
      <c r="CK60">
        <v>0.77777777777777779</v>
      </c>
      <c r="CL60">
        <v>0.77777777777777779</v>
      </c>
      <c r="CM60">
        <v>0.77777777777777779</v>
      </c>
      <c r="CN60">
        <v>0.55555555555555558</v>
      </c>
      <c r="CO60">
        <v>0.33333333333333331</v>
      </c>
      <c r="CP60">
        <v>0.66666666666666663</v>
      </c>
      <c r="CQ60">
        <v>0.66666666666666663</v>
      </c>
      <c r="CR60">
        <v>0.66666666666666663</v>
      </c>
      <c r="CS60">
        <v>0.33333333333333331</v>
      </c>
      <c r="CT60">
        <v>0.44444444444444442</v>
      </c>
      <c r="CU60">
        <v>0.44444444444444442</v>
      </c>
      <c r="CV60">
        <v>0.66666666666666663</v>
      </c>
      <c r="CW60">
        <v>0.44444444444444442</v>
      </c>
      <c r="CX60">
        <v>0.55555555555555558</v>
      </c>
      <c r="CY60" s="14" t="s">
        <v>10</v>
      </c>
      <c r="CZ60" s="14" t="s">
        <v>10</v>
      </c>
      <c r="DA60">
        <v>1</v>
      </c>
      <c r="DB60">
        <v>0.44444444444444442</v>
      </c>
      <c r="DC60">
        <v>1</v>
      </c>
      <c r="DD60">
        <v>0.66666666666666663</v>
      </c>
      <c r="DE60">
        <v>0.55555555555555558</v>
      </c>
      <c r="DF60">
        <v>0.66666666666666663</v>
      </c>
      <c r="DG60">
        <v>0.44444444444444442</v>
      </c>
      <c r="DH60">
        <v>0.33333333333333331</v>
      </c>
      <c r="DI60">
        <v>0.55555555555555558</v>
      </c>
      <c r="DJ60">
        <v>0.55555555555555558</v>
      </c>
      <c r="DK60">
        <v>0.55555555555555558</v>
      </c>
      <c r="DL60">
        <v>0.33333333333333331</v>
      </c>
      <c r="DM60">
        <v>0.55555555555555558</v>
      </c>
      <c r="DN60">
        <v>0.33333333333333331</v>
      </c>
      <c r="DO60">
        <v>0.33333333333333331</v>
      </c>
      <c r="DP60">
        <v>0.33333333333333331</v>
      </c>
      <c r="DQ60">
        <v>0.77777777777777779</v>
      </c>
      <c r="DR60">
        <v>0.44444444444444442</v>
      </c>
      <c r="DS60">
        <v>0.22222222222222221</v>
      </c>
      <c r="DT60">
        <v>0.44444444444444442</v>
      </c>
      <c r="DU60">
        <v>0.55555555555555558</v>
      </c>
      <c r="DV60">
        <v>0.44444444444444442</v>
      </c>
      <c r="DW60">
        <v>0.66666666666666663</v>
      </c>
      <c r="DX60">
        <v>0.66666666666666663</v>
      </c>
      <c r="DY60">
        <v>0.77777777777777779</v>
      </c>
      <c r="DZ60">
        <v>0.66666666666666663</v>
      </c>
      <c r="EA60">
        <v>0.44444444444444442</v>
      </c>
      <c r="EB60">
        <v>0.44444444444444442</v>
      </c>
      <c r="EC60">
        <v>0.66666666666666663</v>
      </c>
      <c r="ED60">
        <v>0.44444444444444442</v>
      </c>
      <c r="EE60">
        <v>0.44444444444444442</v>
      </c>
      <c r="EF60">
        <v>0.44444444444444442</v>
      </c>
      <c r="EG60" s="14" t="s">
        <v>10</v>
      </c>
      <c r="EH60">
        <v>0.77777777777777779</v>
      </c>
      <c r="EI60">
        <v>0.66666666666666663</v>
      </c>
      <c r="EJ60">
        <v>0</v>
      </c>
      <c r="EK60" s="14" t="s">
        <v>10</v>
      </c>
      <c r="EL60">
        <v>0.66666666666666663</v>
      </c>
      <c r="EM60">
        <v>0.22222222222222221</v>
      </c>
      <c r="EN60">
        <v>0.55555555555555558</v>
      </c>
      <c r="EO60">
        <v>0.1111111111111111</v>
      </c>
      <c r="EP60">
        <v>0.44444444444444442</v>
      </c>
      <c r="EQ60">
        <v>0.22222222222222221</v>
      </c>
      <c r="ER60">
        <v>0.66666666666666663</v>
      </c>
      <c r="ES60">
        <v>0.55555555555555558</v>
      </c>
      <c r="ET60">
        <v>0.55555555555555558</v>
      </c>
      <c r="EU60">
        <v>0.88888888888888884</v>
      </c>
      <c r="EV60">
        <v>0.55555555555555558</v>
      </c>
      <c r="EW60">
        <v>0.33333333333333331</v>
      </c>
      <c r="EX60">
        <v>0.77777777777777779</v>
      </c>
      <c r="EY60">
        <v>0.55555555555555558</v>
      </c>
      <c r="EZ60">
        <v>0.66666666666666663</v>
      </c>
      <c r="FA60">
        <v>0.44444444444444442</v>
      </c>
    </row>
  </sheetData>
  <conditionalFormatting sqref="AB13:AI28 AB2:AI11 BO2:BO28 R2:U28 W2:AA28 I2:N10 AJ2:BJ28 I12:N28 I11:J11 L11:N11">
    <cfRule type="expression" dxfId="12" priority="13">
      <formula>"isblank()"</formula>
    </cfRule>
  </conditionalFormatting>
  <conditionalFormatting sqref="EG2:EG60">
    <cfRule type="expression" dxfId="11" priority="12">
      <formula>"isblank()"</formula>
    </cfRule>
  </conditionalFormatting>
  <conditionalFormatting sqref="EK2:EK60">
    <cfRule type="expression" dxfId="10" priority="11">
      <formula>"isblank()"</formula>
    </cfRule>
  </conditionalFormatting>
  <conditionalFormatting sqref="V2:V60">
    <cfRule type="expression" dxfId="9" priority="10">
      <formula>"isblank()"</formula>
    </cfRule>
  </conditionalFormatting>
  <conditionalFormatting sqref="B2:G60">
    <cfRule type="expression" dxfId="8" priority="9">
      <formula>"isblank()"</formula>
    </cfRule>
  </conditionalFormatting>
  <conditionalFormatting sqref="CY2:CZ60">
    <cfRule type="expression" dxfId="7" priority="8">
      <formula>"isblank()"</formula>
    </cfRule>
  </conditionalFormatting>
  <conditionalFormatting sqref="EJ11">
    <cfRule type="expression" dxfId="6" priority="7">
      <formula>"isblank()"</formula>
    </cfRule>
  </conditionalFormatting>
  <conditionalFormatting sqref="H29:U29 EL29:FA29 EH29:EJ29 DA29:EF29 W29:CX29">
    <cfRule type="cellIs" dxfId="5" priority="6" operator="lessThan">
      <formula>27</formula>
    </cfRule>
  </conditionalFormatting>
  <conditionalFormatting sqref="EJ39">
    <cfRule type="expression" dxfId="4" priority="5">
      <formula>"isblank()"</formula>
    </cfRule>
  </conditionalFormatting>
  <conditionalFormatting sqref="CU43">
    <cfRule type="expression" dxfId="3" priority="4">
      <formula>"isblank()"</formula>
    </cfRule>
  </conditionalFormatting>
  <conditionalFormatting sqref="AB40">
    <cfRule type="expression" dxfId="2" priority="3">
      <formula>"isblank()"</formula>
    </cfRule>
  </conditionalFormatting>
  <conditionalFormatting sqref="K39">
    <cfRule type="expression" dxfId="1" priority="2">
      <formula>"isblank()"</formula>
    </cfRule>
  </conditionalFormatting>
  <conditionalFormatting sqref="B59:FA59">
    <cfRule type="cellIs" dxfId="0" priority="1" operator="lessThan">
      <formula>0.85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summary</vt:lpstr>
      <vt:lpstr>ncog_tasks</vt:lpstr>
      <vt:lpstr>questionnaire_scoring</vt:lpstr>
      <vt:lpstr>MCQ_scoring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CEM</dc:creator>
  <cp:lastModifiedBy>Allen, Todd</cp:lastModifiedBy>
  <dcterms:created xsi:type="dcterms:W3CDTF">2023-04-27T14:43:20Z</dcterms:created>
  <dcterms:modified xsi:type="dcterms:W3CDTF">2024-09-19T14:59:31Z</dcterms:modified>
</cp:coreProperties>
</file>