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D790435F-0E5A-4561-B182-34D0EF64832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T1" sheetId="1" r:id="rId1"/>
    <sheet name="ST2" sheetId="6" r:id="rId2"/>
    <sheet name="ST3" sheetId="2" r:id="rId3"/>
    <sheet name="ST4" sheetId="3" r:id="rId4"/>
    <sheet name="ST5" sheetId="4" r:id="rId5"/>
  </sheets>
  <calcPr calcId="191029"/>
</workbook>
</file>

<file path=xl/calcChain.xml><?xml version="1.0" encoding="utf-8"?>
<calcChain xmlns="http://schemas.openxmlformats.org/spreadsheetml/2006/main">
  <c r="CJ6" i="4" l="1"/>
  <c r="CF6" i="4"/>
  <c r="CB6" i="4"/>
  <c r="BX6" i="4"/>
  <c r="BT6" i="4"/>
  <c r="BP6" i="4"/>
  <c r="BL6" i="4"/>
  <c r="BH6" i="4"/>
  <c r="BD6" i="4"/>
  <c r="AZ6" i="4"/>
  <c r="AV6" i="4"/>
  <c r="AR6" i="4"/>
  <c r="AN6" i="4"/>
  <c r="AJ6" i="4"/>
  <c r="AF6" i="4"/>
  <c r="AB6" i="4"/>
  <c r="X6" i="4"/>
  <c r="T6" i="4"/>
  <c r="P6" i="4"/>
  <c r="L6" i="4"/>
  <c r="H6" i="4"/>
  <c r="D6" i="4"/>
  <c r="CJ5" i="4"/>
  <c r="CF5" i="4"/>
  <c r="CB5" i="4"/>
  <c r="BX5" i="4"/>
  <c r="BT5" i="4"/>
  <c r="BP5" i="4"/>
  <c r="BL5" i="4"/>
  <c r="BH5" i="4"/>
  <c r="BD5" i="4"/>
  <c r="AZ5" i="4"/>
  <c r="AV5" i="4"/>
  <c r="AR5" i="4"/>
  <c r="AN5" i="4"/>
  <c r="AJ5" i="4"/>
  <c r="AF5" i="4"/>
  <c r="AB5" i="4"/>
  <c r="X5" i="4"/>
  <c r="T5" i="4"/>
  <c r="P5" i="4"/>
  <c r="L5" i="4"/>
  <c r="H5" i="4"/>
  <c r="D5" i="4"/>
  <c r="CJ4" i="4"/>
  <c r="CF4" i="4"/>
  <c r="CB4" i="4"/>
  <c r="BX4" i="4"/>
  <c r="BT4" i="4"/>
  <c r="BP4" i="4"/>
  <c r="BL4" i="4"/>
  <c r="BH4" i="4"/>
  <c r="BD4" i="4"/>
  <c r="AZ4" i="4"/>
  <c r="AV4" i="4"/>
  <c r="AR4" i="4"/>
  <c r="AN4" i="4"/>
  <c r="AJ4" i="4"/>
  <c r="AF4" i="4"/>
  <c r="AB4" i="4"/>
  <c r="X4" i="4"/>
  <c r="T4" i="4"/>
  <c r="P4" i="4"/>
  <c r="L4" i="4"/>
  <c r="H4" i="4"/>
  <c r="D4" i="4"/>
  <c r="CJ3" i="4"/>
  <c r="CF3" i="4"/>
  <c r="CF7" i="4" s="1"/>
  <c r="CB3" i="4"/>
  <c r="BX3" i="4"/>
  <c r="BT3" i="4"/>
  <c r="BP3" i="4"/>
  <c r="BP7" i="4" s="1"/>
  <c r="BL3" i="4"/>
  <c r="BH3" i="4"/>
  <c r="BD3" i="4"/>
  <c r="AZ3" i="4"/>
  <c r="AZ7" i="4" s="1"/>
  <c r="AV3" i="4"/>
  <c r="AR3" i="4"/>
  <c r="AN3" i="4"/>
  <c r="AJ3" i="4"/>
  <c r="AJ7" i="4" s="1"/>
  <c r="AF3" i="4"/>
  <c r="AB3" i="4"/>
  <c r="X3" i="4"/>
  <c r="T3" i="4"/>
  <c r="T7" i="4" s="1"/>
  <c r="P3" i="4"/>
  <c r="L3" i="4"/>
  <c r="H3" i="4"/>
  <c r="D3" i="4"/>
  <c r="D7" i="4" s="1"/>
  <c r="L8" i="4" l="1"/>
  <c r="AB8" i="4"/>
  <c r="AR8" i="4"/>
  <c r="BH8" i="4"/>
  <c r="BX8" i="4"/>
  <c r="P7" i="4"/>
  <c r="AF7" i="4"/>
  <c r="AV7" i="4"/>
  <c r="BL7" i="4"/>
  <c r="CB7" i="4"/>
  <c r="D8" i="4"/>
  <c r="E4" i="4" s="1"/>
  <c r="T8" i="4"/>
  <c r="U6" i="4" s="1"/>
  <c r="AJ8" i="4"/>
  <c r="AK4" i="4" s="1"/>
  <c r="AZ8" i="4"/>
  <c r="BA6" i="4" s="1"/>
  <c r="BP8" i="4"/>
  <c r="CF8" i="4"/>
  <c r="CG6" i="4" s="1"/>
  <c r="E6" i="4"/>
  <c r="AK6" i="4"/>
  <c r="BQ6" i="4"/>
  <c r="BQ3" i="4"/>
  <c r="BQ4" i="4"/>
  <c r="AB7" i="4"/>
  <c r="AC4" i="4" s="1"/>
  <c r="BX7" i="4"/>
  <c r="P8" i="4"/>
  <c r="Q6" i="4" s="1"/>
  <c r="AV8" i="4"/>
  <c r="CB8" i="4"/>
  <c r="CC5" i="4" s="1"/>
  <c r="E3" i="4"/>
  <c r="U3" i="4"/>
  <c r="AC3" i="4"/>
  <c r="AK3" i="4"/>
  <c r="BA3" i="4"/>
  <c r="H7" i="4"/>
  <c r="X7" i="4"/>
  <c r="AN7" i="4"/>
  <c r="BD7" i="4"/>
  <c r="BT7" i="4"/>
  <c r="CJ7" i="4"/>
  <c r="L7" i="4"/>
  <c r="M4" i="4" s="1"/>
  <c r="AR7" i="4"/>
  <c r="AS4" i="4" s="1"/>
  <c r="BH7" i="4"/>
  <c r="BI4" i="4" s="1"/>
  <c r="AF8" i="4"/>
  <c r="AG5" i="4" s="1"/>
  <c r="BL8" i="4"/>
  <c r="BM4" i="4" s="1"/>
  <c r="H8" i="4"/>
  <c r="X8" i="4"/>
  <c r="AN8" i="4"/>
  <c r="AO3" i="4" s="1"/>
  <c r="BD8" i="4"/>
  <c r="BT8" i="4"/>
  <c r="CJ8" i="4"/>
  <c r="BM3" i="4"/>
  <c r="CC3" i="4"/>
  <c r="E5" i="4"/>
  <c r="AK5" i="4"/>
  <c r="BA5" i="4"/>
  <c r="BQ5" i="4"/>
  <c r="BE4" i="4" l="1"/>
  <c r="Q4" i="4"/>
  <c r="AC5" i="4"/>
  <c r="CG5" i="4"/>
  <c r="U5" i="4"/>
  <c r="Q3" i="4"/>
  <c r="AW5" i="4"/>
  <c r="CG3" i="4"/>
  <c r="CC6" i="4"/>
  <c r="AS6" i="4"/>
  <c r="AW6" i="4"/>
  <c r="BA4" i="4"/>
  <c r="BE3" i="4"/>
  <c r="AS5" i="4"/>
  <c r="BM5" i="4"/>
  <c r="U4" i="4"/>
  <c r="AS3" i="4"/>
  <c r="M3" i="4"/>
  <c r="CG4" i="4"/>
  <c r="CC4" i="4"/>
  <c r="Q5" i="4"/>
  <c r="BU6" i="4"/>
  <c r="BU5" i="4"/>
  <c r="I5" i="4"/>
  <c r="I6" i="4"/>
  <c r="BY4" i="4"/>
  <c r="BY3" i="4"/>
  <c r="CK5" i="4"/>
  <c r="CK6" i="4"/>
  <c r="Y5" i="4"/>
  <c r="Y6" i="4"/>
  <c r="AO5" i="4"/>
  <c r="AO6" i="4"/>
  <c r="BE6" i="4"/>
  <c r="BE5" i="4"/>
  <c r="BI6" i="4"/>
  <c r="AG4" i="4"/>
  <c r="BU4" i="4"/>
  <c r="I4" i="4"/>
  <c r="AG6" i="4"/>
  <c r="AG3" i="4"/>
  <c r="BY6" i="4"/>
  <c r="M6" i="4"/>
  <c r="AW4" i="4"/>
  <c r="BU3" i="4"/>
  <c r="I3" i="4"/>
  <c r="BI5" i="4"/>
  <c r="CK4" i="4"/>
  <c r="Y4" i="4"/>
  <c r="BM6" i="4"/>
  <c r="AW3" i="4"/>
  <c r="BI3" i="4"/>
  <c r="AC6" i="4"/>
  <c r="CK3" i="4"/>
  <c r="Y3" i="4"/>
  <c r="BY5" i="4"/>
  <c r="M5" i="4"/>
  <c r="AO4" i="4"/>
  <c r="CL6" i="4" l="1"/>
  <c r="CL5" i="4"/>
  <c r="CL3" i="4"/>
  <c r="CL4" i="4"/>
  <c r="CL8" i="4" s="1"/>
  <c r="CL7" i="4" l="1"/>
</calcChain>
</file>

<file path=xl/sharedStrings.xml><?xml version="1.0" encoding="utf-8"?>
<sst xmlns="http://schemas.openxmlformats.org/spreadsheetml/2006/main" count="715" uniqueCount="173">
  <si>
    <t>PC1</t>
  </si>
  <si>
    <t>PC2</t>
  </si>
  <si>
    <t>PC3</t>
  </si>
  <si>
    <t>PC4</t>
  </si>
  <si>
    <t>TCSA</t>
  </si>
  <si>
    <t>CV</t>
  </si>
  <si>
    <t>LA</t>
  </si>
  <si>
    <t>SPAD</t>
  </si>
  <si>
    <t>Pn</t>
  </si>
  <si>
    <t>E</t>
  </si>
  <si>
    <t>gs</t>
  </si>
  <si>
    <t>Ci</t>
  </si>
  <si>
    <t>WUE</t>
  </si>
  <si>
    <t>Anth</t>
  </si>
  <si>
    <t>Flav</t>
  </si>
  <si>
    <t>APX</t>
  </si>
  <si>
    <t>CAT</t>
  </si>
  <si>
    <t>POX</t>
  </si>
  <si>
    <t>SOD</t>
  </si>
  <si>
    <t>Prol</t>
  </si>
  <si>
    <t>Na</t>
  </si>
  <si>
    <t>K</t>
  </si>
  <si>
    <t>Ca</t>
  </si>
  <si>
    <t>Mg</t>
  </si>
  <si>
    <t>Cl</t>
  </si>
  <si>
    <t>K/Na</t>
  </si>
  <si>
    <t>Eigen value</t>
  </si>
  <si>
    <t>Variance (%)</t>
  </si>
  <si>
    <t>Cumulative (%)</t>
  </si>
  <si>
    <t>Trait</t>
  </si>
  <si>
    <t>p</t>
  </si>
  <si>
    <t>K.Na</t>
  </si>
  <si>
    <t>r</t>
  </si>
  <si>
    <t>Depth (cm)</t>
  </si>
  <si>
    <t>0-30</t>
  </si>
  <si>
    <t>30-60</t>
  </si>
  <si>
    <t>60-100</t>
  </si>
  <si>
    <t>Treatment</t>
  </si>
  <si>
    <t>pHs</t>
  </si>
  <si>
    <t>Control</t>
  </si>
  <si>
    <t>Sodic</t>
  </si>
  <si>
    <t>ANOVA</t>
  </si>
  <si>
    <t>Treatment (T)</t>
  </si>
  <si>
    <t>Depth (D)</t>
  </si>
  <si>
    <t>T x D</t>
  </si>
  <si>
    <t>***</t>
  </si>
  <si>
    <t>ns</t>
  </si>
  <si>
    <t>*</t>
  </si>
  <si>
    <t>ECe (dS/m)</t>
  </si>
  <si>
    <t xml:space="preserve">Supplementary Table 1: Saturated soil paste pH (pHs) and soil saturation extract electrical conductivity (ECe) at different depths. </t>
  </si>
  <si>
    <r>
      <t xml:space="preserve">Note: Each value represents mean </t>
    </r>
    <r>
      <rPr>
        <sz val="11"/>
        <color rgb="FF000000"/>
        <rFont val="Times New Roman"/>
        <family val="1"/>
      </rPr>
      <t xml:space="preserve">± SD of four replicates. The means in each column having one letter in common are not significantly different according to Tukey’s test (p 0.05). </t>
    </r>
  </si>
  <si>
    <t>*** Significant at p&lt;0.001 *significant at p&lt;0.05 ns: non-significant</t>
  </si>
  <si>
    <t>8.14±0.12d</t>
  </si>
  <si>
    <t>8.35±0.15cd</t>
  </si>
  <si>
    <t>7.81±0.17e</t>
  </si>
  <si>
    <t>8.45±0.09c</t>
  </si>
  <si>
    <t>8.82±0.11b</t>
  </si>
  <si>
    <t>9.11±0.32a</t>
  </si>
  <si>
    <t>0.58±0.06d</t>
  </si>
  <si>
    <t>0.73±0.05c</t>
  </si>
  <si>
    <t>0.92±0.11b</t>
  </si>
  <si>
    <t>0.66±0.06cd</t>
  </si>
  <si>
    <t>0.95±0.12b</t>
  </si>
  <si>
    <t>1.14±0.14a</t>
  </si>
  <si>
    <t xml:space="preserve">Supplementary Table 2: Correlation coefficients (r) and the associatedp-values (p) between the measured traits. </t>
  </si>
  <si>
    <t>Supplementary Table 3: PCA loadings, Eigen value, variance and cumulative variance explained by the first four PCs.</t>
  </si>
  <si>
    <t>Cultivar</t>
  </si>
  <si>
    <t>TCSA_C</t>
  </si>
  <si>
    <t>TCSA_S</t>
  </si>
  <si>
    <t>STC</t>
  </si>
  <si>
    <t>MFV</t>
  </si>
  <si>
    <t>CV_C</t>
  </si>
  <si>
    <t>CV_S</t>
  </si>
  <si>
    <t>LA_C</t>
  </si>
  <si>
    <t>LA_S</t>
  </si>
  <si>
    <t>SPAD_C</t>
  </si>
  <si>
    <t>SPAD_S</t>
  </si>
  <si>
    <t>Pn_C</t>
  </si>
  <si>
    <t>Pn_S</t>
  </si>
  <si>
    <t>E_C</t>
  </si>
  <si>
    <t>E_S</t>
  </si>
  <si>
    <t>gs_C</t>
  </si>
  <si>
    <t>gs_S</t>
  </si>
  <si>
    <t>Ci_C</t>
  </si>
  <si>
    <t>Ci_S</t>
  </si>
  <si>
    <t>WUE_C</t>
  </si>
  <si>
    <t>WUE_S</t>
  </si>
  <si>
    <t>Anth_C</t>
  </si>
  <si>
    <t>Anth_S</t>
  </si>
  <si>
    <t>Flav_C</t>
  </si>
  <si>
    <t>Flav_S</t>
  </si>
  <si>
    <t>APX_C</t>
  </si>
  <si>
    <t>APX_S</t>
  </si>
  <si>
    <t>CAT_C</t>
  </si>
  <si>
    <t>CAT_S</t>
  </si>
  <si>
    <t>POX_C</t>
  </si>
  <si>
    <t>POX_S</t>
  </si>
  <si>
    <t>SOD_C</t>
  </si>
  <si>
    <t>SOD_S</t>
  </si>
  <si>
    <t>Prol_C</t>
  </si>
  <si>
    <t>Prol_S</t>
  </si>
  <si>
    <t>Na_C</t>
  </si>
  <si>
    <t>Na_S</t>
  </si>
  <si>
    <t>K_C</t>
  </si>
  <si>
    <t>K_S</t>
  </si>
  <si>
    <t>Ca_C</t>
  </si>
  <si>
    <t>Ca_S</t>
  </si>
  <si>
    <t>Mg_C</t>
  </si>
  <si>
    <t>Mg_S</t>
  </si>
  <si>
    <t>Cl_C</t>
  </si>
  <si>
    <t>Cl_S</t>
  </si>
  <si>
    <t>K/Na_C</t>
  </si>
  <si>
    <t>K/Na_S</t>
  </si>
  <si>
    <t>Mean MFV</t>
  </si>
  <si>
    <t>Rank</t>
  </si>
  <si>
    <t>J-37</t>
  </si>
  <si>
    <t>J-42</t>
  </si>
  <si>
    <t>GP</t>
  </si>
  <si>
    <t>KB</t>
  </si>
  <si>
    <t>Min</t>
  </si>
  <si>
    <t>Max</t>
  </si>
  <si>
    <t>Supplementary Table 4: Sodicity tolerance Coefficients (STC) and membership function values (MFV) for different traits measured in the present study.</t>
  </si>
  <si>
    <t>Tolerant</t>
  </si>
  <si>
    <t>Moderately tolerant</t>
  </si>
  <si>
    <t>OC (%)</t>
  </si>
  <si>
    <t>CEC</t>
  </si>
  <si>
    <t>ESP (%)</t>
  </si>
  <si>
    <t>8.35±0.68d</t>
  </si>
  <si>
    <t>10.82±1.57d</t>
  </si>
  <si>
    <t>16.58±1.34c</t>
  </si>
  <si>
    <t>18.34±1.59c</t>
  </si>
  <si>
    <t>29.79±1.98b</t>
  </si>
  <si>
    <t>39.60±4.34a</t>
  </si>
  <si>
    <t>0.44±0.05a</t>
  </si>
  <si>
    <t>0.41±0.03a</t>
  </si>
  <si>
    <t>0.34±0.04b</t>
  </si>
  <si>
    <t>0.30±0.04b</t>
  </si>
  <si>
    <t>0.24±0.05c</t>
  </si>
  <si>
    <t>0.17±0.02d</t>
  </si>
  <si>
    <t>13.89±1.22a</t>
  </si>
  <si>
    <t>14.12±1.17a</t>
  </si>
  <si>
    <t>12.09±0.92b</t>
  </si>
  <si>
    <t>12.17±1.06b</t>
  </si>
  <si>
    <t>9.62±0.96c</t>
  </si>
  <si>
    <t>7.91±0.94d</t>
  </si>
  <si>
    <t>KMO test value</t>
  </si>
  <si>
    <t xml:space="preserve">Bartlett’s test value </t>
  </si>
  <si>
    <r>
      <t>χ² = 2293.54 (</t>
    </r>
    <r>
      <rPr>
        <i/>
        <sz val="10"/>
        <color theme="1"/>
        <rFont val="Times New Roman"/>
        <family val="1"/>
      </rPr>
      <t>p</t>
    </r>
    <r>
      <rPr>
        <sz val="10"/>
        <color theme="1"/>
        <rFont val="Times New Roman"/>
        <family val="1"/>
      </rPr>
      <t>&lt;0 .001)</t>
    </r>
  </si>
  <si>
    <t>Na_CEC</t>
  </si>
  <si>
    <t>CEC (me/100 g)</t>
  </si>
  <si>
    <t>Na_CEC (me/l)</t>
  </si>
  <si>
    <t>Na_ESP (me/l)</t>
  </si>
  <si>
    <t>Na_CEC and Na_ESP refer to Na concentrations per 5 g soil extracted in 100 ml solution.</t>
  </si>
  <si>
    <t>Variable</t>
  </si>
  <si>
    <t>ESP</t>
  </si>
  <si>
    <t>OC</t>
  </si>
  <si>
    <t>—</t>
  </si>
  <si>
    <t xml:space="preserve">Na_ESP </t>
  </si>
  <si>
    <t>ECe</t>
  </si>
  <si>
    <t>Supplementary Table 2: Pearson's correlation between the measured soil properties</t>
  </si>
  <si>
    <t>Correlations were significant at p&lt;0.001</t>
  </si>
  <si>
    <t>0.69±0.06a</t>
  </si>
  <si>
    <t>0.71±0.06a</t>
  </si>
  <si>
    <t>0.61±0.04b</t>
  </si>
  <si>
    <t>0.61±0.05b</t>
  </si>
  <si>
    <t>0.48±0.05c</t>
  </si>
  <si>
    <t>0.40±0.04d</t>
  </si>
  <si>
    <t>1.56±0.21a</t>
  </si>
  <si>
    <t>1.43±0.16a</t>
  </si>
  <si>
    <t>1.12±0.18b</t>
  </si>
  <si>
    <t>0.58±0.10c</t>
  </si>
  <si>
    <t>0.76±0.13c</t>
  </si>
  <si>
    <t>1.01±0.16b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</si>
</sst>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applyFont="1" applyFill="1"/>
    <xf numFmtId="0" fontId="2" fillId="2" borderId="0" xfId="0" applyFont="1" applyFill="1"/>
    <xf numFmtId="164" fontId="2" fillId="0" borderId="0" xfId="0" applyNumberFormat="1" applyFont="1" applyAlignment="1">
      <alignment horizontal="left" wrapText="1"/>
    </xf>
    <xf numFmtId="0" fontId="0" fillId="2" borderId="0" xfId="0" applyFill="1"/>
    <xf numFmtId="0" fontId="5" fillId="3" borderId="0" xfId="0" applyFont="1" applyFill="1"/>
    <xf numFmtId="164" fontId="5" fillId="3" borderId="0" xfId="0" applyNumberFormat="1" applyFont="1" applyFill="1" applyAlignment="1">
      <alignment horizontal="left"/>
    </xf>
    <xf numFmtId="2" fontId="2" fillId="0" borderId="0" xfId="0" applyNumberFormat="1" applyFont="1" applyAlignment="1">
      <alignment horizontal="left"/>
    </xf>
    <xf numFmtId="0" fontId="2" fillId="2" borderId="0" xfId="0" applyFont="1" applyFill="1" applyAlignment="1">
      <alignment horizontal="left" wrapText="1"/>
    </xf>
    <xf numFmtId="2" fontId="2" fillId="2" borderId="0" xfId="0" applyNumberFormat="1" applyFont="1" applyFill="1" applyAlignment="1">
      <alignment horizontal="left"/>
    </xf>
    <xf numFmtId="164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workbookViewId="0">
      <selection activeCell="F22" sqref="F22"/>
    </sheetView>
  </sheetViews>
  <sheetFormatPr defaultRowHeight="15" x14ac:dyDescent="0.25"/>
  <cols>
    <col min="2" max="2" width="13.140625" customWidth="1"/>
    <col min="3" max="3" width="15.28515625" customWidth="1"/>
    <col min="4" max="4" width="15.7109375" customWidth="1"/>
    <col min="5" max="5" width="17.42578125" customWidth="1"/>
    <col min="6" max="6" width="15" customWidth="1"/>
    <col min="7" max="7" width="14" customWidth="1"/>
    <col min="8" max="8" width="15" customWidth="1"/>
    <col min="9" max="9" width="11.42578125" customWidth="1"/>
  </cols>
  <sheetData>
    <row r="1" spans="1:13" x14ac:dyDescent="0.25">
      <c r="A1" s="6" t="s">
        <v>49</v>
      </c>
      <c r="B1" s="6"/>
      <c r="C1" s="6"/>
      <c r="D1" s="6"/>
      <c r="E1" s="6"/>
      <c r="F1" s="6"/>
      <c r="G1" s="6"/>
      <c r="H1" s="6"/>
      <c r="I1" s="6"/>
      <c r="J1" s="6"/>
      <c r="K1" s="4"/>
      <c r="L1" s="4"/>
      <c r="M1" s="4"/>
    </row>
    <row r="2" spans="1:13" x14ac:dyDescent="0.25">
      <c r="A2" s="4" t="s">
        <v>37</v>
      </c>
      <c r="B2" s="4" t="s">
        <v>33</v>
      </c>
      <c r="C2" s="4" t="s">
        <v>38</v>
      </c>
      <c r="D2" s="4" t="s">
        <v>48</v>
      </c>
      <c r="E2" s="4" t="s">
        <v>126</v>
      </c>
      <c r="F2" s="4" t="s">
        <v>149</v>
      </c>
      <c r="G2" s="4" t="s">
        <v>124</v>
      </c>
      <c r="H2" s="4" t="s">
        <v>150</v>
      </c>
      <c r="I2" s="4" t="s">
        <v>151</v>
      </c>
      <c r="J2" s="4"/>
      <c r="K2" s="4"/>
      <c r="L2" s="4"/>
      <c r="M2" s="4"/>
    </row>
    <row r="3" spans="1:13" x14ac:dyDescent="0.25">
      <c r="A3" s="4" t="s">
        <v>39</v>
      </c>
      <c r="B3" s="4" t="s">
        <v>34</v>
      </c>
      <c r="C3" s="5" t="s">
        <v>54</v>
      </c>
      <c r="D3" s="4" t="s">
        <v>58</v>
      </c>
      <c r="E3" s="4" t="s">
        <v>127</v>
      </c>
      <c r="F3" s="4" t="s">
        <v>139</v>
      </c>
      <c r="G3" s="4" t="s">
        <v>133</v>
      </c>
      <c r="H3" s="4" t="s">
        <v>161</v>
      </c>
      <c r="I3" s="4" t="s">
        <v>170</v>
      </c>
      <c r="J3" s="4"/>
      <c r="K3" s="4"/>
      <c r="L3" s="4"/>
      <c r="M3" s="4"/>
    </row>
    <row r="4" spans="1:13" x14ac:dyDescent="0.25">
      <c r="A4" s="4"/>
      <c r="B4" s="4" t="s">
        <v>35</v>
      </c>
      <c r="C4" s="5" t="s">
        <v>52</v>
      </c>
      <c r="D4" s="4" t="s">
        <v>59</v>
      </c>
      <c r="E4" s="4" t="s">
        <v>128</v>
      </c>
      <c r="F4" s="4" t="s">
        <v>140</v>
      </c>
      <c r="G4" s="4" t="s">
        <v>134</v>
      </c>
      <c r="H4" s="4" t="s">
        <v>162</v>
      </c>
      <c r="I4" s="4" t="s">
        <v>171</v>
      </c>
      <c r="J4" s="4"/>
      <c r="K4" s="4"/>
      <c r="L4" s="4"/>
      <c r="M4" s="4"/>
    </row>
    <row r="5" spans="1:13" x14ac:dyDescent="0.25">
      <c r="A5" s="4"/>
      <c r="B5" s="4" t="s">
        <v>36</v>
      </c>
      <c r="C5" s="5" t="s">
        <v>53</v>
      </c>
      <c r="D5" s="4" t="s">
        <v>60</v>
      </c>
      <c r="E5" s="4" t="s">
        <v>129</v>
      </c>
      <c r="F5" s="4" t="s">
        <v>141</v>
      </c>
      <c r="G5" s="4" t="s">
        <v>135</v>
      </c>
      <c r="H5" s="4" t="s">
        <v>163</v>
      </c>
      <c r="I5" s="4" t="s">
        <v>172</v>
      </c>
      <c r="J5" s="4"/>
      <c r="K5" s="4"/>
      <c r="L5" s="4"/>
      <c r="M5" s="4"/>
    </row>
    <row r="6" spans="1:13" x14ac:dyDescent="0.25">
      <c r="A6" s="4" t="s">
        <v>40</v>
      </c>
      <c r="B6" s="4" t="s">
        <v>34</v>
      </c>
      <c r="C6" s="5" t="s">
        <v>55</v>
      </c>
      <c r="D6" s="5" t="s">
        <v>61</v>
      </c>
      <c r="E6" s="4" t="s">
        <v>130</v>
      </c>
      <c r="F6" s="4" t="s">
        <v>142</v>
      </c>
      <c r="G6" s="4" t="s">
        <v>136</v>
      </c>
      <c r="H6" s="4" t="s">
        <v>164</v>
      </c>
      <c r="I6" s="4" t="s">
        <v>169</v>
      </c>
      <c r="J6" s="4"/>
      <c r="K6" s="4"/>
      <c r="L6" s="4"/>
      <c r="M6" s="4"/>
    </row>
    <row r="7" spans="1:13" x14ac:dyDescent="0.25">
      <c r="A7" s="4"/>
      <c r="B7" s="4" t="s">
        <v>35</v>
      </c>
      <c r="C7" s="5" t="s">
        <v>56</v>
      </c>
      <c r="D7" s="5" t="s">
        <v>62</v>
      </c>
      <c r="E7" s="4" t="s">
        <v>131</v>
      </c>
      <c r="F7" s="4" t="s">
        <v>143</v>
      </c>
      <c r="G7" s="4" t="s">
        <v>137</v>
      </c>
      <c r="H7" s="4" t="s">
        <v>165</v>
      </c>
      <c r="I7" s="4" t="s">
        <v>168</v>
      </c>
      <c r="J7" s="4"/>
      <c r="K7" s="4"/>
      <c r="L7" s="4"/>
      <c r="M7" s="4"/>
    </row>
    <row r="8" spans="1:13" x14ac:dyDescent="0.25">
      <c r="A8" s="4"/>
      <c r="B8" s="4" t="s">
        <v>36</v>
      </c>
      <c r="C8" s="5" t="s">
        <v>57</v>
      </c>
      <c r="D8" s="5" t="s">
        <v>63</v>
      </c>
      <c r="E8" s="4" t="s">
        <v>132</v>
      </c>
      <c r="F8" s="4" t="s">
        <v>144</v>
      </c>
      <c r="G8" s="4" t="s">
        <v>138</v>
      </c>
      <c r="H8" s="4" t="s">
        <v>166</v>
      </c>
      <c r="I8" s="4" t="s">
        <v>167</v>
      </c>
      <c r="J8" s="4"/>
      <c r="K8" s="4"/>
      <c r="L8" s="4"/>
      <c r="M8" s="4"/>
    </row>
    <row r="9" spans="1:13" x14ac:dyDescent="0.25">
      <c r="A9" s="4" t="s">
        <v>41</v>
      </c>
      <c r="B9" s="4" t="s">
        <v>42</v>
      </c>
      <c r="C9" s="5" t="s">
        <v>45</v>
      </c>
      <c r="D9" s="5" t="s">
        <v>45</v>
      </c>
      <c r="E9" s="5" t="s">
        <v>45</v>
      </c>
      <c r="F9" s="5" t="s">
        <v>45</v>
      </c>
      <c r="G9" s="5" t="s">
        <v>45</v>
      </c>
      <c r="H9" s="5" t="s">
        <v>45</v>
      </c>
      <c r="I9" s="5" t="s">
        <v>45</v>
      </c>
      <c r="J9" s="4"/>
      <c r="K9" s="4"/>
      <c r="L9" s="4"/>
      <c r="M9" s="4"/>
    </row>
    <row r="10" spans="1:13" x14ac:dyDescent="0.25">
      <c r="A10" s="4"/>
      <c r="B10" s="4" t="s">
        <v>43</v>
      </c>
      <c r="C10" s="5" t="s">
        <v>45</v>
      </c>
      <c r="D10" s="5" t="s">
        <v>45</v>
      </c>
      <c r="E10" s="5" t="s">
        <v>45</v>
      </c>
      <c r="F10" s="5" t="s">
        <v>45</v>
      </c>
      <c r="G10" s="5" t="s">
        <v>45</v>
      </c>
      <c r="H10" s="5" t="s">
        <v>45</v>
      </c>
      <c r="I10" s="5" t="s">
        <v>45</v>
      </c>
      <c r="J10" s="4"/>
      <c r="K10" s="4"/>
      <c r="L10" s="4"/>
      <c r="M10" s="4"/>
    </row>
    <row r="11" spans="1:13" x14ac:dyDescent="0.25">
      <c r="A11" s="4"/>
      <c r="B11" s="4" t="s">
        <v>44</v>
      </c>
      <c r="C11" s="5" t="s">
        <v>46</v>
      </c>
      <c r="D11" s="5" t="s">
        <v>47</v>
      </c>
      <c r="E11" s="5" t="s">
        <v>45</v>
      </c>
      <c r="F11" s="5" t="s">
        <v>45</v>
      </c>
      <c r="G11" s="5" t="s">
        <v>46</v>
      </c>
      <c r="H11" s="5" t="s">
        <v>45</v>
      </c>
      <c r="I11" s="5" t="s">
        <v>46</v>
      </c>
      <c r="J11" s="4"/>
      <c r="K11" s="4"/>
      <c r="L11" s="4"/>
      <c r="M11" s="4"/>
    </row>
    <row r="12" spans="1:13" x14ac:dyDescent="0.25">
      <c r="A12" s="4" t="s">
        <v>50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 t="s">
        <v>152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 t="s">
        <v>51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5"/>
      <c r="B18" s="5"/>
      <c r="C18" s="5"/>
      <c r="D18" s="5"/>
      <c r="E18" s="5"/>
      <c r="F18" s="5"/>
      <c r="G18" s="5"/>
      <c r="H18" s="5"/>
    </row>
    <row r="19" spans="1:8" x14ac:dyDescent="0.25">
      <c r="A19" s="5"/>
      <c r="B19" s="5"/>
      <c r="C19" s="5"/>
      <c r="D19" s="5"/>
      <c r="E19" s="5"/>
      <c r="F19" s="5"/>
      <c r="G19" s="5"/>
      <c r="H19" s="5"/>
    </row>
    <row r="20" spans="1:8" x14ac:dyDescent="0.25">
      <c r="A20" s="5"/>
      <c r="B20" s="15"/>
      <c r="C20" s="15"/>
      <c r="D20" s="15"/>
      <c r="E20" s="15"/>
      <c r="F20" s="15"/>
      <c r="G20" s="15"/>
      <c r="H20" s="5"/>
    </row>
    <row r="21" spans="1:8" x14ac:dyDescent="0.25">
      <c r="A21" s="5"/>
      <c r="B21" s="15"/>
      <c r="C21" s="15"/>
      <c r="D21" s="15"/>
      <c r="E21" s="15"/>
      <c r="F21" s="15"/>
      <c r="G21" s="15"/>
      <c r="H21" s="5"/>
    </row>
    <row r="22" spans="1:8" x14ac:dyDescent="0.25">
      <c r="A22" s="5"/>
      <c r="B22" s="15"/>
      <c r="C22" s="15"/>
      <c r="D22" s="15"/>
      <c r="E22" s="15"/>
      <c r="F22" s="15"/>
      <c r="G22" s="15"/>
      <c r="H22" s="5"/>
    </row>
    <row r="23" spans="1:8" x14ac:dyDescent="0.25">
      <c r="A23" s="5"/>
      <c r="B23" s="15"/>
      <c r="C23" s="15"/>
      <c r="D23" s="15"/>
      <c r="E23" s="15"/>
      <c r="F23" s="15"/>
      <c r="G23" s="15"/>
      <c r="H23" s="5"/>
    </row>
    <row r="24" spans="1:8" x14ac:dyDescent="0.25">
      <c r="A24" s="5"/>
      <c r="B24" s="15"/>
      <c r="C24" s="15"/>
      <c r="D24" s="15"/>
      <c r="E24" s="15"/>
      <c r="F24" s="15"/>
      <c r="G24" s="15"/>
      <c r="H24" s="5"/>
    </row>
    <row r="25" spans="1:8" x14ac:dyDescent="0.25">
      <c r="A25" s="5"/>
      <c r="B25" s="15"/>
      <c r="C25" s="15"/>
      <c r="D25" s="15"/>
      <c r="E25" s="15"/>
      <c r="F25" s="15"/>
      <c r="G25" s="15"/>
      <c r="H25" s="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57B4-2348-4FBF-9EA6-E0AB6CB60F90}">
  <dimension ref="A1:H10"/>
  <sheetViews>
    <sheetView tabSelected="1" workbookViewId="0">
      <selection activeCell="L14" sqref="L14"/>
    </sheetView>
  </sheetViews>
  <sheetFormatPr defaultRowHeight="15" x14ac:dyDescent="0.25"/>
  <sheetData>
    <row r="1" spans="1:8" x14ac:dyDescent="0.25">
      <c r="A1" s="6" t="s">
        <v>159</v>
      </c>
      <c r="B1" s="9"/>
      <c r="C1" s="9"/>
      <c r="D1" s="9"/>
      <c r="E1" s="9"/>
      <c r="F1" s="9"/>
      <c r="G1" s="9"/>
      <c r="H1" s="9"/>
    </row>
    <row r="2" spans="1:8" x14ac:dyDescent="0.25">
      <c r="A2" s="4" t="s">
        <v>153</v>
      </c>
      <c r="B2" s="4" t="s">
        <v>38</v>
      </c>
      <c r="C2" s="4" t="s">
        <v>158</v>
      </c>
      <c r="D2" s="4" t="s">
        <v>148</v>
      </c>
      <c r="E2" s="4" t="s">
        <v>157</v>
      </c>
      <c r="F2" s="4" t="s">
        <v>125</v>
      </c>
      <c r="G2" s="4" t="s">
        <v>154</v>
      </c>
      <c r="H2" s="4" t="s">
        <v>155</v>
      </c>
    </row>
    <row r="3" spans="1:8" x14ac:dyDescent="0.25">
      <c r="A3" s="4" t="s">
        <v>38</v>
      </c>
      <c r="B3" s="4" t="s">
        <v>156</v>
      </c>
      <c r="C3" s="4"/>
      <c r="D3" s="4"/>
      <c r="E3" s="4"/>
      <c r="F3" s="4"/>
      <c r="G3" s="4"/>
      <c r="H3" s="4"/>
    </row>
    <row r="4" spans="1:8" x14ac:dyDescent="0.25">
      <c r="A4" s="4" t="s">
        <v>158</v>
      </c>
      <c r="B4" s="15">
        <v>-0.66800000000000004</v>
      </c>
      <c r="C4" s="15" t="s">
        <v>156</v>
      </c>
      <c r="D4" s="15"/>
      <c r="E4" s="15"/>
      <c r="F4" s="15"/>
      <c r="G4" s="15"/>
      <c r="H4" s="4"/>
    </row>
    <row r="5" spans="1:8" x14ac:dyDescent="0.25">
      <c r="A5" s="4" t="s">
        <v>148</v>
      </c>
      <c r="B5" s="15">
        <v>-0.70399999999999996</v>
      </c>
      <c r="C5" s="15">
        <v>-0.65600000000000003</v>
      </c>
      <c r="D5" s="15" t="s">
        <v>156</v>
      </c>
      <c r="E5" s="15"/>
      <c r="F5" s="15"/>
      <c r="G5" s="15"/>
      <c r="H5" s="4"/>
    </row>
    <row r="6" spans="1:8" x14ac:dyDescent="0.25">
      <c r="A6" s="4" t="s">
        <v>157</v>
      </c>
      <c r="B6" s="15">
        <v>0.90100000000000002</v>
      </c>
      <c r="C6" s="15">
        <v>0.69</v>
      </c>
      <c r="D6" s="15">
        <v>-0.54100000000000004</v>
      </c>
      <c r="E6" s="15" t="s">
        <v>156</v>
      </c>
      <c r="F6" s="15"/>
      <c r="G6" s="15"/>
      <c r="H6" s="4"/>
    </row>
    <row r="7" spans="1:8" x14ac:dyDescent="0.25">
      <c r="A7" s="4" t="s">
        <v>125</v>
      </c>
      <c r="B7" s="15">
        <v>-0.79300000000000004</v>
      </c>
      <c r="C7" s="15">
        <v>-0.74</v>
      </c>
      <c r="D7" s="15">
        <v>0.94599999999999995</v>
      </c>
      <c r="E7" s="15">
        <v>-0.66600000000000004</v>
      </c>
      <c r="F7" s="15" t="s">
        <v>156</v>
      </c>
      <c r="G7" s="15"/>
      <c r="H7" s="4"/>
    </row>
    <row r="8" spans="1:8" x14ac:dyDescent="0.25">
      <c r="A8" s="4" t="s">
        <v>154</v>
      </c>
      <c r="B8" s="15">
        <v>0.94299999999999995</v>
      </c>
      <c r="C8" s="15">
        <v>0.79</v>
      </c>
      <c r="D8" s="15">
        <v>-0.77200000000000002</v>
      </c>
      <c r="E8" s="15">
        <v>0.91800000000000004</v>
      </c>
      <c r="F8" s="15">
        <v>-0.871</v>
      </c>
      <c r="G8" s="15" t="s">
        <v>156</v>
      </c>
      <c r="H8" s="4"/>
    </row>
    <row r="9" spans="1:8" x14ac:dyDescent="0.25">
      <c r="A9" s="4" t="s">
        <v>155</v>
      </c>
      <c r="B9" s="15">
        <v>-0.88500000000000001</v>
      </c>
      <c r="C9" s="15">
        <v>-0.73899999999999999</v>
      </c>
      <c r="D9" s="15">
        <v>0.72899999999999998</v>
      </c>
      <c r="E9" s="15">
        <v>-0.86799999999999999</v>
      </c>
      <c r="F9" s="15">
        <v>0.82399999999999995</v>
      </c>
      <c r="G9" s="15">
        <v>-0.91400000000000003</v>
      </c>
      <c r="H9" s="4" t="s">
        <v>156</v>
      </c>
    </row>
    <row r="10" spans="1:8" x14ac:dyDescent="0.25">
      <c r="A10" s="4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3"/>
  <sheetViews>
    <sheetView workbookViewId="0"/>
  </sheetViews>
  <sheetFormatPr defaultRowHeight="15" x14ac:dyDescent="0.25"/>
  <sheetData>
    <row r="1" spans="1:11" x14ac:dyDescent="0.25">
      <c r="A1" s="6" t="s">
        <v>64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x14ac:dyDescent="0.25">
      <c r="A2" s="10" t="s">
        <v>29</v>
      </c>
      <c r="B2" s="10" t="s">
        <v>29</v>
      </c>
      <c r="C2" s="10" t="s">
        <v>32</v>
      </c>
      <c r="D2" s="10" t="s">
        <v>30</v>
      </c>
    </row>
    <row r="3" spans="1:11" x14ac:dyDescent="0.25">
      <c r="A3" s="10" t="s">
        <v>4</v>
      </c>
      <c r="B3" s="10" t="s">
        <v>5</v>
      </c>
      <c r="C3" s="11">
        <v>0.82069229582155601</v>
      </c>
      <c r="D3" s="11">
        <v>9.2881258240140596E-13</v>
      </c>
    </row>
    <row r="4" spans="1:11" x14ac:dyDescent="0.25">
      <c r="A4" s="10" t="s">
        <v>4</v>
      </c>
      <c r="B4" s="10" t="s">
        <v>6</v>
      </c>
      <c r="C4" s="11">
        <v>0.54874623248283505</v>
      </c>
      <c r="D4" s="11">
        <v>5.3834779817574203E-5</v>
      </c>
    </row>
    <row r="5" spans="1:11" x14ac:dyDescent="0.25">
      <c r="A5" s="10" t="s">
        <v>5</v>
      </c>
      <c r="B5" s="10" t="s">
        <v>6</v>
      </c>
      <c r="C5" s="11">
        <v>0.24570100416961399</v>
      </c>
      <c r="D5" s="11">
        <v>9.2315399570475506E-2</v>
      </c>
    </row>
    <row r="6" spans="1:11" x14ac:dyDescent="0.25">
      <c r="A6" s="10" t="s">
        <v>4</v>
      </c>
      <c r="B6" s="10" t="s">
        <v>7</v>
      </c>
      <c r="C6" s="11">
        <v>-0.31736048901497999</v>
      </c>
      <c r="D6" s="11">
        <v>2.7953036167252001E-2</v>
      </c>
    </row>
    <row r="7" spans="1:11" x14ac:dyDescent="0.25">
      <c r="A7" s="10" t="s">
        <v>5</v>
      </c>
      <c r="B7" s="10" t="s">
        <v>7</v>
      </c>
      <c r="C7" s="11">
        <v>-0.197451657990491</v>
      </c>
      <c r="D7" s="11">
        <v>0.17855662579555301</v>
      </c>
    </row>
    <row r="8" spans="1:11" x14ac:dyDescent="0.25">
      <c r="A8" s="10" t="s">
        <v>6</v>
      </c>
      <c r="B8" s="10" t="s">
        <v>7</v>
      </c>
      <c r="C8" s="11">
        <v>-6.6649784103713097E-2</v>
      </c>
      <c r="D8" s="11">
        <v>0.65264384799318897</v>
      </c>
    </row>
    <row r="9" spans="1:11" x14ac:dyDescent="0.25">
      <c r="A9" s="10" t="s">
        <v>4</v>
      </c>
      <c r="B9" s="10" t="s">
        <v>8</v>
      </c>
      <c r="C9" s="11">
        <v>0.62490409286873505</v>
      </c>
      <c r="D9" s="11">
        <v>2.0584302657944399E-6</v>
      </c>
    </row>
    <row r="10" spans="1:11" x14ac:dyDescent="0.25">
      <c r="A10" s="10" t="s">
        <v>5</v>
      </c>
      <c r="B10" s="10" t="s">
        <v>8</v>
      </c>
      <c r="C10" s="11">
        <v>0.41373043834636403</v>
      </c>
      <c r="D10" s="11">
        <v>3.4660192894269098E-3</v>
      </c>
    </row>
    <row r="11" spans="1:11" x14ac:dyDescent="0.25">
      <c r="A11" s="10" t="s">
        <v>6</v>
      </c>
      <c r="B11" s="10" t="s">
        <v>8</v>
      </c>
      <c r="C11" s="11">
        <v>0.45988823534519702</v>
      </c>
      <c r="D11" s="11">
        <v>1.0069835052128899E-3</v>
      </c>
    </row>
    <row r="12" spans="1:11" x14ac:dyDescent="0.25">
      <c r="A12" s="10" t="s">
        <v>7</v>
      </c>
      <c r="B12" s="10" t="s">
        <v>8</v>
      </c>
      <c r="C12" s="11">
        <v>0.245707817349825</v>
      </c>
      <c r="D12" s="11">
        <v>9.23060809142284E-2</v>
      </c>
    </row>
    <row r="13" spans="1:11" x14ac:dyDescent="0.25">
      <c r="A13" s="10" t="s">
        <v>4</v>
      </c>
      <c r="B13" s="10" t="s">
        <v>9</v>
      </c>
      <c r="C13" s="11">
        <v>0.35689094729971199</v>
      </c>
      <c r="D13" s="11">
        <v>1.27729190750059E-2</v>
      </c>
    </row>
    <row r="14" spans="1:11" x14ac:dyDescent="0.25">
      <c r="A14" s="10" t="s">
        <v>5</v>
      </c>
      <c r="B14" s="10" t="s">
        <v>9</v>
      </c>
      <c r="C14" s="11">
        <v>0.29180413366614399</v>
      </c>
      <c r="D14" s="11">
        <v>4.4175613740838698E-2</v>
      </c>
    </row>
    <row r="15" spans="1:11" x14ac:dyDescent="0.25">
      <c r="A15" s="10" t="s">
        <v>6</v>
      </c>
      <c r="B15" s="10" t="s">
        <v>9</v>
      </c>
      <c r="C15" s="11">
        <v>3.8745337042689697E-2</v>
      </c>
      <c r="D15" s="11">
        <v>0.79373947115163102</v>
      </c>
    </row>
    <row r="16" spans="1:11" x14ac:dyDescent="0.25">
      <c r="A16" s="10" t="s">
        <v>7</v>
      </c>
      <c r="B16" s="10" t="s">
        <v>9</v>
      </c>
      <c r="C16" s="11">
        <v>0.44419805545473601</v>
      </c>
      <c r="D16" s="11">
        <v>1.56283936386203E-3</v>
      </c>
    </row>
    <row r="17" spans="1:4" x14ac:dyDescent="0.25">
      <c r="A17" s="10" t="s">
        <v>8</v>
      </c>
      <c r="B17" s="10" t="s">
        <v>9</v>
      </c>
      <c r="C17" s="11">
        <v>0.77292813158281004</v>
      </c>
      <c r="D17" s="11">
        <v>1.2184542264037599E-10</v>
      </c>
    </row>
    <row r="18" spans="1:4" x14ac:dyDescent="0.25">
      <c r="A18" s="10" t="s">
        <v>4</v>
      </c>
      <c r="B18" s="10" t="s">
        <v>10</v>
      </c>
      <c r="C18" s="11">
        <v>0.28005177609846399</v>
      </c>
      <c r="D18" s="11">
        <v>5.3869601663056398E-2</v>
      </c>
    </row>
    <row r="19" spans="1:4" x14ac:dyDescent="0.25">
      <c r="A19" s="10" t="s">
        <v>5</v>
      </c>
      <c r="B19" s="10" t="s">
        <v>10</v>
      </c>
      <c r="C19" s="11">
        <v>0.162075467346117</v>
      </c>
      <c r="D19" s="11">
        <v>0.27107558513272201</v>
      </c>
    </row>
    <row r="20" spans="1:4" x14ac:dyDescent="0.25">
      <c r="A20" s="10" t="s">
        <v>6</v>
      </c>
      <c r="B20" s="10" t="s">
        <v>10</v>
      </c>
      <c r="C20" s="11">
        <v>0.13097265911056399</v>
      </c>
      <c r="D20" s="11">
        <v>0.37490826357117402</v>
      </c>
    </row>
    <row r="21" spans="1:4" x14ac:dyDescent="0.25">
      <c r="A21" s="10" t="s">
        <v>7</v>
      </c>
      <c r="B21" s="10" t="s">
        <v>10</v>
      </c>
      <c r="C21" s="11">
        <v>0.458120626362712</v>
      </c>
      <c r="D21" s="11">
        <v>1.0592092046142201E-3</v>
      </c>
    </row>
    <row r="22" spans="1:4" x14ac:dyDescent="0.25">
      <c r="A22" s="10" t="s">
        <v>8</v>
      </c>
      <c r="B22" s="10" t="s">
        <v>10</v>
      </c>
      <c r="C22" s="11">
        <v>0.74183871395877898</v>
      </c>
      <c r="D22" s="11">
        <v>1.6123355983666E-9</v>
      </c>
    </row>
    <row r="23" spans="1:4" x14ac:dyDescent="0.25">
      <c r="A23" s="10" t="s">
        <v>9</v>
      </c>
      <c r="B23" s="10" t="s">
        <v>10</v>
      </c>
      <c r="C23" s="11">
        <v>0.91580169684075197</v>
      </c>
      <c r="D23" s="11">
        <v>0</v>
      </c>
    </row>
    <row r="24" spans="1:4" x14ac:dyDescent="0.25">
      <c r="A24" s="10" t="s">
        <v>4</v>
      </c>
      <c r="B24" s="10" t="s">
        <v>11</v>
      </c>
      <c r="C24" s="11">
        <v>0.230131968886092</v>
      </c>
      <c r="D24" s="11">
        <v>0.115585451299486</v>
      </c>
    </row>
    <row r="25" spans="1:4" x14ac:dyDescent="0.25">
      <c r="A25" s="10" t="s">
        <v>5</v>
      </c>
      <c r="B25" s="10" t="s">
        <v>11</v>
      </c>
      <c r="C25" s="11">
        <v>0.317912581241103</v>
      </c>
      <c r="D25" s="11">
        <v>2.7666735624141799E-2</v>
      </c>
    </row>
    <row r="26" spans="1:4" x14ac:dyDescent="0.25">
      <c r="A26" s="10" t="s">
        <v>6</v>
      </c>
      <c r="B26" s="10" t="s">
        <v>11</v>
      </c>
      <c r="C26" s="11">
        <v>0.11356958408512099</v>
      </c>
      <c r="D26" s="11">
        <v>0.44214024897404802</v>
      </c>
    </row>
    <row r="27" spans="1:4" x14ac:dyDescent="0.25">
      <c r="A27" s="10" t="s">
        <v>7</v>
      </c>
      <c r="B27" s="10" t="s">
        <v>11</v>
      </c>
      <c r="C27" s="11">
        <v>0.77052384419759201</v>
      </c>
      <c r="D27" s="11">
        <v>1.5091261573729799E-10</v>
      </c>
    </row>
    <row r="28" spans="1:4" x14ac:dyDescent="0.25">
      <c r="A28" s="10" t="s">
        <v>8</v>
      </c>
      <c r="B28" s="10" t="s">
        <v>11</v>
      </c>
      <c r="C28" s="11">
        <v>0.626084344007242</v>
      </c>
      <c r="D28" s="11">
        <v>1.9434170679399898E-6</v>
      </c>
    </row>
    <row r="29" spans="1:4" x14ac:dyDescent="0.25">
      <c r="A29" s="10" t="s">
        <v>9</v>
      </c>
      <c r="B29" s="10" t="s">
        <v>11</v>
      </c>
      <c r="C29" s="11">
        <v>0.78088337540361097</v>
      </c>
      <c r="D29" s="11">
        <v>5.8904436883722194E-11</v>
      </c>
    </row>
    <row r="30" spans="1:4" x14ac:dyDescent="0.25">
      <c r="A30" s="10" t="s">
        <v>10</v>
      </c>
      <c r="B30" s="10" t="s">
        <v>11</v>
      </c>
      <c r="C30" s="11">
        <v>0.71313092960531699</v>
      </c>
      <c r="D30" s="11">
        <v>1.28997690307386E-8</v>
      </c>
    </row>
    <row r="31" spans="1:4" x14ac:dyDescent="0.25">
      <c r="A31" s="10" t="s">
        <v>4</v>
      </c>
      <c r="B31" s="10" t="s">
        <v>12</v>
      </c>
      <c r="C31" s="11">
        <v>1.07127934902222E-2</v>
      </c>
      <c r="D31" s="11">
        <v>0.94239022124071903</v>
      </c>
    </row>
    <row r="32" spans="1:4" x14ac:dyDescent="0.25">
      <c r="A32" s="10" t="s">
        <v>5</v>
      </c>
      <c r="B32" s="10" t="s">
        <v>12</v>
      </c>
      <c r="C32" s="11">
        <v>-9.0377460098755705E-2</v>
      </c>
      <c r="D32" s="11">
        <v>0.54126549181490802</v>
      </c>
    </row>
    <row r="33" spans="1:4" x14ac:dyDescent="0.25">
      <c r="A33" s="10" t="s">
        <v>6</v>
      </c>
      <c r="B33" s="10" t="s">
        <v>12</v>
      </c>
      <c r="C33" s="11">
        <v>0.43315914099564701</v>
      </c>
      <c r="D33" s="11">
        <v>2.10337578175634E-3</v>
      </c>
    </row>
    <row r="34" spans="1:4" x14ac:dyDescent="0.25">
      <c r="A34" s="10" t="s">
        <v>7</v>
      </c>
      <c r="B34" s="10" t="s">
        <v>12</v>
      </c>
      <c r="C34" s="11">
        <v>-0.32043437844024297</v>
      </c>
      <c r="D34" s="11">
        <v>2.6389901378088599E-2</v>
      </c>
    </row>
    <row r="35" spans="1:4" x14ac:dyDescent="0.25">
      <c r="A35" s="10" t="s">
        <v>8</v>
      </c>
      <c r="B35" s="10" t="s">
        <v>12</v>
      </c>
      <c r="C35" s="11">
        <v>-0.19652043877931899</v>
      </c>
      <c r="D35" s="11">
        <v>0.18065498211663999</v>
      </c>
    </row>
    <row r="36" spans="1:4" x14ac:dyDescent="0.25">
      <c r="A36" s="10" t="s">
        <v>9</v>
      </c>
      <c r="B36" s="10" t="s">
        <v>12</v>
      </c>
      <c r="C36" s="11">
        <v>-0.751332418762653</v>
      </c>
      <c r="D36" s="11">
        <v>7.62705010259879E-10</v>
      </c>
    </row>
    <row r="37" spans="1:4" x14ac:dyDescent="0.25">
      <c r="A37" s="10" t="s">
        <v>10</v>
      </c>
      <c r="B37" s="10" t="s">
        <v>12</v>
      </c>
      <c r="C37" s="11">
        <v>-0.62258273783489104</v>
      </c>
      <c r="D37" s="11">
        <v>2.30328836980931E-6</v>
      </c>
    </row>
    <row r="38" spans="1:4" x14ac:dyDescent="0.25">
      <c r="A38" s="10" t="s">
        <v>11</v>
      </c>
      <c r="B38" s="10" t="s">
        <v>12</v>
      </c>
      <c r="C38" s="11">
        <v>-0.52279454746059395</v>
      </c>
      <c r="D38" s="11">
        <v>1.3783597453409499E-4</v>
      </c>
    </row>
    <row r="39" spans="1:4" x14ac:dyDescent="0.25">
      <c r="A39" s="10" t="s">
        <v>4</v>
      </c>
      <c r="B39" s="10" t="s">
        <v>13</v>
      </c>
      <c r="C39" s="11">
        <v>-0.60940605829956196</v>
      </c>
      <c r="D39" s="11">
        <v>4.2863924707425804E-6</v>
      </c>
    </row>
    <row r="40" spans="1:4" x14ac:dyDescent="0.25">
      <c r="A40" s="10" t="s">
        <v>5</v>
      </c>
      <c r="B40" s="10" t="s">
        <v>13</v>
      </c>
      <c r="C40" s="11">
        <v>-0.41782710518004801</v>
      </c>
      <c r="D40" s="11">
        <v>3.1270852342539799E-3</v>
      </c>
    </row>
    <row r="41" spans="1:4" x14ac:dyDescent="0.25">
      <c r="A41" s="10" t="s">
        <v>6</v>
      </c>
      <c r="B41" s="10" t="s">
        <v>13</v>
      </c>
      <c r="C41" s="11">
        <v>-0.54420157030478</v>
      </c>
      <c r="D41" s="11">
        <v>6.3826575714909199E-5</v>
      </c>
    </row>
    <row r="42" spans="1:4" x14ac:dyDescent="0.25">
      <c r="A42" s="10" t="s">
        <v>7</v>
      </c>
      <c r="B42" s="10" t="s">
        <v>13</v>
      </c>
      <c r="C42" s="11">
        <v>-0.374042442414247</v>
      </c>
      <c r="D42" s="11">
        <v>8.8199800523915996E-3</v>
      </c>
    </row>
    <row r="43" spans="1:4" x14ac:dyDescent="0.25">
      <c r="A43" s="10" t="s">
        <v>8</v>
      </c>
      <c r="B43" s="10" t="s">
        <v>13</v>
      </c>
      <c r="C43" s="11">
        <v>-0.81255522762704602</v>
      </c>
      <c r="D43" s="11">
        <v>2.3474555632674302E-12</v>
      </c>
    </row>
    <row r="44" spans="1:4" x14ac:dyDescent="0.25">
      <c r="A44" s="10" t="s">
        <v>9</v>
      </c>
      <c r="B44" s="10" t="s">
        <v>13</v>
      </c>
      <c r="C44" s="11">
        <v>-0.69552561535292001</v>
      </c>
      <c r="D44" s="11">
        <v>4.0960563607583802E-8</v>
      </c>
    </row>
    <row r="45" spans="1:4" x14ac:dyDescent="0.25">
      <c r="A45" s="10" t="s">
        <v>10</v>
      </c>
      <c r="B45" s="10" t="s">
        <v>13</v>
      </c>
      <c r="C45" s="11">
        <v>-0.62783920984308395</v>
      </c>
      <c r="D45" s="11">
        <v>1.7833936007960501E-6</v>
      </c>
    </row>
    <row r="46" spans="1:4" x14ac:dyDescent="0.25">
      <c r="A46" s="10" t="s">
        <v>11</v>
      </c>
      <c r="B46" s="10" t="s">
        <v>13</v>
      </c>
      <c r="C46" s="11">
        <v>-0.72005270075133798</v>
      </c>
      <c r="D46" s="11">
        <v>7.9984410206179696E-9</v>
      </c>
    </row>
    <row r="47" spans="1:4" x14ac:dyDescent="0.25">
      <c r="A47" s="10" t="s">
        <v>12</v>
      </c>
      <c r="B47" s="10" t="s">
        <v>13</v>
      </c>
      <c r="C47" s="11">
        <v>0.250464779934507</v>
      </c>
      <c r="D47" s="11">
        <v>8.59761379641832E-2</v>
      </c>
    </row>
    <row r="48" spans="1:4" x14ac:dyDescent="0.25">
      <c r="A48" s="10" t="s">
        <v>4</v>
      </c>
      <c r="B48" s="10" t="s">
        <v>14</v>
      </c>
      <c r="C48" s="11">
        <v>-0.31088272048924198</v>
      </c>
      <c r="D48" s="11">
        <v>3.1500651788285601E-2</v>
      </c>
    </row>
    <row r="49" spans="1:4" x14ac:dyDescent="0.25">
      <c r="A49" s="10" t="s">
        <v>5</v>
      </c>
      <c r="B49" s="10" t="s">
        <v>14</v>
      </c>
      <c r="C49" s="11">
        <v>-3.8881777055715203E-2</v>
      </c>
      <c r="D49" s="11">
        <v>0.79302908251673399</v>
      </c>
    </row>
    <row r="50" spans="1:4" x14ac:dyDescent="0.25">
      <c r="A50" s="10" t="s">
        <v>6</v>
      </c>
      <c r="B50" s="10" t="s">
        <v>14</v>
      </c>
      <c r="C50" s="11">
        <v>-0.48471887420904702</v>
      </c>
      <c r="D50" s="11">
        <v>4.8061745029581699E-4</v>
      </c>
    </row>
    <row r="51" spans="1:4" x14ac:dyDescent="0.25">
      <c r="A51" s="10" t="s">
        <v>7</v>
      </c>
      <c r="B51" s="10" t="s">
        <v>14</v>
      </c>
      <c r="C51" s="11">
        <v>-0.493906278954586</v>
      </c>
      <c r="D51" s="11">
        <v>3.6029874815524099E-4</v>
      </c>
    </row>
    <row r="52" spans="1:4" x14ac:dyDescent="0.25">
      <c r="A52" s="10" t="s">
        <v>8</v>
      </c>
      <c r="B52" s="10" t="s">
        <v>14</v>
      </c>
      <c r="C52" s="11">
        <v>-0.78489026498578196</v>
      </c>
      <c r="D52" s="11">
        <v>4.0379699584036598E-11</v>
      </c>
    </row>
    <row r="53" spans="1:4" x14ac:dyDescent="0.25">
      <c r="A53" s="10" t="s">
        <v>9</v>
      </c>
      <c r="B53" s="10" t="s">
        <v>14</v>
      </c>
      <c r="C53" s="11">
        <v>-0.734200604888119</v>
      </c>
      <c r="D53" s="11">
        <v>2.8772664251164298E-9</v>
      </c>
    </row>
    <row r="54" spans="1:4" x14ac:dyDescent="0.25">
      <c r="A54" s="10" t="s">
        <v>10</v>
      </c>
      <c r="B54" s="10" t="s">
        <v>14</v>
      </c>
      <c r="C54" s="11">
        <v>-0.74774230262157904</v>
      </c>
      <c r="D54" s="11">
        <v>1.0161942398667601E-9</v>
      </c>
    </row>
    <row r="55" spans="1:4" x14ac:dyDescent="0.25">
      <c r="A55" s="10" t="s">
        <v>11</v>
      </c>
      <c r="B55" s="10" t="s">
        <v>14</v>
      </c>
      <c r="C55" s="11">
        <v>-0.67491188437971095</v>
      </c>
      <c r="D55" s="11">
        <v>1.4340271237145401E-7</v>
      </c>
    </row>
    <row r="56" spans="1:4" x14ac:dyDescent="0.25">
      <c r="A56" s="10" t="s">
        <v>12</v>
      </c>
      <c r="B56" s="10" t="s">
        <v>14</v>
      </c>
      <c r="C56" s="11">
        <v>0.261587053912612</v>
      </c>
      <c r="D56" s="11">
        <v>7.2498975503834995E-2</v>
      </c>
    </row>
    <row r="57" spans="1:4" x14ac:dyDescent="0.25">
      <c r="A57" s="10" t="s">
        <v>13</v>
      </c>
      <c r="B57" s="10" t="s">
        <v>14</v>
      </c>
      <c r="C57" s="11">
        <v>0.83922544247234299</v>
      </c>
      <c r="D57" s="11">
        <v>9.3258734068513099E-14</v>
      </c>
    </row>
    <row r="58" spans="1:4" x14ac:dyDescent="0.25">
      <c r="A58" s="10" t="s">
        <v>4</v>
      </c>
      <c r="B58" s="10" t="s">
        <v>15</v>
      </c>
      <c r="C58" s="11">
        <v>-0.13794152173937199</v>
      </c>
      <c r="D58" s="11">
        <v>0.34980103751575198</v>
      </c>
    </row>
    <row r="59" spans="1:4" x14ac:dyDescent="0.25">
      <c r="A59" s="10" t="s">
        <v>5</v>
      </c>
      <c r="B59" s="10" t="s">
        <v>15</v>
      </c>
      <c r="C59" s="11">
        <v>2.7567222159194701E-2</v>
      </c>
      <c r="D59" s="11">
        <v>0.85245095595146203</v>
      </c>
    </row>
    <row r="60" spans="1:4" x14ac:dyDescent="0.25">
      <c r="A60" s="10" t="s">
        <v>6</v>
      </c>
      <c r="B60" s="10" t="s">
        <v>15</v>
      </c>
      <c r="C60" s="11">
        <v>-0.48145961771944201</v>
      </c>
      <c r="D60" s="11">
        <v>5.3132004576728097E-4</v>
      </c>
    </row>
    <row r="61" spans="1:4" x14ac:dyDescent="0.25">
      <c r="A61" s="10" t="s">
        <v>7</v>
      </c>
      <c r="B61" s="10" t="s">
        <v>15</v>
      </c>
      <c r="C61" s="11">
        <v>-0.60941236948285704</v>
      </c>
      <c r="D61" s="11">
        <v>4.2851461892201604E-6</v>
      </c>
    </row>
    <row r="62" spans="1:4" x14ac:dyDescent="0.25">
      <c r="A62" s="10" t="s">
        <v>8</v>
      </c>
      <c r="B62" s="10" t="s">
        <v>15</v>
      </c>
      <c r="C62" s="11">
        <v>-0.74129026810552801</v>
      </c>
      <c r="D62" s="11">
        <v>1.6819241555054999E-9</v>
      </c>
    </row>
    <row r="63" spans="1:4" x14ac:dyDescent="0.25">
      <c r="A63" s="10" t="s">
        <v>9</v>
      </c>
      <c r="B63" s="10" t="s">
        <v>15</v>
      </c>
      <c r="C63" s="11">
        <v>-0.60862161555369798</v>
      </c>
      <c r="D63" s="11">
        <v>4.4439373518834202E-6</v>
      </c>
    </row>
    <row r="64" spans="1:4" x14ac:dyDescent="0.25">
      <c r="A64" s="10" t="s">
        <v>10</v>
      </c>
      <c r="B64" s="10" t="s">
        <v>15</v>
      </c>
      <c r="C64" s="11">
        <v>-0.658029002963882</v>
      </c>
      <c r="D64" s="11">
        <v>3.7253616680388301E-7</v>
      </c>
    </row>
    <row r="65" spans="1:4" x14ac:dyDescent="0.25">
      <c r="A65" s="10" t="s">
        <v>11</v>
      </c>
      <c r="B65" s="10" t="s">
        <v>15</v>
      </c>
      <c r="C65" s="11">
        <v>-0.65648916783590106</v>
      </c>
      <c r="D65" s="11">
        <v>4.0522322564129401E-7</v>
      </c>
    </row>
    <row r="66" spans="1:4" x14ac:dyDescent="0.25">
      <c r="A66" s="10" t="s">
        <v>12</v>
      </c>
      <c r="B66" s="10" t="s">
        <v>15</v>
      </c>
      <c r="C66" s="11">
        <v>0.109683678494343</v>
      </c>
      <c r="D66" s="11">
        <v>0.45801269316927301</v>
      </c>
    </row>
    <row r="67" spans="1:4" x14ac:dyDescent="0.25">
      <c r="A67" s="10" t="s">
        <v>13</v>
      </c>
      <c r="B67" s="10" t="s">
        <v>15</v>
      </c>
      <c r="C67" s="11">
        <v>0.70890327206024695</v>
      </c>
      <c r="D67" s="11">
        <v>1.71562208883813E-8</v>
      </c>
    </row>
    <row r="68" spans="1:4" x14ac:dyDescent="0.25">
      <c r="A68" s="10" t="s">
        <v>14</v>
      </c>
      <c r="B68" s="10" t="s">
        <v>15</v>
      </c>
      <c r="C68" s="11">
        <v>0.86379678976630103</v>
      </c>
      <c r="D68" s="11">
        <v>2.66453525910038E-15</v>
      </c>
    </row>
    <row r="69" spans="1:4" x14ac:dyDescent="0.25">
      <c r="A69" s="10" t="s">
        <v>4</v>
      </c>
      <c r="B69" s="10" t="s">
        <v>16</v>
      </c>
      <c r="C69" s="11">
        <v>-0.16170314192083299</v>
      </c>
      <c r="D69" s="11">
        <v>0.27219279969062898</v>
      </c>
    </row>
    <row r="70" spans="1:4" x14ac:dyDescent="0.25">
      <c r="A70" s="10" t="s">
        <v>5</v>
      </c>
      <c r="B70" s="10" t="s">
        <v>16</v>
      </c>
      <c r="C70" s="11">
        <v>7.5433650815629999E-2</v>
      </c>
      <c r="D70" s="11">
        <v>0.61035233920723497</v>
      </c>
    </row>
    <row r="71" spans="1:4" x14ac:dyDescent="0.25">
      <c r="A71" s="10" t="s">
        <v>6</v>
      </c>
      <c r="B71" s="10" t="s">
        <v>16</v>
      </c>
      <c r="C71" s="11">
        <v>-0.54747040266205205</v>
      </c>
      <c r="D71" s="11">
        <v>5.6484307089377199E-5</v>
      </c>
    </row>
    <row r="72" spans="1:4" x14ac:dyDescent="0.25">
      <c r="A72" s="10" t="s">
        <v>7</v>
      </c>
      <c r="B72" s="10" t="s">
        <v>16</v>
      </c>
      <c r="C72" s="11">
        <v>-0.38249890185277102</v>
      </c>
      <c r="D72" s="11">
        <v>7.2954501592548101E-3</v>
      </c>
    </row>
    <row r="73" spans="1:4" x14ac:dyDescent="0.25">
      <c r="A73" s="10" t="s">
        <v>8</v>
      </c>
      <c r="B73" s="10" t="s">
        <v>16</v>
      </c>
      <c r="C73" s="11">
        <v>-0.68265605616638003</v>
      </c>
      <c r="D73" s="11">
        <v>9.0626140369920396E-8</v>
      </c>
    </row>
    <row r="74" spans="1:4" x14ac:dyDescent="0.25">
      <c r="A74" s="10" t="s">
        <v>9</v>
      </c>
      <c r="B74" s="10" t="s">
        <v>16</v>
      </c>
      <c r="C74" s="11">
        <v>-0.346588123218039</v>
      </c>
      <c r="D74" s="11">
        <v>1.5810490668901198E-2</v>
      </c>
    </row>
    <row r="75" spans="1:4" x14ac:dyDescent="0.25">
      <c r="A75" s="10" t="s">
        <v>10</v>
      </c>
      <c r="B75" s="10" t="s">
        <v>16</v>
      </c>
      <c r="C75" s="11">
        <v>-0.39137530161131001</v>
      </c>
      <c r="D75" s="11">
        <v>5.9464035544620798E-3</v>
      </c>
    </row>
    <row r="76" spans="1:4" x14ac:dyDescent="0.25">
      <c r="A76" s="10" t="s">
        <v>11</v>
      </c>
      <c r="B76" s="10" t="s">
        <v>16</v>
      </c>
      <c r="C76" s="11">
        <v>-0.415486887001418</v>
      </c>
      <c r="D76" s="11">
        <v>3.3169340923915299E-3</v>
      </c>
    </row>
    <row r="77" spans="1:4" x14ac:dyDescent="0.25">
      <c r="A77" s="10" t="s">
        <v>12</v>
      </c>
      <c r="B77" s="10" t="s">
        <v>16</v>
      </c>
      <c r="C77" s="11">
        <v>-0.14135431989691499</v>
      </c>
      <c r="D77" s="11">
        <v>0.33789135880777998</v>
      </c>
    </row>
    <row r="78" spans="1:4" x14ac:dyDescent="0.25">
      <c r="A78" s="10" t="s">
        <v>13</v>
      </c>
      <c r="B78" s="10" t="s">
        <v>16</v>
      </c>
      <c r="C78" s="11">
        <v>0.590423759451014</v>
      </c>
      <c r="D78" s="11">
        <v>9.9992820183913994E-6</v>
      </c>
    </row>
    <row r="79" spans="1:4" x14ac:dyDescent="0.25">
      <c r="A79" s="10" t="s">
        <v>14</v>
      </c>
      <c r="B79" s="10" t="s">
        <v>16</v>
      </c>
      <c r="C79" s="11">
        <v>0.66235516292337104</v>
      </c>
      <c r="D79" s="11">
        <v>2.93375039372989E-7</v>
      </c>
    </row>
    <row r="80" spans="1:4" x14ac:dyDescent="0.25">
      <c r="A80" s="10" t="s">
        <v>15</v>
      </c>
      <c r="B80" s="10" t="s">
        <v>16</v>
      </c>
      <c r="C80" s="11">
        <v>0.85728549022596701</v>
      </c>
      <c r="D80" s="11">
        <v>7.5495165674510597E-15</v>
      </c>
    </row>
    <row r="81" spans="1:4" x14ac:dyDescent="0.25">
      <c r="A81" s="10" t="s">
        <v>4</v>
      </c>
      <c r="B81" s="10" t="s">
        <v>17</v>
      </c>
      <c r="C81" s="11">
        <v>-0.72100749371735096</v>
      </c>
      <c r="D81" s="11">
        <v>7.4797892324340898E-9</v>
      </c>
    </row>
    <row r="82" spans="1:4" x14ac:dyDescent="0.25">
      <c r="A82" s="10" t="s">
        <v>5</v>
      </c>
      <c r="B82" s="10" t="s">
        <v>17</v>
      </c>
      <c r="C82" s="11">
        <v>-0.35758392049686699</v>
      </c>
      <c r="D82" s="11">
        <v>1.2587899160604101E-2</v>
      </c>
    </row>
    <row r="83" spans="1:4" x14ac:dyDescent="0.25">
      <c r="A83" s="10" t="s">
        <v>6</v>
      </c>
      <c r="B83" s="10" t="s">
        <v>17</v>
      </c>
      <c r="C83" s="11">
        <v>-0.55210283324592602</v>
      </c>
      <c r="D83" s="11">
        <v>4.7398250018648697E-5</v>
      </c>
    </row>
    <row r="84" spans="1:4" x14ac:dyDescent="0.25">
      <c r="A84" s="10" t="s">
        <v>7</v>
      </c>
      <c r="B84" s="10" t="s">
        <v>17</v>
      </c>
      <c r="C84" s="11">
        <v>0.19815257183416499</v>
      </c>
      <c r="D84" s="11">
        <v>0.17698883274447699</v>
      </c>
    </row>
    <row r="85" spans="1:4" x14ac:dyDescent="0.25">
      <c r="A85" s="10" t="s">
        <v>8</v>
      </c>
      <c r="B85" s="10" t="s">
        <v>17</v>
      </c>
      <c r="C85" s="11">
        <v>-0.74281633315636797</v>
      </c>
      <c r="D85" s="11">
        <v>1.49496326429244E-9</v>
      </c>
    </row>
    <row r="86" spans="1:4" x14ac:dyDescent="0.25">
      <c r="A86" s="10" t="s">
        <v>9</v>
      </c>
      <c r="B86" s="10" t="s">
        <v>17</v>
      </c>
      <c r="C86" s="11">
        <v>-0.28399813580225303</v>
      </c>
      <c r="D86" s="11">
        <v>5.0439403790554199E-2</v>
      </c>
    </row>
    <row r="87" spans="1:4" x14ac:dyDescent="0.25">
      <c r="A87" s="10" t="s">
        <v>10</v>
      </c>
      <c r="B87" s="10" t="s">
        <v>17</v>
      </c>
      <c r="C87" s="11">
        <v>-0.26645160744380197</v>
      </c>
      <c r="D87" s="11">
        <v>6.7157170295196494E-2</v>
      </c>
    </row>
    <row r="88" spans="1:4" x14ac:dyDescent="0.25">
      <c r="A88" s="10" t="s">
        <v>11</v>
      </c>
      <c r="B88" s="10" t="s">
        <v>17</v>
      </c>
      <c r="C88" s="11">
        <v>-0.10350834018413101</v>
      </c>
      <c r="D88" s="11">
        <v>0.48386012900062397</v>
      </c>
    </row>
    <row r="89" spans="1:4" x14ac:dyDescent="0.25">
      <c r="A89" s="10" t="s">
        <v>12</v>
      </c>
      <c r="B89" s="10" t="s">
        <v>17</v>
      </c>
      <c r="C89" s="11">
        <v>-0.23552535236341299</v>
      </c>
      <c r="D89" s="11">
        <v>0.107067274522246</v>
      </c>
    </row>
    <row r="90" spans="1:4" x14ac:dyDescent="0.25">
      <c r="A90" s="10" t="s">
        <v>13</v>
      </c>
      <c r="B90" s="10" t="s">
        <v>17</v>
      </c>
      <c r="C90" s="11">
        <v>0.54925322096069196</v>
      </c>
      <c r="D90" s="11">
        <v>5.28138845570236E-5</v>
      </c>
    </row>
    <row r="91" spans="1:4" x14ac:dyDescent="0.25">
      <c r="A91" s="10" t="s">
        <v>14</v>
      </c>
      <c r="B91" s="10" t="s">
        <v>17</v>
      </c>
      <c r="C91" s="11">
        <v>0.438756771748188</v>
      </c>
      <c r="D91" s="11">
        <v>1.81149449023055E-3</v>
      </c>
    </row>
    <row r="92" spans="1:4" x14ac:dyDescent="0.25">
      <c r="A92" s="10" t="s">
        <v>15</v>
      </c>
      <c r="B92" s="10" t="s">
        <v>17</v>
      </c>
      <c r="C92" s="11">
        <v>0.40878108373246203</v>
      </c>
      <c r="D92" s="11">
        <v>3.91828888115153E-3</v>
      </c>
    </row>
    <row r="93" spans="1:4" x14ac:dyDescent="0.25">
      <c r="A93" s="10" t="s">
        <v>16</v>
      </c>
      <c r="B93" s="10" t="s">
        <v>17</v>
      </c>
      <c r="C93" s="11">
        <v>0.56284118615335199</v>
      </c>
      <c r="D93" s="11">
        <v>3.1246342786506203E-5</v>
      </c>
    </row>
    <row r="94" spans="1:4" x14ac:dyDescent="0.25">
      <c r="A94" s="10" t="s">
        <v>4</v>
      </c>
      <c r="B94" s="10" t="s">
        <v>18</v>
      </c>
      <c r="C94" s="11">
        <v>-0.62609680283932601</v>
      </c>
      <c r="D94" s="11">
        <v>1.9422354382570002E-6</v>
      </c>
    </row>
    <row r="95" spans="1:4" x14ac:dyDescent="0.25">
      <c r="A95" s="10" t="s">
        <v>5</v>
      </c>
      <c r="B95" s="10" t="s">
        <v>18</v>
      </c>
      <c r="C95" s="11">
        <v>-0.73386273089072096</v>
      </c>
      <c r="D95" s="11">
        <v>2.9505886622871499E-9</v>
      </c>
    </row>
    <row r="96" spans="1:4" x14ac:dyDescent="0.25">
      <c r="A96" s="10" t="s">
        <v>6</v>
      </c>
      <c r="B96" s="10" t="s">
        <v>18</v>
      </c>
      <c r="C96" s="11">
        <v>-0.32032135272526802</v>
      </c>
      <c r="D96" s="11">
        <v>2.6446055634015801E-2</v>
      </c>
    </row>
    <row r="97" spans="1:4" x14ac:dyDescent="0.25">
      <c r="A97" s="10" t="s">
        <v>7</v>
      </c>
      <c r="B97" s="10" t="s">
        <v>18</v>
      </c>
      <c r="C97" s="11">
        <v>-0.18463143386270001</v>
      </c>
      <c r="D97" s="11">
        <v>0.209014775994669</v>
      </c>
    </row>
    <row r="98" spans="1:4" x14ac:dyDescent="0.25">
      <c r="A98" s="10" t="s">
        <v>8</v>
      </c>
      <c r="B98" s="10" t="s">
        <v>18</v>
      </c>
      <c r="C98" s="11">
        <v>-0.68104874301471396</v>
      </c>
      <c r="D98" s="11">
        <v>9.9795932406720995E-8</v>
      </c>
    </row>
    <row r="99" spans="1:4" x14ac:dyDescent="0.25">
      <c r="A99" s="10" t="s">
        <v>9</v>
      </c>
      <c r="B99" s="10" t="s">
        <v>18</v>
      </c>
      <c r="C99" s="11">
        <v>-0.633193229647108</v>
      </c>
      <c r="D99" s="11">
        <v>1.36757751456607E-6</v>
      </c>
    </row>
    <row r="100" spans="1:4" x14ac:dyDescent="0.25">
      <c r="A100" s="10" t="s">
        <v>10</v>
      </c>
      <c r="B100" s="10" t="s">
        <v>18</v>
      </c>
      <c r="C100" s="11">
        <v>-0.53289468014624197</v>
      </c>
      <c r="D100" s="11">
        <v>9.64733030253129E-5</v>
      </c>
    </row>
    <row r="101" spans="1:4" x14ac:dyDescent="0.25">
      <c r="A101" s="10" t="s">
        <v>11</v>
      </c>
      <c r="B101" s="10" t="s">
        <v>18</v>
      </c>
      <c r="C101" s="11">
        <v>-0.67484480070004604</v>
      </c>
      <c r="D101" s="11">
        <v>1.4396533565275099E-7</v>
      </c>
    </row>
    <row r="102" spans="1:4" x14ac:dyDescent="0.25">
      <c r="A102" s="10" t="s">
        <v>12</v>
      </c>
      <c r="B102" s="10" t="s">
        <v>18</v>
      </c>
      <c r="C102" s="11">
        <v>0.36697481688633998</v>
      </c>
      <c r="D102" s="11">
        <v>1.0297959952564099E-2</v>
      </c>
    </row>
    <row r="103" spans="1:4" x14ac:dyDescent="0.25">
      <c r="A103" s="10" t="s">
        <v>13</v>
      </c>
      <c r="B103" s="10" t="s">
        <v>18</v>
      </c>
      <c r="C103" s="11">
        <v>0.71460883201034597</v>
      </c>
      <c r="D103" s="11">
        <v>1.1661921650585299E-8</v>
      </c>
    </row>
    <row r="104" spans="1:4" x14ac:dyDescent="0.25">
      <c r="A104" s="10" t="s">
        <v>14</v>
      </c>
      <c r="B104" s="10" t="s">
        <v>18</v>
      </c>
      <c r="C104" s="11">
        <v>0.45272383569519298</v>
      </c>
      <c r="D104" s="11">
        <v>1.2339775435705701E-3</v>
      </c>
    </row>
    <row r="105" spans="1:4" x14ac:dyDescent="0.25">
      <c r="A105" s="10" t="s">
        <v>15</v>
      </c>
      <c r="B105" s="10" t="s">
        <v>18</v>
      </c>
      <c r="C105" s="11">
        <v>0.44477596848102902</v>
      </c>
      <c r="D105" s="11">
        <v>1.5383037270302301E-3</v>
      </c>
    </row>
    <row r="106" spans="1:4" x14ac:dyDescent="0.25">
      <c r="A106" s="10" t="s">
        <v>16</v>
      </c>
      <c r="B106" s="10" t="s">
        <v>18</v>
      </c>
      <c r="C106" s="11">
        <v>0.41119129804805199</v>
      </c>
      <c r="D106" s="11">
        <v>3.69195429078983E-3</v>
      </c>
    </row>
    <row r="107" spans="1:4" x14ac:dyDescent="0.25">
      <c r="A107" s="10" t="s">
        <v>17</v>
      </c>
      <c r="B107" s="10" t="s">
        <v>18</v>
      </c>
      <c r="C107" s="11">
        <v>0.331978331580151</v>
      </c>
      <c r="D107" s="11">
        <v>2.11560113685723E-2</v>
      </c>
    </row>
    <row r="108" spans="1:4" x14ac:dyDescent="0.25">
      <c r="A108" s="10" t="s">
        <v>4</v>
      </c>
      <c r="B108" s="10" t="s">
        <v>19</v>
      </c>
      <c r="C108" s="11">
        <v>-0.228920756606178</v>
      </c>
      <c r="D108" s="11">
        <v>0.11756736438170901</v>
      </c>
    </row>
    <row r="109" spans="1:4" x14ac:dyDescent="0.25">
      <c r="A109" s="10" t="s">
        <v>5</v>
      </c>
      <c r="B109" s="10" t="s">
        <v>19</v>
      </c>
      <c r="C109" s="11">
        <v>0.17475011369763099</v>
      </c>
      <c r="D109" s="11">
        <v>0.234850058044201</v>
      </c>
    </row>
    <row r="110" spans="1:4" x14ac:dyDescent="0.25">
      <c r="A110" s="10" t="s">
        <v>6</v>
      </c>
      <c r="B110" s="10" t="s">
        <v>19</v>
      </c>
      <c r="C110" s="11">
        <v>-0.39770023659419701</v>
      </c>
      <c r="D110" s="11">
        <v>5.1229280712923302E-3</v>
      </c>
    </row>
    <row r="111" spans="1:4" x14ac:dyDescent="0.25">
      <c r="A111" s="10" t="s">
        <v>7</v>
      </c>
      <c r="B111" s="10" t="s">
        <v>19</v>
      </c>
      <c r="C111" s="11">
        <v>-5.0236725466544001E-2</v>
      </c>
      <c r="D111" s="11">
        <v>0.734541962116396</v>
      </c>
    </row>
    <row r="112" spans="1:4" x14ac:dyDescent="0.25">
      <c r="A112" s="10" t="s">
        <v>8</v>
      </c>
      <c r="B112" s="10" t="s">
        <v>19</v>
      </c>
      <c r="C112" s="11">
        <v>-0.67897734639684204</v>
      </c>
      <c r="D112" s="11">
        <v>1.12894799730867E-7</v>
      </c>
    </row>
    <row r="113" spans="1:4" x14ac:dyDescent="0.25">
      <c r="A113" s="10" t="s">
        <v>9</v>
      </c>
      <c r="B113" s="10" t="s">
        <v>19</v>
      </c>
      <c r="C113" s="11">
        <v>-0.51131058396534501</v>
      </c>
      <c r="D113" s="11">
        <v>2.0404411850605299E-4</v>
      </c>
    </row>
    <row r="114" spans="1:4" x14ac:dyDescent="0.25">
      <c r="A114" s="10" t="s">
        <v>10</v>
      </c>
      <c r="B114" s="10" t="s">
        <v>19</v>
      </c>
      <c r="C114" s="11">
        <v>-0.54574699961321405</v>
      </c>
      <c r="D114" s="11">
        <v>6.0252929011461697E-5</v>
      </c>
    </row>
    <row r="115" spans="1:4" x14ac:dyDescent="0.25">
      <c r="A115" s="10" t="s">
        <v>11</v>
      </c>
      <c r="B115" s="10" t="s">
        <v>19</v>
      </c>
      <c r="C115" s="11">
        <v>-0.21796294507557901</v>
      </c>
      <c r="D115" s="11">
        <v>0.13668635747598801</v>
      </c>
    </row>
    <row r="116" spans="1:4" x14ac:dyDescent="0.25">
      <c r="A116" s="10" t="s">
        <v>12</v>
      </c>
      <c r="B116" s="10" t="s">
        <v>19</v>
      </c>
      <c r="C116" s="11">
        <v>0.16687078212088999</v>
      </c>
      <c r="D116" s="11">
        <v>0.256958117448989</v>
      </c>
    </row>
    <row r="117" spans="1:4" x14ac:dyDescent="0.25">
      <c r="A117" s="10" t="s">
        <v>13</v>
      </c>
      <c r="B117" s="10" t="s">
        <v>19</v>
      </c>
      <c r="C117" s="11">
        <v>0.55853388187210995</v>
      </c>
      <c r="D117" s="11">
        <v>3.6994470567597297E-5</v>
      </c>
    </row>
    <row r="118" spans="1:4" x14ac:dyDescent="0.25">
      <c r="A118" s="10" t="s">
        <v>14</v>
      </c>
      <c r="B118" s="10" t="s">
        <v>19</v>
      </c>
      <c r="C118" s="11">
        <v>0.68016481695735098</v>
      </c>
      <c r="D118" s="11">
        <v>1.05201425792956E-7</v>
      </c>
    </row>
    <row r="119" spans="1:4" x14ac:dyDescent="0.25">
      <c r="A119" s="10" t="s">
        <v>15</v>
      </c>
      <c r="B119" s="10" t="s">
        <v>19</v>
      </c>
      <c r="C119" s="11">
        <v>0.64463019698388702</v>
      </c>
      <c r="D119" s="11">
        <v>7.6238576984799501E-7</v>
      </c>
    </row>
    <row r="120" spans="1:4" x14ac:dyDescent="0.25">
      <c r="A120" s="10" t="s">
        <v>16</v>
      </c>
      <c r="B120" s="10" t="s">
        <v>19</v>
      </c>
      <c r="C120" s="11">
        <v>0.75375616220154296</v>
      </c>
      <c r="D120" s="11">
        <v>6.2665783673310195E-10</v>
      </c>
    </row>
    <row r="121" spans="1:4" x14ac:dyDescent="0.25">
      <c r="A121" s="10" t="s">
        <v>17</v>
      </c>
      <c r="B121" s="10" t="s">
        <v>19</v>
      </c>
      <c r="C121" s="11">
        <v>0.59117235417467395</v>
      </c>
      <c r="D121" s="11">
        <v>9.6805830618329497E-6</v>
      </c>
    </row>
    <row r="122" spans="1:4" x14ac:dyDescent="0.25">
      <c r="A122" s="10" t="s">
        <v>18</v>
      </c>
      <c r="B122" s="10" t="s">
        <v>19</v>
      </c>
      <c r="C122" s="11">
        <v>0.30967194203573301</v>
      </c>
      <c r="D122" s="11">
        <v>3.2203494331000102E-2</v>
      </c>
    </row>
    <row r="123" spans="1:4" x14ac:dyDescent="0.25">
      <c r="A123" s="10" t="s">
        <v>4</v>
      </c>
      <c r="B123" s="10" t="s">
        <v>20</v>
      </c>
      <c r="C123" s="11">
        <v>-0.43891457404810302</v>
      </c>
      <c r="D123" s="11">
        <v>1.8038155734187999E-3</v>
      </c>
    </row>
    <row r="124" spans="1:4" x14ac:dyDescent="0.25">
      <c r="A124" s="10" t="s">
        <v>5</v>
      </c>
      <c r="B124" s="10" t="s">
        <v>20</v>
      </c>
      <c r="C124" s="11">
        <v>-0.281977942490583</v>
      </c>
      <c r="D124" s="11">
        <v>5.2172566576845499E-2</v>
      </c>
    </row>
    <row r="125" spans="1:4" x14ac:dyDescent="0.25">
      <c r="A125" s="10" t="s">
        <v>6</v>
      </c>
      <c r="B125" s="10" t="s">
        <v>20</v>
      </c>
      <c r="C125" s="11">
        <v>-0.35636522468113202</v>
      </c>
      <c r="D125" s="11">
        <v>1.29148315798582E-2</v>
      </c>
    </row>
    <row r="126" spans="1:4" x14ac:dyDescent="0.25">
      <c r="A126" s="10" t="s">
        <v>7</v>
      </c>
      <c r="B126" s="10" t="s">
        <v>20</v>
      </c>
      <c r="C126" s="11">
        <v>-0.57562548727723695</v>
      </c>
      <c r="D126" s="11">
        <v>1.86640225909862E-5</v>
      </c>
    </row>
    <row r="127" spans="1:4" x14ac:dyDescent="0.25">
      <c r="A127" s="10" t="s">
        <v>8</v>
      </c>
      <c r="B127" s="10" t="s">
        <v>20</v>
      </c>
      <c r="C127" s="11">
        <v>-0.79628957581829196</v>
      </c>
      <c r="D127" s="11">
        <v>1.3182788194399101E-11</v>
      </c>
    </row>
    <row r="128" spans="1:4" x14ac:dyDescent="0.25">
      <c r="A128" s="10" t="s">
        <v>9</v>
      </c>
      <c r="B128" s="10" t="s">
        <v>20</v>
      </c>
      <c r="C128" s="11">
        <v>-0.83487886672085698</v>
      </c>
      <c r="D128" s="11">
        <v>1.6409096303959801E-13</v>
      </c>
    </row>
    <row r="129" spans="1:4" x14ac:dyDescent="0.25">
      <c r="A129" s="10" t="s">
        <v>10</v>
      </c>
      <c r="B129" s="10" t="s">
        <v>20</v>
      </c>
      <c r="C129" s="11">
        <v>-0.77706245133291696</v>
      </c>
      <c r="D129" s="11">
        <v>8.3823614716038706E-11</v>
      </c>
    </row>
    <row r="130" spans="1:4" x14ac:dyDescent="0.25">
      <c r="A130" s="10" t="s">
        <v>11</v>
      </c>
      <c r="B130" s="10" t="s">
        <v>20</v>
      </c>
      <c r="C130" s="11">
        <v>-0.87814391776070899</v>
      </c>
      <c r="D130" s="11">
        <v>2.2204460492503101E-16</v>
      </c>
    </row>
    <row r="131" spans="1:4" x14ac:dyDescent="0.25">
      <c r="A131" s="10" t="s">
        <v>12</v>
      </c>
      <c r="B131" s="10" t="s">
        <v>20</v>
      </c>
      <c r="C131" s="11">
        <v>0.44968998310462899</v>
      </c>
      <c r="D131" s="11">
        <v>1.3431412621782699E-3</v>
      </c>
    </row>
    <row r="132" spans="1:4" x14ac:dyDescent="0.25">
      <c r="A132" s="10" t="s">
        <v>13</v>
      </c>
      <c r="B132" s="10" t="s">
        <v>20</v>
      </c>
      <c r="C132" s="11">
        <v>0.90440354761743802</v>
      </c>
      <c r="D132" s="11">
        <v>0</v>
      </c>
    </row>
    <row r="133" spans="1:4" x14ac:dyDescent="0.25">
      <c r="A133" s="10" t="s">
        <v>14</v>
      </c>
      <c r="B133" s="10" t="s">
        <v>20</v>
      </c>
      <c r="C133" s="11">
        <v>0.88896275541356296</v>
      </c>
      <c r="D133" s="11">
        <v>0</v>
      </c>
    </row>
    <row r="134" spans="1:4" x14ac:dyDescent="0.25">
      <c r="A134" s="10" t="s">
        <v>15</v>
      </c>
      <c r="B134" s="10" t="s">
        <v>20</v>
      </c>
      <c r="C134" s="11">
        <v>0.72950607535704504</v>
      </c>
      <c r="D134" s="11">
        <v>4.0679011270583504E-9</v>
      </c>
    </row>
    <row r="135" spans="1:4" x14ac:dyDescent="0.25">
      <c r="A135" s="10" t="s">
        <v>16</v>
      </c>
      <c r="B135" s="10" t="s">
        <v>20</v>
      </c>
      <c r="C135" s="11">
        <v>0.53161697322200796</v>
      </c>
      <c r="D135" s="11">
        <v>1.0099072957636701E-4</v>
      </c>
    </row>
    <row r="136" spans="1:4" x14ac:dyDescent="0.25">
      <c r="A136" s="10" t="s">
        <v>17</v>
      </c>
      <c r="B136" s="10" t="s">
        <v>20</v>
      </c>
      <c r="C136" s="11">
        <v>0.40067551714028299</v>
      </c>
      <c r="D136" s="11">
        <v>4.7713117622047996E-3</v>
      </c>
    </row>
    <row r="137" spans="1:4" x14ac:dyDescent="0.25">
      <c r="A137" s="10" t="s">
        <v>18</v>
      </c>
      <c r="B137" s="10" t="s">
        <v>20</v>
      </c>
      <c r="C137" s="11">
        <v>0.64666570500160603</v>
      </c>
      <c r="D137" s="11">
        <v>6.8533495101164E-7</v>
      </c>
    </row>
    <row r="138" spans="1:4" x14ac:dyDescent="0.25">
      <c r="A138" s="10" t="s">
        <v>19</v>
      </c>
      <c r="B138" s="10" t="s">
        <v>20</v>
      </c>
      <c r="C138" s="11">
        <v>0.52119858760584203</v>
      </c>
      <c r="D138" s="11">
        <v>1.4568119280911101E-4</v>
      </c>
    </row>
    <row r="139" spans="1:4" x14ac:dyDescent="0.25">
      <c r="A139" s="10" t="s">
        <v>4</v>
      </c>
      <c r="B139" s="10" t="s">
        <v>21</v>
      </c>
      <c r="C139" s="11">
        <v>-4.0171714481283802E-2</v>
      </c>
      <c r="D139" s="11">
        <v>0.78632117559926495</v>
      </c>
    </row>
    <row r="140" spans="1:4" x14ac:dyDescent="0.25">
      <c r="A140" s="10" t="s">
        <v>5</v>
      </c>
      <c r="B140" s="10" t="s">
        <v>21</v>
      </c>
      <c r="C140" s="11">
        <v>-5.2572106728767103E-2</v>
      </c>
      <c r="D140" s="11">
        <v>0.72268338763460704</v>
      </c>
    </row>
    <row r="141" spans="1:4" x14ac:dyDescent="0.25">
      <c r="A141" s="10" t="s">
        <v>6</v>
      </c>
      <c r="B141" s="10" t="s">
        <v>21</v>
      </c>
      <c r="C141" s="11">
        <v>0.58153876819702699</v>
      </c>
      <c r="D141" s="11">
        <v>1.4597788084103101E-5</v>
      </c>
    </row>
    <row r="142" spans="1:4" x14ac:dyDescent="0.25">
      <c r="A142" s="10" t="s">
        <v>7</v>
      </c>
      <c r="B142" s="10" t="s">
        <v>21</v>
      </c>
      <c r="C142" s="11">
        <v>0.43969031276051301</v>
      </c>
      <c r="D142" s="11">
        <v>1.7664857721566599E-3</v>
      </c>
    </row>
    <row r="143" spans="1:4" x14ac:dyDescent="0.25">
      <c r="A143" s="10" t="s">
        <v>8</v>
      </c>
      <c r="B143" s="10" t="s">
        <v>21</v>
      </c>
      <c r="C143" s="11">
        <v>8.0201733797620703E-2</v>
      </c>
      <c r="D143" s="11">
        <v>0.58790033102452099</v>
      </c>
    </row>
    <row r="144" spans="1:4" x14ac:dyDescent="0.25">
      <c r="A144" s="10" t="s">
        <v>9</v>
      </c>
      <c r="B144" s="10" t="s">
        <v>21</v>
      </c>
      <c r="C144" s="11">
        <v>-0.245815428802725</v>
      </c>
      <c r="D144" s="11">
        <v>9.2158993331812294E-2</v>
      </c>
    </row>
    <row r="145" spans="1:4" x14ac:dyDescent="0.25">
      <c r="A145" s="10" t="s">
        <v>10</v>
      </c>
      <c r="B145" s="10" t="s">
        <v>21</v>
      </c>
      <c r="C145" s="11">
        <v>-0.17012387823247099</v>
      </c>
      <c r="D145" s="11">
        <v>0.24766700050777701</v>
      </c>
    </row>
    <row r="146" spans="1:4" x14ac:dyDescent="0.25">
      <c r="A146" s="10" t="s">
        <v>11</v>
      </c>
      <c r="B146" s="10" t="s">
        <v>21</v>
      </c>
      <c r="C146" s="11">
        <v>0.23855118874685799</v>
      </c>
      <c r="D146" s="11">
        <v>0.102503696596584</v>
      </c>
    </row>
    <row r="147" spans="1:4" x14ac:dyDescent="0.25">
      <c r="A147" s="10" t="s">
        <v>12</v>
      </c>
      <c r="B147" s="10" t="s">
        <v>21</v>
      </c>
      <c r="C147" s="11">
        <v>0.55473348194180006</v>
      </c>
      <c r="D147" s="11">
        <v>4.2855397026420098E-5</v>
      </c>
    </row>
    <row r="148" spans="1:4" x14ac:dyDescent="0.25">
      <c r="A148" s="10" t="s">
        <v>13</v>
      </c>
      <c r="B148" s="10" t="s">
        <v>21</v>
      </c>
      <c r="C148" s="11">
        <v>-0.25713678506205101</v>
      </c>
      <c r="D148" s="11">
        <v>7.7675335872150003E-2</v>
      </c>
    </row>
    <row r="149" spans="1:4" x14ac:dyDescent="0.25">
      <c r="A149" s="10" t="s">
        <v>14</v>
      </c>
      <c r="B149" s="10" t="s">
        <v>21</v>
      </c>
      <c r="C149" s="11">
        <v>-0.25144120734740499</v>
      </c>
      <c r="D149" s="11">
        <v>8.4719813830677698E-2</v>
      </c>
    </row>
    <row r="150" spans="1:4" x14ac:dyDescent="0.25">
      <c r="A150" s="10" t="s">
        <v>15</v>
      </c>
      <c r="B150" s="10" t="s">
        <v>21</v>
      </c>
      <c r="C150" s="11">
        <v>-0.46538411453424</v>
      </c>
      <c r="D150" s="11">
        <v>8.5899787758081402E-4</v>
      </c>
    </row>
    <row r="151" spans="1:4" x14ac:dyDescent="0.25">
      <c r="A151" s="10" t="s">
        <v>16</v>
      </c>
      <c r="B151" s="10" t="s">
        <v>21</v>
      </c>
      <c r="C151" s="11">
        <v>-0.52463881888902497</v>
      </c>
      <c r="D151" s="11">
        <v>1.2925038283340099E-4</v>
      </c>
    </row>
    <row r="152" spans="1:4" x14ac:dyDescent="0.25">
      <c r="A152" s="10" t="s">
        <v>17</v>
      </c>
      <c r="B152" s="10" t="s">
        <v>21</v>
      </c>
      <c r="C152" s="11">
        <v>-8.8458509056172197E-2</v>
      </c>
      <c r="D152" s="11">
        <v>0.54992155074454296</v>
      </c>
    </row>
    <row r="153" spans="1:4" x14ac:dyDescent="0.25">
      <c r="A153" s="10" t="s">
        <v>18</v>
      </c>
      <c r="B153" s="10" t="s">
        <v>21</v>
      </c>
      <c r="C153" s="11">
        <v>-6.4661336079340798E-2</v>
      </c>
      <c r="D153" s="11">
        <v>0.66237569920969397</v>
      </c>
    </row>
    <row r="154" spans="1:4" x14ac:dyDescent="0.25">
      <c r="A154" s="10" t="s">
        <v>19</v>
      </c>
      <c r="B154" s="10" t="s">
        <v>21</v>
      </c>
      <c r="C154" s="11">
        <v>4.2170814520686897E-2</v>
      </c>
      <c r="D154" s="11">
        <v>0.775955892838881</v>
      </c>
    </row>
    <row r="155" spans="1:4" x14ac:dyDescent="0.25">
      <c r="A155" s="10" t="s">
        <v>20</v>
      </c>
      <c r="B155" s="10" t="s">
        <v>21</v>
      </c>
      <c r="C155" s="11">
        <v>-0.17138635616143799</v>
      </c>
      <c r="D155" s="11">
        <v>0.244123291676201</v>
      </c>
    </row>
    <row r="156" spans="1:4" x14ac:dyDescent="0.25">
      <c r="A156" s="10" t="s">
        <v>4</v>
      </c>
      <c r="B156" s="10" t="s">
        <v>22</v>
      </c>
      <c r="C156" s="11">
        <v>0.63840196068822497</v>
      </c>
      <c r="D156" s="11">
        <v>1.0511462278373099E-6</v>
      </c>
    </row>
    <row r="157" spans="1:4" x14ac:dyDescent="0.25">
      <c r="A157" s="10" t="s">
        <v>5</v>
      </c>
      <c r="B157" s="10" t="s">
        <v>22</v>
      </c>
      <c r="C157" s="11">
        <v>0.44494345093333898</v>
      </c>
      <c r="D157" s="11">
        <v>1.53125754470196E-3</v>
      </c>
    </row>
    <row r="158" spans="1:4" x14ac:dyDescent="0.25">
      <c r="A158" s="10" t="s">
        <v>6</v>
      </c>
      <c r="B158" s="10" t="s">
        <v>22</v>
      </c>
      <c r="C158" s="11">
        <v>0.61052403273468103</v>
      </c>
      <c r="D158" s="11">
        <v>4.0707828774522204E-6</v>
      </c>
    </row>
    <row r="159" spans="1:4" x14ac:dyDescent="0.25">
      <c r="A159" s="10" t="s">
        <v>7</v>
      </c>
      <c r="B159" s="10" t="s">
        <v>22</v>
      </c>
      <c r="C159" s="11">
        <v>-0.677631244975339</v>
      </c>
      <c r="D159" s="11">
        <v>1.2225059919934701E-7</v>
      </c>
    </row>
    <row r="160" spans="1:4" x14ac:dyDescent="0.25">
      <c r="A160" s="10" t="s">
        <v>8</v>
      </c>
      <c r="B160" s="10" t="s">
        <v>22</v>
      </c>
      <c r="C160" s="11">
        <v>0.109662484089162</v>
      </c>
      <c r="D160" s="11">
        <v>0.45810010300722598</v>
      </c>
    </row>
    <row r="161" spans="1:4" x14ac:dyDescent="0.25">
      <c r="A161" s="10" t="s">
        <v>9</v>
      </c>
      <c r="B161" s="10" t="s">
        <v>22</v>
      </c>
      <c r="C161" s="11">
        <v>-0.382960426958394</v>
      </c>
      <c r="D161" s="11">
        <v>7.2192712879370902E-3</v>
      </c>
    </row>
    <row r="162" spans="1:4" x14ac:dyDescent="0.25">
      <c r="A162" s="10" t="s">
        <v>10</v>
      </c>
      <c r="B162" s="10" t="s">
        <v>22</v>
      </c>
      <c r="C162" s="11">
        <v>-0.36969125691198601</v>
      </c>
      <c r="D162" s="11">
        <v>9.7064576027914296E-3</v>
      </c>
    </row>
    <row r="163" spans="1:4" x14ac:dyDescent="0.25">
      <c r="A163" s="10" t="s">
        <v>11</v>
      </c>
      <c r="B163" s="10" t="s">
        <v>22</v>
      </c>
      <c r="C163" s="11">
        <v>-0.46025443926260501</v>
      </c>
      <c r="D163" s="11">
        <v>9.9645629412759007E-4</v>
      </c>
    </row>
    <row r="164" spans="1:4" x14ac:dyDescent="0.25">
      <c r="A164" s="10" t="s">
        <v>12</v>
      </c>
      <c r="B164" s="10" t="s">
        <v>22</v>
      </c>
      <c r="C164" s="11">
        <v>0.65423418738449901</v>
      </c>
      <c r="D164" s="11">
        <v>4.5794149317046602E-7</v>
      </c>
    </row>
    <row r="165" spans="1:4" x14ac:dyDescent="0.25">
      <c r="A165" s="10" t="s">
        <v>13</v>
      </c>
      <c r="B165" s="10" t="s">
        <v>22</v>
      </c>
      <c r="C165" s="11">
        <v>-6.3911699396302799E-2</v>
      </c>
      <c r="D165" s="11">
        <v>0.66605903382932796</v>
      </c>
    </row>
    <row r="166" spans="1:4" x14ac:dyDescent="0.25">
      <c r="A166" s="10" t="s">
        <v>14</v>
      </c>
      <c r="B166" s="10" t="s">
        <v>22</v>
      </c>
      <c r="C166" s="11">
        <v>0.135861247606374</v>
      </c>
      <c r="D166" s="11">
        <v>0.35718533999049801</v>
      </c>
    </row>
    <row r="167" spans="1:4" x14ac:dyDescent="0.25">
      <c r="A167" s="10" t="s">
        <v>15</v>
      </c>
      <c r="B167" s="10" t="s">
        <v>22</v>
      </c>
      <c r="C167" s="11">
        <v>0.16945278319458201</v>
      </c>
      <c r="D167" s="11">
        <v>0.24956483172188401</v>
      </c>
    </row>
    <row r="168" spans="1:4" x14ac:dyDescent="0.25">
      <c r="A168" s="10" t="s">
        <v>16</v>
      </c>
      <c r="B168" s="10" t="s">
        <v>22</v>
      </c>
      <c r="C168" s="11">
        <v>-3.5078704199903402E-2</v>
      </c>
      <c r="D168" s="11">
        <v>0.812890378671697</v>
      </c>
    </row>
    <row r="169" spans="1:4" x14ac:dyDescent="0.25">
      <c r="A169" s="10" t="s">
        <v>17</v>
      </c>
      <c r="B169" s="10" t="s">
        <v>22</v>
      </c>
      <c r="C169" s="11">
        <v>-0.57414742265124097</v>
      </c>
      <c r="D169" s="11">
        <v>1.98316270605403E-5</v>
      </c>
    </row>
    <row r="170" spans="1:4" x14ac:dyDescent="0.25">
      <c r="A170" s="10" t="s">
        <v>18</v>
      </c>
      <c r="B170" s="10" t="s">
        <v>22</v>
      </c>
      <c r="C170" s="11">
        <v>-4.3625123148962303E-2</v>
      </c>
      <c r="D170" s="11">
        <v>0.76843940082126205</v>
      </c>
    </row>
    <row r="171" spans="1:4" x14ac:dyDescent="0.25">
      <c r="A171" s="10" t="s">
        <v>19</v>
      </c>
      <c r="B171" s="10" t="s">
        <v>22</v>
      </c>
      <c r="C171" s="11">
        <v>2.5111616603630798E-3</v>
      </c>
      <c r="D171" s="11">
        <v>0.98648508072048402</v>
      </c>
    </row>
    <row r="172" spans="1:4" x14ac:dyDescent="0.25">
      <c r="A172" s="10" t="s">
        <v>20</v>
      </c>
      <c r="B172" s="10" t="s">
        <v>22</v>
      </c>
      <c r="C172" s="11">
        <v>0.229299407166524</v>
      </c>
      <c r="D172" s="11">
        <v>0.116945025603214</v>
      </c>
    </row>
    <row r="173" spans="1:4" x14ac:dyDescent="0.25">
      <c r="A173" s="10" t="s">
        <v>21</v>
      </c>
      <c r="B173" s="10" t="s">
        <v>22</v>
      </c>
      <c r="C173" s="11">
        <v>0.19929083230997699</v>
      </c>
      <c r="D173" s="11">
        <v>0.174463958412716</v>
      </c>
    </row>
    <row r="174" spans="1:4" x14ac:dyDescent="0.25">
      <c r="A174" s="10" t="s">
        <v>4</v>
      </c>
      <c r="B174" s="10" t="s">
        <v>23</v>
      </c>
      <c r="C174" s="11">
        <v>0.43680394772346198</v>
      </c>
      <c r="D174" s="11">
        <v>1.9089539359653501E-3</v>
      </c>
    </row>
    <row r="175" spans="1:4" x14ac:dyDescent="0.25">
      <c r="A175" s="10" t="s">
        <v>5</v>
      </c>
      <c r="B175" s="10" t="s">
        <v>23</v>
      </c>
      <c r="C175" s="11">
        <v>-5.1573361402876803E-4</v>
      </c>
      <c r="D175" s="11">
        <v>0.99722423012374595</v>
      </c>
    </row>
    <row r="176" spans="1:4" x14ac:dyDescent="0.25">
      <c r="A176" s="10" t="s">
        <v>6</v>
      </c>
      <c r="B176" s="10" t="s">
        <v>23</v>
      </c>
      <c r="C176" s="11">
        <v>0.13113119263605399</v>
      </c>
      <c r="D176" s="11">
        <v>0.37432540915943902</v>
      </c>
    </row>
    <row r="177" spans="1:4" x14ac:dyDescent="0.25">
      <c r="A177" s="10" t="s">
        <v>7</v>
      </c>
      <c r="B177" s="10" t="s">
        <v>23</v>
      </c>
      <c r="C177" s="11">
        <v>-0.39653165135002699</v>
      </c>
      <c r="D177" s="11">
        <v>5.2671016136631704E-3</v>
      </c>
    </row>
    <row r="178" spans="1:4" x14ac:dyDescent="0.25">
      <c r="A178" s="10" t="s">
        <v>8</v>
      </c>
      <c r="B178" s="10" t="s">
        <v>23</v>
      </c>
      <c r="C178" s="11">
        <v>0.40323508542631298</v>
      </c>
      <c r="D178" s="11">
        <v>4.48590675682237E-3</v>
      </c>
    </row>
    <row r="179" spans="1:4" x14ac:dyDescent="0.25">
      <c r="A179" s="10" t="s">
        <v>9</v>
      </c>
      <c r="B179" s="10" t="s">
        <v>23</v>
      </c>
      <c r="C179" s="11">
        <v>0.28923259134983298</v>
      </c>
      <c r="D179" s="11">
        <v>4.6164851588876003E-2</v>
      </c>
    </row>
    <row r="180" spans="1:4" x14ac:dyDescent="0.25">
      <c r="A180" s="10" t="s">
        <v>10</v>
      </c>
      <c r="B180" s="10" t="s">
        <v>23</v>
      </c>
      <c r="C180" s="11">
        <v>0.26353839827212999</v>
      </c>
      <c r="D180" s="11">
        <v>7.0317166477333007E-2</v>
      </c>
    </row>
    <row r="181" spans="1:4" x14ac:dyDescent="0.25">
      <c r="A181" s="10" t="s">
        <v>11</v>
      </c>
      <c r="B181" s="10" t="s">
        <v>23</v>
      </c>
      <c r="C181" s="11">
        <v>-0.13316766777703201</v>
      </c>
      <c r="D181" s="11">
        <v>0.36688651047280202</v>
      </c>
    </row>
    <row r="182" spans="1:4" x14ac:dyDescent="0.25">
      <c r="A182" s="10" t="s">
        <v>12</v>
      </c>
      <c r="B182" s="10" t="s">
        <v>23</v>
      </c>
      <c r="C182" s="11">
        <v>-0.13174652973002399</v>
      </c>
      <c r="D182" s="11">
        <v>0.37206823763035202</v>
      </c>
    </row>
    <row r="183" spans="1:4" x14ac:dyDescent="0.25">
      <c r="A183" s="10" t="s">
        <v>13</v>
      </c>
      <c r="B183" s="10" t="s">
        <v>23</v>
      </c>
      <c r="C183" s="11">
        <v>-0.27103426706947897</v>
      </c>
      <c r="D183" s="11">
        <v>6.2416071372756801E-2</v>
      </c>
    </row>
    <row r="184" spans="1:4" x14ac:dyDescent="0.25">
      <c r="A184" s="10" t="s">
        <v>14</v>
      </c>
      <c r="B184" s="10" t="s">
        <v>23</v>
      </c>
      <c r="C184" s="11">
        <v>-0.27363369615107402</v>
      </c>
      <c r="D184" s="11">
        <v>5.9848151708563203E-2</v>
      </c>
    </row>
    <row r="185" spans="1:4" x14ac:dyDescent="0.25">
      <c r="A185" s="10" t="s">
        <v>15</v>
      </c>
      <c r="B185" s="10" t="s">
        <v>23</v>
      </c>
      <c r="C185" s="11">
        <v>1.7392054592209601E-2</v>
      </c>
      <c r="D185" s="11">
        <v>0.90659993754955703</v>
      </c>
    </row>
    <row r="186" spans="1:4" x14ac:dyDescent="0.25">
      <c r="A186" s="10" t="s">
        <v>16</v>
      </c>
      <c r="B186" s="10" t="s">
        <v>23</v>
      </c>
      <c r="C186" s="11">
        <v>-7.4671268460503204E-2</v>
      </c>
      <c r="D186" s="11">
        <v>0.613976104379511</v>
      </c>
    </row>
    <row r="187" spans="1:4" x14ac:dyDescent="0.25">
      <c r="A187" s="10" t="s">
        <v>17</v>
      </c>
      <c r="B187" s="10" t="s">
        <v>23</v>
      </c>
      <c r="C187" s="11">
        <v>-0.63842052531950799</v>
      </c>
      <c r="D187" s="11">
        <v>1.0501515612659801E-6</v>
      </c>
    </row>
    <row r="188" spans="1:4" x14ac:dyDescent="0.25">
      <c r="A188" s="10" t="s">
        <v>18</v>
      </c>
      <c r="B188" s="10" t="s">
        <v>23</v>
      </c>
      <c r="C188" s="11">
        <v>3.88591225192687E-2</v>
      </c>
      <c r="D188" s="11">
        <v>0.79314702415470295</v>
      </c>
    </row>
    <row r="189" spans="1:4" x14ac:dyDescent="0.25">
      <c r="A189" s="10" t="s">
        <v>19</v>
      </c>
      <c r="B189" s="10" t="s">
        <v>23</v>
      </c>
      <c r="C189" s="11">
        <v>-0.58611384346733297</v>
      </c>
      <c r="D189" s="11">
        <v>1.2030416891795099E-5</v>
      </c>
    </row>
    <row r="190" spans="1:4" x14ac:dyDescent="0.25">
      <c r="A190" s="10" t="s">
        <v>20</v>
      </c>
      <c r="B190" s="10" t="s">
        <v>23</v>
      </c>
      <c r="C190" s="11">
        <v>-0.25384996678755001</v>
      </c>
      <c r="D190" s="11">
        <v>8.1681955998022901E-2</v>
      </c>
    </row>
    <row r="191" spans="1:4" x14ac:dyDescent="0.25">
      <c r="A191" s="10" t="s">
        <v>21</v>
      </c>
      <c r="B191" s="10" t="s">
        <v>23</v>
      </c>
      <c r="C191" s="11">
        <v>-0.49584241102750698</v>
      </c>
      <c r="D191" s="11">
        <v>3.3871960137887798E-4</v>
      </c>
    </row>
    <row r="192" spans="1:4" x14ac:dyDescent="0.25">
      <c r="A192" s="10" t="s">
        <v>22</v>
      </c>
      <c r="B192" s="10" t="s">
        <v>23</v>
      </c>
      <c r="C192" s="11">
        <v>0.25250261982528799</v>
      </c>
      <c r="D192" s="11">
        <v>8.3370479330722405E-2</v>
      </c>
    </row>
    <row r="193" spans="1:4" x14ac:dyDescent="0.25">
      <c r="A193" s="10" t="s">
        <v>4</v>
      </c>
      <c r="B193" s="10" t="s">
        <v>24</v>
      </c>
      <c r="C193" s="11">
        <v>-0.74672295117554099</v>
      </c>
      <c r="D193" s="11">
        <v>1.1014962275623901E-9</v>
      </c>
    </row>
    <row r="194" spans="1:4" x14ac:dyDescent="0.25">
      <c r="A194" s="10" t="s">
        <v>5</v>
      </c>
      <c r="B194" s="10" t="s">
        <v>24</v>
      </c>
      <c r="C194" s="11">
        <v>-0.54650420318460702</v>
      </c>
      <c r="D194" s="11">
        <v>5.8569663764718199E-5</v>
      </c>
    </row>
    <row r="195" spans="1:4" x14ac:dyDescent="0.25">
      <c r="A195" s="10" t="s">
        <v>6</v>
      </c>
      <c r="B195" s="10" t="s">
        <v>24</v>
      </c>
      <c r="C195" s="11">
        <v>-0.48606307792153602</v>
      </c>
      <c r="D195" s="11">
        <v>4.6100886006539298E-4</v>
      </c>
    </row>
    <row r="196" spans="1:4" x14ac:dyDescent="0.25">
      <c r="A196" s="10" t="s">
        <v>7</v>
      </c>
      <c r="B196" s="10" t="s">
        <v>24</v>
      </c>
      <c r="C196" s="11">
        <v>-0.26627502288280702</v>
      </c>
      <c r="D196" s="11">
        <v>6.7345438765531201E-2</v>
      </c>
    </row>
    <row r="197" spans="1:4" x14ac:dyDescent="0.25">
      <c r="A197" s="10" t="s">
        <v>8</v>
      </c>
      <c r="B197" s="10" t="s">
        <v>24</v>
      </c>
      <c r="C197" s="11">
        <v>-0.85990343862364904</v>
      </c>
      <c r="D197" s="11">
        <v>4.8849813083506904E-15</v>
      </c>
    </row>
    <row r="198" spans="1:4" x14ac:dyDescent="0.25">
      <c r="A198" s="10" t="s">
        <v>9</v>
      </c>
      <c r="B198" s="10" t="s">
        <v>24</v>
      </c>
      <c r="C198" s="11">
        <v>-0.73737739900469801</v>
      </c>
      <c r="D198" s="11">
        <v>2.2668154020522E-9</v>
      </c>
    </row>
    <row r="199" spans="1:4" x14ac:dyDescent="0.25">
      <c r="A199" s="10" t="s">
        <v>10</v>
      </c>
      <c r="B199" s="10" t="s">
        <v>24</v>
      </c>
      <c r="C199" s="11">
        <v>-0.67784489853233398</v>
      </c>
      <c r="D199" s="11">
        <v>1.20718803398034E-7</v>
      </c>
    </row>
    <row r="200" spans="1:4" x14ac:dyDescent="0.25">
      <c r="A200" s="10" t="s">
        <v>11</v>
      </c>
      <c r="B200" s="10" t="s">
        <v>24</v>
      </c>
      <c r="C200" s="11">
        <v>-0.69146326035546701</v>
      </c>
      <c r="D200" s="11">
        <v>5.28615475836602E-8</v>
      </c>
    </row>
    <row r="201" spans="1:4" x14ac:dyDescent="0.25">
      <c r="A201" s="10" t="s">
        <v>12</v>
      </c>
      <c r="B201" s="10" t="s">
        <v>24</v>
      </c>
      <c r="C201" s="11">
        <v>0.25109596623541702</v>
      </c>
      <c r="D201" s="11">
        <v>8.5162368242237094E-2</v>
      </c>
    </row>
    <row r="202" spans="1:4" x14ac:dyDescent="0.25">
      <c r="A202" s="10" t="s">
        <v>13</v>
      </c>
      <c r="B202" s="10" t="s">
        <v>24</v>
      </c>
      <c r="C202" s="11">
        <v>0.88811990013694697</v>
      </c>
      <c r="D202" s="11">
        <v>0</v>
      </c>
    </row>
    <row r="203" spans="1:4" x14ac:dyDescent="0.25">
      <c r="A203" s="10" t="s">
        <v>14</v>
      </c>
      <c r="B203" s="10" t="s">
        <v>24</v>
      </c>
      <c r="C203" s="11">
        <v>0.77965095812009799</v>
      </c>
      <c r="D203" s="11">
        <v>6.6053829073098301E-11</v>
      </c>
    </row>
    <row r="204" spans="1:4" x14ac:dyDescent="0.25">
      <c r="A204" s="10" t="s">
        <v>15</v>
      </c>
      <c r="B204" s="10" t="s">
        <v>24</v>
      </c>
      <c r="C204" s="11">
        <v>0.59322888915890204</v>
      </c>
      <c r="D204" s="11">
        <v>8.8526731296667498E-6</v>
      </c>
    </row>
    <row r="205" spans="1:4" x14ac:dyDescent="0.25">
      <c r="A205" s="10" t="s">
        <v>16</v>
      </c>
      <c r="B205" s="10" t="s">
        <v>24</v>
      </c>
      <c r="C205" s="11">
        <v>0.42304506511872703</v>
      </c>
      <c r="D205" s="11">
        <v>2.7378810831013602E-3</v>
      </c>
    </row>
    <row r="206" spans="1:4" x14ac:dyDescent="0.25">
      <c r="A206" s="10" t="s">
        <v>17</v>
      </c>
      <c r="B206" s="10" t="s">
        <v>24</v>
      </c>
      <c r="C206" s="11">
        <v>0.66529481958822301</v>
      </c>
      <c r="D206" s="11">
        <v>2.4886503835475098E-7</v>
      </c>
    </row>
    <row r="207" spans="1:4" x14ac:dyDescent="0.25">
      <c r="A207" s="10" t="s">
        <v>18</v>
      </c>
      <c r="B207" s="10" t="s">
        <v>24</v>
      </c>
      <c r="C207" s="11">
        <v>0.64908260598115097</v>
      </c>
      <c r="D207" s="11">
        <v>6.0327411066651795E-7</v>
      </c>
    </row>
    <row r="208" spans="1:4" x14ac:dyDescent="0.25">
      <c r="A208" s="10" t="s">
        <v>19</v>
      </c>
      <c r="B208" s="10" t="s">
        <v>24</v>
      </c>
      <c r="C208" s="11">
        <v>0.44037184440188298</v>
      </c>
      <c r="D208" s="11">
        <v>1.73425754475942E-3</v>
      </c>
    </row>
    <row r="209" spans="1:4" x14ac:dyDescent="0.25">
      <c r="A209" s="10" t="s">
        <v>20</v>
      </c>
      <c r="B209" s="10" t="s">
        <v>24</v>
      </c>
      <c r="C209" s="11">
        <v>0.88694119841623897</v>
      </c>
      <c r="D209" s="11">
        <v>0</v>
      </c>
    </row>
    <row r="210" spans="1:4" x14ac:dyDescent="0.25">
      <c r="A210" s="10" t="s">
        <v>21</v>
      </c>
      <c r="B210" s="10" t="s">
        <v>24</v>
      </c>
      <c r="C210" s="11">
        <v>-9.8699384770269294E-2</v>
      </c>
      <c r="D210" s="11">
        <v>0.50450588031881805</v>
      </c>
    </row>
    <row r="211" spans="1:4" x14ac:dyDescent="0.25">
      <c r="A211" s="10" t="s">
        <v>22</v>
      </c>
      <c r="B211" s="10" t="s">
        <v>24</v>
      </c>
      <c r="C211" s="11">
        <v>-0.16354897095806201</v>
      </c>
      <c r="D211" s="11">
        <v>0.266683966508379</v>
      </c>
    </row>
    <row r="212" spans="1:4" x14ac:dyDescent="0.25">
      <c r="A212" s="10" t="s">
        <v>23</v>
      </c>
      <c r="B212" s="10" t="s">
        <v>24</v>
      </c>
      <c r="C212" s="11">
        <v>-0.418054478718142</v>
      </c>
      <c r="D212" s="11">
        <v>3.1091604095792001E-3</v>
      </c>
    </row>
    <row r="213" spans="1:4" x14ac:dyDescent="0.25">
      <c r="A213" s="10" t="s">
        <v>4</v>
      </c>
      <c r="B213" s="10" t="s">
        <v>31</v>
      </c>
      <c r="C213" s="11">
        <v>0.27786820310715798</v>
      </c>
      <c r="D213" s="11">
        <v>5.58470090608751E-2</v>
      </c>
    </row>
    <row r="214" spans="1:4" x14ac:dyDescent="0.25">
      <c r="A214" s="10" t="s">
        <v>5</v>
      </c>
      <c r="B214" s="10" t="s">
        <v>31</v>
      </c>
      <c r="C214" s="11">
        <v>0.180449915676829</v>
      </c>
      <c r="D214" s="11">
        <v>0.21969323506719399</v>
      </c>
    </row>
    <row r="215" spans="1:4" x14ac:dyDescent="0.25">
      <c r="A215" s="10" t="s">
        <v>6</v>
      </c>
      <c r="B215" s="10" t="s">
        <v>31</v>
      </c>
      <c r="C215" s="11">
        <v>0.48187016232035801</v>
      </c>
      <c r="D215" s="11">
        <v>5.2467871929362498E-4</v>
      </c>
    </row>
    <row r="216" spans="1:4" x14ac:dyDescent="0.25">
      <c r="A216" s="10" t="s">
        <v>7</v>
      </c>
      <c r="B216" s="10" t="s">
        <v>31</v>
      </c>
      <c r="C216" s="11">
        <v>0.68513725013802196</v>
      </c>
      <c r="D216" s="11">
        <v>7.8004094072881003E-8</v>
      </c>
    </row>
    <row r="217" spans="1:4" x14ac:dyDescent="0.25">
      <c r="A217" s="10" t="s">
        <v>8</v>
      </c>
      <c r="B217" s="10" t="s">
        <v>31</v>
      </c>
      <c r="C217" s="11">
        <v>0.68998443985779701</v>
      </c>
      <c r="D217" s="11">
        <v>5.7945705123074698E-8</v>
      </c>
    </row>
    <row r="218" spans="1:4" x14ac:dyDescent="0.25">
      <c r="A218" s="10" t="s">
        <v>9</v>
      </c>
      <c r="B218" s="10" t="s">
        <v>31</v>
      </c>
      <c r="C218" s="11">
        <v>0.67661747809839501</v>
      </c>
      <c r="D218" s="11">
        <v>1.2976961816235599E-7</v>
      </c>
    </row>
    <row r="219" spans="1:4" x14ac:dyDescent="0.25">
      <c r="A219" s="10" t="s">
        <v>10</v>
      </c>
      <c r="B219" s="10" t="s">
        <v>31</v>
      </c>
      <c r="C219" s="11">
        <v>0.65550155880182404</v>
      </c>
      <c r="D219" s="11">
        <v>4.27574427863675E-7</v>
      </c>
    </row>
    <row r="220" spans="1:4" x14ac:dyDescent="0.25">
      <c r="A220" s="10" t="s">
        <v>11</v>
      </c>
      <c r="B220" s="10" t="s">
        <v>31</v>
      </c>
      <c r="C220" s="11">
        <v>0.86240775880820797</v>
      </c>
      <c r="D220" s="11">
        <v>3.33066907387547E-15</v>
      </c>
    </row>
    <row r="221" spans="1:4" x14ac:dyDescent="0.25">
      <c r="A221" s="10" t="s">
        <v>12</v>
      </c>
      <c r="B221" s="10" t="s">
        <v>31</v>
      </c>
      <c r="C221" s="11">
        <v>-0.26694522882639798</v>
      </c>
      <c r="D221" s="11">
        <v>6.6633109109575997E-2</v>
      </c>
    </row>
    <row r="222" spans="1:4" x14ac:dyDescent="0.25">
      <c r="A222" s="10" t="s">
        <v>13</v>
      </c>
      <c r="B222" s="10" t="s">
        <v>31</v>
      </c>
      <c r="C222" s="11">
        <v>-0.86204045382190397</v>
      </c>
      <c r="D222" s="11">
        <v>3.5527136788005001E-15</v>
      </c>
    </row>
    <row r="223" spans="1:4" x14ac:dyDescent="0.25">
      <c r="A223" s="10" t="s">
        <v>14</v>
      </c>
      <c r="B223" s="10" t="s">
        <v>31</v>
      </c>
      <c r="C223" s="11">
        <v>-0.884069018765544</v>
      </c>
      <c r="D223" s="11">
        <v>0</v>
      </c>
    </row>
    <row r="224" spans="1:4" x14ac:dyDescent="0.25">
      <c r="A224" s="10" t="s">
        <v>15</v>
      </c>
      <c r="B224" s="10" t="s">
        <v>31</v>
      </c>
      <c r="C224" s="11">
        <v>-0.841193768373944</v>
      </c>
      <c r="D224" s="11">
        <v>7.1942451995710106E-14</v>
      </c>
    </row>
    <row r="225" spans="1:4" x14ac:dyDescent="0.25">
      <c r="A225" s="10" t="s">
        <v>16</v>
      </c>
      <c r="B225" s="10" t="s">
        <v>31</v>
      </c>
      <c r="C225" s="11">
        <v>-0.64520899016112498</v>
      </c>
      <c r="D225" s="11">
        <v>7.3969413039165499E-7</v>
      </c>
    </row>
    <row r="226" spans="1:4" x14ac:dyDescent="0.25">
      <c r="A226" s="10" t="s">
        <v>17</v>
      </c>
      <c r="B226" s="10" t="s">
        <v>31</v>
      </c>
      <c r="C226" s="11">
        <v>-0.24939703045603601</v>
      </c>
      <c r="D226" s="11">
        <v>8.7366571038361304E-2</v>
      </c>
    </row>
    <row r="227" spans="1:4" x14ac:dyDescent="0.25">
      <c r="A227" s="10" t="s">
        <v>18</v>
      </c>
      <c r="B227" s="10" t="s">
        <v>31</v>
      </c>
      <c r="C227" s="11">
        <v>-0.60958583819699697</v>
      </c>
      <c r="D227" s="11">
        <v>4.2510220295000101E-6</v>
      </c>
    </row>
    <row r="228" spans="1:4" x14ac:dyDescent="0.25">
      <c r="A228" s="10" t="s">
        <v>19</v>
      </c>
      <c r="B228" s="10" t="s">
        <v>31</v>
      </c>
      <c r="C228" s="11">
        <v>-0.45647842072391698</v>
      </c>
      <c r="D228" s="11">
        <v>1.1098863810283801E-3</v>
      </c>
    </row>
    <row r="229" spans="1:4" x14ac:dyDescent="0.25">
      <c r="A229" s="10" t="s">
        <v>20</v>
      </c>
      <c r="B229" s="10" t="s">
        <v>31</v>
      </c>
      <c r="C229" s="11">
        <v>-0.91689403285984905</v>
      </c>
      <c r="D229" s="11">
        <v>0</v>
      </c>
    </row>
    <row r="230" spans="1:4" x14ac:dyDescent="0.25">
      <c r="A230" s="10" t="s">
        <v>21</v>
      </c>
      <c r="B230" s="10" t="s">
        <v>31</v>
      </c>
      <c r="C230" s="11">
        <v>0.47743888666958001</v>
      </c>
      <c r="D230" s="11">
        <v>6.0047860189360602E-4</v>
      </c>
    </row>
    <row r="231" spans="1:4" x14ac:dyDescent="0.25">
      <c r="A231" s="10" t="s">
        <v>22</v>
      </c>
      <c r="B231" s="10" t="s">
        <v>31</v>
      </c>
      <c r="C231" s="11">
        <v>-0.22047075394537499</v>
      </c>
      <c r="D231" s="11">
        <v>0.13211852948594799</v>
      </c>
    </row>
    <row r="232" spans="1:4" x14ac:dyDescent="0.25">
      <c r="A232" s="10" t="s">
        <v>23</v>
      </c>
      <c r="B232" s="10" t="s">
        <v>31</v>
      </c>
      <c r="C232" s="11">
        <v>-5.1366172268645302E-2</v>
      </c>
      <c r="D232" s="11">
        <v>0.72879902858403101</v>
      </c>
    </row>
    <row r="233" spans="1:4" x14ac:dyDescent="0.25">
      <c r="A233" s="10" t="s">
        <v>24</v>
      </c>
      <c r="B233" s="10" t="s">
        <v>31</v>
      </c>
      <c r="C233" s="11">
        <v>-0.74163228532955605</v>
      </c>
      <c r="D233" s="11">
        <v>1.63820379484036E-9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9"/>
  <sheetViews>
    <sheetView workbookViewId="0">
      <selection activeCell="I31" sqref="I31"/>
    </sheetView>
  </sheetViews>
  <sheetFormatPr defaultRowHeight="15" x14ac:dyDescent="0.25"/>
  <cols>
    <col min="1" max="1" width="17.5703125" customWidth="1"/>
  </cols>
  <sheetData>
    <row r="1" spans="1:10" x14ac:dyDescent="0.25">
      <c r="A1" s="7" t="s">
        <v>65</v>
      </c>
      <c r="B1" s="7"/>
      <c r="C1" s="7"/>
      <c r="D1" s="7"/>
      <c r="E1" s="7"/>
      <c r="F1" s="9"/>
      <c r="G1" s="9"/>
      <c r="H1" s="9"/>
      <c r="I1" s="9"/>
      <c r="J1" s="9"/>
    </row>
    <row r="2" spans="1:10" ht="15.75" customHeight="1" x14ac:dyDescent="0.25">
      <c r="A2" s="1" t="s">
        <v>29</v>
      </c>
      <c r="B2" s="1" t="s">
        <v>0</v>
      </c>
      <c r="C2" s="1" t="s">
        <v>1</v>
      </c>
      <c r="D2" s="1" t="s">
        <v>2</v>
      </c>
      <c r="E2" s="1" t="s">
        <v>3</v>
      </c>
    </row>
    <row r="3" spans="1:10" ht="15.75" customHeight="1" x14ac:dyDescent="0.25">
      <c r="A3" s="2" t="s">
        <v>4</v>
      </c>
      <c r="B3" s="8">
        <v>-0.54200000000000004</v>
      </c>
      <c r="C3" s="8">
        <v>0.69299999999999995</v>
      </c>
      <c r="D3" s="8">
        <v>-0.33100000000000002</v>
      </c>
      <c r="E3" s="8">
        <v>0.30099999999999999</v>
      </c>
    </row>
    <row r="4" spans="1:10" x14ac:dyDescent="0.25">
      <c r="A4" s="2" t="s">
        <v>5</v>
      </c>
      <c r="B4" s="8">
        <v>-0.35199999999999998</v>
      </c>
      <c r="C4" s="8">
        <v>0.439</v>
      </c>
      <c r="D4" s="8">
        <v>-0.376</v>
      </c>
      <c r="E4" s="8">
        <v>0.71299999999999997</v>
      </c>
    </row>
    <row r="5" spans="1:10" x14ac:dyDescent="0.25">
      <c r="A5" s="2" t="s">
        <v>6</v>
      </c>
      <c r="B5" s="8">
        <v>-0.49199999999999999</v>
      </c>
      <c r="C5" s="8">
        <v>0.59199999999999997</v>
      </c>
      <c r="D5" s="8">
        <v>0.46600000000000003</v>
      </c>
      <c r="E5" s="8">
        <v>0.04</v>
      </c>
    </row>
    <row r="6" spans="1:10" x14ac:dyDescent="0.25">
      <c r="A6" s="2" t="s">
        <v>7</v>
      </c>
      <c r="B6" s="8">
        <v>-0.46600000000000003</v>
      </c>
      <c r="C6" s="8">
        <v>-0.72199999999999998</v>
      </c>
      <c r="D6" s="8">
        <v>0.373</v>
      </c>
      <c r="E6" s="8">
        <v>0.13700000000000001</v>
      </c>
    </row>
    <row r="7" spans="1:10" x14ac:dyDescent="0.25">
      <c r="A7" s="2" t="s">
        <v>8</v>
      </c>
      <c r="B7" s="8">
        <v>-0.92</v>
      </c>
      <c r="C7" s="8">
        <v>0.20499999999999999</v>
      </c>
      <c r="D7" s="8">
        <v>-9.5000000000000001E-2</v>
      </c>
      <c r="E7" s="8">
        <v>-9.7000000000000003E-2</v>
      </c>
    </row>
    <row r="8" spans="1:10" x14ac:dyDescent="0.25">
      <c r="A8" s="2" t="s">
        <v>9</v>
      </c>
      <c r="B8" s="8">
        <v>-0.83299999999999996</v>
      </c>
      <c r="C8" s="8">
        <v>-0.312</v>
      </c>
      <c r="D8" s="8">
        <v>-0.41499999999999998</v>
      </c>
      <c r="E8" s="8">
        <v>-4.2000000000000003E-2</v>
      </c>
    </row>
    <row r="9" spans="1:10" x14ac:dyDescent="0.25">
      <c r="A9" s="2" t="s">
        <v>10</v>
      </c>
      <c r="B9" s="8">
        <v>-0.80200000000000005</v>
      </c>
      <c r="C9" s="8">
        <v>-0.308</v>
      </c>
      <c r="D9" s="8">
        <v>-0.28999999999999998</v>
      </c>
      <c r="E9" s="8">
        <v>-0.13900000000000001</v>
      </c>
    </row>
    <row r="10" spans="1:10" x14ac:dyDescent="0.25">
      <c r="A10" s="2" t="s">
        <v>11</v>
      </c>
      <c r="B10" s="8">
        <v>-0.80400000000000005</v>
      </c>
      <c r="C10" s="8">
        <v>-0.44600000000000001</v>
      </c>
      <c r="D10" s="8">
        <v>-2E-3</v>
      </c>
      <c r="E10" s="8">
        <v>0.32900000000000001</v>
      </c>
    </row>
    <row r="11" spans="1:10" x14ac:dyDescent="0.25">
      <c r="A11" s="2" t="s">
        <v>12</v>
      </c>
      <c r="B11" s="8">
        <v>0.33900000000000002</v>
      </c>
      <c r="C11" s="8">
        <v>0.60599999999999998</v>
      </c>
      <c r="D11" s="8">
        <v>0.64800000000000002</v>
      </c>
      <c r="E11" s="8">
        <v>-6.0000000000000001E-3</v>
      </c>
    </row>
    <row r="12" spans="1:10" x14ac:dyDescent="0.25">
      <c r="A12" s="2" t="s">
        <v>13</v>
      </c>
      <c r="B12" s="8">
        <v>0.93100000000000005</v>
      </c>
      <c r="C12" s="8">
        <v>-0.114</v>
      </c>
      <c r="D12" s="8">
        <v>-2.1000000000000001E-2</v>
      </c>
      <c r="E12" s="8">
        <v>-0.10199999999999999</v>
      </c>
    </row>
    <row r="13" spans="1:10" x14ac:dyDescent="0.25">
      <c r="A13" s="2" t="s">
        <v>14</v>
      </c>
      <c r="B13" s="8">
        <v>0.90500000000000003</v>
      </c>
      <c r="C13" s="8">
        <v>0.1</v>
      </c>
      <c r="D13" s="8">
        <v>-0.14799999999999999</v>
      </c>
      <c r="E13" s="8">
        <v>0.216</v>
      </c>
    </row>
    <row r="14" spans="1:10" x14ac:dyDescent="0.25">
      <c r="A14" s="2" t="s">
        <v>15</v>
      </c>
      <c r="B14" s="8">
        <v>0.83099999999999996</v>
      </c>
      <c r="C14" s="8">
        <v>0.16</v>
      </c>
      <c r="D14" s="8">
        <v>-0.41599999999999998</v>
      </c>
      <c r="E14" s="8">
        <v>0.17499999999999999</v>
      </c>
    </row>
    <row r="15" spans="1:10" x14ac:dyDescent="0.25">
      <c r="A15" s="2" t="s">
        <v>16</v>
      </c>
      <c r="B15" s="8">
        <v>0.68799999999999994</v>
      </c>
      <c r="C15" s="8">
        <v>-9.2999999999999999E-2</v>
      </c>
      <c r="D15" s="8">
        <v>-0.51900000000000002</v>
      </c>
      <c r="E15" s="8">
        <v>0.3</v>
      </c>
    </row>
    <row r="16" spans="1:10" x14ac:dyDescent="0.25">
      <c r="A16" s="2" t="s">
        <v>17</v>
      </c>
      <c r="B16" s="8">
        <v>0.56899999999999995</v>
      </c>
      <c r="C16" s="8">
        <v>-0.69</v>
      </c>
      <c r="D16" s="8">
        <v>3.4000000000000002E-2</v>
      </c>
      <c r="E16" s="8">
        <v>0.25700000000000001</v>
      </c>
    </row>
    <row r="17" spans="1:5" x14ac:dyDescent="0.25">
      <c r="A17" s="2" t="s">
        <v>18</v>
      </c>
      <c r="B17" s="8">
        <v>0.72599999999999998</v>
      </c>
      <c r="C17" s="8">
        <v>-8.5000000000000006E-2</v>
      </c>
      <c r="D17" s="8">
        <v>0.20100000000000001</v>
      </c>
      <c r="E17" s="8">
        <v>-0.45800000000000002</v>
      </c>
    </row>
    <row r="18" spans="1:5" x14ac:dyDescent="0.25">
      <c r="A18" s="2" t="s">
        <v>19</v>
      </c>
      <c r="B18" s="8">
        <v>0.64800000000000002</v>
      </c>
      <c r="C18" s="8">
        <v>-0.14000000000000001</v>
      </c>
      <c r="D18" s="8">
        <v>-1.6E-2</v>
      </c>
      <c r="E18" s="8">
        <v>0.67200000000000004</v>
      </c>
    </row>
    <row r="19" spans="1:5" x14ac:dyDescent="0.25">
      <c r="A19" s="2" t="s">
        <v>20</v>
      </c>
      <c r="B19" s="8">
        <v>0.94899999999999995</v>
      </c>
      <c r="C19" s="8">
        <v>0.17</v>
      </c>
      <c r="D19" s="8">
        <v>5.2999999999999999E-2</v>
      </c>
      <c r="E19" s="8">
        <v>-0.05</v>
      </c>
    </row>
    <row r="20" spans="1:5" x14ac:dyDescent="0.25">
      <c r="A20" s="2" t="s">
        <v>21</v>
      </c>
      <c r="B20" s="8">
        <v>-0.20899999999999999</v>
      </c>
      <c r="C20" s="8">
        <v>0.08</v>
      </c>
      <c r="D20" s="8">
        <v>0.91500000000000004</v>
      </c>
      <c r="E20" s="8">
        <v>0.27500000000000002</v>
      </c>
    </row>
    <row r="21" spans="1:5" x14ac:dyDescent="0.25">
      <c r="A21" s="2" t="s">
        <v>22</v>
      </c>
      <c r="B21" s="8">
        <v>6.3E-2</v>
      </c>
      <c r="C21" s="8">
        <v>0.96499999999999997</v>
      </c>
      <c r="D21" s="8">
        <v>0.104</v>
      </c>
      <c r="E21" s="8">
        <v>0.127</v>
      </c>
    </row>
    <row r="22" spans="1:5" x14ac:dyDescent="0.25">
      <c r="A22" s="2" t="s">
        <v>23</v>
      </c>
      <c r="B22" s="8">
        <v>-0.27</v>
      </c>
      <c r="C22" s="8">
        <v>0.42899999999999999</v>
      </c>
      <c r="D22" s="8">
        <v>-0.501</v>
      </c>
      <c r="E22" s="8">
        <v>-0.61499999999999999</v>
      </c>
    </row>
    <row r="23" spans="1:5" x14ac:dyDescent="0.25">
      <c r="A23" s="2" t="s">
        <v>24</v>
      </c>
      <c r="B23" s="8">
        <v>0.90100000000000002</v>
      </c>
      <c r="C23" s="8">
        <v>-0.221</v>
      </c>
      <c r="D23" s="8">
        <v>0.17799999999999999</v>
      </c>
      <c r="E23" s="8">
        <v>-0.129</v>
      </c>
    </row>
    <row r="24" spans="1:5" x14ac:dyDescent="0.25">
      <c r="A24" s="2" t="s">
        <v>25</v>
      </c>
      <c r="B24" s="8">
        <v>-0.89200000000000002</v>
      </c>
      <c r="C24" s="8">
        <v>-0.22800000000000001</v>
      </c>
      <c r="D24" s="8">
        <v>0.28699999999999998</v>
      </c>
      <c r="E24" s="8">
        <v>0.14099999999999999</v>
      </c>
    </row>
    <row r="25" spans="1:5" x14ac:dyDescent="0.25">
      <c r="A25" s="2" t="s">
        <v>26</v>
      </c>
      <c r="B25" s="12">
        <v>10.571999999999999</v>
      </c>
      <c r="C25" s="12">
        <v>4.1580000000000004</v>
      </c>
      <c r="D25" s="12">
        <v>3.0139999999999998</v>
      </c>
      <c r="E25" s="12">
        <v>2.1720000000000002</v>
      </c>
    </row>
    <row r="26" spans="1:5" x14ac:dyDescent="0.25">
      <c r="A26" s="2" t="s">
        <v>27</v>
      </c>
      <c r="B26" s="12">
        <v>48.1</v>
      </c>
      <c r="C26" s="12">
        <v>18.899999999999999</v>
      </c>
      <c r="D26" s="12">
        <v>13.700000000000001</v>
      </c>
      <c r="E26" s="12">
        <v>9.9</v>
      </c>
    </row>
    <row r="27" spans="1:5" x14ac:dyDescent="0.25">
      <c r="A27" s="2" t="s">
        <v>28</v>
      </c>
      <c r="B27" s="12">
        <v>48.1</v>
      </c>
      <c r="C27" s="12">
        <v>67</v>
      </c>
      <c r="D27" s="12">
        <v>80.7</v>
      </c>
      <c r="E27" s="12">
        <v>90.5</v>
      </c>
    </row>
    <row r="28" spans="1:5" x14ac:dyDescent="0.25">
      <c r="A28" s="13" t="s">
        <v>145</v>
      </c>
      <c r="B28" s="14">
        <v>0.754</v>
      </c>
      <c r="C28" s="7"/>
      <c r="D28" s="7"/>
      <c r="E28" s="3"/>
    </row>
    <row r="29" spans="1:5" x14ac:dyDescent="0.25">
      <c r="A29" s="7" t="s">
        <v>146</v>
      </c>
      <c r="B29" s="7" t="s">
        <v>147</v>
      </c>
      <c r="C29" s="7"/>
      <c r="D29" s="7"/>
      <c r="E29" s="3"/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8"/>
  <sheetViews>
    <sheetView topLeftCell="BK1" workbookViewId="0">
      <selection activeCell="BS39" sqref="BS39"/>
    </sheetView>
  </sheetViews>
  <sheetFormatPr defaultRowHeight="12.75" x14ac:dyDescent="0.2"/>
  <cols>
    <col min="1" max="16384" width="9.140625" style="3"/>
  </cols>
  <sheetData>
    <row r="1" spans="1:91" x14ac:dyDescent="0.2">
      <c r="A1" s="7" t="s">
        <v>121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91" x14ac:dyDescent="0.2">
      <c r="A2" s="3" t="s">
        <v>66</v>
      </c>
      <c r="B2" s="3" t="s">
        <v>67</v>
      </c>
      <c r="C2" s="3" t="s">
        <v>68</v>
      </c>
      <c r="D2" s="3" t="s">
        <v>69</v>
      </c>
      <c r="E2" s="3" t="s">
        <v>70</v>
      </c>
      <c r="F2" s="3" t="s">
        <v>71</v>
      </c>
      <c r="G2" s="3" t="s">
        <v>72</v>
      </c>
      <c r="H2" s="3" t="s">
        <v>69</v>
      </c>
      <c r="I2" s="3" t="s">
        <v>70</v>
      </c>
      <c r="J2" s="3" t="s">
        <v>73</v>
      </c>
      <c r="K2" s="3" t="s">
        <v>74</v>
      </c>
      <c r="L2" s="3" t="s">
        <v>69</v>
      </c>
      <c r="M2" s="3" t="s">
        <v>70</v>
      </c>
      <c r="N2" s="3" t="s">
        <v>75</v>
      </c>
      <c r="O2" s="3" t="s">
        <v>76</v>
      </c>
      <c r="P2" s="3" t="s">
        <v>69</v>
      </c>
      <c r="Q2" s="3" t="s">
        <v>70</v>
      </c>
      <c r="R2" s="3" t="s">
        <v>77</v>
      </c>
      <c r="S2" s="3" t="s">
        <v>78</v>
      </c>
      <c r="T2" s="3" t="s">
        <v>69</v>
      </c>
      <c r="U2" s="3" t="s">
        <v>70</v>
      </c>
      <c r="V2" s="3" t="s">
        <v>79</v>
      </c>
      <c r="W2" s="3" t="s">
        <v>80</v>
      </c>
      <c r="X2" s="3" t="s">
        <v>69</v>
      </c>
      <c r="Y2" s="3" t="s">
        <v>70</v>
      </c>
      <c r="Z2" s="3" t="s">
        <v>81</v>
      </c>
      <c r="AA2" s="3" t="s">
        <v>82</v>
      </c>
      <c r="AB2" s="3" t="s">
        <v>69</v>
      </c>
      <c r="AC2" s="3" t="s">
        <v>70</v>
      </c>
      <c r="AD2" s="3" t="s">
        <v>83</v>
      </c>
      <c r="AE2" s="3" t="s">
        <v>84</v>
      </c>
      <c r="AF2" s="3" t="s">
        <v>69</v>
      </c>
      <c r="AG2" s="3" t="s">
        <v>70</v>
      </c>
      <c r="AH2" s="3" t="s">
        <v>85</v>
      </c>
      <c r="AI2" s="3" t="s">
        <v>86</v>
      </c>
      <c r="AJ2" s="3" t="s">
        <v>69</v>
      </c>
      <c r="AK2" s="3" t="s">
        <v>70</v>
      </c>
      <c r="AL2" s="3" t="s">
        <v>87</v>
      </c>
      <c r="AM2" s="3" t="s">
        <v>88</v>
      </c>
      <c r="AN2" s="3" t="s">
        <v>69</v>
      </c>
      <c r="AO2" s="3" t="s">
        <v>70</v>
      </c>
      <c r="AP2" s="3" t="s">
        <v>89</v>
      </c>
      <c r="AQ2" s="3" t="s">
        <v>90</v>
      </c>
      <c r="AR2" s="3" t="s">
        <v>69</v>
      </c>
      <c r="AS2" s="3" t="s">
        <v>70</v>
      </c>
      <c r="AT2" s="3" t="s">
        <v>91</v>
      </c>
      <c r="AU2" s="3" t="s">
        <v>92</v>
      </c>
      <c r="AV2" s="3" t="s">
        <v>69</v>
      </c>
      <c r="AW2" s="3" t="s">
        <v>70</v>
      </c>
      <c r="AX2" s="3" t="s">
        <v>93</v>
      </c>
      <c r="AY2" s="3" t="s">
        <v>94</v>
      </c>
      <c r="AZ2" s="3" t="s">
        <v>69</v>
      </c>
      <c r="BA2" s="3" t="s">
        <v>70</v>
      </c>
      <c r="BB2" s="3" t="s">
        <v>95</v>
      </c>
      <c r="BC2" s="3" t="s">
        <v>96</v>
      </c>
      <c r="BD2" s="3" t="s">
        <v>69</v>
      </c>
      <c r="BE2" s="3" t="s">
        <v>70</v>
      </c>
      <c r="BF2" s="3" t="s">
        <v>97</v>
      </c>
      <c r="BG2" s="3" t="s">
        <v>98</v>
      </c>
      <c r="BH2" s="3" t="s">
        <v>69</v>
      </c>
      <c r="BI2" s="3" t="s">
        <v>70</v>
      </c>
      <c r="BJ2" s="3" t="s">
        <v>99</v>
      </c>
      <c r="BK2" s="3" t="s">
        <v>100</v>
      </c>
      <c r="BL2" s="3" t="s">
        <v>69</v>
      </c>
      <c r="BM2" s="3" t="s">
        <v>70</v>
      </c>
      <c r="BN2" s="3" t="s">
        <v>101</v>
      </c>
      <c r="BO2" s="3" t="s">
        <v>102</v>
      </c>
      <c r="BP2" s="3" t="s">
        <v>69</v>
      </c>
      <c r="BQ2" s="3" t="s">
        <v>70</v>
      </c>
      <c r="BR2" s="3" t="s">
        <v>103</v>
      </c>
      <c r="BS2" s="3" t="s">
        <v>104</v>
      </c>
      <c r="BT2" s="3" t="s">
        <v>69</v>
      </c>
      <c r="BU2" s="3" t="s">
        <v>70</v>
      </c>
      <c r="BV2" s="3" t="s">
        <v>105</v>
      </c>
      <c r="BW2" s="3" t="s">
        <v>106</v>
      </c>
      <c r="BX2" s="3" t="s">
        <v>69</v>
      </c>
      <c r="BY2" s="3" t="s">
        <v>70</v>
      </c>
      <c r="BZ2" s="3" t="s">
        <v>107</v>
      </c>
      <c r="CA2" s="3" t="s">
        <v>108</v>
      </c>
      <c r="CB2" s="3" t="s">
        <v>69</v>
      </c>
      <c r="CC2" s="3" t="s">
        <v>70</v>
      </c>
      <c r="CD2" s="3" t="s">
        <v>109</v>
      </c>
      <c r="CE2" s="3" t="s">
        <v>110</v>
      </c>
      <c r="CF2" s="3" t="s">
        <v>69</v>
      </c>
      <c r="CG2" s="3" t="s">
        <v>70</v>
      </c>
      <c r="CH2" s="3" t="s">
        <v>111</v>
      </c>
      <c r="CI2" s="3" t="s">
        <v>112</v>
      </c>
      <c r="CJ2" s="3" t="s">
        <v>69</v>
      </c>
      <c r="CK2" s="3" t="s">
        <v>70</v>
      </c>
      <c r="CL2" s="3" t="s">
        <v>113</v>
      </c>
      <c r="CM2" s="3" t="s">
        <v>114</v>
      </c>
    </row>
    <row r="3" spans="1:91" x14ac:dyDescent="0.2">
      <c r="A3" s="3" t="s">
        <v>115</v>
      </c>
      <c r="B3" s="12">
        <v>11.37</v>
      </c>
      <c r="C3" s="12">
        <v>9.32</v>
      </c>
      <c r="D3" s="12">
        <f>(C3/B3)*100</f>
        <v>81.970096745822346</v>
      </c>
      <c r="E3" s="12">
        <f>(D3-D7)/(D8-D7)</f>
        <v>1</v>
      </c>
      <c r="F3" s="12">
        <v>0.89</v>
      </c>
      <c r="G3" s="12">
        <v>0.75</v>
      </c>
      <c r="H3" s="12">
        <f>(G3/F3)*100</f>
        <v>84.269662921348313</v>
      </c>
      <c r="I3" s="12">
        <f>(H3-H7)/(H8-H7)</f>
        <v>1</v>
      </c>
      <c r="J3" s="12">
        <v>89.76</v>
      </c>
      <c r="K3" s="12">
        <v>84.18</v>
      </c>
      <c r="L3" s="12">
        <f>(K3/J3)*100</f>
        <v>93.783422459893046</v>
      </c>
      <c r="M3" s="12">
        <f>(L3-L7)/(L8-L7)</f>
        <v>0.34443617490815936</v>
      </c>
      <c r="N3" s="12">
        <v>47.42</v>
      </c>
      <c r="O3" s="12">
        <v>45.05</v>
      </c>
      <c r="P3" s="12">
        <f>(O3/N3)*100</f>
        <v>95.002108814846039</v>
      </c>
      <c r="Q3" s="12">
        <f>(P3-P7)/(P8-P7)</f>
        <v>1</v>
      </c>
      <c r="R3" s="12">
        <v>8.65</v>
      </c>
      <c r="S3" s="12">
        <v>7.03</v>
      </c>
      <c r="T3" s="12">
        <f>(S3/R3)*100</f>
        <v>81.271676300578036</v>
      </c>
      <c r="U3" s="12">
        <f>(T3-T7)/(T8-T7)</f>
        <v>0.94117703694117516</v>
      </c>
      <c r="V3" s="12">
        <v>2.85</v>
      </c>
      <c r="W3" s="12">
        <v>2.04</v>
      </c>
      <c r="X3" s="12">
        <f>(W3/V3)*100</f>
        <v>71.578947368421055</v>
      </c>
      <c r="Y3" s="12">
        <f>(X3-X7)/(X8-X7)</f>
        <v>0.55453490870032252</v>
      </c>
      <c r="Z3" s="12">
        <v>0.13</v>
      </c>
      <c r="AA3" s="12">
        <v>0.09</v>
      </c>
      <c r="AB3" s="12">
        <f>(AA3/Z3)*100</f>
        <v>69.230769230769226</v>
      </c>
      <c r="AC3" s="12">
        <f>(AB3-AB7)/(AB8-AB7)</f>
        <v>0.60200668896321075</v>
      </c>
      <c r="AD3" s="12">
        <v>283.29000000000002</v>
      </c>
      <c r="AE3" s="12">
        <v>238.54</v>
      </c>
      <c r="AF3" s="12">
        <f>(AE3/AD3)*100</f>
        <v>84.203466412510139</v>
      </c>
      <c r="AG3" s="12">
        <f>(AF3-AF7)/(AF8-AF7)</f>
        <v>1</v>
      </c>
      <c r="AH3" s="12">
        <v>3.04</v>
      </c>
      <c r="AI3" s="12">
        <v>3.45</v>
      </c>
      <c r="AJ3" s="12">
        <f>(AI3/AH3)*100</f>
        <v>113.48684210526316</v>
      </c>
      <c r="AK3" s="12">
        <f>(AJ3-AJ7)/(AJ8-AJ7)</f>
        <v>0.61570366132723164</v>
      </c>
      <c r="AL3" s="12">
        <v>0.19</v>
      </c>
      <c r="AM3" s="12">
        <v>0.34</v>
      </c>
      <c r="AN3" s="12">
        <f>(AM3/AL3)*100</f>
        <v>178.94736842105263</v>
      </c>
      <c r="AO3" s="12">
        <f>(AN3-AN7)/(AN8-AN7)</f>
        <v>0.96217105263157987</v>
      </c>
      <c r="AP3" s="12">
        <v>0.63</v>
      </c>
      <c r="AQ3" s="12">
        <v>0.83</v>
      </c>
      <c r="AR3" s="12">
        <f>(AQ3/AP3)*100</f>
        <v>131.74603174603175</v>
      </c>
      <c r="AS3" s="12">
        <f>(AR3-AR7)/(AR8-AR7)</f>
        <v>6.0349419409822261E-2</v>
      </c>
      <c r="AT3" s="12">
        <v>2.93</v>
      </c>
      <c r="AU3" s="12">
        <v>4.3099999999999996</v>
      </c>
      <c r="AV3" s="12">
        <f>(AU3/AT3)*100</f>
        <v>147.09897610921499</v>
      </c>
      <c r="AW3" s="12">
        <f>(AV3-AV7)/(AV8-AV7)</f>
        <v>0.39461348216595438</v>
      </c>
      <c r="AX3" s="12">
        <v>1.72</v>
      </c>
      <c r="AY3" s="12">
        <v>3.35</v>
      </c>
      <c r="AZ3" s="12">
        <f>(AY3/AX3)*100</f>
        <v>194.76744186046514</v>
      </c>
      <c r="BA3" s="12">
        <f>(AZ3-AZ7)/(AZ8-AZ7)</f>
        <v>0.86279176024471771</v>
      </c>
      <c r="BB3" s="12">
        <v>6.88</v>
      </c>
      <c r="BC3" s="12">
        <v>7.32</v>
      </c>
      <c r="BD3" s="12">
        <f>(BC3/BB3)*100</f>
        <v>106.39534883720931</v>
      </c>
      <c r="BE3" s="12">
        <f>(BD3-BD7)/(BD8-BD7)</f>
        <v>8.5173455095884115E-2</v>
      </c>
      <c r="BF3" s="12">
        <v>4.1900000000000004</v>
      </c>
      <c r="BG3" s="12">
        <v>8.08</v>
      </c>
      <c r="BH3" s="12">
        <f>(BG3/BF3)*100</f>
        <v>192.84009546539377</v>
      </c>
      <c r="BI3" s="12">
        <f>(BH3-BH7)/(BH8-BH7)</f>
        <v>0.77121628873071268</v>
      </c>
      <c r="BJ3" s="12">
        <v>1.28</v>
      </c>
      <c r="BK3" s="12">
        <v>3.87</v>
      </c>
      <c r="BL3" s="12">
        <f>(BK3/BJ3)*100</f>
        <v>302.34375</v>
      </c>
      <c r="BM3" s="12">
        <f>(BL3-BL7)/(BL8-BL7)</f>
        <v>1</v>
      </c>
      <c r="BN3" s="12">
        <v>1.98</v>
      </c>
      <c r="BO3" s="12">
        <v>3.69</v>
      </c>
      <c r="BP3" s="12">
        <f>(BO3/BN3)*100</f>
        <v>186.36363636363635</v>
      </c>
      <c r="BQ3" s="12">
        <f>1-(BP3-BP7)/(BP8-BP7)</f>
        <v>1</v>
      </c>
      <c r="BR3" s="12">
        <v>4.42</v>
      </c>
      <c r="BS3" s="12">
        <v>4.17</v>
      </c>
      <c r="BT3" s="12">
        <f>(BS3/BR3)*100</f>
        <v>94.343891402714931</v>
      </c>
      <c r="BU3" s="12">
        <f>(BT3-BT7)/(BT8-BT7)</f>
        <v>0.71034578764134038</v>
      </c>
      <c r="BV3" s="12">
        <v>3.68</v>
      </c>
      <c r="BW3" s="12">
        <v>4.12</v>
      </c>
      <c r="BX3" s="12">
        <f>(BW3/BV3)*100</f>
        <v>111.95652173913044</v>
      </c>
      <c r="BY3" s="12">
        <f>(BX3-BX7)/(BX8-BX7)</f>
        <v>1</v>
      </c>
      <c r="BZ3" s="12">
        <v>2.36</v>
      </c>
      <c r="CA3" s="12">
        <v>2.13</v>
      </c>
      <c r="CB3" s="12">
        <f>(CA3/BZ3)*100</f>
        <v>90.254237288135599</v>
      </c>
      <c r="CC3" s="12">
        <f>(CB3-CB7)/(CB8-CB7)</f>
        <v>0.80932359587222424</v>
      </c>
      <c r="CD3" s="12">
        <v>1.91</v>
      </c>
      <c r="CE3" s="12">
        <v>2.5499999999999998</v>
      </c>
      <c r="CF3" s="12">
        <f>(CE3/CD3)*100</f>
        <v>133.50785340314135</v>
      </c>
      <c r="CG3" s="12">
        <f>1-(CF3-CF7)/(CF8-CF7)</f>
        <v>1</v>
      </c>
      <c r="CH3" s="12">
        <v>2.2400000000000002</v>
      </c>
      <c r="CI3" s="12">
        <v>1.1299999999999999</v>
      </c>
      <c r="CJ3" s="12">
        <f>(CI3/CH3)*100</f>
        <v>50.446428571428555</v>
      </c>
      <c r="CK3" s="12">
        <f>(CJ3-CJ7)/(CJ8-CJ7)</f>
        <v>1</v>
      </c>
      <c r="CL3" s="12">
        <f>AVERAGE(E3,I3,M3,Q3,U3,Y3,AC3,AG3,AK3,AO3,AS3,AW3,BA3,BE3,BI3,BM3,BQ3,BU3,BY3,CC3,CG3,CK3)</f>
        <v>0.75972015057419706</v>
      </c>
      <c r="CM3" s="3" t="s">
        <v>122</v>
      </c>
    </row>
    <row r="4" spans="1:91" x14ac:dyDescent="0.2">
      <c r="A4" s="3" t="s">
        <v>116</v>
      </c>
      <c r="B4" s="12">
        <v>14.03</v>
      </c>
      <c r="C4" s="12">
        <v>9.64</v>
      </c>
      <c r="D4" s="12">
        <f t="shared" ref="D4:D6" si="0">(C4/B4)*100</f>
        <v>68.709907341411267</v>
      </c>
      <c r="E4" s="12">
        <f>(D4-D7)/(D8-D7)</f>
        <v>9.005861117069075E-2</v>
      </c>
      <c r="F4" s="12">
        <v>0.77</v>
      </c>
      <c r="G4" s="12">
        <v>0.56999999999999995</v>
      </c>
      <c r="H4" s="12">
        <f t="shared" ref="H4:H6" si="1">(G4/F4)*100</f>
        <v>74.025974025974023</v>
      </c>
      <c r="I4" s="12">
        <f>(H4-H7)/(H8-H7)</f>
        <v>0.15719480519480508</v>
      </c>
      <c r="J4" s="12">
        <v>84.28</v>
      </c>
      <c r="K4" s="12">
        <v>82.2</v>
      </c>
      <c r="L4" s="12">
        <f t="shared" ref="L4:L6" si="2">(K4/J4)*100</f>
        <v>97.532036070242057</v>
      </c>
      <c r="M4" s="12">
        <f>(L4-L7)/(L8-L7)</f>
        <v>1</v>
      </c>
      <c r="N4" s="12">
        <v>40.42</v>
      </c>
      <c r="O4" s="12">
        <v>33.97</v>
      </c>
      <c r="P4" s="12">
        <f t="shared" ref="P4:P6" si="3">(O4/N4)*100</f>
        <v>84.042553191489361</v>
      </c>
      <c r="Q4" s="12">
        <f>(P4-P7)/(P8-P7)</f>
        <v>8.2822830970848055E-2</v>
      </c>
      <c r="R4" s="12">
        <v>9.16</v>
      </c>
      <c r="S4" s="12">
        <v>7.55</v>
      </c>
      <c r="T4" s="12">
        <f t="shared" ref="T4:T6" si="4">(S4/R4)*100</f>
        <v>82.423580786026193</v>
      </c>
      <c r="U4" s="12">
        <f>(T4-T7)/(T8-T7)</f>
        <v>1</v>
      </c>
      <c r="V4" s="12">
        <v>3.28</v>
      </c>
      <c r="W4" s="12">
        <v>2.58</v>
      </c>
      <c r="X4" s="12">
        <f t="shared" ref="X4:X6" si="5">(W4/V4)*100</f>
        <v>78.658536585365852</v>
      </c>
      <c r="Y4" s="12">
        <f>(X4-X7)/(X8-X7)</f>
        <v>1</v>
      </c>
      <c r="Z4" s="12">
        <v>0.15</v>
      </c>
      <c r="AA4" s="12">
        <v>0.12</v>
      </c>
      <c r="AB4" s="12">
        <f t="shared" ref="AB4:AB6" si="6">(AA4/Z4)*100</f>
        <v>80</v>
      </c>
      <c r="AC4" s="12">
        <f>(AB4-AB7)/(AB8-AB7)</f>
        <v>1</v>
      </c>
      <c r="AD4" s="12">
        <v>253.65</v>
      </c>
      <c r="AE4" s="12">
        <v>203.01</v>
      </c>
      <c r="AF4" s="12">
        <f t="shared" ref="AF4:AF6" si="7">(AE4/AD4)*100</f>
        <v>80.0354819633353</v>
      </c>
      <c r="AG4" s="12">
        <f>(AF4-AF7)/(AF8-AF7)</f>
        <v>0</v>
      </c>
      <c r="AH4" s="12">
        <v>2.8</v>
      </c>
      <c r="AI4" s="12">
        <v>2.93</v>
      </c>
      <c r="AJ4" s="12">
        <f t="shared" ref="AJ4:AJ6" si="8">(AI4/AH4)*100</f>
        <v>104.64285714285715</v>
      </c>
      <c r="AK4" s="12">
        <f>(AJ4-AJ7)/(AJ8-AJ7)</f>
        <v>0.21195652173913096</v>
      </c>
      <c r="AL4" s="12">
        <v>0.23</v>
      </c>
      <c r="AM4" s="12">
        <v>0.35</v>
      </c>
      <c r="AN4" s="12">
        <f t="shared" ref="AN4:AN6" si="9">(AM4/AL4)*100</f>
        <v>152.17391304347825</v>
      </c>
      <c r="AO4" s="12">
        <f>(AN4-AN7)/(AN8-AN7)</f>
        <v>0</v>
      </c>
      <c r="AP4" s="12">
        <v>0.65</v>
      </c>
      <c r="AQ4" s="12">
        <v>0.84</v>
      </c>
      <c r="AR4" s="12">
        <f t="shared" ref="AR4:AR6" si="10">(AQ4/AP4)*100</f>
        <v>129.23076923076923</v>
      </c>
      <c r="AS4" s="12">
        <f>(AR4-AR7)/(AR8-AR7)</f>
        <v>0</v>
      </c>
      <c r="AT4" s="12">
        <v>4.24</v>
      </c>
      <c r="AU4" s="12">
        <v>4.5999999999999996</v>
      </c>
      <c r="AV4" s="12">
        <f t="shared" ref="AV4:AV6" si="11">(AU4/AT4)*100</f>
        <v>108.49056603773583</v>
      </c>
      <c r="AW4" s="12">
        <f>(AV4-AV7)/(AV8-AV7)</f>
        <v>0</v>
      </c>
      <c r="AX4" s="12">
        <v>2.87</v>
      </c>
      <c r="AY4" s="12">
        <v>3.09</v>
      </c>
      <c r="AZ4" s="12">
        <f t="shared" ref="AZ4:AZ6" si="12">(AY4/AX4)*100</f>
        <v>107.66550522648082</v>
      </c>
      <c r="BA4" s="12">
        <f>(AZ4-AZ7)/(AZ8-AZ7)</f>
        <v>1.1763342703239782E-2</v>
      </c>
      <c r="BB4" s="12">
        <v>5.16</v>
      </c>
      <c r="BC4" s="12">
        <v>7.14</v>
      </c>
      <c r="BD4" s="12">
        <f t="shared" ref="BD4:BD6" si="13">(BC4/BB4)*100</f>
        <v>138.37209302325579</v>
      </c>
      <c r="BE4" s="12">
        <f>(BD4-BD7)/(BD8-BD7)</f>
        <v>0.60112580060019205</v>
      </c>
      <c r="BF4" s="12">
        <v>6.61</v>
      </c>
      <c r="BG4" s="12">
        <v>6.75</v>
      </c>
      <c r="BH4" s="12">
        <f t="shared" ref="BH4:BH6" si="14">(BG4/BF4)*100</f>
        <v>102.11800302571861</v>
      </c>
      <c r="BI4" s="12">
        <f>(BH4-BH7)/(BH8-BH7)</f>
        <v>0</v>
      </c>
      <c r="BJ4" s="12">
        <v>0.97</v>
      </c>
      <c r="BK4" s="12">
        <v>1.42</v>
      </c>
      <c r="BL4" s="12">
        <f t="shared" ref="BL4:BL6" si="15">(BK4/BJ4)*100</f>
        <v>146.39175257731958</v>
      </c>
      <c r="BM4" s="12">
        <f>(BL4-BL7)/(BL8-BL7)</f>
        <v>0</v>
      </c>
      <c r="BN4" s="12">
        <v>2.06</v>
      </c>
      <c r="BO4" s="12">
        <v>4.17</v>
      </c>
      <c r="BP4" s="12">
        <f t="shared" ref="BP4:BP6" si="16">(BO4/BN4)*100</f>
        <v>202.42718446601938</v>
      </c>
      <c r="BQ4" s="12">
        <f>1-(BP4-BP7)/(BP8-BP7)</f>
        <v>0.81018800479266939</v>
      </c>
      <c r="BR4" s="12">
        <v>2.84</v>
      </c>
      <c r="BS4" s="12">
        <v>2.64</v>
      </c>
      <c r="BT4" s="12">
        <f t="shared" ref="BT4:BT6" si="17">(BS4/BR4)*100</f>
        <v>92.957746478873247</v>
      </c>
      <c r="BU4" s="12">
        <f>(BT4-BT7)/(BT8-BT7)</f>
        <v>0.61667343305955569</v>
      </c>
      <c r="BV4" s="12">
        <v>3.95</v>
      </c>
      <c r="BW4" s="12">
        <v>4.0199999999999996</v>
      </c>
      <c r="BX4" s="12">
        <f t="shared" ref="BX4:BX6" si="18">(BW4/BV4)*100</f>
        <v>101.77215189873417</v>
      </c>
      <c r="BY4" s="12">
        <f>(BX4-BX7)/(BX8-BX7)</f>
        <v>0.33199705512147515</v>
      </c>
      <c r="BZ4" s="12">
        <v>4.0199999999999996</v>
      </c>
      <c r="CA4" s="12">
        <v>2.93</v>
      </c>
      <c r="CB4" s="12">
        <f t="shared" ref="CB4:CB6" si="19">(CA4/BZ4)*100</f>
        <v>72.885572139303491</v>
      </c>
      <c r="CC4" s="12">
        <f>(CB4-CB7)/(CB8-CB7)</f>
        <v>0</v>
      </c>
      <c r="CD4" s="12">
        <v>1.32</v>
      </c>
      <c r="CE4" s="12">
        <v>3.06</v>
      </c>
      <c r="CF4" s="12">
        <f t="shared" ref="CF4:CF6" si="20">(CE4/CD4)*100</f>
        <v>231.81818181818178</v>
      </c>
      <c r="CG4" s="12">
        <f>1-(CF4-CF7)/(CF8-CF7)</f>
        <v>0.290614367182633</v>
      </c>
      <c r="CH4" s="12">
        <v>1.38</v>
      </c>
      <c r="CI4" s="12">
        <v>0.64</v>
      </c>
      <c r="CJ4" s="12">
        <f t="shared" ref="CJ4:CJ6" si="21">(CI4/CH4)*100</f>
        <v>46.376811594202906</v>
      </c>
      <c r="CK4" s="12">
        <f>(CJ4-CJ7)/(CJ8-CJ7)</f>
        <v>0.71185612013270594</v>
      </c>
      <c r="CL4" s="12">
        <f t="shared" ref="CL4:CL6" si="22">AVERAGE(E4,I4,M4,Q4,U4,Y4,AC4,AG4,AK4,AO4,AS4,AW4,BA4,BE4,BI4,BM4,BQ4,BU4,BY4,CC4,CG4,CK4)</f>
        <v>0.35982958603036114</v>
      </c>
      <c r="CM4" s="3" t="s">
        <v>123</v>
      </c>
    </row>
    <row r="5" spans="1:91" x14ac:dyDescent="0.2">
      <c r="A5" s="3" t="s">
        <v>117</v>
      </c>
      <c r="B5" s="12">
        <v>18.309999999999999</v>
      </c>
      <c r="C5" s="12">
        <v>14.34</v>
      </c>
      <c r="D5" s="12">
        <f t="shared" si="0"/>
        <v>78.31785909339159</v>
      </c>
      <c r="E5" s="12">
        <f>(D5-D7)/(D8-D7)</f>
        <v>0.74937596285902097</v>
      </c>
      <c r="F5" s="12">
        <v>2.37</v>
      </c>
      <c r="G5" s="12">
        <v>1.83</v>
      </c>
      <c r="H5" s="12">
        <f t="shared" si="1"/>
        <v>77.215189873417728</v>
      </c>
      <c r="I5" s="12">
        <f>(H5-H7)/(H8-H7)</f>
        <v>0.41958931082981782</v>
      </c>
      <c r="J5" s="12">
        <v>86.75</v>
      </c>
      <c r="K5" s="12">
        <v>82.1</v>
      </c>
      <c r="L5" s="12">
        <f t="shared" si="2"/>
        <v>94.639769452449556</v>
      </c>
      <c r="M5" s="12">
        <f>(L5-L7)/(L8-L7)</f>
        <v>0.49419557088761645</v>
      </c>
      <c r="N5" s="12">
        <v>41.6</v>
      </c>
      <c r="O5" s="12">
        <v>34.549999999999997</v>
      </c>
      <c r="P5" s="12">
        <f t="shared" si="3"/>
        <v>83.052884615384599</v>
      </c>
      <c r="Q5" s="12">
        <f>(P5-P7)/(P8-P7)</f>
        <v>0</v>
      </c>
      <c r="R5" s="12">
        <v>10.63</v>
      </c>
      <c r="S5" s="12">
        <v>6.68</v>
      </c>
      <c r="T5" s="12">
        <f t="shared" si="4"/>
        <v>62.841015992474127</v>
      </c>
      <c r="U5" s="12">
        <f>(T5-T7)/(T8-T7)</f>
        <v>0</v>
      </c>
      <c r="V5" s="12">
        <v>3.76</v>
      </c>
      <c r="W5" s="12">
        <v>2.36</v>
      </c>
      <c r="X5" s="12">
        <f t="shared" si="5"/>
        <v>62.765957446808507</v>
      </c>
      <c r="Y5" s="12">
        <f>(X5-X7)/(X8-X7)</f>
        <v>0</v>
      </c>
      <c r="Z5" s="12">
        <v>0.17</v>
      </c>
      <c r="AA5" s="12">
        <v>0.09</v>
      </c>
      <c r="AB5" s="12">
        <f t="shared" si="6"/>
        <v>52.941176470588225</v>
      </c>
      <c r="AC5" s="12">
        <f>(AB5-AB7)/(AB8-AB7)</f>
        <v>0</v>
      </c>
      <c r="AD5" s="12">
        <v>290.69</v>
      </c>
      <c r="AE5" s="12">
        <v>234.83</v>
      </c>
      <c r="AF5" s="12">
        <f t="shared" si="7"/>
        <v>80.78365268843099</v>
      </c>
      <c r="AG5" s="12">
        <f>(AF5-AF7)/(AF8-AF7)</f>
        <v>0.17950420262335914</v>
      </c>
      <c r="AH5" s="12">
        <v>2.83</v>
      </c>
      <c r="AI5" s="12">
        <v>2.83</v>
      </c>
      <c r="AJ5" s="12">
        <f t="shared" si="8"/>
        <v>100</v>
      </c>
      <c r="AK5" s="12">
        <f>(AJ5-AJ7)/(AJ8-AJ7)</f>
        <v>0</v>
      </c>
      <c r="AL5" s="12">
        <v>0.18</v>
      </c>
      <c r="AM5" s="12">
        <v>0.31</v>
      </c>
      <c r="AN5" s="12">
        <f t="shared" si="9"/>
        <v>172.22222222222223</v>
      </c>
      <c r="AO5" s="12">
        <f>(AN5-AN7)/(AN8-AN7)</f>
        <v>0.72048611111111216</v>
      </c>
      <c r="AP5" s="12">
        <v>0.67</v>
      </c>
      <c r="AQ5" s="12">
        <v>0.94</v>
      </c>
      <c r="AR5" s="12">
        <f t="shared" si="10"/>
        <v>140.29850746268656</v>
      </c>
      <c r="AS5" s="12">
        <f>(AR5-AR7)/(AR8-AR7)</f>
        <v>0.26555143744365428</v>
      </c>
      <c r="AT5" s="12">
        <v>3.16</v>
      </c>
      <c r="AU5" s="12">
        <v>6.52</v>
      </c>
      <c r="AV5" s="12">
        <f t="shared" si="11"/>
        <v>206.32911392405063</v>
      </c>
      <c r="AW5" s="12">
        <f>(AV5-AV7)/(AV8-AV7)</f>
        <v>1</v>
      </c>
      <c r="AX5" s="12">
        <v>2.27</v>
      </c>
      <c r="AY5" s="12">
        <v>4.74</v>
      </c>
      <c r="AZ5" s="12">
        <f t="shared" si="12"/>
        <v>208.81057268722469</v>
      </c>
      <c r="BA5" s="12">
        <f>(AZ5-AZ7)/(AZ8-AZ7)</f>
        <v>1</v>
      </c>
      <c r="BB5" s="12">
        <v>4.8499999999999996</v>
      </c>
      <c r="BC5" s="12">
        <v>7.91</v>
      </c>
      <c r="BD5" s="12">
        <f t="shared" si="13"/>
        <v>163.09278350515467</v>
      </c>
      <c r="BE5" s="12">
        <f>(BD5-BD7)/(BD8-BD7)</f>
        <v>1</v>
      </c>
      <c r="BF5" s="12">
        <v>2.4300000000000002</v>
      </c>
      <c r="BG5" s="12">
        <v>5.34</v>
      </c>
      <c r="BH5" s="12">
        <f t="shared" si="14"/>
        <v>219.75308641975309</v>
      </c>
      <c r="BI5" s="12">
        <f>(BH5-BH7)/(BH8-BH7)</f>
        <v>1</v>
      </c>
      <c r="BJ5" s="12">
        <v>1.83</v>
      </c>
      <c r="BK5" s="12">
        <v>4.07</v>
      </c>
      <c r="BL5" s="12">
        <f t="shared" si="15"/>
        <v>222.40437158469945</v>
      </c>
      <c r="BM5" s="12">
        <f>(BL5-BL7)/(BL8-BL7)</f>
        <v>0.48741035872314642</v>
      </c>
      <c r="BN5" s="12">
        <v>1.88</v>
      </c>
      <c r="BO5" s="12">
        <v>3.57</v>
      </c>
      <c r="BP5" s="12">
        <f t="shared" si="16"/>
        <v>189.89361702127661</v>
      </c>
      <c r="BQ5" s="12">
        <f>1-(BP5-BP7)/(BP8-BP7)</f>
        <v>0.95828862543944549</v>
      </c>
      <c r="BR5" s="12">
        <v>3.34</v>
      </c>
      <c r="BS5" s="12">
        <v>2.8</v>
      </c>
      <c r="BT5" s="12">
        <f t="shared" si="17"/>
        <v>83.832335329341305</v>
      </c>
      <c r="BU5" s="12">
        <f>(BT5-BT7)/(BT8-BT7)</f>
        <v>0</v>
      </c>
      <c r="BV5" s="12">
        <v>4.5599999999999996</v>
      </c>
      <c r="BW5" s="12">
        <v>4.41</v>
      </c>
      <c r="BX5" s="12">
        <f t="shared" si="18"/>
        <v>96.71052631578948</v>
      </c>
      <c r="BY5" s="12">
        <f>(BX5-BX7)/(BX8-BX7)</f>
        <v>0</v>
      </c>
      <c r="BZ5" s="12">
        <v>2.83</v>
      </c>
      <c r="CA5" s="12">
        <v>2.67</v>
      </c>
      <c r="CB5" s="12">
        <f t="shared" si="19"/>
        <v>94.346289752650165</v>
      </c>
      <c r="CC5" s="12">
        <f>(CB5-CB7)/(CB8-CB7)</f>
        <v>1</v>
      </c>
      <c r="CD5" s="12">
        <v>0.86</v>
      </c>
      <c r="CE5" s="12">
        <v>2.34</v>
      </c>
      <c r="CF5" s="12">
        <f t="shared" si="20"/>
        <v>272.09302325581393</v>
      </c>
      <c r="CG5" s="12">
        <f>1-(CF5-CF7)/(CF8-CF7)</f>
        <v>0</v>
      </c>
      <c r="CH5" s="12">
        <v>1.79</v>
      </c>
      <c r="CI5" s="12">
        <v>0.79</v>
      </c>
      <c r="CJ5" s="12">
        <f t="shared" si="21"/>
        <v>44.134078212290504</v>
      </c>
      <c r="CK5" s="12">
        <f>(CJ5-CJ7)/(CJ8-CJ7)</f>
        <v>0.5530623314816947</v>
      </c>
      <c r="CL5" s="12">
        <f t="shared" si="22"/>
        <v>0.4467029050635849</v>
      </c>
      <c r="CM5" s="3" t="s">
        <v>123</v>
      </c>
    </row>
    <row r="6" spans="1:91" x14ac:dyDescent="0.2">
      <c r="A6" s="3" t="s">
        <v>118</v>
      </c>
      <c r="B6" s="12">
        <v>10.49</v>
      </c>
      <c r="C6" s="12">
        <v>7.07</v>
      </c>
      <c r="D6" s="12">
        <f t="shared" si="0"/>
        <v>67.397521448999044</v>
      </c>
      <c r="E6" s="12">
        <f>(D6-D7)/(D8-D7)</f>
        <v>0</v>
      </c>
      <c r="F6" s="12">
        <v>1.04</v>
      </c>
      <c r="G6" s="12">
        <v>0.75</v>
      </c>
      <c r="H6" s="12">
        <f t="shared" si="1"/>
        <v>72.115384615384613</v>
      </c>
      <c r="I6" s="12">
        <f>(H6-H7)/(H8-H7)</f>
        <v>0</v>
      </c>
      <c r="J6" s="12">
        <v>80.38</v>
      </c>
      <c r="K6" s="12">
        <v>73.8</v>
      </c>
      <c r="L6" s="12">
        <f t="shared" si="2"/>
        <v>91.813884050758901</v>
      </c>
      <c r="M6" s="12">
        <f>(L6-L7)/(L8-L7)</f>
        <v>0</v>
      </c>
      <c r="N6" s="12">
        <v>51.2</v>
      </c>
      <c r="O6" s="12">
        <v>46.37</v>
      </c>
      <c r="P6" s="12">
        <f t="shared" si="3"/>
        <v>90.566406249999986</v>
      </c>
      <c r="Q6" s="12">
        <f>(P6-P7)/(P8-P7)</f>
        <v>0.62878740152469703</v>
      </c>
      <c r="R6" s="12">
        <v>9.02</v>
      </c>
      <c r="S6" s="12">
        <v>7.04</v>
      </c>
      <c r="T6" s="12">
        <f t="shared" si="4"/>
        <v>78.048780487804876</v>
      </c>
      <c r="U6" s="12">
        <f>(T6-T7)/(T8-T7)</f>
        <v>0.77659717486742064</v>
      </c>
      <c r="V6" s="12">
        <v>4.3</v>
      </c>
      <c r="W6" s="12">
        <v>2.77</v>
      </c>
      <c r="X6" s="12">
        <f t="shared" si="5"/>
        <v>64.418604651162795</v>
      </c>
      <c r="Y6" s="12">
        <f>(X6-X7)/(X8-X7)</f>
        <v>0.10398860939724777</v>
      </c>
      <c r="Z6" s="12">
        <v>0.21</v>
      </c>
      <c r="AA6" s="12">
        <v>0.12</v>
      </c>
      <c r="AB6" s="12">
        <f t="shared" si="6"/>
        <v>57.142857142857139</v>
      </c>
      <c r="AC6" s="12">
        <f>(AB6-AB7)/(AB8-AB7)</f>
        <v>0.15527950310559024</v>
      </c>
      <c r="AD6" s="12">
        <v>313.62</v>
      </c>
      <c r="AE6" s="12">
        <v>263.02999999999997</v>
      </c>
      <c r="AF6" s="12">
        <f t="shared" si="7"/>
        <v>83.869013455774493</v>
      </c>
      <c r="AG6" s="12">
        <f>(AF6-AF7)/(AF8-AF7)</f>
        <v>0.9197566687654366</v>
      </c>
      <c r="AH6" s="12">
        <v>2.1</v>
      </c>
      <c r="AI6" s="12">
        <v>2.56</v>
      </c>
      <c r="AJ6" s="12">
        <f t="shared" si="8"/>
        <v>121.9047619047619</v>
      </c>
      <c r="AK6" s="12">
        <f>(AJ6-AJ7)/(AJ8-AJ7)</f>
        <v>1</v>
      </c>
      <c r="AL6" s="12">
        <v>0.2</v>
      </c>
      <c r="AM6" s="12">
        <v>0.36</v>
      </c>
      <c r="AN6" s="12">
        <f t="shared" si="9"/>
        <v>179.99999999999997</v>
      </c>
      <c r="AO6" s="12">
        <f>(AN6-AN7)/(AN8-AN7)</f>
        <v>1</v>
      </c>
      <c r="AP6" s="12">
        <v>0.55000000000000004</v>
      </c>
      <c r="AQ6" s="12">
        <v>0.94</v>
      </c>
      <c r="AR6" s="12">
        <f t="shared" si="10"/>
        <v>170.90909090909088</v>
      </c>
      <c r="AS6" s="12">
        <f>(AR6-AR7)/(AR8-AR7)</f>
        <v>1</v>
      </c>
      <c r="AT6" s="12">
        <v>3.08</v>
      </c>
      <c r="AU6" s="12">
        <v>5.18</v>
      </c>
      <c r="AV6" s="12">
        <f t="shared" si="11"/>
        <v>168.18181818181816</v>
      </c>
      <c r="AW6" s="12">
        <f>(AV6-AV7)/(AV8-AV7)</f>
        <v>0.6100995306414565</v>
      </c>
      <c r="AX6" s="12">
        <v>3.25</v>
      </c>
      <c r="AY6" s="12">
        <v>3.46</v>
      </c>
      <c r="AZ6" s="12">
        <f t="shared" si="12"/>
        <v>106.46153846153845</v>
      </c>
      <c r="BA6" s="12">
        <f>(AZ6-AZ7)/(AZ8-AZ7)</f>
        <v>0</v>
      </c>
      <c r="BB6" s="12">
        <v>8.06</v>
      </c>
      <c r="BC6" s="12">
        <v>8.15</v>
      </c>
      <c r="BD6" s="12">
        <f t="shared" si="13"/>
        <v>101.11662531017369</v>
      </c>
      <c r="BE6" s="12">
        <f>(BD6-BD7)/(BD8-BD7)</f>
        <v>0</v>
      </c>
      <c r="BF6" s="12">
        <v>4.6500000000000004</v>
      </c>
      <c r="BG6" s="12">
        <v>6.04</v>
      </c>
      <c r="BH6" s="12">
        <f t="shared" si="14"/>
        <v>129.89247311827955</v>
      </c>
      <c r="BI6" s="12">
        <f>(BH6-BH7)/(BH8-BH7)</f>
        <v>0.23610702939297995</v>
      </c>
      <c r="BJ6" s="12">
        <v>2.11</v>
      </c>
      <c r="BK6" s="12">
        <v>3.18</v>
      </c>
      <c r="BL6" s="12">
        <f t="shared" si="15"/>
        <v>150.71090047393366</v>
      </c>
      <c r="BM6" s="12">
        <f>(BL6-BL7)/(BL8-BL7)</f>
        <v>2.7695367600248131E-2</v>
      </c>
      <c r="BN6" s="12">
        <v>1.31</v>
      </c>
      <c r="BO6" s="12">
        <v>3.55</v>
      </c>
      <c r="BP6" s="12">
        <f t="shared" si="16"/>
        <v>270.9923664122137</v>
      </c>
      <c r="BQ6" s="12">
        <f>1-(BP6-BP7)/(BP8-BP7)</f>
        <v>0</v>
      </c>
      <c r="BR6" s="12">
        <v>2.92</v>
      </c>
      <c r="BS6" s="12">
        <v>2.88</v>
      </c>
      <c r="BT6" s="12">
        <f t="shared" si="17"/>
        <v>98.630136986301366</v>
      </c>
      <c r="BU6" s="12">
        <f>(BT6-BT7)/(BT8-BT7)</f>
        <v>1</v>
      </c>
      <c r="BV6" s="12">
        <v>2.2599999999999998</v>
      </c>
      <c r="BW6" s="12">
        <v>2.36</v>
      </c>
      <c r="BX6" s="12">
        <f t="shared" si="18"/>
        <v>104.42477876106196</v>
      </c>
      <c r="BY6" s="12">
        <f>(BX6-BX7)/(BX8-BX7)</f>
        <v>0.50598548871805993</v>
      </c>
      <c r="BZ6" s="12">
        <v>2.58</v>
      </c>
      <c r="CA6" s="12">
        <v>2.33</v>
      </c>
      <c r="CB6" s="12">
        <f t="shared" si="19"/>
        <v>90.310077519379846</v>
      </c>
      <c r="CC6" s="12">
        <f>(CB6-CB7)/(CB8-CB7)</f>
        <v>0.81192556996509047</v>
      </c>
      <c r="CD6" s="12">
        <v>1.38</v>
      </c>
      <c r="CE6" s="12">
        <v>3.05</v>
      </c>
      <c r="CF6" s="12">
        <f t="shared" si="20"/>
        <v>221.01449275362319</v>
      </c>
      <c r="CG6" s="12">
        <f>1-(CF6-CF7)/(CF8-CF7)</f>
        <v>0.36857140310533532</v>
      </c>
      <c r="CH6" s="12">
        <v>2.23</v>
      </c>
      <c r="CI6" s="12">
        <v>0.81</v>
      </c>
      <c r="CJ6" s="12">
        <f t="shared" si="21"/>
        <v>36.322869955156953</v>
      </c>
      <c r="CK6" s="12">
        <f>(CJ6-CJ7)/(CJ8-CJ7)</f>
        <v>0</v>
      </c>
      <c r="CL6" s="12">
        <f t="shared" si="22"/>
        <v>0.41567244304925288</v>
      </c>
      <c r="CM6" s="3" t="s">
        <v>123</v>
      </c>
    </row>
    <row r="7" spans="1:91" x14ac:dyDescent="0.2">
      <c r="C7" s="3" t="s">
        <v>119</v>
      </c>
      <c r="D7" s="12">
        <f>MIN(D3:D6)</f>
        <v>67.397521448999044</v>
      </c>
      <c r="E7" s="12"/>
      <c r="F7" s="12"/>
      <c r="G7" s="12"/>
      <c r="H7" s="12">
        <f>MIN(H3:H6)</f>
        <v>72.115384615384613</v>
      </c>
      <c r="I7" s="12"/>
      <c r="J7" s="12"/>
      <c r="K7" s="12"/>
      <c r="L7" s="12">
        <f>MIN(L3:L6)</f>
        <v>91.813884050758901</v>
      </c>
      <c r="M7" s="12"/>
      <c r="N7" s="12"/>
      <c r="O7" s="12"/>
      <c r="P7" s="12">
        <f>MIN(P3:P6)</f>
        <v>83.052884615384599</v>
      </c>
      <c r="Q7" s="12"/>
      <c r="R7" s="12"/>
      <c r="S7" s="12"/>
      <c r="T7" s="12">
        <f>MIN(T3:T6)</f>
        <v>62.841015992474127</v>
      </c>
      <c r="U7" s="12"/>
      <c r="V7" s="12"/>
      <c r="W7" s="12"/>
      <c r="X7" s="12">
        <f>MIN(X3:X6)</f>
        <v>62.765957446808507</v>
      </c>
      <c r="Y7" s="12"/>
      <c r="Z7" s="12"/>
      <c r="AA7" s="12"/>
      <c r="AB7" s="12">
        <f>MIN(AB3:AB6)</f>
        <v>52.941176470588225</v>
      </c>
      <c r="AC7" s="12"/>
      <c r="AD7" s="12"/>
      <c r="AE7" s="12"/>
      <c r="AF7" s="12">
        <f>MIN(AF3:AF6)</f>
        <v>80.0354819633353</v>
      </c>
      <c r="AG7" s="12"/>
      <c r="AH7" s="12"/>
      <c r="AI7" s="12"/>
      <c r="AJ7" s="12">
        <f>MIN(AJ3:AJ6)</f>
        <v>100</v>
      </c>
      <c r="AK7" s="12"/>
      <c r="AL7" s="12"/>
      <c r="AM7" s="12"/>
      <c r="AN7" s="12">
        <f>MIN(AN3:AN6)</f>
        <v>152.17391304347825</v>
      </c>
      <c r="AO7" s="12"/>
      <c r="AP7" s="12"/>
      <c r="AQ7" s="12"/>
      <c r="AR7" s="12">
        <f>MIN(AR3:AR6)</f>
        <v>129.23076923076923</v>
      </c>
      <c r="AS7" s="12"/>
      <c r="AT7" s="12"/>
      <c r="AU7" s="12"/>
      <c r="AV7" s="12">
        <f>MIN(AV3:AV6)</f>
        <v>108.49056603773583</v>
      </c>
      <c r="AW7" s="12"/>
      <c r="AX7" s="12"/>
      <c r="AY7" s="12"/>
      <c r="AZ7" s="12">
        <f>MIN(AZ3:AZ6)</f>
        <v>106.46153846153845</v>
      </c>
      <c r="BA7" s="12"/>
      <c r="BB7" s="12"/>
      <c r="BC7" s="12"/>
      <c r="BD7" s="12">
        <f>MIN(BD3:BD6)</f>
        <v>101.11662531017369</v>
      </c>
      <c r="BE7" s="12"/>
      <c r="BF7" s="12"/>
      <c r="BG7" s="12"/>
      <c r="BH7" s="12">
        <f>MIN(BH3:BH6)</f>
        <v>102.11800302571861</v>
      </c>
      <c r="BI7" s="12"/>
      <c r="BJ7" s="12"/>
      <c r="BK7" s="12"/>
      <c r="BL7" s="12">
        <f>MIN(BL3:BL6)</f>
        <v>146.39175257731958</v>
      </c>
      <c r="BM7" s="12"/>
      <c r="BN7" s="12"/>
      <c r="BO7" s="12"/>
      <c r="BP7" s="12">
        <f>MIN(BP3:BP6)</f>
        <v>186.36363636363635</v>
      </c>
      <c r="BQ7" s="12"/>
      <c r="BR7" s="12"/>
      <c r="BS7" s="12"/>
      <c r="BT7" s="12">
        <f>MIN(BT3:BT6)</f>
        <v>83.832335329341305</v>
      </c>
      <c r="BU7" s="12"/>
      <c r="BV7" s="12"/>
      <c r="BW7" s="12"/>
      <c r="BX7" s="12">
        <f>MIN(BX3:BX6)</f>
        <v>96.71052631578948</v>
      </c>
      <c r="BY7" s="12"/>
      <c r="BZ7" s="12"/>
      <c r="CA7" s="12"/>
      <c r="CB7" s="12">
        <f>MIN(CB3:CB6)</f>
        <v>72.885572139303491</v>
      </c>
      <c r="CC7" s="12"/>
      <c r="CD7" s="12"/>
      <c r="CE7" s="12"/>
      <c r="CF7" s="12">
        <f>MIN(CF3:CF6)</f>
        <v>133.50785340314135</v>
      </c>
      <c r="CG7" s="12"/>
      <c r="CH7" s="12"/>
      <c r="CI7" s="12"/>
      <c r="CJ7" s="12">
        <f>MIN(CJ3:CJ6)</f>
        <v>36.322869955156953</v>
      </c>
      <c r="CK7" s="12"/>
      <c r="CL7" s="12">
        <f>AVERAGE(CL3:CL6)</f>
        <v>0.49548127117934898</v>
      </c>
    </row>
    <row r="8" spans="1:91" x14ac:dyDescent="0.2">
      <c r="C8" s="3" t="s">
        <v>120</v>
      </c>
      <c r="D8" s="12">
        <f>MAX(D3:D6)</f>
        <v>81.970096745822346</v>
      </c>
      <c r="E8" s="12"/>
      <c r="F8" s="12"/>
      <c r="G8" s="12"/>
      <c r="H8" s="12">
        <f>MAX(H3:H6)</f>
        <v>84.269662921348313</v>
      </c>
      <c r="I8" s="12"/>
      <c r="J8" s="12"/>
      <c r="K8" s="12"/>
      <c r="L8" s="12">
        <f>MAX(L3:L6)</f>
        <v>97.532036070242057</v>
      </c>
      <c r="M8" s="12"/>
      <c r="N8" s="12"/>
      <c r="O8" s="12"/>
      <c r="P8" s="12">
        <f>MAX(P3:P6)</f>
        <v>95.002108814846039</v>
      </c>
      <c r="Q8" s="12"/>
      <c r="R8" s="12"/>
      <c r="S8" s="12"/>
      <c r="T8" s="12">
        <f>MAX(T3:T6)</f>
        <v>82.423580786026193</v>
      </c>
      <c r="U8" s="12"/>
      <c r="V8" s="12"/>
      <c r="W8" s="12"/>
      <c r="X8" s="12">
        <f>MAX(X3:X6)</f>
        <v>78.658536585365852</v>
      </c>
      <c r="Y8" s="12"/>
      <c r="Z8" s="12"/>
      <c r="AA8" s="12"/>
      <c r="AB8" s="12">
        <f>MAX(AB3:AB6)</f>
        <v>80</v>
      </c>
      <c r="AC8" s="12"/>
      <c r="AD8" s="12"/>
      <c r="AE8" s="12"/>
      <c r="AF8" s="12">
        <f>MAX(AF3:AF6)</f>
        <v>84.203466412510139</v>
      </c>
      <c r="AG8" s="12"/>
      <c r="AH8" s="12"/>
      <c r="AI8" s="12"/>
      <c r="AJ8" s="12">
        <f>MAX(AJ3:AJ6)</f>
        <v>121.9047619047619</v>
      </c>
      <c r="AK8" s="12"/>
      <c r="AL8" s="12"/>
      <c r="AM8" s="12"/>
      <c r="AN8" s="12">
        <f>MAX(AN3:AN6)</f>
        <v>179.99999999999997</v>
      </c>
      <c r="AO8" s="12"/>
      <c r="AP8" s="12"/>
      <c r="AQ8" s="12"/>
      <c r="AR8" s="12">
        <f>MAX(AR3:AR6)</f>
        <v>170.90909090909088</v>
      </c>
      <c r="AS8" s="12"/>
      <c r="AT8" s="12"/>
      <c r="AU8" s="12"/>
      <c r="AV8" s="12">
        <f>MAX(AV3:AV6)</f>
        <v>206.32911392405063</v>
      </c>
      <c r="AW8" s="12"/>
      <c r="AX8" s="12"/>
      <c r="AY8" s="12"/>
      <c r="AZ8" s="12">
        <f>MAX(AZ3:AZ6)</f>
        <v>208.81057268722469</v>
      </c>
      <c r="BA8" s="12"/>
      <c r="BB8" s="12"/>
      <c r="BC8" s="12"/>
      <c r="BD8" s="12">
        <f>MAX(BD3:BD6)</f>
        <v>163.09278350515467</v>
      </c>
      <c r="BE8" s="12"/>
      <c r="BF8" s="12"/>
      <c r="BG8" s="12"/>
      <c r="BH8" s="12">
        <f>MAX(BH3:BH6)</f>
        <v>219.75308641975309</v>
      </c>
      <c r="BI8" s="12"/>
      <c r="BJ8" s="12"/>
      <c r="BK8" s="12"/>
      <c r="BL8" s="12">
        <f>MAX(BL3:BL6)</f>
        <v>302.34375</v>
      </c>
      <c r="BM8" s="12"/>
      <c r="BN8" s="12"/>
      <c r="BO8" s="12"/>
      <c r="BP8" s="12">
        <f>MAX(BP3:BP6)</f>
        <v>270.9923664122137</v>
      </c>
      <c r="BQ8" s="12"/>
      <c r="BR8" s="12"/>
      <c r="BS8" s="12"/>
      <c r="BT8" s="12">
        <f>MAX(BT3:BT6)</f>
        <v>98.630136986301366</v>
      </c>
      <c r="BU8" s="12"/>
      <c r="BV8" s="12"/>
      <c r="BW8" s="12"/>
      <c r="BX8" s="12">
        <f>MAX(BX3:BX6)</f>
        <v>111.95652173913044</v>
      </c>
      <c r="BY8" s="12"/>
      <c r="BZ8" s="12"/>
      <c r="CA8" s="12"/>
      <c r="CB8" s="12">
        <f>MAX(CB3:CB6)</f>
        <v>94.346289752650165</v>
      </c>
      <c r="CC8" s="12"/>
      <c r="CD8" s="12"/>
      <c r="CE8" s="12"/>
      <c r="CF8" s="12">
        <f>MAX(CF3:CF6)</f>
        <v>272.09302325581393</v>
      </c>
      <c r="CG8" s="12"/>
      <c r="CH8" s="12"/>
      <c r="CI8" s="12"/>
      <c r="CJ8" s="12">
        <f>MAX(CJ3:CJ6)</f>
        <v>50.446428571428555</v>
      </c>
      <c r="CK8" s="12"/>
      <c r="CL8" s="12">
        <f>STDEV(CL3:CL6)</f>
        <v>0.17978908301676541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ST1</vt:lpstr>
      <vt:lpstr>ST2</vt:lpstr>
      <vt:lpstr>ST3</vt:lpstr>
      <vt:lpstr>ST4</vt:lpstr>
      <vt:lpstr>ST5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2024-12-27T08:38:13Z</dcterms:modified>
</cp:coreProperties>
</file>