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colors7.xml" ContentType="application/vnd.ms-office.chartcolorstyle+xml"/>
  <Override PartName="/xl/charts/colors8.xml" ContentType="application/vnd.ms-office.chartcolorstyle+xml"/>
  <Override PartName="/xl/charts/colors9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charts/style7.xml" ContentType="application/vnd.ms-office.chartstyle+xml"/>
  <Override PartName="/xl/charts/style8.xml" ContentType="application/vnd.ms-office.chartstyle+xml"/>
  <Override PartName="/xl/charts/style9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060" firstSheet="1" activeTab="2"/>
  </bookViews>
  <sheets>
    <sheet name="COL2,4a,5,6,9,10" sheetId="4" r:id="rId1"/>
    <sheet name="COL16a" sheetId="1" r:id="rId2"/>
    <sheet name="COL14" sheetId="2" r:id="rId3"/>
    <sheet name="COL1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<sst xmlns="http://schemas.openxmlformats.org/spreadsheetml/2006/main" count="1093" uniqueCount="218">
  <si>
    <t>Title:</t>
  </si>
  <si>
    <t>Takara</t>
  </si>
  <si>
    <t/>
  </si>
  <si>
    <t>Date/Time:</t>
  </si>
  <si>
    <t>2024/3/21</t>
  </si>
  <si>
    <t>10:37:25</t>
  </si>
  <si>
    <t>Device:</t>
  </si>
  <si>
    <t>qTOWER3/G</t>
  </si>
  <si>
    <t>3107B-0545</t>
  </si>
  <si>
    <t>Operator:</t>
  </si>
  <si>
    <t>Wangzhibo</t>
  </si>
  <si>
    <t>JmCOLmments:</t>
  </si>
  <si>
    <t>JmCOLlors+Dyes:</t>
  </si>
  <si>
    <t>Pos</t>
  </si>
  <si>
    <t>JmCOLlor Module</t>
  </si>
  <si>
    <t>Dye</t>
  </si>
  <si>
    <t>Gain</t>
  </si>
  <si>
    <t>Meas</t>
  </si>
  <si>
    <t>Refr</t>
  </si>
  <si>
    <t>Blue.470.520.11.3</t>
  </si>
  <si>
    <t>FAM</t>
  </si>
  <si>
    <t>*</t>
  </si>
  <si>
    <t>Green.515.545.11.2</t>
  </si>
  <si>
    <t>JOE</t>
  </si>
  <si>
    <t>Yellow.535.580.11.2</t>
  </si>
  <si>
    <t>TAMRA</t>
  </si>
  <si>
    <t>Orange.565.605.11.2</t>
  </si>
  <si>
    <t>ROX</t>
  </si>
  <si>
    <t>Red.630.670.11.1</t>
  </si>
  <si>
    <t>Cy5</t>
  </si>
  <si>
    <t>NIR1.660.705.11.1</t>
  </si>
  <si>
    <t>Cy5.5</t>
  </si>
  <si>
    <t>Heated Lid:</t>
  </si>
  <si>
    <t>105°C</t>
  </si>
  <si>
    <t>TC ProtoJmCOLl:</t>
  </si>
  <si>
    <t>steps</t>
  </si>
  <si>
    <t>scan</t>
  </si>
  <si>
    <t>°C</t>
  </si>
  <si>
    <t>m:s</t>
  </si>
  <si>
    <t>goto</t>
  </si>
  <si>
    <t>loops</t>
  </si>
  <si>
    <t>delta Temp(°C)</t>
  </si>
  <si>
    <t>delta Time (s)</t>
  </si>
  <si>
    <t>ramp (°C/s</t>
  </si>
  <si>
    <t>00:30</t>
  </si>
  <si>
    <t>00:10</t>
  </si>
  <si>
    <t>00:15</t>
  </si>
  <si>
    <t>Melt active:</t>
  </si>
  <si>
    <t>Yes</t>
  </si>
  <si>
    <t>Meas. Repeats:</t>
  </si>
  <si>
    <t>JmCOLlor JmCOLmp.:</t>
  </si>
  <si>
    <t>Sample Name</t>
  </si>
  <si>
    <t>样品类型</t>
  </si>
  <si>
    <t>染料</t>
  </si>
  <si>
    <t>基因</t>
  </si>
  <si>
    <t>Ct</t>
  </si>
  <si>
    <t xml:space="preserve"> Ct average</t>
  </si>
  <si>
    <t>Corrected mean</t>
  </si>
  <si>
    <t>Average value of internal reference</t>
  </si>
  <si>
    <t>Δct</t>
  </si>
  <si>
    <t>ΔΔct</t>
  </si>
  <si>
    <t>JmCOL9</t>
  </si>
  <si>
    <t>The Value of ΔΔCt</t>
  </si>
  <si>
    <t>The standard error of ΔΔct</t>
  </si>
  <si>
    <t>G4</t>
  </si>
  <si>
    <t>JmCOL9a-Stem</t>
  </si>
  <si>
    <t>未知样品</t>
  </si>
  <si>
    <t>S</t>
  </si>
  <si>
    <t>Stem</t>
  </si>
  <si>
    <t>G5</t>
  </si>
  <si>
    <t>FB</t>
  </si>
  <si>
    <t>Flower bud</t>
  </si>
  <si>
    <t>G6</t>
  </si>
  <si>
    <t>F</t>
  </si>
  <si>
    <t>Fruit</t>
  </si>
  <si>
    <t>G10</t>
  </si>
  <si>
    <t>JmCOL9a-Flower bud</t>
  </si>
  <si>
    <t>LF</t>
  </si>
  <si>
    <t>Leaf</t>
  </si>
  <si>
    <t>G11</t>
  </si>
  <si>
    <t>G12</t>
  </si>
  <si>
    <t>G1</t>
  </si>
  <si>
    <t>JmCOL9a-Fruit</t>
  </si>
  <si>
    <t>G2</t>
  </si>
  <si>
    <t>G3</t>
  </si>
  <si>
    <t>G7</t>
  </si>
  <si>
    <t>JmCOL9a-Leaf</t>
  </si>
  <si>
    <t>G8</t>
  </si>
  <si>
    <t>G9</t>
  </si>
  <si>
    <t>JmCOL6</t>
  </si>
  <si>
    <t>F4</t>
  </si>
  <si>
    <t>JmCOL6-Stem</t>
  </si>
  <si>
    <t>F5</t>
  </si>
  <si>
    <t>F6</t>
  </si>
  <si>
    <t>F10</t>
  </si>
  <si>
    <t>JmCOL6-Flower bud</t>
  </si>
  <si>
    <t>F11</t>
  </si>
  <si>
    <t>F12</t>
  </si>
  <si>
    <t>F1</t>
  </si>
  <si>
    <t>JmCOL6-Fruit</t>
  </si>
  <si>
    <t>F2</t>
  </si>
  <si>
    <t>F3</t>
  </si>
  <si>
    <t>F7</t>
  </si>
  <si>
    <t>JmCOL6-Leaf</t>
  </si>
  <si>
    <t>F8</t>
  </si>
  <si>
    <t>F9</t>
  </si>
  <si>
    <t>JmCOL5</t>
  </si>
  <si>
    <t>E4</t>
  </si>
  <si>
    <t>JmCOL5-Stem</t>
  </si>
  <si>
    <t>E5</t>
  </si>
  <si>
    <t>E6</t>
  </si>
  <si>
    <t>E10</t>
  </si>
  <si>
    <t>JmCOL5-Flower bud</t>
  </si>
  <si>
    <t>E11</t>
  </si>
  <si>
    <t>E12</t>
  </si>
  <si>
    <t>E1</t>
  </si>
  <si>
    <t>JmCOL5-Fruit</t>
  </si>
  <si>
    <t>E2</t>
  </si>
  <si>
    <t>E3</t>
  </si>
  <si>
    <t>E7</t>
  </si>
  <si>
    <t>JmCOL5-Leaf</t>
  </si>
  <si>
    <t>E8</t>
  </si>
  <si>
    <t>E9</t>
  </si>
  <si>
    <t>JmCOL4a</t>
  </si>
  <si>
    <t>C4</t>
  </si>
  <si>
    <t>JmCOL4a-Stem</t>
  </si>
  <si>
    <t>C5</t>
  </si>
  <si>
    <t>C6</t>
  </si>
  <si>
    <t>C10</t>
  </si>
  <si>
    <t>JmCOL4a-Flower bud</t>
  </si>
  <si>
    <t>C11</t>
  </si>
  <si>
    <t>C12</t>
  </si>
  <si>
    <t>C1</t>
  </si>
  <si>
    <t>JmCOL4a-Fruit</t>
  </si>
  <si>
    <t>C2</t>
  </si>
  <si>
    <t>C3</t>
  </si>
  <si>
    <t>C7</t>
  </si>
  <si>
    <t>JmCOL4a-Leaf</t>
  </si>
  <si>
    <t>C8</t>
  </si>
  <si>
    <t>C9</t>
  </si>
  <si>
    <t>JmCOL2</t>
  </si>
  <si>
    <t>B4</t>
  </si>
  <si>
    <t>JmCOL2-Stem</t>
  </si>
  <si>
    <t>B5</t>
  </si>
  <si>
    <t>B6</t>
  </si>
  <si>
    <t>B10</t>
  </si>
  <si>
    <t>JmCOL2-Flower bud</t>
  </si>
  <si>
    <t>B11</t>
  </si>
  <si>
    <t>B12</t>
  </si>
  <si>
    <t>B1</t>
  </si>
  <si>
    <t>JmCOL2-Fruit</t>
  </si>
  <si>
    <t>B2</t>
  </si>
  <si>
    <t>B3</t>
  </si>
  <si>
    <t>B7</t>
  </si>
  <si>
    <t>JmCOL2-Leaf</t>
  </si>
  <si>
    <t>B8</t>
  </si>
  <si>
    <t>B9</t>
  </si>
  <si>
    <t>JmCOL10</t>
  </si>
  <si>
    <t>H4</t>
  </si>
  <si>
    <t>JmCOL10-Stem</t>
  </si>
  <si>
    <t>H5</t>
  </si>
  <si>
    <t>H6</t>
  </si>
  <si>
    <t>H10</t>
  </si>
  <si>
    <t>JmCOL10-Flower bud</t>
  </si>
  <si>
    <t>H11</t>
  </si>
  <si>
    <t>H12</t>
  </si>
  <si>
    <t>H1</t>
  </si>
  <si>
    <t>JmCOL10-Fruit</t>
  </si>
  <si>
    <t>H2</t>
  </si>
  <si>
    <t>H3</t>
  </si>
  <si>
    <t>H7</t>
  </si>
  <si>
    <t>JmCOL10-Leaf</t>
  </si>
  <si>
    <t>H8</t>
  </si>
  <si>
    <t>H9</t>
  </si>
  <si>
    <t>A4</t>
  </si>
  <si>
    <t>A-Stem</t>
  </si>
  <si>
    <t>A5</t>
  </si>
  <si>
    <t>A6</t>
  </si>
  <si>
    <t>A10</t>
  </si>
  <si>
    <t>A-Flower bud</t>
  </si>
  <si>
    <t>A11</t>
  </si>
  <si>
    <t>A12</t>
  </si>
  <si>
    <t>A1</t>
  </si>
  <si>
    <t>A-Fruit</t>
  </si>
  <si>
    <t>A2</t>
  </si>
  <si>
    <t>A3</t>
  </si>
  <si>
    <t>A7</t>
  </si>
  <si>
    <t>A-Leaf</t>
  </si>
  <si>
    <t>A8</t>
  </si>
  <si>
    <t>A9</t>
  </si>
  <si>
    <t>JmCOLrrected mean</t>
  </si>
  <si>
    <t>Stem-JmCOL16</t>
  </si>
  <si>
    <t>unknown sample</t>
  </si>
  <si>
    <t>Stem-A</t>
  </si>
  <si>
    <t>Flower bud-JmCOL16</t>
  </si>
  <si>
    <t>Flower bud-A</t>
  </si>
  <si>
    <t>Fruit-JmCOL16</t>
  </si>
  <si>
    <t>无Ct</t>
  </si>
  <si>
    <t>Fruit-A</t>
  </si>
  <si>
    <t>Leaf-JmCOL16</t>
  </si>
  <si>
    <t>Leaf-A</t>
  </si>
  <si>
    <t>JmCOL16</t>
  </si>
  <si>
    <t>genomics</t>
  </si>
  <si>
    <t>Stem-JmCOL14</t>
  </si>
  <si>
    <t>Unknown Sample</t>
  </si>
  <si>
    <t>Flower bud-JmCOL14</t>
  </si>
  <si>
    <t>Fruit-JmCOL14</t>
  </si>
  <si>
    <t>none</t>
  </si>
  <si>
    <t>Leaf-JmCOL14</t>
  </si>
  <si>
    <t>JmCOL14</t>
  </si>
  <si>
    <t>Stem-JmCOL13</t>
  </si>
  <si>
    <t>Flower bud-JmCOL13</t>
  </si>
  <si>
    <t>Fruit-JmCOL13</t>
  </si>
  <si>
    <t>Leaf-JmCOL13</t>
  </si>
  <si>
    <t>JmCOL13</t>
  </si>
  <si>
    <t>stem</t>
  </si>
  <si>
    <t>fruit</t>
  </si>
  <si>
    <t>leaf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</si>
</sst>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0.00000"/>
  </numFmts>
  <fonts count="31">
    <font>
      <b/>
      <sz val="8"/>
      <name val="Tahoma"/>
      <charset val="134"/>
    </font>
    <font>
      <b/>
      <sz val="8"/>
      <name val="宋体"/>
      <charset val="134"/>
    </font>
    <font>
      <sz val="8"/>
      <name val="Tahoma"/>
      <charset val="134"/>
    </font>
    <font>
      <sz val="8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9"/>
      <color indexed="60"/>
      <name val="MingLiU"/>
      <charset val="136"/>
    </font>
    <font>
      <b/>
      <sz val="10"/>
      <name val="宋体"/>
      <charset val="134"/>
    </font>
    <font>
      <sz val="10"/>
      <name val="宋体"/>
      <charset val="134"/>
    </font>
    <font>
      <sz val="10"/>
      <color indexed="60"/>
      <name val="Times New Roman"/>
      <charset val="136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42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61"/>
      </left>
      <right style="thin">
        <color indexed="61"/>
      </right>
      <top style="thin">
        <color indexed="63"/>
      </top>
      <bottom style="thin">
        <color indexed="62"/>
      </bottom>
      <diagonal/>
    </border>
    <border>
      <left style="thin">
        <color indexed="61"/>
      </left>
      <right style="thin">
        <color indexed="61"/>
      </right>
      <top style="thin">
        <color indexed="62"/>
      </top>
      <bottom style="thin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</cellStyleXfs>
  <cellXfs count="7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4" fillId="2" borderId="0" xfId="49" applyFont="1" applyFill="1"/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2" fillId="3" borderId="0" xfId="0" applyFont="1" applyFill="1" applyProtection="1">
      <alignment vertical="center"/>
      <protection locked="0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5" fillId="3" borderId="0" xfId="49" applyFont="1" applyFill="1"/>
    <xf numFmtId="0" fontId="1" fillId="3" borderId="0" xfId="0" applyFont="1" applyFill="1">
      <alignment vertical="center"/>
    </xf>
    <xf numFmtId="176" fontId="6" fillId="3" borderId="1" xfId="50" applyNumberFormat="1" applyFont="1" applyFill="1" applyBorder="1" applyAlignment="1">
      <alignment horizontal="right" vertical="top"/>
    </xf>
    <xf numFmtId="176" fontId="6" fillId="3" borderId="2" xfId="50" applyNumberFormat="1" applyFont="1" applyFill="1" applyBorder="1" applyAlignment="1">
      <alignment horizontal="right" vertical="top"/>
    </xf>
    <xf numFmtId="0" fontId="5" fillId="4" borderId="0" xfId="0" applyFont="1" applyFill="1" applyProtection="1">
      <alignment vertical="center"/>
      <protection locked="0"/>
    </xf>
    <xf numFmtId="0" fontId="4" fillId="4" borderId="0" xfId="0" applyFont="1" applyFill="1">
      <alignment vertical="center"/>
    </xf>
    <xf numFmtId="0" fontId="4" fillId="4" borderId="0" xfId="0" applyFont="1" applyFill="1">
      <alignment vertical="center"/>
    </xf>
    <xf numFmtId="0" fontId="5" fillId="5" borderId="0" xfId="49" applyFont="1" applyFill="1"/>
    <xf numFmtId="0" fontId="1" fillId="5" borderId="0" xfId="0" applyFont="1" applyFill="1">
      <alignment vertical="center"/>
    </xf>
    <xf numFmtId="0" fontId="0" fillId="5" borderId="0" xfId="0" applyFill="1">
      <alignment vertical="center"/>
    </xf>
    <xf numFmtId="176" fontId="6" fillId="5" borderId="1" xfId="49" applyNumberFormat="1" applyFont="1" applyFill="1" applyBorder="1" applyAlignment="1">
      <alignment horizontal="right" vertical="top"/>
    </xf>
    <xf numFmtId="176" fontId="6" fillId="5" borderId="2" xfId="49" applyNumberFormat="1" applyFont="1" applyFill="1" applyBorder="1" applyAlignment="1">
      <alignment horizontal="right" vertical="top"/>
    </xf>
    <xf numFmtId="0" fontId="4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2" fontId="5" fillId="0" borderId="0" xfId="0" applyNumberFormat="1" applyFont="1" applyProtection="1">
      <alignment vertical="center"/>
      <protection locked="0"/>
    </xf>
    <xf numFmtId="0" fontId="4" fillId="0" borderId="0" xfId="0" applyFont="1">
      <alignment vertical="center"/>
    </xf>
    <xf numFmtId="0" fontId="4" fillId="6" borderId="0" xfId="0" applyFont="1" applyFill="1">
      <alignment vertical="center"/>
    </xf>
    <xf numFmtId="0" fontId="4" fillId="6" borderId="0" xfId="0" applyFont="1" applyFill="1">
      <alignment vertical="center"/>
    </xf>
    <xf numFmtId="0" fontId="5" fillId="6" borderId="0" xfId="0" applyFont="1" applyFill="1" applyAlignment="1"/>
    <xf numFmtId="176" fontId="9" fillId="6" borderId="1" xfId="52" applyNumberFormat="1" applyFont="1" applyFill="1" applyBorder="1" applyAlignment="1">
      <alignment horizontal="right" vertical="top"/>
    </xf>
    <xf numFmtId="176" fontId="9" fillId="6" borderId="2" xfId="52" applyNumberFormat="1" applyFont="1" applyFill="1" applyBorder="1" applyAlignment="1">
      <alignment horizontal="right" vertical="top"/>
    </xf>
    <xf numFmtId="0" fontId="5" fillId="7" borderId="0" xfId="0" applyFont="1" applyFill="1">
      <alignment vertical="center"/>
    </xf>
    <xf numFmtId="0" fontId="4" fillId="7" borderId="0" xfId="0" applyFont="1" applyFill="1">
      <alignment vertical="center"/>
    </xf>
    <xf numFmtId="0" fontId="4" fillId="7" borderId="0" xfId="0" applyFont="1" applyFill="1">
      <alignment vertical="center"/>
    </xf>
    <xf numFmtId="0" fontId="5" fillId="7" borderId="0" xfId="0" applyFont="1" applyFill="1" applyAlignment="1"/>
    <xf numFmtId="176" fontId="9" fillId="7" borderId="1" xfId="53" applyNumberFormat="1" applyFont="1" applyFill="1" applyBorder="1" applyAlignment="1">
      <alignment horizontal="right" vertical="top"/>
    </xf>
    <xf numFmtId="176" fontId="9" fillId="7" borderId="2" xfId="53" applyNumberFormat="1" applyFont="1" applyFill="1" applyBorder="1" applyAlignment="1">
      <alignment horizontal="right" vertical="top"/>
    </xf>
    <xf numFmtId="0" fontId="5" fillId="0" borderId="0" xfId="0" applyFont="1">
      <alignment vertical="center"/>
    </xf>
    <xf numFmtId="0" fontId="5" fillId="8" borderId="0" xfId="0" applyFont="1" applyFill="1">
      <alignment vertical="center"/>
    </xf>
    <xf numFmtId="0" fontId="4" fillId="8" borderId="0" xfId="0" applyFont="1" applyFill="1">
      <alignment vertical="center"/>
    </xf>
    <xf numFmtId="0" fontId="4" fillId="8" borderId="0" xfId="0" applyFont="1" applyFill="1">
      <alignment vertical="center"/>
    </xf>
    <xf numFmtId="0" fontId="5" fillId="8" borderId="0" xfId="0" applyFont="1" applyFill="1" applyAlignment="1"/>
    <xf numFmtId="176" fontId="9" fillId="8" borderId="1" xfId="53" applyNumberFormat="1" applyFont="1" applyFill="1" applyBorder="1" applyAlignment="1">
      <alignment horizontal="right" vertical="top"/>
    </xf>
    <xf numFmtId="176" fontId="9" fillId="8" borderId="2" xfId="53" applyNumberFormat="1" applyFont="1" applyFill="1" applyBorder="1" applyAlignment="1">
      <alignment horizontal="right" vertical="top"/>
    </xf>
    <xf numFmtId="0" fontId="5" fillId="9" borderId="0" xfId="0" applyFont="1" applyFill="1" applyProtection="1">
      <alignment vertical="center"/>
      <protection locked="0"/>
    </xf>
    <xf numFmtId="0" fontId="4" fillId="9" borderId="0" xfId="0" applyFont="1" applyFill="1">
      <alignment vertical="center"/>
    </xf>
    <xf numFmtId="0" fontId="4" fillId="9" borderId="0" xfId="0" applyFont="1" applyFill="1">
      <alignment vertical="center"/>
    </xf>
    <xf numFmtId="0" fontId="5" fillId="9" borderId="0" xfId="0" applyFont="1" applyFill="1" applyAlignment="1"/>
    <xf numFmtId="176" fontId="9" fillId="9" borderId="1" xfId="53" applyNumberFormat="1" applyFont="1" applyFill="1" applyBorder="1" applyAlignment="1">
      <alignment horizontal="right" vertical="top"/>
    </xf>
    <xf numFmtId="176" fontId="9" fillId="9" borderId="2" xfId="53" applyNumberFormat="1" applyFont="1" applyFill="1" applyBorder="1" applyAlignment="1">
      <alignment horizontal="right" vertical="top"/>
    </xf>
    <xf numFmtId="0" fontId="5" fillId="0" borderId="0" xfId="53" applyFont="1"/>
    <xf numFmtId="0" fontId="5" fillId="10" borderId="0" xfId="0" applyFont="1" applyFill="1" applyProtection="1">
      <alignment vertical="center"/>
      <protection locked="0"/>
    </xf>
    <xf numFmtId="0" fontId="4" fillId="10" borderId="0" xfId="0" applyFont="1" applyFill="1">
      <alignment vertical="center"/>
    </xf>
    <xf numFmtId="0" fontId="4" fillId="10" borderId="0" xfId="0" applyFont="1" applyFill="1">
      <alignment vertical="center"/>
    </xf>
    <xf numFmtId="0" fontId="5" fillId="10" borderId="0" xfId="0" applyFont="1" applyFill="1">
      <alignment vertical="center"/>
    </xf>
    <xf numFmtId="176" fontId="9" fillId="10" borderId="1" xfId="53" applyNumberFormat="1" applyFont="1" applyFill="1" applyBorder="1" applyAlignment="1">
      <alignment horizontal="right" vertical="top"/>
    </xf>
    <xf numFmtId="176" fontId="9" fillId="10" borderId="2" xfId="53" applyNumberFormat="1" applyFont="1" applyFill="1" applyBorder="1" applyAlignment="1">
      <alignment horizontal="right" vertical="top"/>
    </xf>
    <xf numFmtId="0" fontId="5" fillId="11" borderId="0" xfId="0" applyFont="1" applyFill="1" applyProtection="1">
      <alignment vertical="center"/>
      <protection locked="0"/>
    </xf>
    <xf numFmtId="0" fontId="4" fillId="11" borderId="0" xfId="0" applyFont="1" applyFill="1">
      <alignment vertical="center"/>
    </xf>
    <xf numFmtId="0" fontId="4" fillId="11" borderId="0" xfId="0" applyFont="1" applyFill="1">
      <alignment vertical="center"/>
    </xf>
    <xf numFmtId="0" fontId="5" fillId="11" borderId="0" xfId="0" applyFont="1" applyFill="1">
      <alignment vertical="center"/>
    </xf>
    <xf numFmtId="176" fontId="9" fillId="11" borderId="1" xfId="53" applyNumberFormat="1" applyFont="1" applyFill="1" applyBorder="1" applyAlignment="1">
      <alignment horizontal="right" vertical="top"/>
    </xf>
    <xf numFmtId="176" fontId="9" fillId="11" borderId="2" xfId="53" applyNumberFormat="1" applyFont="1" applyFill="1" applyBorder="1" applyAlignment="1">
      <alignment horizontal="right" vertical="top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CO16" xfId="49"/>
    <cellStyle name="常规_CO14" xfId="50"/>
    <cellStyle name="常规_CO13" xfId="51"/>
    <cellStyle name="常规_Sheet1" xfId="52"/>
    <cellStyle name="常规_3.21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microsoft.com/office/2011/relationships/chartColorStyle" Target="colors8.xml"/><Relationship Id="rId2" Type="http://schemas.microsoft.com/office/2011/relationships/chartStyle" Target="style8.xml"/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altLang="zh-CN" sz="16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  <a:r>
              <a:rPr lang="en-US" sz="1600" b="0" i="1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JmCOL9a</a:t>
            </a:r>
            <a:endParaRPr lang="en-US" sz="1600" b="0" i="1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2340336719076"/>
          <c:y val="0.173223480947477"/>
          <c:w val="0.837206066508975"/>
          <c:h val="0.7252317198764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.00139120756816916"/>
                  <c:y val="-0.0081601834993498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en-US" altLang="zh-CN" sz="10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sz="1200"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rPr>
                      <a:t>a</a:t>
                    </a:r>
                    <a:endParaRPr lang="en-US" sz="1200"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en-US" altLang="zh-CN" sz="10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00963352580659784"/>
                  <c:y val="-0.0311304600423954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en-US" altLang="zh-CN" sz="10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sz="1200"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rPr>
                      <a:t>c</a:t>
                    </a:r>
                    <a:endParaRPr lang="en-US" sz="1200"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en-US" altLang="zh-CN" sz="10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0029213423203755"/>
                  <c:y val="-0.0252533850172409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en-US" altLang="zh-CN" sz="10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sz="1200"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rPr>
                      <a:t>b</a:t>
                    </a:r>
                    <a:endParaRPr lang="en-US" sz="1200"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en-US" altLang="zh-CN" sz="10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0135627480788254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en-US" altLang="zh-CN" sz="10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sz="1200"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rPr>
                      <a:t>d</a:t>
                    </a:r>
                    <a:endParaRPr lang="en-US" sz="1200"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en-US" altLang="zh-CN" sz="10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altLang="zh-CN"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'COL2,4a,5,6,9,10'!$P$25:$P$28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0.03439</c:v>
                  </c:pt>
                  <c:pt idx="2">
                    <c:v>0.01735</c:v>
                  </c:pt>
                  <c:pt idx="3">
                    <c:v>0.01791</c:v>
                  </c:pt>
                </c:numCache>
              </c:numRef>
            </c:plus>
            <c:minus>
              <c:numRef>
                <c:f>('COL2,4a,5,6,9,10'!$P$25:$P$28,'COL2,4a,5,6,9,10'!$P$25:$P$28)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0.03439</c:v>
                  </c:pt>
                  <c:pt idx="2">
                    <c:v>0.01735</c:v>
                  </c:pt>
                  <c:pt idx="3">
                    <c:v>0.01791</c:v>
                  </c:pt>
                  <c:pt idx="4">
                    <c:v>0</c:v>
                  </c:pt>
                  <c:pt idx="5">
                    <c:v>0.03439</c:v>
                  </c:pt>
                  <c:pt idx="6">
                    <c:v>0.01735</c:v>
                  </c:pt>
                  <c:pt idx="7">
                    <c:v>0.01791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'COL2,4a,5,6,9,10'!$M$25:$M$28</c:f>
              <c:strCache>
                <c:ptCount val="4"/>
                <c:pt idx="0">
                  <c:v>S</c:v>
                </c:pt>
                <c:pt idx="1">
                  <c:v>FB</c:v>
                </c:pt>
                <c:pt idx="2">
                  <c:v>F</c:v>
                </c:pt>
                <c:pt idx="3">
                  <c:v>LF</c:v>
                </c:pt>
              </c:strCache>
            </c:strRef>
          </c:cat>
          <c:val>
            <c:numRef>
              <c:f>'COL2,4a,5,6,9,10'!$O$25:$O$28</c:f>
              <c:numCache>
                <c:formatCode>General</c:formatCode>
                <c:ptCount val="4"/>
                <c:pt idx="0">
                  <c:v>1</c:v>
                </c:pt>
                <c:pt idx="1">
                  <c:v>0.356012548899268</c:v>
                </c:pt>
                <c:pt idx="2">
                  <c:v>0.61913818018872</c:v>
                </c:pt>
                <c:pt idx="3">
                  <c:v>0.294226684304692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2538736"/>
        <c:axId val="1432547376"/>
      </c:barChart>
      <c:catAx>
        <c:axId val="143253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altLang="zh-CN"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1432547376"/>
        <c:crosses val="autoZero"/>
        <c:auto val="1"/>
        <c:lblAlgn val="ctr"/>
        <c:lblOffset val="100"/>
        <c:noMultiLvlLbl val="0"/>
      </c:catAx>
      <c:valAx>
        <c:axId val="1432547376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altLang="zh-CN"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sz="120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Relative Expression</a:t>
                </a:r>
                <a:endParaRPr lang="en-US" sz="120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36593850006957"/>
              <c:y val="0.29526261585993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altLang="zh-CN"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143253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1e028e04-ac34-4735-aed7-802d53be5733}"/>
      </c:ext>
    </c:extLst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 altLang="zh-CN" sz="1000" b="0" i="0" u="none" strike="noStrike" kern="1200" baseline="0">
          <a:solidFill>
            <a:schemeClr val="tx1"/>
          </a:solidFill>
          <a:latin typeface="Times New Roman" panose="02020603050405020304" pitchFamily="18" charset="0"/>
          <a:ea typeface="Times New Roman" panose="02020603050405020304" pitchFamily="18" charset="0"/>
          <a:cs typeface="Times New Roman" panose="02020603050405020304" pitchFamily="18" charset="0"/>
          <a:sym typeface="Times New Roman" panose="02020603050405020304" pitchFamily="18" charset="0"/>
        </a:defRPr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altLang="zh-CN" sz="16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600" b="0" i="1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JmCOL6</a:t>
            </a:r>
            <a:endParaRPr lang="en-US" altLang="zh-CN" sz="1600" b="0" i="1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.00291019955654102"/>
                  <c:y val="-0.022452504317789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 sz="12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rPr>
                      <a:t>b</a:t>
                    </a:r>
                    <a:endParaRPr lang="en-US" altLang="zh-CN" sz="120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 sz="12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rPr>
                      <a:t>c</a:t>
                    </a:r>
                    <a:endParaRPr lang="en-US" altLang="zh-CN" sz="120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 sz="12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rPr>
                      <a:t>c</a:t>
                    </a:r>
                    <a:endParaRPr lang="en-US" altLang="zh-CN" sz="120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00347506601372271"/>
                  <c:y val="-0.0497760418903926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 sz="12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rPr>
                      <a:t>a</a:t>
                    </a:r>
                    <a:endParaRPr lang="en-US" sz="120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'COL2,4a,5,6,9,10'!$P$37:$P$40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0.00329</c:v>
                  </c:pt>
                  <c:pt idx="2">
                    <c:v>0.01169</c:v>
                  </c:pt>
                  <c:pt idx="3">
                    <c:v>0.25733</c:v>
                  </c:pt>
                </c:numCache>
              </c:numRef>
            </c:plus>
            <c:minus>
              <c:numRef>
                <c:f>'COL2,4a,5,6,9,10'!$P$37:$P$40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0.00329</c:v>
                  </c:pt>
                  <c:pt idx="2">
                    <c:v>0.01169</c:v>
                  </c:pt>
                  <c:pt idx="3">
                    <c:v>0.25733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'COL2,4a,5,6,9,10'!$M$25:$M$28</c:f>
              <c:strCache>
                <c:ptCount val="4"/>
                <c:pt idx="0">
                  <c:v>S</c:v>
                </c:pt>
                <c:pt idx="1">
                  <c:v>FB</c:v>
                </c:pt>
                <c:pt idx="2">
                  <c:v>F</c:v>
                </c:pt>
                <c:pt idx="3">
                  <c:v>LF</c:v>
                </c:pt>
              </c:strCache>
            </c:strRef>
          </c:cat>
          <c:val>
            <c:numRef>
              <c:f>'COL2,4a,5,6,9,10'!$O$37:$O$40</c:f>
              <c:numCache>
                <c:formatCode>General</c:formatCode>
                <c:ptCount val="4"/>
                <c:pt idx="0">
                  <c:v>1</c:v>
                </c:pt>
                <c:pt idx="1">
                  <c:v>0.0354845134084648</c:v>
                </c:pt>
                <c:pt idx="2">
                  <c:v>0.361399562959903</c:v>
                </c:pt>
                <c:pt idx="3">
                  <c:v>2.17096028415451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17293888"/>
        <c:axId val="1317296768"/>
      </c:barChart>
      <c:catAx>
        <c:axId val="131729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altLang="zh-CN"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1317296768"/>
        <c:crosses val="autoZero"/>
        <c:auto val="1"/>
        <c:lblAlgn val="ctr"/>
        <c:lblOffset val="100"/>
        <c:noMultiLvlLbl val="0"/>
      </c:catAx>
      <c:valAx>
        <c:axId val="1317296768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Relative Expression</a:t>
                </a:r>
                <a:endParaRPr 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131729388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c23678af-b1d5-4ef4-b82d-ea5d0b03bb20}"/>
      </c:ext>
    </c:extLst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altLang="zh-CN" sz="16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  <a:r>
              <a:rPr lang="en-US" altLang="zh-CN" sz="1600" b="0" i="1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JmCOL4a</a:t>
            </a:r>
            <a:endParaRPr lang="en-US" altLang="zh-CN" sz="1600" b="0" i="1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 sz="1200">
                        <a:solidFill>
                          <a:sysClr val="windowText" lastClr="000000"/>
                        </a:solidFill>
                      </a:rPr>
                      <a:t>c</a:t>
                    </a:r>
                    <a:endParaRPr lang="en-US" altLang="zh-CN" sz="1200">
                      <a:solidFill>
                        <a:sysClr val="windowText" lastClr="000000"/>
                      </a:solidFill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00195149149707276"/>
                  <c:y val="-0.0125251621561172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 sz="1200">
                        <a:solidFill>
                          <a:sysClr val="windowText" lastClr="000000"/>
                        </a:solidFill>
                      </a:rPr>
                      <a:t>b</a:t>
                    </a:r>
                    <a:endParaRPr lang="en-US" altLang="zh-CN" sz="1200">
                      <a:solidFill>
                        <a:sysClr val="windowText" lastClr="000000"/>
                      </a:solidFill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 sz="1200">
                        <a:solidFill>
                          <a:sysClr val="windowText" lastClr="000000"/>
                        </a:solidFill>
                      </a:rPr>
                      <a:t>a</a:t>
                    </a:r>
                    <a:endParaRPr lang="en-US" altLang="zh-CN" sz="1200">
                      <a:solidFill>
                        <a:sysClr val="windowText" lastClr="000000"/>
                      </a:solidFill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 sz="1200">
                        <a:solidFill>
                          <a:sysClr val="windowText" lastClr="000000"/>
                        </a:solidFill>
                      </a:rPr>
                      <a:t>a</a:t>
                    </a:r>
                    <a:endParaRPr lang="en-US" altLang="zh-CN" sz="1200">
                      <a:solidFill>
                        <a:sysClr val="windowText" lastClr="000000"/>
                      </a:solidFill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'COL2,4a,5,6,9,10'!$P$61:$P$64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0.39333</c:v>
                  </c:pt>
                  <c:pt idx="2">
                    <c:v>0.64323</c:v>
                  </c:pt>
                  <c:pt idx="3">
                    <c:v>0.5604</c:v>
                  </c:pt>
                </c:numCache>
              </c:numRef>
            </c:plus>
            <c:minus>
              <c:numRef>
                <c:f>'COL2,4a,5,6,9,10'!$P$61:$P$64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0.39333</c:v>
                  </c:pt>
                  <c:pt idx="2">
                    <c:v>0.64323</c:v>
                  </c:pt>
                  <c:pt idx="3">
                    <c:v>0.5604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'COL2,4a,5,6,9,10'!$M$25:$M$28</c:f>
              <c:strCache>
                <c:ptCount val="4"/>
                <c:pt idx="0">
                  <c:v>S</c:v>
                </c:pt>
                <c:pt idx="1">
                  <c:v>FB</c:v>
                </c:pt>
                <c:pt idx="2">
                  <c:v>F</c:v>
                </c:pt>
                <c:pt idx="3">
                  <c:v>LF</c:v>
                </c:pt>
              </c:strCache>
            </c:strRef>
          </c:cat>
          <c:val>
            <c:numRef>
              <c:f>'COL2,4a,5,6,9,10'!$O$61:$O$64</c:f>
              <c:numCache>
                <c:formatCode>General</c:formatCode>
                <c:ptCount val="4"/>
                <c:pt idx="0">
                  <c:v>1</c:v>
                </c:pt>
                <c:pt idx="1">
                  <c:v>9.35021798848997</c:v>
                </c:pt>
                <c:pt idx="2">
                  <c:v>11.4583970756627</c:v>
                </c:pt>
                <c:pt idx="3">
                  <c:v>12.8616158518904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52680704"/>
        <c:axId val="1452685984"/>
      </c:barChart>
      <c:catAx>
        <c:axId val="14526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altLang="zh-CN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1452685984"/>
        <c:crosses val="autoZero"/>
        <c:auto val="1"/>
        <c:lblAlgn val="ctr"/>
        <c:lblOffset val="100"/>
        <c:noMultiLvlLbl val="0"/>
      </c:catAx>
      <c:valAx>
        <c:axId val="1452685984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Relative Expression</a:t>
                </a:r>
                <a:endParaRPr lang="en-US" sz="12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145268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c41625ed-5d65-429b-b816-09f3439a31ad}"/>
      </c:ext>
    </c:extLst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zh-CN">
          <a:solidFill>
            <a:sysClr val="windowText" lastClr="000000"/>
          </a:solidFill>
          <a:latin typeface="Times New Roman" panose="02020603050405020304" pitchFamily="18" charset="0"/>
          <a:ea typeface="Times New Roman" panose="02020603050405020304" pitchFamily="18" charset="0"/>
          <a:cs typeface="Times New Roman" panose="02020603050405020304" pitchFamily="18" charset="0"/>
          <a:sym typeface="Times New Roman" panose="02020603050405020304" pitchFamily="18" charset="0"/>
        </a:defRPr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altLang="zh-CN"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  <a:r>
              <a:rPr lang="en-US" altLang="zh-CN" sz="1600" b="0" i="1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JmCOL5</a:t>
            </a:r>
            <a:endParaRPr lang="en-US" altLang="zh-CN" sz="1600" b="0" i="1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0171629445822994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0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 sz="12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rPr>
                      <a:t>b</a:t>
                    </a:r>
                    <a:endParaRPr lang="en-US" altLang="zh-CN" sz="120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013852334118299"/>
                  <c:y val="-0.0602340650412024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0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 sz="12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rPr>
                      <a:t>a</a:t>
                    </a:r>
                    <a:endParaRPr lang="en-US" altLang="zh-CN" sz="120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0013852334118299"/>
                  <c:y val="-0.066691240310037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0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 sz="12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rPr>
                      <a:t>a</a:t>
                    </a:r>
                    <a:endParaRPr lang="en-US" altLang="zh-CN" sz="120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0150951199338296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0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 sz="12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rPr>
                      <a:t>b</a:t>
                    </a:r>
                    <a:endParaRPr lang="en-US" altLang="zh-CN" sz="120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lIns="38100" tIns="19050" rIns="38100" bIns="19050" anchor="ctr" anchorCtr="1"/>
                <a:lstStyle/>
                <a:p>
                  <a:pPr>
                    <a:defRPr lang="zh-CN" sz="10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'COL2,4a,5,6,9,10'!$P$49:$P$52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0.35545</c:v>
                  </c:pt>
                  <c:pt idx="2">
                    <c:v>0.46729</c:v>
                  </c:pt>
                  <c:pt idx="3">
                    <c:v>0.1046</c:v>
                  </c:pt>
                </c:numCache>
              </c:numRef>
            </c:plus>
            <c:minus>
              <c:numRef>
                <c:f>'COL2,4a,5,6,9,10'!$P$49:$P$52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0.35545</c:v>
                  </c:pt>
                  <c:pt idx="2">
                    <c:v>0.46729</c:v>
                  </c:pt>
                  <c:pt idx="3">
                    <c:v>0.1046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'COL2,4a,5,6,9,10'!$M$25:$M$28</c:f>
              <c:strCache>
                <c:ptCount val="4"/>
                <c:pt idx="0">
                  <c:v>S</c:v>
                </c:pt>
                <c:pt idx="1">
                  <c:v>FB</c:v>
                </c:pt>
                <c:pt idx="2">
                  <c:v>F</c:v>
                </c:pt>
                <c:pt idx="3">
                  <c:v>LF</c:v>
                </c:pt>
              </c:strCache>
            </c:strRef>
          </c:cat>
          <c:val>
            <c:numRef>
              <c:f>'COL2,4a,5,6,9,10'!$O$49:$O$52</c:f>
              <c:numCache>
                <c:formatCode>General</c:formatCode>
                <c:ptCount val="4"/>
                <c:pt idx="0">
                  <c:v>1</c:v>
                </c:pt>
                <c:pt idx="1">
                  <c:v>1.87254449486899</c:v>
                </c:pt>
                <c:pt idx="2">
                  <c:v>2.57278933875281</c:v>
                </c:pt>
                <c:pt idx="3">
                  <c:v>0.835087919428368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32533936"/>
        <c:axId val="1432532496"/>
      </c:barChart>
      <c:catAx>
        <c:axId val="143253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altLang="zh-CN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1432532496"/>
        <c:crosses val="autoZero"/>
        <c:auto val="1"/>
        <c:lblAlgn val="ctr"/>
        <c:lblOffset val="100"/>
        <c:noMultiLvlLbl val="0"/>
      </c:catAx>
      <c:valAx>
        <c:axId val="1432532496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Relative Expression</a:t>
                </a:r>
                <a:endParaRPr 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143253393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38aaab69-7583-4c47-b4c4-d5de2557c1ad}"/>
      </c:ext>
    </c:extLst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zh-CN" sz="1000">
          <a:solidFill>
            <a:sysClr val="windowText" lastClr="000000"/>
          </a:solidFill>
          <a:latin typeface="Times New Roman" panose="02020603050405020304" pitchFamily="18" charset="0"/>
          <a:ea typeface="Times New Roman" panose="02020603050405020304" pitchFamily="18" charset="0"/>
          <a:cs typeface="Times New Roman" panose="02020603050405020304" pitchFamily="18" charset="0"/>
          <a:sym typeface="Times New Roman" panose="02020603050405020304" pitchFamily="18" charset="0"/>
        </a:defRPr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altLang="zh-CN"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  <a:r>
              <a:rPr lang="en-US" altLang="zh-CN" sz="1600" b="0" i="1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JmCOL2</a:t>
            </a:r>
            <a:endParaRPr lang="en-US" altLang="zh-CN" sz="1600" b="0" i="1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.00792106725958866"/>
                  <c:y val="0.00642161204605846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 sz="12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rPr>
                      <a:t>d</a:t>
                    </a:r>
                    <a:endParaRPr lang="en-US" altLang="zh-CN" sz="120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0194552529182879"/>
                  <c:y val="-0.0781665190434012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 sz="12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rPr>
                      <a:t>b</a:t>
                    </a:r>
                    <a:endParaRPr lang="en-US" altLang="zh-CN" sz="120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330739299610895"/>
                      <c:h val="0.070637732506643"/>
                    </c:manualLayout>
                  </c15:layout>
                </c:ext>
              </c:extLst>
            </c:dLbl>
            <c:dLbl>
              <c:idx val="2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 sz="12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rPr>
                      <a:t>bc</a:t>
                    </a:r>
                    <a:endParaRPr lang="en-US" altLang="zh-CN" sz="120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0.115589016829052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 sz="12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rPr>
                      <a:t>a</a:t>
                    </a:r>
                    <a:endParaRPr lang="en-US" altLang="zh-CN" sz="120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'COL2,4a,5,6,9,10'!$P$73:$P$76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1.78463</c:v>
                  </c:pt>
                  <c:pt idx="2">
                    <c:v>0.5766</c:v>
                  </c:pt>
                  <c:pt idx="3">
                    <c:v>2.06846</c:v>
                  </c:pt>
                </c:numCache>
              </c:numRef>
            </c:plus>
            <c:minus>
              <c:numRef>
                <c:f>'COL2,4a,5,6,9,10'!$P$73:$P$76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1.78463</c:v>
                  </c:pt>
                  <c:pt idx="2">
                    <c:v>0.5766</c:v>
                  </c:pt>
                  <c:pt idx="3">
                    <c:v>2.06846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'COL2,4a,5,6,9,10'!$M$61:$M$64</c:f>
              <c:strCache>
                <c:ptCount val="4"/>
                <c:pt idx="0">
                  <c:v>S</c:v>
                </c:pt>
                <c:pt idx="1">
                  <c:v>FB</c:v>
                </c:pt>
                <c:pt idx="2">
                  <c:v>F</c:v>
                </c:pt>
                <c:pt idx="3">
                  <c:v>LF</c:v>
                </c:pt>
              </c:strCache>
            </c:strRef>
          </c:cat>
          <c:val>
            <c:numRef>
              <c:f>'COL2,4a,5,6,9,10'!$O$73:$O$76</c:f>
              <c:numCache>
                <c:formatCode>General</c:formatCode>
                <c:ptCount val="4"/>
                <c:pt idx="0">
                  <c:v>1</c:v>
                </c:pt>
                <c:pt idx="1">
                  <c:v>5.041157318442</c:v>
                </c:pt>
                <c:pt idx="2">
                  <c:v>2.90187377011652</c:v>
                </c:pt>
                <c:pt idx="3">
                  <c:v>8.3833809062485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0989040"/>
        <c:axId val="1270993360"/>
      </c:barChart>
      <c:catAx>
        <c:axId val="127098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1270993360"/>
        <c:crosses val="autoZero"/>
        <c:auto val="1"/>
        <c:lblAlgn val="ctr"/>
        <c:lblOffset val="100"/>
        <c:noMultiLvlLbl val="0"/>
      </c:catAx>
      <c:valAx>
        <c:axId val="1270993360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Relative Expression</a:t>
                </a:r>
                <a:endParaRPr lang="en-US" sz="12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127098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41363ea1-c672-4993-a19b-e824de3a35c7}"/>
      </c:ext>
    </c:extLst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zh-CN" sz="1200">
          <a:solidFill>
            <a:sysClr val="windowText" lastClr="000000"/>
          </a:solidFill>
          <a:latin typeface="Times New Roman" panose="02020603050405020304" pitchFamily="18" charset="0"/>
          <a:ea typeface="Times New Roman" panose="02020603050405020304" pitchFamily="18" charset="0"/>
          <a:cs typeface="Times New Roman" panose="02020603050405020304" pitchFamily="18" charset="0"/>
          <a:sym typeface="Times New Roman" panose="02020603050405020304" pitchFamily="18" charset="0"/>
        </a:defRPr>
      </a:pPr>
    </a:p>
  </c:txPr>
  <c:externalData r:id="rId1">
    <c:autoUpdate val="0"/>
  </c:externalData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altLang="zh-CN" sz="144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  <a:r>
              <a:rPr lang="en-US" altLang="zh-CN" sz="1600" b="0" i="1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JmCOL10</a:t>
            </a:r>
            <a:endParaRPr lang="en-US" altLang="zh-CN" sz="1600" b="0" i="1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3095987950157"/>
          <c:y val="0.170069375619425"/>
          <c:w val="0.828152813912091"/>
          <c:h val="0.7019226957383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00184032849473096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 sz="12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rPr>
                      <a:t>b</a:t>
                    </a:r>
                    <a:endParaRPr lang="en-US" altLang="zh-CN" sz="120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 sz="12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rPr>
                      <a:t>a</a:t>
                    </a:r>
                    <a:endParaRPr lang="en-US" altLang="zh-CN" sz="120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0.0825634733339152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 sz="12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rPr>
                      <a:t>a</a:t>
                    </a:r>
                    <a:endParaRPr lang="en-US" altLang="zh-CN" sz="120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0192386972653566"/>
                  <c:y val="0.00817687937477079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>
                      <a:defRPr lang="zh-CN"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 sz="120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rPr>
                      <a:t>b</a:t>
                    </a:r>
                    <a:endParaRPr lang="en-US" altLang="zh-CN" sz="120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'COL2,4a,5,6,9,10'!$P$85:$P$88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0.02655</c:v>
                  </c:pt>
                  <c:pt idx="2">
                    <c:v>0.70827</c:v>
                  </c:pt>
                  <c:pt idx="3">
                    <c:v>0.00597</c:v>
                  </c:pt>
                </c:numCache>
              </c:numRef>
            </c:plus>
            <c:minus>
              <c:numRef>
                <c:f>'COL2,4a,5,6,9,10'!$P$85:$P$88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0.02655</c:v>
                  </c:pt>
                  <c:pt idx="2">
                    <c:v>0.70827</c:v>
                  </c:pt>
                  <c:pt idx="3">
                    <c:v>0.00597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'COL2,4a,5,6,9,10'!$M$61:$M$64</c:f>
              <c:strCache>
                <c:ptCount val="4"/>
                <c:pt idx="0">
                  <c:v>S</c:v>
                </c:pt>
                <c:pt idx="1">
                  <c:v>FB</c:v>
                </c:pt>
                <c:pt idx="2">
                  <c:v>F</c:v>
                </c:pt>
                <c:pt idx="3">
                  <c:v>LF</c:v>
                </c:pt>
              </c:strCache>
            </c:strRef>
          </c:cat>
          <c:val>
            <c:numRef>
              <c:f>'COL2,4a,5,6,9,10'!$O$85:$O$88</c:f>
              <c:numCache>
                <c:formatCode>General</c:formatCode>
                <c:ptCount val="4"/>
                <c:pt idx="0">
                  <c:v>1</c:v>
                </c:pt>
                <c:pt idx="1">
                  <c:v>4.42292261328107</c:v>
                </c:pt>
                <c:pt idx="2">
                  <c:v>3.89961942288886</c:v>
                </c:pt>
                <c:pt idx="3">
                  <c:v>0.816134307826966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35591056"/>
        <c:axId val="1335578576"/>
      </c:barChart>
      <c:catAx>
        <c:axId val="133559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altLang="zh-CN"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1335578576"/>
        <c:crosses val="autoZero"/>
        <c:auto val="1"/>
        <c:lblAlgn val="ctr"/>
        <c:lblOffset val="100"/>
        <c:noMultiLvlLbl val="0"/>
      </c:catAx>
      <c:valAx>
        <c:axId val="1335578576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Relative Expression</a:t>
                </a:r>
                <a:endParaRPr 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346508563899868"/>
              <c:y val="0.31341242710637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133559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70acb863-0ba9-463c-9ccb-2af95357a182}"/>
      </c:ext>
    </c:extLst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zh-CN" sz="1200">
          <a:solidFill>
            <a:sysClr val="windowText" lastClr="000000"/>
          </a:solidFill>
          <a:latin typeface="Times New Roman" panose="02020603050405020304" pitchFamily="18" charset="0"/>
          <a:ea typeface="Times New Roman" panose="02020603050405020304" pitchFamily="18" charset="0"/>
          <a:cs typeface="Times New Roman" panose="02020603050405020304" pitchFamily="18" charset="0"/>
          <a:sym typeface="Times New Roman" panose="02020603050405020304" pitchFamily="18" charset="0"/>
        </a:defRPr>
      </a:pPr>
    </a:p>
  </c:txPr>
  <c:externalData r:id="rId1">
    <c:autoUpdate val="0"/>
  </c:externalData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altLang="zh-CN" sz="1600" b="0" i="1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  <a:r>
              <a:rPr lang="en-US" altLang="zh-CN" sz="1600" i="1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JmCOL</a:t>
            </a:r>
            <a:r>
              <a:rPr lang="en-US" sz="1600" i="1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16a</a:t>
            </a:r>
            <a:endParaRPr lang="en-US" sz="1600" i="1"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6436163056639"/>
          <c:y val="0.137087972058503"/>
          <c:w val="0.843158886048702"/>
          <c:h val="0.7452957869460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COL16a!$A$15</c:f>
              <c:strCache>
                <c:ptCount val="1"/>
                <c:pt idx="0">
                  <c:v>JmCOL16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en-US" altLang="zh-CN" sz="1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 sz="1200"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rPr>
                      <a:t>c</a:t>
                    </a:r>
                    <a:endParaRPr lang="en-US" altLang="zh-CN" sz="1200"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en-US" altLang="zh-CN"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en-US" altLang="zh-CN" sz="1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 sz="1200"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rPr>
                      <a:t>c</a:t>
                    </a:r>
                    <a:endParaRPr lang="en-US" altLang="zh-CN" sz="1200"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en-US" altLang="zh-CN"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en-US" altLang="zh-CN" sz="1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 sz="1200"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rPr>
                      <a:t>b</a:t>
                    </a:r>
                    <a:endParaRPr lang="en-US" altLang="zh-CN" sz="1200"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en-US" altLang="zh-CN"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en-US" altLang="zh-CN" sz="1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 sz="1200"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rPr>
                      <a:t>a</a:t>
                    </a:r>
                    <a:endParaRPr lang="en-US" altLang="zh-CN" sz="1200"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endParaRPr>
                  </a:p>
                </c:rich>
              </c:tx>
              <c:numFmt formatCode="General" sourceLinked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/>
                <a:lstStyle/>
                <a:p>
                  <a:pPr>
                    <a:defRPr lang="en-US" altLang="zh-CN"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Times New Roman" panose="02020603050405020304" pitchFamily="18" charset="0"/>
                      <a:cs typeface="Times New Roman" panose="02020603050405020304" pitchFamily="18" charset="0"/>
                      <a:sym typeface="Times New Roman" panose="02020603050405020304" pitchFamily="18" charset="0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altLang="zh-CN"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COL16a!$D$16:$D$19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0.065991916826305</c:v>
                  </c:pt>
                  <c:pt idx="2">
                    <c:v>0.112856319471291</c:v>
                  </c:pt>
                  <c:pt idx="3">
                    <c:v>0.297509328264688</c:v>
                  </c:pt>
                </c:numCache>
              </c:numRef>
            </c:plus>
            <c:minus>
              <c:numRef>
                <c:f>COL16a!$D$16:$D$19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0.065991916826305</c:v>
                  </c:pt>
                  <c:pt idx="2">
                    <c:v>0.112856319471291</c:v>
                  </c:pt>
                  <c:pt idx="3">
                    <c:v>0.297509328264688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COL16a!$A$16:$A$19</c:f>
              <c:strCache>
                <c:ptCount val="4"/>
                <c:pt idx="0">
                  <c:v>S</c:v>
                </c:pt>
                <c:pt idx="1">
                  <c:v>FB</c:v>
                </c:pt>
                <c:pt idx="2">
                  <c:v>F</c:v>
                </c:pt>
                <c:pt idx="3">
                  <c:v>LF</c:v>
                </c:pt>
              </c:strCache>
            </c:strRef>
          </c:cat>
          <c:val>
            <c:numRef>
              <c:f>COL16a!$C$16:$C$19</c:f>
              <c:numCache>
                <c:formatCode>General</c:formatCode>
                <c:ptCount val="4"/>
                <c:pt idx="0">
                  <c:v>1</c:v>
                </c:pt>
                <c:pt idx="1">
                  <c:v>0.646176415318747</c:v>
                </c:pt>
                <c:pt idx="2">
                  <c:v>1.81503831063432</c:v>
                </c:pt>
                <c:pt idx="3">
                  <c:v>14.5707173374717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23599568"/>
        <c:axId val="1423591408"/>
      </c:barChart>
      <c:catAx>
        <c:axId val="142359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altLang="zh-CN" sz="12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1423591408"/>
        <c:crosses val="autoZero"/>
        <c:auto val="1"/>
        <c:lblAlgn val="ctr"/>
        <c:lblOffset val="100"/>
        <c:noMultiLvlLbl val="0"/>
      </c:catAx>
      <c:valAx>
        <c:axId val="1423591408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altLang="zh-CN"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sz="120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Relative Expression</a:t>
                </a:r>
                <a:endParaRPr lang="en-US" sz="120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170624605893191"/>
              <c:y val="0.3138522649110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altLang="zh-CN"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142359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a97dc898-169d-4ae2-b822-10969c370820}"/>
      </c:ext>
    </c:extLst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 altLang="zh-CN" sz="1200" b="0" i="0" u="none" strike="noStrike" kern="1200" baseline="0">
          <a:solidFill>
            <a:schemeClr val="tx1"/>
          </a:solidFill>
          <a:latin typeface="Times New Roman" panose="02020603050405020304" pitchFamily="18" charset="0"/>
          <a:ea typeface="Times New Roman" panose="02020603050405020304" pitchFamily="18" charset="0"/>
          <a:cs typeface="Times New Roman" panose="02020603050405020304" pitchFamily="18" charset="0"/>
          <a:sym typeface="Times New Roman" panose="02020603050405020304" pitchFamily="18" charset="0"/>
        </a:defRPr>
      </a:pPr>
    </a:p>
  </c:txPr>
  <c:externalData r:id="rId1">
    <c:autoUpdate val="0"/>
  </c:externalData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altLang="zh-CN" sz="1600" b="0" i="1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  <a:r>
              <a:rPr lang="en-US" sz="1600" i="1"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JmCOL14</a:t>
            </a:r>
            <a:endParaRPr lang="en-US" sz="1600" i="1"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COL14!$A$16</c:f>
              <c:strCache>
                <c:ptCount val="1"/>
                <c:pt idx="0">
                  <c:v>JmCOL14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elete val="1"/>
          </c:dLbls>
          <c:errBars>
            <c:errBarType val="both"/>
            <c:errValType val="cust"/>
            <c:noEndCap val="0"/>
            <c:plus>
              <c:numRef>
                <c:f>COL14!$D$17:$D$20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0.0730462606122137</c:v>
                  </c:pt>
                  <c:pt idx="2">
                    <c:v>0.349453640994703</c:v>
                  </c:pt>
                  <c:pt idx="3">
                    <c:v>0.0580100004524949</c:v>
                  </c:pt>
                </c:numCache>
              </c:numRef>
            </c:plus>
            <c:minus>
              <c:numRef>
                <c:f>COL14!$D$17:$D$20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0.0730462606122137</c:v>
                  </c:pt>
                  <c:pt idx="2">
                    <c:v>0.349453640994703</c:v>
                  </c:pt>
                  <c:pt idx="3">
                    <c:v>0.0580100004524949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COL14!$A$17:$A$20</c:f>
              <c:strCache>
                <c:ptCount val="4"/>
                <c:pt idx="0">
                  <c:v>S</c:v>
                </c:pt>
                <c:pt idx="1">
                  <c:v>FB</c:v>
                </c:pt>
                <c:pt idx="2">
                  <c:v>F</c:v>
                </c:pt>
                <c:pt idx="3">
                  <c:v>LF</c:v>
                </c:pt>
              </c:strCache>
            </c:strRef>
          </c:cat>
          <c:val>
            <c:numRef>
              <c:f>COL14!$C$17:$C$20</c:f>
              <c:numCache>
                <c:formatCode>General</c:formatCode>
                <c:ptCount val="4"/>
                <c:pt idx="0">
                  <c:v>1</c:v>
                </c:pt>
                <c:pt idx="1">
                  <c:v>0.371130892657262</c:v>
                </c:pt>
                <c:pt idx="2">
                  <c:v>1.404444875738</c:v>
                </c:pt>
                <c:pt idx="3">
                  <c:v>0.613442488626903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6614256"/>
        <c:axId val="1396615216"/>
      </c:barChart>
      <c:catAx>
        <c:axId val="139661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altLang="zh-CN"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1396615216"/>
        <c:crosses val="autoZero"/>
        <c:auto val="1"/>
        <c:lblAlgn val="ctr"/>
        <c:lblOffset val="100"/>
        <c:noMultiLvlLbl val="0"/>
      </c:catAx>
      <c:valAx>
        <c:axId val="1396615216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altLang="zh-CN"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sz="120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Relative Expression</a:t>
                </a:r>
                <a:endParaRPr lang="en-US" sz="120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altLang="zh-CN"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1396614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7db17f87-3007-47ad-89c8-fb2cb70e325d}"/>
      </c:ext>
    </c:extLst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 altLang="zh-CN" sz="1000" b="0" i="0" u="none" strike="noStrike" kern="1200" baseline="0">
          <a:solidFill>
            <a:schemeClr val="tx1"/>
          </a:solidFill>
          <a:latin typeface="Times New Roman" panose="02020603050405020304" pitchFamily="18" charset="0"/>
          <a:ea typeface="Times New Roman" panose="02020603050405020304" pitchFamily="18" charset="0"/>
          <a:cs typeface="Times New Roman" panose="02020603050405020304" pitchFamily="18" charset="0"/>
          <a:sym typeface="Times New Roman" panose="02020603050405020304" pitchFamily="18" charset="0"/>
        </a:defRPr>
      </a:pPr>
    </a:p>
  </c:txPr>
  <c:externalData r:id="rId1">
    <c:autoUpdate val="0"/>
  </c:externalData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altLang="zh-CN" sz="1600" b="0" i="1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  <a:r>
              <a:rPr lang="en-US" altLang="zh-CN" sz="1600" b="0" i="1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rPr>
              <a:t>JmCOL13</a:t>
            </a:r>
            <a:endParaRPr lang="en-US" altLang="zh-CN" sz="1600" b="0" i="1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5567561807471e-17"/>
                  <c:y val="-0.0087330359058428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en-US" altLang="zh-CN" sz="1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/>
                      <a:t>ab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0278922078175929"/>
                  <c:y val="-0.021832589764606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en-US" altLang="zh-CN" sz="1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/>
                      <a:t>b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00278922078175929"/>
                  <c:y val="-0.08296384110550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en-US" altLang="zh-CN" sz="1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/>
                      <a:t>ab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2270247229884e-16"/>
                  <c:y val="-0.11352946677595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/>
                  <a:lstStyle/>
                  <a:p>
                    <a:pPr>
                      <a:defRPr lang="en-US" altLang="zh-CN" sz="1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Times New Roman" panose="02020603050405020304" pitchFamily="18" charset="0"/>
                        <a:cs typeface="Times New Roman" panose="02020603050405020304" pitchFamily="18" charset="0"/>
                        <a:sym typeface="Times New Roman" panose="02020603050405020304" pitchFamily="18" charset="0"/>
                      </a:defRPr>
                    </a:pPr>
                    <a:r>
                      <a:rPr lang="en-US" altLang="zh-CN"/>
                      <a:t>a</a:t>
                    </a:r>
                    <a:endParaRPr lang="en-US" altLang="zh-CN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altLang="zh-CN"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COL13!$D$18:$D$21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0.101394294031877</c:v>
                  </c:pt>
                  <c:pt idx="2">
                    <c:v>0.422287524781831</c:v>
                  </c:pt>
                  <c:pt idx="3">
                    <c:v>0.644815647092</c:v>
                  </c:pt>
                </c:numCache>
              </c:numRef>
            </c:plus>
            <c:minus>
              <c:numRef>
                <c:f>COL13!$D$18:$D$21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0.101394294031877</c:v>
                  </c:pt>
                  <c:pt idx="2">
                    <c:v>0.422287524781831</c:v>
                  </c:pt>
                  <c:pt idx="3">
                    <c:v>0.644815647092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COL13!$A$18:$A$21</c:f>
              <c:strCache>
                <c:ptCount val="4"/>
                <c:pt idx="0">
                  <c:v>S</c:v>
                </c:pt>
                <c:pt idx="1">
                  <c:v>FB</c:v>
                </c:pt>
                <c:pt idx="2">
                  <c:v>F</c:v>
                </c:pt>
                <c:pt idx="3">
                  <c:v>LF</c:v>
                </c:pt>
              </c:strCache>
            </c:strRef>
          </c:cat>
          <c:val>
            <c:numRef>
              <c:f>COL13!$C$18:$C$21</c:f>
              <c:numCache>
                <c:formatCode>General</c:formatCode>
                <c:ptCount val="4"/>
                <c:pt idx="0">
                  <c:v>1</c:v>
                </c:pt>
                <c:pt idx="1">
                  <c:v>0.329876977693222</c:v>
                </c:pt>
                <c:pt idx="2">
                  <c:v>1.85960988522633</c:v>
                </c:pt>
                <c:pt idx="3">
                  <c:v>2.46228882668983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96640176"/>
        <c:axId val="1396636336"/>
      </c:barChart>
      <c:catAx>
        <c:axId val="139664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altLang="zh-CN"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1396636336"/>
        <c:crosses val="autoZero"/>
        <c:auto val="1"/>
        <c:lblAlgn val="ctr"/>
        <c:lblOffset val="100"/>
        <c:noMultiLvlLbl val="0"/>
      </c:catAx>
      <c:valAx>
        <c:axId val="1396636336"/>
        <c:scaling>
          <c:orientation val="minMax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altLang="zh-CN"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sz="120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Relative Expression</a:t>
                </a:r>
                <a:endParaRPr lang="en-US" sz="120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altLang="zh-CN"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139664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36ed5dec-571f-4fdb-8c5c-c6d4c74211fb}"/>
      </c:ext>
    </c:extLst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 altLang="zh-CN" sz="1200" b="0" i="0" u="none" strike="noStrike" kern="1200" baseline="0">
          <a:solidFill>
            <a:schemeClr val="tx1"/>
          </a:solidFill>
          <a:latin typeface="Times New Roman" panose="02020603050405020304" pitchFamily="18" charset="0"/>
          <a:ea typeface="Times New Roman" panose="02020603050405020304" pitchFamily="18" charset="0"/>
          <a:cs typeface="Times New Roman" panose="02020603050405020304" pitchFamily="18" charset="0"/>
          <a:sym typeface="Times New Roman" panose="02020603050405020304" pitchFamily="18" charset="0"/>
        </a:defRPr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6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16</xdr:col>
      <xdr:colOff>296545</xdr:colOff>
      <xdr:row>20</xdr:row>
      <xdr:rowOff>60960</xdr:rowOff>
    </xdr:from>
    <xdr:to>
      <xdr:col>24</xdr:col>
      <xdr:colOff>460667</xdr:colOff>
      <xdr:row>41</xdr:row>
      <xdr:rowOff>96129</xdr:rowOff>
    </xdr:to>
    <xdr:graphicFrame>
      <xdr:nvGraphicFramePr>
        <xdr:cNvPr id="2" name="图表 1"/>
        <xdr:cNvGraphicFramePr/>
      </xdr:nvGraphicFramePr>
      <xdr:xfrm>
        <a:off x="11216005" y="3413760"/>
        <a:ext cx="4552950" cy="35553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325755</xdr:colOff>
      <xdr:row>42</xdr:row>
      <xdr:rowOff>46990</xdr:rowOff>
    </xdr:from>
    <xdr:to>
      <xdr:col>25</xdr:col>
      <xdr:colOff>78105</xdr:colOff>
      <xdr:row>63</xdr:row>
      <xdr:rowOff>104140</xdr:rowOff>
    </xdr:to>
    <xdr:graphicFrame>
      <xdr:nvGraphicFramePr>
        <xdr:cNvPr id="3" name="图表 2"/>
        <xdr:cNvGraphicFramePr/>
      </xdr:nvGraphicFramePr>
      <xdr:xfrm>
        <a:off x="11245215" y="7087870"/>
        <a:ext cx="4690110" cy="35775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173990</xdr:colOff>
      <xdr:row>42</xdr:row>
      <xdr:rowOff>43815</xdr:rowOff>
    </xdr:from>
    <xdr:to>
      <xdr:col>33</xdr:col>
      <xdr:colOff>428625</xdr:colOff>
      <xdr:row>63</xdr:row>
      <xdr:rowOff>143510</xdr:rowOff>
    </xdr:to>
    <xdr:graphicFrame>
      <xdr:nvGraphicFramePr>
        <xdr:cNvPr id="4" name="图表 3"/>
        <xdr:cNvGraphicFramePr/>
      </xdr:nvGraphicFramePr>
      <xdr:xfrm>
        <a:off x="16031210" y="7084695"/>
        <a:ext cx="4643755" cy="36201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533400</xdr:colOff>
      <xdr:row>20</xdr:row>
      <xdr:rowOff>33655</xdr:rowOff>
    </xdr:from>
    <xdr:to>
      <xdr:col>33</xdr:col>
      <xdr:colOff>224155</xdr:colOff>
      <xdr:row>41</xdr:row>
      <xdr:rowOff>128270</xdr:rowOff>
    </xdr:to>
    <xdr:graphicFrame>
      <xdr:nvGraphicFramePr>
        <xdr:cNvPr id="5" name="图表 4"/>
        <xdr:cNvGraphicFramePr/>
      </xdr:nvGraphicFramePr>
      <xdr:xfrm>
        <a:off x="15841980" y="3386455"/>
        <a:ext cx="4628515" cy="36150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334010</xdr:colOff>
      <xdr:row>64</xdr:row>
      <xdr:rowOff>122555</xdr:rowOff>
    </xdr:from>
    <xdr:to>
      <xdr:col>25</xdr:col>
      <xdr:colOff>89535</xdr:colOff>
      <xdr:row>87</xdr:row>
      <xdr:rowOff>57150</xdr:rowOff>
    </xdr:to>
    <xdr:graphicFrame>
      <xdr:nvGraphicFramePr>
        <xdr:cNvPr id="6" name="图表 5"/>
        <xdr:cNvGraphicFramePr/>
      </xdr:nvGraphicFramePr>
      <xdr:xfrm>
        <a:off x="11253470" y="10851515"/>
        <a:ext cx="4693285" cy="37903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135890</xdr:colOff>
      <xdr:row>64</xdr:row>
      <xdr:rowOff>53340</xdr:rowOff>
    </xdr:from>
    <xdr:to>
      <xdr:col>33</xdr:col>
      <xdr:colOff>457200</xdr:colOff>
      <xdr:row>86</xdr:row>
      <xdr:rowOff>124460</xdr:rowOff>
    </xdr:to>
    <xdr:graphicFrame>
      <xdr:nvGraphicFramePr>
        <xdr:cNvPr id="7" name="图表 6"/>
        <xdr:cNvGraphicFramePr/>
      </xdr:nvGraphicFramePr>
      <xdr:xfrm>
        <a:off x="15993110" y="10782300"/>
        <a:ext cx="4710430" cy="3759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447040</xdr:colOff>
      <xdr:row>15</xdr:row>
      <xdr:rowOff>20320</xdr:rowOff>
    </xdr:from>
    <xdr:to>
      <xdr:col>13</xdr:col>
      <xdr:colOff>229235</xdr:colOff>
      <xdr:row>36</xdr:row>
      <xdr:rowOff>56515</xdr:rowOff>
    </xdr:to>
    <xdr:graphicFrame>
      <xdr:nvGraphicFramePr>
        <xdr:cNvPr id="2" name="图表 1"/>
        <xdr:cNvGraphicFramePr/>
      </xdr:nvGraphicFramePr>
      <xdr:xfrm>
        <a:off x="4089400" y="2001520"/>
        <a:ext cx="4719955" cy="29089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290830</xdr:colOff>
      <xdr:row>18</xdr:row>
      <xdr:rowOff>64770</xdr:rowOff>
    </xdr:from>
    <xdr:to>
      <xdr:col>12</xdr:col>
      <xdr:colOff>467293</xdr:colOff>
      <xdr:row>40</xdr:row>
      <xdr:rowOff>60173</xdr:rowOff>
    </xdr:to>
    <xdr:graphicFrame>
      <xdr:nvGraphicFramePr>
        <xdr:cNvPr id="2" name="图表 1"/>
        <xdr:cNvGraphicFramePr/>
      </xdr:nvGraphicFramePr>
      <xdr:xfrm>
        <a:off x="2698750" y="2510790"/>
        <a:ext cx="4565015" cy="2921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0.42512</cdr:x>
      <cdr:y>0.63494</cdr:y>
    </cdr:from>
    <cdr:to>
      <cdr:x>0.48146</cdr:x>
      <cdr:y>0.70704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1945440" y="1890296"/>
          <a:ext cx="257831" cy="214649"/>
        </a:xfrm>
        <a:prstGeom xmlns:a="http://schemas.openxmlformats.org/drawingml/2006/main" prst="rect">
          <a:avLst/>
        </a:prstGeom>
        <a:noFill/>
        <a:ln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 xmlns:a="http://schemas.openxmlformats.org/drawingml/2006/main"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 sz="1200">
              <a:latin typeface="Times New Roman" panose="02020603050405020304" pitchFamily="18" charset="0"/>
              <a:cs typeface="Times New Roman" panose="02020603050405020304" pitchFamily="18" charset="0"/>
            </a:rPr>
            <a:t>c</a:t>
          </a:r>
          <a:endParaRPr lang="zh-CN" alt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0.62998</cdr:x>
      <cdr:y>0.1775</cdr:y>
    </cdr:from>
    <cdr:to>
      <cdr:x>0.68635</cdr:x>
      <cdr:y>0.24328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2882893" y="528439"/>
          <a:ext cx="257960" cy="195836"/>
        </a:xfrm>
        <a:prstGeom xmlns:a="http://schemas.openxmlformats.org/drawingml/2006/main" prst="rect">
          <a:avLst/>
        </a:prstGeom>
        <a:noFill/>
        <a:ln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 xmlns:a="http://schemas.openxmlformats.org/drawingml/2006/main"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 sz="12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endParaRPr lang="zh-CN" alt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0.83062</cdr:x>
      <cdr:y>0.55487</cdr:y>
    </cdr:from>
    <cdr:to>
      <cdr:x>0.90802</cdr:x>
      <cdr:y>0.63259</cdr:y>
    </cdr:to>
    <cdr:sp>
      <cdr:nvSpPr>
        <cdr:cNvPr id="4" name="矩形 3"/>
        <cdr:cNvSpPr/>
      </cdr:nvSpPr>
      <cdr:spPr xmlns:a="http://schemas.openxmlformats.org/drawingml/2006/main">
        <a:xfrm xmlns:a="http://schemas.openxmlformats.org/drawingml/2006/main">
          <a:off x="3801062" y="1651939"/>
          <a:ext cx="354212" cy="231362"/>
        </a:xfrm>
        <a:prstGeom xmlns:a="http://schemas.openxmlformats.org/drawingml/2006/main" prst="rect">
          <a:avLst/>
        </a:prstGeom>
        <a:noFill/>
        <a:ln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 xmlns:a="http://schemas.openxmlformats.org/drawingml/2006/main"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 sz="1200">
              <a:latin typeface="Times New Roman" panose="02020603050405020304" pitchFamily="18" charset="0"/>
              <a:cs typeface="Times New Roman" panose="02020603050405020304" pitchFamily="18" charset="0"/>
            </a:rPr>
            <a:t>bc</a:t>
          </a:r>
          <a:endParaRPr lang="zh-CN" alt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0.20717</cdr:x>
      <cdr:y>0.43266</cdr:y>
    </cdr:from>
    <cdr:to>
      <cdr:x>0.2854</cdr:x>
      <cdr:y>0.51685</cdr:y>
    </cdr:to>
    <cdr:sp>
      <cdr:nvSpPr>
        <cdr:cNvPr id="5" name="矩形 4"/>
        <cdr:cNvSpPr/>
      </cdr:nvSpPr>
      <cdr:spPr xmlns:a="http://schemas.openxmlformats.org/drawingml/2006/main">
        <a:xfrm xmlns:a="http://schemas.openxmlformats.org/drawingml/2006/main">
          <a:off x="948068" y="1288081"/>
          <a:ext cx="357987" cy="250662"/>
        </a:xfrm>
        <a:prstGeom xmlns:a="http://schemas.openxmlformats.org/drawingml/2006/main" prst="rect">
          <a:avLst/>
        </a:prstGeom>
        <a:solidFill>
          <a:schemeClr val="lt1"/>
        </a:solidFill>
        <a:ln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 xmlns:a="http://schemas.openxmlformats.org/drawingml/2006/main"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 sz="1200">
              <a:latin typeface="Times New Roman" panose="02020603050405020304" pitchFamily="18" charset="0"/>
              <a:cs typeface="Times New Roman" panose="02020603050405020304" pitchFamily="18" charset="0"/>
            </a:rPr>
            <a:t>ab</a:t>
          </a:r>
          <a:endParaRPr lang="zh-CN" alt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168812</xdr:colOff>
      <xdr:row>15</xdr:row>
      <xdr:rowOff>118988</xdr:rowOff>
    </xdr:from>
    <xdr:to>
      <xdr:col>14</xdr:col>
      <xdr:colOff>332935</xdr:colOff>
      <xdr:row>37</xdr:row>
      <xdr:rowOff>25204</xdr:rowOff>
    </xdr:to>
    <xdr:graphicFrame>
      <xdr:nvGraphicFramePr>
        <xdr:cNvPr id="2" name="图表 1"/>
        <xdr:cNvGraphicFramePr/>
      </xdr:nvGraphicFramePr>
      <xdr:xfrm>
        <a:off x="4168775" y="2061845"/>
        <a:ext cx="4789805" cy="29083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zoomScale="55" zoomScaleNormal="55" topLeftCell="A54" workbookViewId="0">
      <selection activeCell="M72" sqref="M72:P72"/>
    </sheetView>
  </sheetViews>
  <sheetFormatPr defaultColWidth="9" defaultRowHeight="13.2"/>
  <cols>
    <col min="1" max="2" width="9" style="26"/>
    <col min="3" max="5" width="9" style="26" hidden="1" customWidth="1"/>
    <col min="6" max="6" width="9" style="26"/>
    <col min="7" max="7" width="10.25" style="26" customWidth="1"/>
    <col min="8" max="10" width="14.75" style="26"/>
    <col min="11" max="11" width="16" style="26"/>
    <col min="12" max="12" width="14.75" style="26"/>
    <col min="13" max="14" width="9" style="26"/>
    <col min="15" max="15" width="20" style="26" customWidth="1"/>
    <col min="16" max="16" width="28.875" style="26" customWidth="1"/>
    <col min="17" max="16384" width="9" style="26"/>
  </cols>
  <sheetData>
    <row r="1" spans="1:10">
      <c r="A1" s="27" t="s">
        <v>0</v>
      </c>
      <c r="B1" s="27" t="s">
        <v>1</v>
      </c>
      <c r="C1" s="27" t="s">
        <v>2</v>
      </c>
      <c r="D1" s="27" t="s">
        <v>2</v>
      </c>
      <c r="E1" s="27" t="s">
        <v>2</v>
      </c>
      <c r="F1" s="27" t="s">
        <v>2</v>
      </c>
      <c r="G1" s="27" t="s">
        <v>2</v>
      </c>
      <c r="H1" s="27" t="s">
        <v>2</v>
      </c>
      <c r="I1" s="27" t="s">
        <v>2</v>
      </c>
      <c r="J1" s="27" t="s">
        <v>2</v>
      </c>
    </row>
    <row r="2" spans="1:10">
      <c r="A2" s="27" t="s">
        <v>3</v>
      </c>
      <c r="B2" s="27" t="s">
        <v>4</v>
      </c>
      <c r="C2" s="27" t="s">
        <v>5</v>
      </c>
      <c r="D2" s="27" t="s">
        <v>2</v>
      </c>
      <c r="E2" s="27" t="s">
        <v>2</v>
      </c>
      <c r="F2" s="27" t="s">
        <v>2</v>
      </c>
      <c r="G2" s="27" t="s">
        <v>2</v>
      </c>
      <c r="H2" s="27" t="s">
        <v>2</v>
      </c>
      <c r="I2" s="27" t="s">
        <v>2</v>
      </c>
      <c r="J2" s="27" t="s">
        <v>2</v>
      </c>
    </row>
    <row r="3" spans="1:10">
      <c r="A3" s="27" t="s">
        <v>6</v>
      </c>
      <c r="B3" s="27" t="s">
        <v>7</v>
      </c>
      <c r="C3" s="27" t="s">
        <v>8</v>
      </c>
      <c r="D3" s="27" t="s">
        <v>2</v>
      </c>
      <c r="E3" s="27" t="s">
        <v>2</v>
      </c>
      <c r="F3" s="27" t="s">
        <v>2</v>
      </c>
      <c r="G3" s="27" t="s">
        <v>2</v>
      </c>
      <c r="H3" s="27" t="s">
        <v>2</v>
      </c>
      <c r="I3" s="27" t="s">
        <v>2</v>
      </c>
      <c r="J3" s="27" t="s">
        <v>2</v>
      </c>
    </row>
    <row r="4" spans="1:10">
      <c r="A4" s="27" t="s">
        <v>9</v>
      </c>
      <c r="B4" s="27" t="s">
        <v>10</v>
      </c>
      <c r="C4" s="27" t="s">
        <v>2</v>
      </c>
      <c r="D4" s="27" t="s">
        <v>2</v>
      </c>
      <c r="E4" s="27" t="s">
        <v>2</v>
      </c>
      <c r="F4" s="27" t="s">
        <v>2</v>
      </c>
      <c r="G4" s="27" t="s">
        <v>2</v>
      </c>
      <c r="H4" s="27" t="s">
        <v>2</v>
      </c>
      <c r="I4" s="27" t="s">
        <v>2</v>
      </c>
      <c r="J4" s="27" t="s">
        <v>2</v>
      </c>
    </row>
    <row r="5" spans="1:10">
      <c r="A5" s="27" t="s">
        <v>11</v>
      </c>
      <c r="B5" s="27" t="s">
        <v>2</v>
      </c>
      <c r="C5" s="27" t="s">
        <v>2</v>
      </c>
      <c r="D5" s="27" t="s">
        <v>2</v>
      </c>
      <c r="E5" s="27" t="s">
        <v>2</v>
      </c>
      <c r="F5" s="27" t="s">
        <v>2</v>
      </c>
      <c r="G5" s="27" t="s">
        <v>2</v>
      </c>
      <c r="H5" s="27" t="s">
        <v>2</v>
      </c>
      <c r="I5" s="27" t="s">
        <v>2</v>
      </c>
      <c r="J5" s="27" t="s">
        <v>2</v>
      </c>
    </row>
    <row r="6" spans="1:10">
      <c r="A6" s="27" t="s">
        <v>12</v>
      </c>
      <c r="B6" s="27" t="s">
        <v>13</v>
      </c>
      <c r="C6" s="27" t="s">
        <v>14</v>
      </c>
      <c r="D6" s="27" t="s">
        <v>15</v>
      </c>
      <c r="E6" s="27" t="s">
        <v>16</v>
      </c>
      <c r="F6" s="27" t="s">
        <v>17</v>
      </c>
      <c r="G6" s="27" t="s">
        <v>18</v>
      </c>
      <c r="H6" s="27" t="s">
        <v>2</v>
      </c>
      <c r="I6" s="27" t="s">
        <v>2</v>
      </c>
      <c r="J6" s="27" t="s">
        <v>2</v>
      </c>
    </row>
    <row r="7" spans="1:10">
      <c r="A7" s="27" t="s">
        <v>2</v>
      </c>
      <c r="B7" s="28">
        <v>1</v>
      </c>
      <c r="C7" s="27" t="s">
        <v>19</v>
      </c>
      <c r="D7" s="27" t="s">
        <v>20</v>
      </c>
      <c r="E7" s="28">
        <v>5</v>
      </c>
      <c r="F7" s="27" t="s">
        <v>21</v>
      </c>
      <c r="G7" s="27" t="s">
        <v>2</v>
      </c>
      <c r="H7" s="27" t="s">
        <v>2</v>
      </c>
      <c r="I7" s="27" t="s">
        <v>2</v>
      </c>
      <c r="J7" s="27" t="s">
        <v>2</v>
      </c>
    </row>
    <row r="8" spans="1:10">
      <c r="A8" s="27" t="s">
        <v>2</v>
      </c>
      <c r="B8" s="28">
        <v>2</v>
      </c>
      <c r="C8" s="27" t="s">
        <v>22</v>
      </c>
      <c r="D8" s="27" t="s">
        <v>23</v>
      </c>
      <c r="E8" s="28">
        <v>5</v>
      </c>
      <c r="F8" s="27" t="s">
        <v>2</v>
      </c>
      <c r="G8" s="27" t="s">
        <v>2</v>
      </c>
      <c r="H8" s="27" t="s">
        <v>2</v>
      </c>
      <c r="I8" s="27" t="s">
        <v>2</v>
      </c>
      <c r="J8" s="27" t="s">
        <v>2</v>
      </c>
    </row>
    <row r="9" spans="1:10">
      <c r="A9" s="27" t="s">
        <v>2</v>
      </c>
      <c r="B9" s="28">
        <v>3</v>
      </c>
      <c r="C9" s="27" t="s">
        <v>24</v>
      </c>
      <c r="D9" s="27" t="s">
        <v>25</v>
      </c>
      <c r="E9" s="28">
        <v>5</v>
      </c>
      <c r="F9" s="27" t="s">
        <v>2</v>
      </c>
      <c r="G9" s="27" t="s">
        <v>2</v>
      </c>
      <c r="H9" s="27" t="s">
        <v>2</v>
      </c>
      <c r="I9" s="27" t="s">
        <v>2</v>
      </c>
      <c r="J9" s="27" t="s">
        <v>2</v>
      </c>
    </row>
    <row r="10" spans="1:10">
      <c r="A10" s="27" t="s">
        <v>2</v>
      </c>
      <c r="B10" s="28">
        <v>4</v>
      </c>
      <c r="C10" s="27" t="s">
        <v>26</v>
      </c>
      <c r="D10" s="27" t="s">
        <v>27</v>
      </c>
      <c r="E10" s="28">
        <v>5</v>
      </c>
      <c r="F10" s="27" t="s">
        <v>2</v>
      </c>
      <c r="G10" s="27" t="s">
        <v>2</v>
      </c>
      <c r="H10" s="27" t="s">
        <v>2</v>
      </c>
      <c r="I10" s="27" t="s">
        <v>2</v>
      </c>
      <c r="J10" s="27" t="s">
        <v>2</v>
      </c>
    </row>
    <row r="11" spans="1:10">
      <c r="A11" s="27" t="s">
        <v>2</v>
      </c>
      <c r="B11" s="28">
        <v>5</v>
      </c>
      <c r="C11" s="27" t="s">
        <v>28</v>
      </c>
      <c r="D11" s="27" t="s">
        <v>29</v>
      </c>
      <c r="E11" s="28">
        <v>5</v>
      </c>
      <c r="F11" s="27" t="s">
        <v>2</v>
      </c>
      <c r="G11" s="27" t="s">
        <v>2</v>
      </c>
      <c r="H11" s="27" t="s">
        <v>2</v>
      </c>
      <c r="I11" s="27" t="s">
        <v>2</v>
      </c>
      <c r="J11" s="27" t="s">
        <v>2</v>
      </c>
    </row>
    <row r="12" spans="1:10">
      <c r="A12" s="27" t="s">
        <v>2</v>
      </c>
      <c r="B12" s="28">
        <v>6</v>
      </c>
      <c r="C12" s="27" t="s">
        <v>30</v>
      </c>
      <c r="D12" s="27" t="s">
        <v>31</v>
      </c>
      <c r="E12" s="28">
        <v>5</v>
      </c>
      <c r="F12" s="27" t="s">
        <v>2</v>
      </c>
      <c r="G12" s="27" t="s">
        <v>2</v>
      </c>
      <c r="H12" s="27" t="s">
        <v>2</v>
      </c>
      <c r="I12" s="27" t="s">
        <v>2</v>
      </c>
      <c r="J12" s="27" t="s">
        <v>2</v>
      </c>
    </row>
    <row r="13" spans="1:10">
      <c r="A13" s="27" t="s">
        <v>32</v>
      </c>
      <c r="B13" s="27" t="s">
        <v>33</v>
      </c>
      <c r="C13" s="27" t="s">
        <v>2</v>
      </c>
      <c r="D13" s="27" t="s">
        <v>2</v>
      </c>
      <c r="E13" s="27" t="s">
        <v>2</v>
      </c>
      <c r="F13" s="27" t="s">
        <v>2</v>
      </c>
      <c r="G13" s="27" t="s">
        <v>2</v>
      </c>
      <c r="H13" s="27" t="s">
        <v>2</v>
      </c>
      <c r="I13" s="27" t="s">
        <v>2</v>
      </c>
      <c r="J13" s="27" t="s">
        <v>2</v>
      </c>
    </row>
    <row r="14" spans="1:10">
      <c r="A14" s="27" t="s">
        <v>34</v>
      </c>
      <c r="B14" s="27" t="s">
        <v>35</v>
      </c>
      <c r="C14" s="27" t="s">
        <v>36</v>
      </c>
      <c r="D14" s="27" t="s">
        <v>37</v>
      </c>
      <c r="E14" s="27" t="s">
        <v>38</v>
      </c>
      <c r="F14" s="27" t="s">
        <v>39</v>
      </c>
      <c r="G14" s="27" t="s">
        <v>40</v>
      </c>
      <c r="H14" s="27" t="s">
        <v>41</v>
      </c>
      <c r="I14" s="27" t="s">
        <v>42</v>
      </c>
      <c r="J14" s="27" t="s">
        <v>43</v>
      </c>
    </row>
    <row r="15" spans="1:10">
      <c r="A15" s="27" t="s">
        <v>2</v>
      </c>
      <c r="B15" s="28">
        <v>1</v>
      </c>
      <c r="C15" s="27" t="s">
        <v>2</v>
      </c>
      <c r="D15" s="28">
        <v>95</v>
      </c>
      <c r="E15" s="27" t="s">
        <v>44</v>
      </c>
      <c r="F15" s="28">
        <v>0</v>
      </c>
      <c r="G15" s="28">
        <v>0</v>
      </c>
      <c r="H15" s="28">
        <v>0</v>
      </c>
      <c r="I15" s="28">
        <v>0</v>
      </c>
      <c r="J15" s="28">
        <v>8</v>
      </c>
    </row>
    <row r="16" spans="1:10">
      <c r="A16" s="27" t="s">
        <v>2</v>
      </c>
      <c r="B16" s="28">
        <v>2</v>
      </c>
      <c r="C16" s="27" t="s">
        <v>2</v>
      </c>
      <c r="D16" s="28">
        <v>95</v>
      </c>
      <c r="E16" s="27" t="s">
        <v>45</v>
      </c>
      <c r="F16" s="28">
        <v>0</v>
      </c>
      <c r="G16" s="28">
        <v>0</v>
      </c>
      <c r="H16" s="28">
        <v>0</v>
      </c>
      <c r="I16" s="28">
        <v>0</v>
      </c>
      <c r="J16" s="28">
        <v>8</v>
      </c>
    </row>
    <row r="17" spans="1:10">
      <c r="A17" s="27" t="s">
        <v>2</v>
      </c>
      <c r="B17" s="28">
        <v>3</v>
      </c>
      <c r="C17" s="27" t="s">
        <v>2</v>
      </c>
      <c r="D17" s="28">
        <v>55</v>
      </c>
      <c r="E17" s="27" t="s">
        <v>45</v>
      </c>
      <c r="F17" s="28">
        <v>0</v>
      </c>
      <c r="G17" s="28">
        <v>0</v>
      </c>
      <c r="H17" s="28">
        <v>0</v>
      </c>
      <c r="I17" s="28">
        <v>0</v>
      </c>
      <c r="J17" s="28">
        <v>6</v>
      </c>
    </row>
    <row r="18" spans="1:10">
      <c r="A18" s="27" t="s">
        <v>2</v>
      </c>
      <c r="B18" s="28">
        <v>4</v>
      </c>
      <c r="C18" s="27" t="s">
        <v>21</v>
      </c>
      <c r="D18" s="28">
        <v>72</v>
      </c>
      <c r="E18" s="27" t="s">
        <v>44</v>
      </c>
      <c r="F18" s="28">
        <v>2</v>
      </c>
      <c r="G18" s="28">
        <v>40</v>
      </c>
      <c r="H18" s="28">
        <v>0</v>
      </c>
      <c r="I18" s="28">
        <v>0</v>
      </c>
      <c r="J18" s="28">
        <v>6</v>
      </c>
    </row>
    <row r="19" spans="1:10">
      <c r="A19" s="27" t="s">
        <v>2</v>
      </c>
      <c r="B19" s="28">
        <v>5</v>
      </c>
      <c r="C19" s="27" t="s">
        <v>21</v>
      </c>
      <c r="D19" s="28">
        <v>60</v>
      </c>
      <c r="E19" s="27" t="s">
        <v>46</v>
      </c>
      <c r="F19" s="28">
        <v>5</v>
      </c>
      <c r="G19" s="28">
        <v>35</v>
      </c>
      <c r="H19" s="28">
        <v>1</v>
      </c>
      <c r="I19" s="28">
        <v>0</v>
      </c>
      <c r="J19" s="28">
        <v>5</v>
      </c>
    </row>
    <row r="20" spans="1:10">
      <c r="A20" s="27" t="s">
        <v>47</v>
      </c>
      <c r="B20" s="27" t="s">
        <v>48</v>
      </c>
      <c r="C20" s="27" t="s">
        <v>2</v>
      </c>
      <c r="D20" s="27" t="s">
        <v>2</v>
      </c>
      <c r="E20" s="27" t="s">
        <v>2</v>
      </c>
      <c r="F20" s="27" t="s">
        <v>2</v>
      </c>
      <c r="G20" s="27" t="s">
        <v>2</v>
      </c>
      <c r="H20" s="27" t="s">
        <v>2</v>
      </c>
      <c r="I20" s="27" t="s">
        <v>2</v>
      </c>
      <c r="J20" s="27" t="s">
        <v>2</v>
      </c>
    </row>
    <row r="21" spans="1:10">
      <c r="A21" s="27" t="s">
        <v>49</v>
      </c>
      <c r="B21" s="28">
        <v>3</v>
      </c>
      <c r="C21" s="27" t="s">
        <v>2</v>
      </c>
      <c r="D21" s="27" t="s">
        <v>2</v>
      </c>
      <c r="E21" s="27" t="s">
        <v>2</v>
      </c>
      <c r="F21" s="27" t="s">
        <v>2</v>
      </c>
      <c r="G21" s="27" t="s">
        <v>2</v>
      </c>
      <c r="H21" s="27" t="s">
        <v>2</v>
      </c>
      <c r="I21" s="27" t="s">
        <v>2</v>
      </c>
      <c r="J21" s="27" t="s">
        <v>2</v>
      </c>
    </row>
    <row r="22" spans="1:10">
      <c r="A22" s="27" t="s">
        <v>50</v>
      </c>
      <c r="B22" s="27" t="s">
        <v>2</v>
      </c>
      <c r="C22" s="27" t="s">
        <v>2</v>
      </c>
      <c r="D22" s="27" t="s">
        <v>2</v>
      </c>
      <c r="E22" s="27" t="s">
        <v>2</v>
      </c>
      <c r="F22" s="27" t="s">
        <v>2</v>
      </c>
      <c r="G22" s="27" t="s">
        <v>2</v>
      </c>
      <c r="H22" s="27" t="s">
        <v>2</v>
      </c>
      <c r="I22" s="27" t="s">
        <v>2</v>
      </c>
      <c r="J22" s="27" t="s">
        <v>2</v>
      </c>
    </row>
    <row r="23" spans="1:10">
      <c r="A23" s="27" t="s">
        <v>2</v>
      </c>
      <c r="B23" s="27" t="s">
        <v>2</v>
      </c>
      <c r="C23" s="27" t="s">
        <v>2</v>
      </c>
      <c r="D23" s="27" t="s">
        <v>2</v>
      </c>
      <c r="E23" s="27" t="s">
        <v>2</v>
      </c>
      <c r="F23" s="27" t="s">
        <v>2</v>
      </c>
      <c r="G23" s="27" t="s">
        <v>2</v>
      </c>
      <c r="H23" s="27" t="s">
        <v>2</v>
      </c>
      <c r="I23" s="27" t="s">
        <v>2</v>
      </c>
      <c r="J23" s="27" t="s">
        <v>2</v>
      </c>
    </row>
    <row r="24" spans="1:16">
      <c r="A24" s="28"/>
      <c r="B24" s="27" t="s">
        <v>51</v>
      </c>
      <c r="C24" s="29" t="s">
        <v>52</v>
      </c>
      <c r="D24" s="29" t="s">
        <v>53</v>
      </c>
      <c r="E24" s="29" t="s">
        <v>54</v>
      </c>
      <c r="F24" s="27" t="s">
        <v>55</v>
      </c>
      <c r="G24" s="27" t="s">
        <v>56</v>
      </c>
      <c r="H24" s="27" t="s">
        <v>57</v>
      </c>
      <c r="I24" s="27" t="s">
        <v>58</v>
      </c>
      <c r="J24" s="27" t="s">
        <v>59</v>
      </c>
      <c r="K24" s="33" t="s">
        <v>60</v>
      </c>
      <c r="M24" s="34" t="s">
        <v>61</v>
      </c>
      <c r="N24" s="35">
        <v>9</v>
      </c>
      <c r="O24" s="34" t="s">
        <v>62</v>
      </c>
      <c r="P24" s="34" t="s">
        <v>63</v>
      </c>
    </row>
    <row r="25" spans="1:16">
      <c r="A25" s="30" t="s">
        <v>64</v>
      </c>
      <c r="B25" s="30" t="s">
        <v>65</v>
      </c>
      <c r="C25" s="31" t="s">
        <v>66</v>
      </c>
      <c r="D25" s="30" t="s">
        <v>20</v>
      </c>
      <c r="E25" s="30" t="s">
        <v>2</v>
      </c>
      <c r="F25" s="30">
        <v>26.04</v>
      </c>
      <c r="G25" s="30">
        <v>26.03</v>
      </c>
      <c r="H25" s="30">
        <f>AVERAGE(F25:F27)</f>
        <v>26.03</v>
      </c>
      <c r="I25" s="30">
        <v>22.335</v>
      </c>
      <c r="J25" s="30">
        <f>H25-I25</f>
        <v>3.695</v>
      </c>
      <c r="K25" s="30">
        <v>0</v>
      </c>
      <c r="L25" s="26">
        <f>2^-K25</f>
        <v>1</v>
      </c>
      <c r="M25" s="36" t="s">
        <v>67</v>
      </c>
      <c r="N25" s="34" t="s">
        <v>68</v>
      </c>
      <c r="O25" s="35">
        <v>1</v>
      </c>
      <c r="P25" s="37">
        <v>0</v>
      </c>
    </row>
    <row r="26" spans="1:16">
      <c r="A26" s="30" t="s">
        <v>69</v>
      </c>
      <c r="B26" s="30" t="s">
        <v>65</v>
      </c>
      <c r="C26" s="31" t="s">
        <v>66</v>
      </c>
      <c r="D26" s="30" t="s">
        <v>20</v>
      </c>
      <c r="E26" s="30" t="s">
        <v>2</v>
      </c>
      <c r="F26" s="30">
        <v>25.27</v>
      </c>
      <c r="G26" s="30">
        <v>26.03</v>
      </c>
      <c r="H26" s="30" t="s">
        <v>2</v>
      </c>
      <c r="I26" s="30" t="s">
        <v>2</v>
      </c>
      <c r="J26" s="30"/>
      <c r="M26" s="36" t="s">
        <v>70</v>
      </c>
      <c r="N26" s="34" t="s">
        <v>71</v>
      </c>
      <c r="O26" s="35">
        <v>0.356012548899268</v>
      </c>
      <c r="P26" s="38">
        <v>0.03439</v>
      </c>
    </row>
    <row r="27" spans="1:16">
      <c r="A27" s="30" t="s">
        <v>72</v>
      </c>
      <c r="B27" s="30" t="s">
        <v>65</v>
      </c>
      <c r="C27" s="31" t="s">
        <v>66</v>
      </c>
      <c r="D27" s="30" t="s">
        <v>20</v>
      </c>
      <c r="E27" s="30" t="s">
        <v>2</v>
      </c>
      <c r="F27" s="30">
        <v>26.78</v>
      </c>
      <c r="G27" s="30">
        <v>26.03</v>
      </c>
      <c r="H27" s="30" t="s">
        <v>2</v>
      </c>
      <c r="I27" s="30" t="s">
        <v>2</v>
      </c>
      <c r="J27" s="30"/>
      <c r="M27" s="36" t="s">
        <v>73</v>
      </c>
      <c r="N27" s="34" t="s">
        <v>74</v>
      </c>
      <c r="O27" s="35">
        <v>0.61913818018872</v>
      </c>
      <c r="P27" s="38">
        <v>0.01735</v>
      </c>
    </row>
    <row r="28" spans="1:16">
      <c r="A28" s="30" t="s">
        <v>75</v>
      </c>
      <c r="B28" s="30" t="s">
        <v>76</v>
      </c>
      <c r="C28" s="31" t="s">
        <v>66</v>
      </c>
      <c r="D28" s="30" t="s">
        <v>20</v>
      </c>
      <c r="E28" s="30" t="s">
        <v>2</v>
      </c>
      <c r="F28" s="30">
        <v>28.57</v>
      </c>
      <c r="G28" s="30">
        <v>28.57</v>
      </c>
      <c r="H28" s="30">
        <v>28.57</v>
      </c>
      <c r="I28" s="30">
        <v>23.385</v>
      </c>
      <c r="J28" s="30">
        <f>H28-I28</f>
        <v>5.185</v>
      </c>
      <c r="K28" s="26">
        <f>J28-J25</f>
        <v>1.49</v>
      </c>
      <c r="L28" s="26">
        <f>2^-K28</f>
        <v>0.356012548899268</v>
      </c>
      <c r="M28" s="36" t="s">
        <v>77</v>
      </c>
      <c r="N28" s="34" t="s">
        <v>78</v>
      </c>
      <c r="O28" s="35">
        <v>0.294226684304692</v>
      </c>
      <c r="P28" s="38">
        <v>0.01791</v>
      </c>
    </row>
    <row r="29" spans="1:10">
      <c r="A29" s="30" t="s">
        <v>79</v>
      </c>
      <c r="B29" s="30" t="s">
        <v>76</v>
      </c>
      <c r="C29" s="31" t="s">
        <v>66</v>
      </c>
      <c r="D29" s="30" t="s">
        <v>20</v>
      </c>
      <c r="E29" s="30" t="s">
        <v>2</v>
      </c>
      <c r="F29" s="30">
        <v>28.81</v>
      </c>
      <c r="G29" s="30">
        <v>28.57</v>
      </c>
      <c r="I29" s="30" t="s">
        <v>2</v>
      </c>
      <c r="J29" s="30"/>
    </row>
    <row r="30" spans="1:10">
      <c r="A30" s="30" t="s">
        <v>80</v>
      </c>
      <c r="B30" s="30" t="s">
        <v>76</v>
      </c>
      <c r="C30" s="31" t="s">
        <v>66</v>
      </c>
      <c r="D30" s="30" t="s">
        <v>20</v>
      </c>
      <c r="E30" s="30" t="s">
        <v>2</v>
      </c>
      <c r="F30" s="30">
        <v>28.33</v>
      </c>
      <c r="G30" s="30">
        <v>28.57</v>
      </c>
      <c r="H30" s="30" t="s">
        <v>2</v>
      </c>
      <c r="I30" s="30" t="s">
        <v>2</v>
      </c>
      <c r="J30" s="30"/>
    </row>
    <row r="31" spans="1:12">
      <c r="A31" s="30" t="s">
        <v>81</v>
      </c>
      <c r="B31" s="30" t="s">
        <v>82</v>
      </c>
      <c r="C31" s="31" t="s">
        <v>66</v>
      </c>
      <c r="D31" s="30" t="s">
        <v>20</v>
      </c>
      <c r="E31" s="30" t="s">
        <v>2</v>
      </c>
      <c r="F31" s="30">
        <v>28.81</v>
      </c>
      <c r="G31" s="30">
        <v>28.94</v>
      </c>
      <c r="H31" s="30">
        <f>AVERAGE(F31:F32)</f>
        <v>28.74</v>
      </c>
      <c r="I31" s="30">
        <v>24.3533333333333</v>
      </c>
      <c r="J31" s="30">
        <f>H31-I31</f>
        <v>4.3866666666667</v>
      </c>
      <c r="K31" s="26">
        <f>J31-J25</f>
        <v>0.691666666666702</v>
      </c>
      <c r="L31" s="26">
        <f>2^-K31</f>
        <v>0.619138180188705</v>
      </c>
    </row>
    <row r="32" spans="1:10">
      <c r="A32" s="30" t="s">
        <v>83</v>
      </c>
      <c r="B32" s="30" t="s">
        <v>82</v>
      </c>
      <c r="C32" s="31" t="s">
        <v>66</v>
      </c>
      <c r="D32" s="30" t="s">
        <v>20</v>
      </c>
      <c r="E32" s="30" t="s">
        <v>2</v>
      </c>
      <c r="F32" s="30">
        <v>28.67</v>
      </c>
      <c r="G32" s="30">
        <v>28.94</v>
      </c>
      <c r="H32" s="30" t="s">
        <v>2</v>
      </c>
      <c r="I32" s="30" t="s">
        <v>2</v>
      </c>
      <c r="J32" s="30"/>
    </row>
    <row r="33" spans="1:10">
      <c r="A33" s="30" t="s">
        <v>84</v>
      </c>
      <c r="B33" s="30" t="s">
        <v>82</v>
      </c>
      <c r="C33" s="31" t="s">
        <v>66</v>
      </c>
      <c r="D33" s="30" t="s">
        <v>20</v>
      </c>
      <c r="E33" s="30" t="s">
        <v>2</v>
      </c>
      <c r="F33" s="30">
        <v>29.35</v>
      </c>
      <c r="G33" s="30">
        <v>28.94</v>
      </c>
      <c r="H33" s="30" t="s">
        <v>2</v>
      </c>
      <c r="I33" s="30" t="s">
        <v>2</v>
      </c>
      <c r="J33" s="30"/>
    </row>
    <row r="34" spans="1:12">
      <c r="A34" s="30" t="s">
        <v>85</v>
      </c>
      <c r="B34" s="30" t="s">
        <v>86</v>
      </c>
      <c r="C34" s="31" t="s">
        <v>66</v>
      </c>
      <c r="D34" s="30" t="s">
        <v>20</v>
      </c>
      <c r="E34" s="30" t="s">
        <v>2</v>
      </c>
      <c r="F34" s="30">
        <v>23.25</v>
      </c>
      <c r="G34" s="30">
        <v>23.12</v>
      </c>
      <c r="H34" s="30">
        <f>AVERAGE(F34:F35)</f>
        <v>23.275</v>
      </c>
      <c r="I34" s="30">
        <v>17.815</v>
      </c>
      <c r="J34" s="30">
        <f>H34-I34</f>
        <v>5.46</v>
      </c>
      <c r="K34" s="26">
        <f>J34-J25</f>
        <v>1.765</v>
      </c>
      <c r="L34" s="26">
        <f>2^-K34</f>
        <v>0.294226684304692</v>
      </c>
    </row>
    <row r="35" spans="1:10">
      <c r="A35" s="30" t="s">
        <v>87</v>
      </c>
      <c r="B35" s="30" t="s">
        <v>86</v>
      </c>
      <c r="C35" s="31" t="s">
        <v>66</v>
      </c>
      <c r="D35" s="30" t="s">
        <v>20</v>
      </c>
      <c r="E35" s="30" t="s">
        <v>2</v>
      </c>
      <c r="F35" s="30">
        <v>23.3</v>
      </c>
      <c r="G35" s="30">
        <v>23.12</v>
      </c>
      <c r="H35" s="30" t="s">
        <v>2</v>
      </c>
      <c r="I35" s="30" t="s">
        <v>2</v>
      </c>
      <c r="J35" s="30"/>
    </row>
    <row r="36" spans="1:16">
      <c r="A36" s="30" t="s">
        <v>88</v>
      </c>
      <c r="B36" s="30" t="s">
        <v>86</v>
      </c>
      <c r="C36" s="31" t="s">
        <v>66</v>
      </c>
      <c r="D36" s="30" t="s">
        <v>20</v>
      </c>
      <c r="E36" s="30" t="s">
        <v>2</v>
      </c>
      <c r="F36" s="30">
        <v>22.82</v>
      </c>
      <c r="G36" s="30">
        <v>23.12</v>
      </c>
      <c r="H36" s="30" t="s">
        <v>2</v>
      </c>
      <c r="I36" s="30" t="s">
        <v>2</v>
      </c>
      <c r="J36" s="30"/>
      <c r="M36" s="39" t="s">
        <v>89</v>
      </c>
      <c r="N36" s="40"/>
      <c r="O36" s="41" t="s">
        <v>62</v>
      </c>
      <c r="P36" s="41" t="s">
        <v>63</v>
      </c>
    </row>
    <row r="37" spans="1:17">
      <c r="A37" s="30" t="s">
        <v>90</v>
      </c>
      <c r="B37" s="30" t="s">
        <v>91</v>
      </c>
      <c r="C37" s="31" t="s">
        <v>66</v>
      </c>
      <c r="D37" s="30" t="s">
        <v>20</v>
      </c>
      <c r="E37" s="30" t="s">
        <v>2</v>
      </c>
      <c r="F37" s="30">
        <v>28.96</v>
      </c>
      <c r="G37" s="30">
        <v>28.75</v>
      </c>
      <c r="H37" s="30">
        <f>AVERAGE(F37:F39)</f>
        <v>28.7533333333333</v>
      </c>
      <c r="I37" s="30">
        <v>22.335</v>
      </c>
      <c r="J37" s="30">
        <f>H37-I37</f>
        <v>6.41833333333333</v>
      </c>
      <c r="K37" s="30">
        <v>0</v>
      </c>
      <c r="L37" s="26">
        <f>2^-K37</f>
        <v>1</v>
      </c>
      <c r="M37" s="42" t="s">
        <v>67</v>
      </c>
      <c r="N37" s="41" t="s">
        <v>68</v>
      </c>
      <c r="O37" s="40">
        <v>1</v>
      </c>
      <c r="P37" s="43">
        <v>0</v>
      </c>
      <c r="Q37" s="58"/>
    </row>
    <row r="38" spans="1:17">
      <c r="A38" s="30" t="s">
        <v>92</v>
      </c>
      <c r="B38" s="30" t="s">
        <v>91</v>
      </c>
      <c r="C38" s="31" t="s">
        <v>66</v>
      </c>
      <c r="D38" s="30" t="s">
        <v>20</v>
      </c>
      <c r="E38" s="30" t="s">
        <v>2</v>
      </c>
      <c r="F38" s="30">
        <v>28.42</v>
      </c>
      <c r="G38" s="30">
        <v>28.75</v>
      </c>
      <c r="H38" s="30" t="s">
        <v>2</v>
      </c>
      <c r="I38" s="30" t="s">
        <v>2</v>
      </c>
      <c r="J38" s="30"/>
      <c r="M38" s="42" t="s">
        <v>70</v>
      </c>
      <c r="N38" s="41" t="s">
        <v>71</v>
      </c>
      <c r="O38" s="40">
        <v>0.0354845134084648</v>
      </c>
      <c r="P38" s="44">
        <v>0.00329</v>
      </c>
      <c r="Q38" s="58"/>
    </row>
    <row r="39" spans="1:17">
      <c r="A39" s="30" t="s">
        <v>93</v>
      </c>
      <c r="B39" s="30" t="s">
        <v>91</v>
      </c>
      <c r="C39" s="31" t="s">
        <v>66</v>
      </c>
      <c r="D39" s="30" t="s">
        <v>20</v>
      </c>
      <c r="E39" s="30" t="s">
        <v>2</v>
      </c>
      <c r="F39" s="30">
        <v>28.88</v>
      </c>
      <c r="G39" s="30">
        <v>28.75</v>
      </c>
      <c r="H39" s="30" t="s">
        <v>2</v>
      </c>
      <c r="I39" s="30" t="s">
        <v>2</v>
      </c>
      <c r="J39" s="30"/>
      <c r="M39" s="42" t="s">
        <v>73</v>
      </c>
      <c r="N39" s="41" t="s">
        <v>74</v>
      </c>
      <c r="O39" s="40">
        <v>0.361399562959903</v>
      </c>
      <c r="P39" s="44">
        <v>0.01169</v>
      </c>
      <c r="Q39" s="58"/>
    </row>
    <row r="40" spans="1:17">
      <c r="A40" s="30" t="s">
        <v>94</v>
      </c>
      <c r="B40" s="30" t="s">
        <v>95</v>
      </c>
      <c r="C40" s="31" t="s">
        <v>66</v>
      </c>
      <c r="D40" s="30" t="s">
        <v>20</v>
      </c>
      <c r="E40" s="30" t="s">
        <v>2</v>
      </c>
      <c r="F40" s="30">
        <v>34.62</v>
      </c>
      <c r="G40" s="30">
        <v>34.62</v>
      </c>
      <c r="H40" s="30">
        <f>AVERAGE(F41:F42)</f>
        <v>34.62</v>
      </c>
      <c r="I40" s="30">
        <v>23.385</v>
      </c>
      <c r="J40" s="30">
        <f>H40-I40</f>
        <v>11.235</v>
      </c>
      <c r="K40" s="26">
        <f>J40-J37</f>
        <v>4.81666666666667</v>
      </c>
      <c r="L40" s="26">
        <f>2^-K40</f>
        <v>0.0354845134084648</v>
      </c>
      <c r="M40" s="42" t="s">
        <v>77</v>
      </c>
      <c r="N40" s="41" t="s">
        <v>78</v>
      </c>
      <c r="O40" s="40">
        <v>2.17096028415451</v>
      </c>
      <c r="P40" s="44">
        <v>0.25733</v>
      </c>
      <c r="Q40" s="58"/>
    </row>
    <row r="41" spans="1:13">
      <c r="A41" s="30" t="s">
        <v>96</v>
      </c>
      <c r="B41" s="30" t="s">
        <v>95</v>
      </c>
      <c r="C41" s="31" t="s">
        <v>66</v>
      </c>
      <c r="D41" s="30" t="s">
        <v>20</v>
      </c>
      <c r="E41" s="30" t="s">
        <v>2</v>
      </c>
      <c r="F41" s="30">
        <v>34.42</v>
      </c>
      <c r="G41" s="30">
        <v>34.62</v>
      </c>
      <c r="H41" s="30" t="s">
        <v>2</v>
      </c>
      <c r="I41" s="30" t="s">
        <v>2</v>
      </c>
      <c r="J41" s="30"/>
      <c r="M41" s="45"/>
    </row>
    <row r="42" spans="1:13">
      <c r="A42" s="30" t="s">
        <v>97</v>
      </c>
      <c r="B42" s="30" t="s">
        <v>95</v>
      </c>
      <c r="C42" s="31" t="s">
        <v>66</v>
      </c>
      <c r="D42" s="30" t="s">
        <v>20</v>
      </c>
      <c r="E42" s="30" t="s">
        <v>2</v>
      </c>
      <c r="F42" s="30">
        <v>34.82</v>
      </c>
      <c r="G42" s="30">
        <v>34.62</v>
      </c>
      <c r="H42" s="30" t="s">
        <v>2</v>
      </c>
      <c r="I42" s="30" t="s">
        <v>2</v>
      </c>
      <c r="J42" s="30"/>
      <c r="M42" s="45"/>
    </row>
    <row r="43" spans="1:13">
      <c r="A43" s="30" t="s">
        <v>98</v>
      </c>
      <c r="B43" s="30" t="s">
        <v>99</v>
      </c>
      <c r="C43" s="31" t="s">
        <v>66</v>
      </c>
      <c r="D43" s="30" t="s">
        <v>20</v>
      </c>
      <c r="E43" s="30" t="s">
        <v>2</v>
      </c>
      <c r="F43" s="30">
        <v>32.17</v>
      </c>
      <c r="G43" s="30">
        <v>31.85</v>
      </c>
      <c r="H43" s="30">
        <f>AVERAGE(F43,F45)</f>
        <v>32.24</v>
      </c>
      <c r="I43" s="30">
        <v>24.3533333333333</v>
      </c>
      <c r="J43" s="30">
        <f>H43-I43</f>
        <v>7.8866666666667</v>
      </c>
      <c r="K43" s="26">
        <f>J43-J37</f>
        <v>1.46833333333337</v>
      </c>
      <c r="L43" s="26">
        <f>2^-K43</f>
        <v>0.361399562959894</v>
      </c>
      <c r="M43" s="45"/>
    </row>
    <row r="44" spans="1:13">
      <c r="A44" s="30" t="s">
        <v>100</v>
      </c>
      <c r="B44" s="30" t="s">
        <v>99</v>
      </c>
      <c r="C44" s="31" t="s">
        <v>66</v>
      </c>
      <c r="D44" s="30" t="s">
        <v>20</v>
      </c>
      <c r="E44" s="30" t="s">
        <v>2</v>
      </c>
      <c r="F44" s="30">
        <v>31.08</v>
      </c>
      <c r="G44" s="30">
        <v>31.85</v>
      </c>
      <c r="H44" s="30" t="s">
        <v>2</v>
      </c>
      <c r="I44" s="30" t="s">
        <v>2</v>
      </c>
      <c r="J44" s="30"/>
      <c r="M44" s="45"/>
    </row>
    <row r="45" spans="1:13">
      <c r="A45" s="30" t="s">
        <v>101</v>
      </c>
      <c r="B45" s="30" t="s">
        <v>99</v>
      </c>
      <c r="C45" s="31" t="s">
        <v>66</v>
      </c>
      <c r="D45" s="30" t="s">
        <v>20</v>
      </c>
      <c r="E45" s="30" t="s">
        <v>2</v>
      </c>
      <c r="F45" s="30">
        <v>32.31</v>
      </c>
      <c r="G45" s="30">
        <v>31.85</v>
      </c>
      <c r="H45" s="30" t="s">
        <v>2</v>
      </c>
      <c r="I45" s="30" t="s">
        <v>2</v>
      </c>
      <c r="J45" s="30"/>
      <c r="M45" s="45"/>
    </row>
    <row r="46" spans="1:13">
      <c r="A46" s="30" t="s">
        <v>102</v>
      </c>
      <c r="B46" s="30" t="s">
        <v>103</v>
      </c>
      <c r="C46" s="31" t="s">
        <v>66</v>
      </c>
      <c r="D46" s="30" t="s">
        <v>20</v>
      </c>
      <c r="E46" s="30" t="s">
        <v>2</v>
      </c>
      <c r="F46" s="30">
        <v>23.37</v>
      </c>
      <c r="G46" s="30">
        <v>23.51</v>
      </c>
      <c r="H46" s="30">
        <f>AVERAGE(F46,F47)</f>
        <v>23.115</v>
      </c>
      <c r="I46" s="30">
        <v>17.815</v>
      </c>
      <c r="J46" s="30">
        <f>H46-I46</f>
        <v>5.3</v>
      </c>
      <c r="K46" s="26">
        <f>J46-J37</f>
        <v>-1.11833333333333</v>
      </c>
      <c r="L46" s="26">
        <f>2^-K46</f>
        <v>2.17096028415452</v>
      </c>
      <c r="M46" s="45"/>
    </row>
    <row r="47" spans="1:13">
      <c r="A47" s="30" t="s">
        <v>104</v>
      </c>
      <c r="B47" s="30" t="s">
        <v>103</v>
      </c>
      <c r="C47" s="31" t="s">
        <v>66</v>
      </c>
      <c r="D47" s="30" t="s">
        <v>20</v>
      </c>
      <c r="E47" s="30" t="s">
        <v>2</v>
      </c>
      <c r="F47" s="30">
        <v>22.86</v>
      </c>
      <c r="G47" s="30">
        <v>23.51</v>
      </c>
      <c r="H47" s="30" t="s">
        <v>2</v>
      </c>
      <c r="I47" s="30" t="s">
        <v>2</v>
      </c>
      <c r="J47" s="30"/>
      <c r="M47" s="45"/>
    </row>
    <row r="48" spans="1:16">
      <c r="A48" s="30" t="s">
        <v>105</v>
      </c>
      <c r="B48" s="30" t="s">
        <v>103</v>
      </c>
      <c r="C48" s="31" t="s">
        <v>66</v>
      </c>
      <c r="D48" s="30" t="s">
        <v>20</v>
      </c>
      <c r="E48" s="30" t="s">
        <v>2</v>
      </c>
      <c r="F48" s="30">
        <v>24.32</v>
      </c>
      <c r="G48" s="30">
        <v>23.51</v>
      </c>
      <c r="H48" s="30" t="s">
        <v>2</v>
      </c>
      <c r="I48" s="30" t="s">
        <v>2</v>
      </c>
      <c r="J48" s="30"/>
      <c r="M48" s="46" t="s">
        <v>106</v>
      </c>
      <c r="N48" s="47"/>
      <c r="O48" s="48" t="s">
        <v>62</v>
      </c>
      <c r="P48" s="48" t="s">
        <v>63</v>
      </c>
    </row>
    <row r="49" spans="1:17">
      <c r="A49" s="30" t="s">
        <v>107</v>
      </c>
      <c r="B49" s="30" t="s">
        <v>108</v>
      </c>
      <c r="C49" s="31" t="s">
        <v>66</v>
      </c>
      <c r="D49" s="30" t="s">
        <v>20</v>
      </c>
      <c r="E49" s="30" t="s">
        <v>2</v>
      </c>
      <c r="F49" s="30">
        <v>30.85</v>
      </c>
      <c r="G49" s="30">
        <v>31.93</v>
      </c>
      <c r="H49" s="30">
        <f>(F49+F51)/2</f>
        <v>30.84</v>
      </c>
      <c r="I49" s="30">
        <v>22.335</v>
      </c>
      <c r="J49" s="30">
        <f>H49-I49</f>
        <v>8.505</v>
      </c>
      <c r="K49" s="30">
        <v>0</v>
      </c>
      <c r="L49" s="26">
        <f>2^-K49</f>
        <v>1</v>
      </c>
      <c r="M49" s="49" t="s">
        <v>67</v>
      </c>
      <c r="N49" s="48" t="s">
        <v>68</v>
      </c>
      <c r="O49" s="47">
        <v>1</v>
      </c>
      <c r="P49" s="50">
        <v>0</v>
      </c>
      <c r="Q49" s="58"/>
    </row>
    <row r="50" spans="1:17">
      <c r="A50" s="30" t="s">
        <v>109</v>
      </c>
      <c r="B50" s="30" t="s">
        <v>108</v>
      </c>
      <c r="C50" s="31" t="s">
        <v>66</v>
      </c>
      <c r="D50" s="30" t="s">
        <v>20</v>
      </c>
      <c r="E50" s="30" t="s">
        <v>2</v>
      </c>
      <c r="F50" s="30">
        <v>34.1</v>
      </c>
      <c r="G50" s="30">
        <v>31.93</v>
      </c>
      <c r="H50" s="30" t="s">
        <v>2</v>
      </c>
      <c r="I50" s="30" t="s">
        <v>2</v>
      </c>
      <c r="J50" s="30"/>
      <c r="M50" s="49" t="s">
        <v>70</v>
      </c>
      <c r="N50" s="48" t="s">
        <v>71</v>
      </c>
      <c r="O50" s="47">
        <v>1.87254449486899</v>
      </c>
      <c r="P50" s="51">
        <v>0.35545</v>
      </c>
      <c r="Q50" s="58"/>
    </row>
    <row r="51" spans="1:17">
      <c r="A51" s="30" t="s">
        <v>110</v>
      </c>
      <c r="B51" s="30" t="s">
        <v>108</v>
      </c>
      <c r="C51" s="31" t="s">
        <v>66</v>
      </c>
      <c r="D51" s="30" t="s">
        <v>20</v>
      </c>
      <c r="E51" s="30" t="s">
        <v>2</v>
      </c>
      <c r="F51" s="30">
        <v>30.83</v>
      </c>
      <c r="G51" s="30">
        <v>31.93</v>
      </c>
      <c r="H51" s="30" t="s">
        <v>2</v>
      </c>
      <c r="I51" s="30" t="s">
        <v>2</v>
      </c>
      <c r="J51" s="30"/>
      <c r="M51" s="49" t="s">
        <v>73</v>
      </c>
      <c r="N51" s="48" t="s">
        <v>74</v>
      </c>
      <c r="O51" s="47">
        <v>2.57278933875281</v>
      </c>
      <c r="P51" s="51">
        <v>0.46729</v>
      </c>
      <c r="Q51" s="58"/>
    </row>
    <row r="52" spans="1:17">
      <c r="A52" s="30" t="s">
        <v>111</v>
      </c>
      <c r="B52" s="30" t="s">
        <v>112</v>
      </c>
      <c r="C52" s="31" t="s">
        <v>66</v>
      </c>
      <c r="D52" s="30" t="s">
        <v>20</v>
      </c>
      <c r="E52" s="30" t="s">
        <v>2</v>
      </c>
      <c r="F52" s="30">
        <v>30.33</v>
      </c>
      <c r="G52" s="30">
        <v>30.77</v>
      </c>
      <c r="H52" s="30">
        <f>AVERAGE(F54,F53)</f>
        <v>30.985</v>
      </c>
      <c r="I52" s="30">
        <v>23.385</v>
      </c>
      <c r="J52" s="30">
        <f>H52-I52</f>
        <v>7.6</v>
      </c>
      <c r="K52" s="26">
        <f>J52-J49</f>
        <v>-0.905000000000001</v>
      </c>
      <c r="L52" s="26">
        <f>2^-K52</f>
        <v>1.87254449486899</v>
      </c>
      <c r="M52" s="49" t="s">
        <v>77</v>
      </c>
      <c r="N52" s="48" t="s">
        <v>78</v>
      </c>
      <c r="O52" s="47">
        <v>0.835087919428368</v>
      </c>
      <c r="P52" s="51">
        <v>0.1046</v>
      </c>
      <c r="Q52" s="58"/>
    </row>
    <row r="53" spans="1:13">
      <c r="A53" s="30" t="s">
        <v>113</v>
      </c>
      <c r="B53" s="30" t="s">
        <v>112</v>
      </c>
      <c r="C53" s="31" t="s">
        <v>66</v>
      </c>
      <c r="D53" s="30" t="s">
        <v>20</v>
      </c>
      <c r="E53" s="30" t="s">
        <v>2</v>
      </c>
      <c r="F53" s="30">
        <v>31</v>
      </c>
      <c r="G53" s="30">
        <v>30.77</v>
      </c>
      <c r="H53" s="30" t="s">
        <v>2</v>
      </c>
      <c r="I53" s="30" t="s">
        <v>2</v>
      </c>
      <c r="J53" s="30"/>
      <c r="M53" s="45"/>
    </row>
    <row r="54" spans="1:13">
      <c r="A54" s="30" t="s">
        <v>114</v>
      </c>
      <c r="B54" s="30" t="s">
        <v>112</v>
      </c>
      <c r="C54" s="31" t="s">
        <v>66</v>
      </c>
      <c r="D54" s="30" t="s">
        <v>20</v>
      </c>
      <c r="E54" s="30" t="s">
        <v>2</v>
      </c>
      <c r="F54" s="30">
        <v>30.97</v>
      </c>
      <c r="G54" s="30">
        <v>30.77</v>
      </c>
      <c r="H54" s="30" t="s">
        <v>2</v>
      </c>
      <c r="I54" s="30" t="s">
        <v>2</v>
      </c>
      <c r="J54" s="30"/>
      <c r="M54" s="45"/>
    </row>
    <row r="55" spans="1:13">
      <c r="A55" s="30" t="s">
        <v>115</v>
      </c>
      <c r="B55" s="30" t="s">
        <v>116</v>
      </c>
      <c r="C55" s="31" t="s">
        <v>66</v>
      </c>
      <c r="D55" s="30" t="s">
        <v>20</v>
      </c>
      <c r="E55" s="30" t="s">
        <v>2</v>
      </c>
      <c r="F55" s="30">
        <v>32.49</v>
      </c>
      <c r="G55" s="32">
        <v>31.8266666666667</v>
      </c>
      <c r="H55" s="30">
        <f>AVERAGE(F56:F57)</f>
        <v>31.495</v>
      </c>
      <c r="I55" s="30">
        <v>24.3533333333333</v>
      </c>
      <c r="J55" s="30">
        <f>H55-I55</f>
        <v>7.1416666666667</v>
      </c>
      <c r="K55" s="26">
        <f>J55-J49</f>
        <v>-1.3633333333333</v>
      </c>
      <c r="L55" s="26">
        <f>2^-K55</f>
        <v>2.57278933875274</v>
      </c>
      <c r="M55" s="45"/>
    </row>
    <row r="56" spans="1:13">
      <c r="A56" s="30" t="s">
        <v>117</v>
      </c>
      <c r="B56" s="30" t="s">
        <v>116</v>
      </c>
      <c r="C56" s="31" t="s">
        <v>66</v>
      </c>
      <c r="D56" s="30" t="s">
        <v>20</v>
      </c>
      <c r="E56" s="30" t="s">
        <v>2</v>
      </c>
      <c r="F56" s="30">
        <v>31.94</v>
      </c>
      <c r="G56" s="32">
        <v>31.8266666666667</v>
      </c>
      <c r="H56" s="30" t="s">
        <v>2</v>
      </c>
      <c r="I56" s="30" t="s">
        <v>2</v>
      </c>
      <c r="J56" s="30"/>
      <c r="M56" s="45"/>
    </row>
    <row r="57" spans="1:13">
      <c r="A57" s="30" t="s">
        <v>118</v>
      </c>
      <c r="B57" s="30" t="s">
        <v>116</v>
      </c>
      <c r="C57" s="31" t="s">
        <v>66</v>
      </c>
      <c r="D57" s="30" t="s">
        <v>20</v>
      </c>
      <c r="E57" s="30" t="s">
        <v>2</v>
      </c>
      <c r="F57" s="30">
        <v>31.05</v>
      </c>
      <c r="G57" s="32">
        <v>31.8266666666667</v>
      </c>
      <c r="H57" s="30" t="s">
        <v>2</v>
      </c>
      <c r="I57" s="30" t="s">
        <v>2</v>
      </c>
      <c r="J57" s="30"/>
      <c r="M57" s="45"/>
    </row>
    <row r="58" spans="1:13">
      <c r="A58" s="30" t="s">
        <v>119</v>
      </c>
      <c r="B58" s="30" t="s">
        <v>120</v>
      </c>
      <c r="C58" s="31" t="s">
        <v>66</v>
      </c>
      <c r="D58" s="30" t="s">
        <v>20</v>
      </c>
      <c r="E58" s="30" t="s">
        <v>2</v>
      </c>
      <c r="F58" s="30">
        <v>26.89</v>
      </c>
      <c r="G58" s="30">
        <v>26.24</v>
      </c>
      <c r="H58" s="30">
        <f>AVERAGE(F58:F59)</f>
        <v>26.58</v>
      </c>
      <c r="I58" s="30">
        <v>17.815</v>
      </c>
      <c r="J58" s="30">
        <f>H58-I58</f>
        <v>8.765</v>
      </c>
      <c r="K58" s="26">
        <f>J58-J49</f>
        <v>0.259999999999998</v>
      </c>
      <c r="L58" s="26">
        <f>2^-K58</f>
        <v>0.83508791942837</v>
      </c>
      <c r="M58" s="45"/>
    </row>
    <row r="59" spans="1:13">
      <c r="A59" s="30" t="s">
        <v>121</v>
      </c>
      <c r="B59" s="30" t="s">
        <v>120</v>
      </c>
      <c r="C59" s="31" t="s">
        <v>66</v>
      </c>
      <c r="D59" s="30" t="s">
        <v>20</v>
      </c>
      <c r="E59" s="30" t="s">
        <v>2</v>
      </c>
      <c r="F59" s="30">
        <v>26.27</v>
      </c>
      <c r="G59" s="30">
        <v>26.24</v>
      </c>
      <c r="H59" s="30" t="s">
        <v>2</v>
      </c>
      <c r="I59" s="30" t="s">
        <v>2</v>
      </c>
      <c r="J59" s="30"/>
      <c r="M59" s="45"/>
    </row>
    <row r="60" spans="1:16">
      <c r="A60" s="30" t="s">
        <v>122</v>
      </c>
      <c r="B60" s="30" t="s">
        <v>120</v>
      </c>
      <c r="C60" s="31" t="s">
        <v>66</v>
      </c>
      <c r="D60" s="30" t="s">
        <v>20</v>
      </c>
      <c r="E60" s="30" t="s">
        <v>2</v>
      </c>
      <c r="F60" s="30">
        <v>25.55</v>
      </c>
      <c r="G60" s="30">
        <v>26.24</v>
      </c>
      <c r="H60" s="30" t="s">
        <v>2</v>
      </c>
      <c r="I60" s="30" t="s">
        <v>2</v>
      </c>
      <c r="J60" s="30"/>
      <c r="M60" s="52" t="s">
        <v>123</v>
      </c>
      <c r="N60" s="53"/>
      <c r="O60" s="54" t="s">
        <v>62</v>
      </c>
      <c r="P60" s="54" t="s">
        <v>63</v>
      </c>
    </row>
    <row r="61" spans="1:17">
      <c r="A61" s="30" t="s">
        <v>124</v>
      </c>
      <c r="B61" s="30" t="s">
        <v>125</v>
      </c>
      <c r="C61" s="31" t="s">
        <v>66</v>
      </c>
      <c r="D61" s="30" t="s">
        <v>20</v>
      </c>
      <c r="E61" s="30" t="s">
        <v>2</v>
      </c>
      <c r="F61" s="30">
        <v>30.37</v>
      </c>
      <c r="G61" s="30">
        <v>33.32</v>
      </c>
      <c r="H61" s="30">
        <f>AVERAGE(F61:F62)</f>
        <v>32.5</v>
      </c>
      <c r="I61" s="30">
        <v>22.335</v>
      </c>
      <c r="J61" s="30">
        <f>H61-I61</f>
        <v>10.165</v>
      </c>
      <c r="K61" s="30">
        <v>0</v>
      </c>
      <c r="L61" s="26">
        <f>2^-K61</f>
        <v>1</v>
      </c>
      <c r="M61" s="55" t="s">
        <v>67</v>
      </c>
      <c r="N61" s="54" t="s">
        <v>68</v>
      </c>
      <c r="O61" s="53">
        <v>1</v>
      </c>
      <c r="P61" s="56">
        <v>0</v>
      </c>
      <c r="Q61" s="58"/>
    </row>
    <row r="62" spans="1:17">
      <c r="A62" s="30" t="s">
        <v>126</v>
      </c>
      <c r="B62" s="30" t="s">
        <v>125</v>
      </c>
      <c r="C62" s="31" t="s">
        <v>66</v>
      </c>
      <c r="D62" s="30" t="s">
        <v>20</v>
      </c>
      <c r="E62" s="30" t="s">
        <v>2</v>
      </c>
      <c r="F62" s="30">
        <v>34.63</v>
      </c>
      <c r="G62" s="30">
        <v>33.32</v>
      </c>
      <c r="H62" s="30" t="s">
        <v>2</v>
      </c>
      <c r="I62" s="30" t="s">
        <v>2</v>
      </c>
      <c r="J62" s="30"/>
      <c r="M62" s="55" t="s">
        <v>70</v>
      </c>
      <c r="N62" s="54" t="s">
        <v>71</v>
      </c>
      <c r="O62" s="53">
        <v>9.35021798848997</v>
      </c>
      <c r="P62" s="57">
        <v>0.39333</v>
      </c>
      <c r="Q62" s="58"/>
    </row>
    <row r="63" spans="1:17">
      <c r="A63" s="30" t="s">
        <v>127</v>
      </c>
      <c r="B63" s="30" t="s">
        <v>125</v>
      </c>
      <c r="C63" s="31" t="s">
        <v>66</v>
      </c>
      <c r="D63" s="30" t="s">
        <v>20</v>
      </c>
      <c r="E63" s="30" t="s">
        <v>2</v>
      </c>
      <c r="F63" s="30">
        <v>34.96</v>
      </c>
      <c r="G63" s="30">
        <v>33.32</v>
      </c>
      <c r="H63" s="30" t="s">
        <v>2</v>
      </c>
      <c r="I63" s="30" t="s">
        <v>2</v>
      </c>
      <c r="J63" s="30"/>
      <c r="M63" s="55" t="s">
        <v>73</v>
      </c>
      <c r="N63" s="54" t="s">
        <v>74</v>
      </c>
      <c r="O63" s="53">
        <v>11.4583970756627</v>
      </c>
      <c r="P63" s="57">
        <v>0.64323</v>
      </c>
      <c r="Q63" s="58"/>
    </row>
    <row r="64" spans="1:17">
      <c r="A64" s="30" t="s">
        <v>128</v>
      </c>
      <c r="B64" s="30" t="s">
        <v>129</v>
      </c>
      <c r="C64" s="31" t="s">
        <v>66</v>
      </c>
      <c r="D64" s="30" t="s">
        <v>20</v>
      </c>
      <c r="E64" s="30" t="s">
        <v>2</v>
      </c>
      <c r="F64" s="30">
        <v>29.91</v>
      </c>
      <c r="G64" s="30">
        <v>30.19</v>
      </c>
      <c r="H64" s="30">
        <f>AVERAGE(F65:F66)</f>
        <v>30.325</v>
      </c>
      <c r="I64" s="30">
        <v>23.385</v>
      </c>
      <c r="J64" s="30">
        <f>H64-I64</f>
        <v>6.94</v>
      </c>
      <c r="K64" s="26">
        <f>J64-J61</f>
        <v>-3.225</v>
      </c>
      <c r="L64" s="26">
        <f>2^-K64</f>
        <v>9.35021798848997</v>
      </c>
      <c r="M64" s="55" t="s">
        <v>77</v>
      </c>
      <c r="N64" s="54" t="s">
        <v>78</v>
      </c>
      <c r="O64" s="53">
        <v>12.8616158518904</v>
      </c>
      <c r="P64" s="57">
        <v>0.5604</v>
      </c>
      <c r="Q64" s="58"/>
    </row>
    <row r="65" spans="1:13">
      <c r="A65" s="30" t="s">
        <v>130</v>
      </c>
      <c r="B65" s="30" t="s">
        <v>129</v>
      </c>
      <c r="C65" s="31" t="s">
        <v>66</v>
      </c>
      <c r="D65" s="30" t="s">
        <v>20</v>
      </c>
      <c r="E65" s="30" t="s">
        <v>2</v>
      </c>
      <c r="F65" s="30">
        <v>30.22</v>
      </c>
      <c r="G65" s="30">
        <v>30.19</v>
      </c>
      <c r="H65" s="30" t="s">
        <v>2</v>
      </c>
      <c r="I65" s="30" t="s">
        <v>2</v>
      </c>
      <c r="J65" s="30"/>
      <c r="M65" s="45"/>
    </row>
    <row r="66" spans="1:13">
      <c r="A66" s="30" t="s">
        <v>131</v>
      </c>
      <c r="B66" s="30" t="s">
        <v>129</v>
      </c>
      <c r="C66" s="31" t="s">
        <v>66</v>
      </c>
      <c r="D66" s="30" t="s">
        <v>20</v>
      </c>
      <c r="E66" s="30" t="s">
        <v>2</v>
      </c>
      <c r="F66" s="30">
        <v>30.43</v>
      </c>
      <c r="G66" s="30">
        <v>30.19</v>
      </c>
      <c r="H66" s="30" t="s">
        <v>2</v>
      </c>
      <c r="I66" s="30" t="s">
        <v>2</v>
      </c>
      <c r="J66" s="30"/>
      <c r="M66" s="45"/>
    </row>
    <row r="67" spans="1:13">
      <c r="A67" s="30" t="s">
        <v>132</v>
      </c>
      <c r="B67" s="30" t="s">
        <v>133</v>
      </c>
      <c r="C67" s="31" t="s">
        <v>66</v>
      </c>
      <c r="D67" s="30" t="s">
        <v>20</v>
      </c>
      <c r="E67" s="30" t="s">
        <v>2</v>
      </c>
      <c r="F67" s="30">
        <v>31.14</v>
      </c>
      <c r="G67" s="30">
        <v>30.76</v>
      </c>
      <c r="H67" s="30">
        <f>AVERAGE(F69,F67)</f>
        <v>31</v>
      </c>
      <c r="I67" s="30">
        <v>24.3533333333333</v>
      </c>
      <c r="J67" s="30">
        <f>H67-I67</f>
        <v>6.6466666666667</v>
      </c>
      <c r="K67" s="26">
        <f>J67-J61</f>
        <v>-3.5183333333333</v>
      </c>
      <c r="L67" s="26">
        <f>2^-K67</f>
        <v>11.4583970756624</v>
      </c>
      <c r="M67" s="45"/>
    </row>
    <row r="68" spans="1:13">
      <c r="A68" s="30" t="s">
        <v>134</v>
      </c>
      <c r="B68" s="30" t="s">
        <v>133</v>
      </c>
      <c r="C68" s="31" t="s">
        <v>66</v>
      </c>
      <c r="D68" s="30" t="s">
        <v>20</v>
      </c>
      <c r="E68" s="30" t="s">
        <v>2</v>
      </c>
      <c r="F68" s="30">
        <v>30.27</v>
      </c>
      <c r="G68" s="30">
        <v>30.76</v>
      </c>
      <c r="H68" s="30" t="s">
        <v>2</v>
      </c>
      <c r="I68" s="30" t="s">
        <v>2</v>
      </c>
      <c r="J68" s="30"/>
      <c r="M68" s="45"/>
    </row>
    <row r="69" spans="1:13">
      <c r="A69" s="30" t="s">
        <v>135</v>
      </c>
      <c r="B69" s="30" t="s">
        <v>133</v>
      </c>
      <c r="C69" s="31" t="s">
        <v>66</v>
      </c>
      <c r="D69" s="30" t="s">
        <v>20</v>
      </c>
      <c r="E69" s="30" t="s">
        <v>2</v>
      </c>
      <c r="F69" s="30">
        <v>30.86</v>
      </c>
      <c r="G69" s="30">
        <v>30.76</v>
      </c>
      <c r="H69" s="30" t="s">
        <v>2</v>
      </c>
      <c r="I69" s="30" t="s">
        <v>2</v>
      </c>
      <c r="J69" s="30"/>
      <c r="M69" s="45"/>
    </row>
    <row r="70" spans="1:13">
      <c r="A70" s="30" t="s">
        <v>136</v>
      </c>
      <c r="B70" s="30" t="s">
        <v>137</v>
      </c>
      <c r="C70" s="31" t="s">
        <v>66</v>
      </c>
      <c r="D70" s="30" t="s">
        <v>20</v>
      </c>
      <c r="E70" s="30" t="s">
        <v>2</v>
      </c>
      <c r="F70" s="30">
        <v>24.32</v>
      </c>
      <c r="G70" s="30">
        <v>24.37</v>
      </c>
      <c r="H70" s="30">
        <f>AVERAGE(F70:F71)</f>
        <v>24.295</v>
      </c>
      <c r="I70" s="30">
        <v>17.815</v>
      </c>
      <c r="J70" s="30">
        <f>H70-I70</f>
        <v>6.48</v>
      </c>
      <c r="K70" s="26">
        <f>J70-J61</f>
        <v>-3.685</v>
      </c>
      <c r="L70" s="26">
        <f>2^-K70</f>
        <v>12.8616158518904</v>
      </c>
      <c r="M70" s="45"/>
    </row>
    <row r="71" spans="1:13">
      <c r="A71" s="30" t="s">
        <v>138</v>
      </c>
      <c r="B71" s="30" t="s">
        <v>137</v>
      </c>
      <c r="C71" s="31" t="s">
        <v>66</v>
      </c>
      <c r="D71" s="30" t="s">
        <v>20</v>
      </c>
      <c r="E71" s="30" t="s">
        <v>2</v>
      </c>
      <c r="F71" s="30">
        <v>24.27</v>
      </c>
      <c r="G71" s="30">
        <v>24.37</v>
      </c>
      <c r="H71" s="30" t="s">
        <v>2</v>
      </c>
      <c r="I71" s="30" t="s">
        <v>2</v>
      </c>
      <c r="J71" s="30"/>
      <c r="M71" s="45"/>
    </row>
    <row r="72" spans="1:16">
      <c r="A72" s="30" t="s">
        <v>139</v>
      </c>
      <c r="B72" s="30" t="s">
        <v>137</v>
      </c>
      <c r="C72" s="31" t="s">
        <v>66</v>
      </c>
      <c r="D72" s="30" t="s">
        <v>20</v>
      </c>
      <c r="E72" s="30" t="s">
        <v>2</v>
      </c>
      <c r="F72" s="30">
        <v>24.51</v>
      </c>
      <c r="G72" s="30">
        <v>24.37</v>
      </c>
      <c r="H72" s="30" t="s">
        <v>2</v>
      </c>
      <c r="I72" s="30" t="s">
        <v>2</v>
      </c>
      <c r="J72" s="30"/>
      <c r="M72" s="59" t="s">
        <v>140</v>
      </c>
      <c r="N72" s="60"/>
      <c r="O72" s="61" t="s">
        <v>62</v>
      </c>
      <c r="P72" s="61" t="s">
        <v>63</v>
      </c>
    </row>
    <row r="73" spans="1:17">
      <c r="A73" s="30" t="s">
        <v>141</v>
      </c>
      <c r="B73" s="30" t="s">
        <v>142</v>
      </c>
      <c r="C73" s="31" t="s">
        <v>66</v>
      </c>
      <c r="D73" s="30" t="s">
        <v>20</v>
      </c>
      <c r="E73" s="30" t="s">
        <v>2</v>
      </c>
      <c r="F73" s="30">
        <v>34.43</v>
      </c>
      <c r="G73" s="30">
        <v>33.84</v>
      </c>
      <c r="H73" s="30">
        <f>AVERAGE(F73,F75)</f>
        <v>34.22</v>
      </c>
      <c r="I73" s="30">
        <v>22.335</v>
      </c>
      <c r="J73" s="30">
        <f>H73-I73</f>
        <v>11.885</v>
      </c>
      <c r="K73" s="30">
        <v>0</v>
      </c>
      <c r="L73" s="26">
        <f>2^-K73</f>
        <v>1</v>
      </c>
      <c r="M73" s="62" t="s">
        <v>67</v>
      </c>
      <c r="N73" s="61" t="s">
        <v>68</v>
      </c>
      <c r="O73" s="60">
        <v>1</v>
      </c>
      <c r="P73" s="63">
        <v>0</v>
      </c>
      <c r="Q73" s="58"/>
    </row>
    <row r="74" spans="1:17">
      <c r="A74" s="30" t="s">
        <v>143</v>
      </c>
      <c r="B74" s="30" t="s">
        <v>142</v>
      </c>
      <c r="C74" s="31" t="s">
        <v>66</v>
      </c>
      <c r="D74" s="30" t="s">
        <v>20</v>
      </c>
      <c r="E74" s="30" t="s">
        <v>2</v>
      </c>
      <c r="F74" s="30">
        <v>33.08</v>
      </c>
      <c r="G74" s="30">
        <v>33.84</v>
      </c>
      <c r="H74" s="30" t="s">
        <v>2</v>
      </c>
      <c r="I74" s="30" t="s">
        <v>2</v>
      </c>
      <c r="J74" s="30"/>
      <c r="M74" s="62" t="s">
        <v>70</v>
      </c>
      <c r="N74" s="61" t="s">
        <v>71</v>
      </c>
      <c r="O74" s="60">
        <v>5.041157318442</v>
      </c>
      <c r="P74" s="64">
        <v>1.78463</v>
      </c>
      <c r="Q74" s="58"/>
    </row>
    <row r="75" spans="1:17">
      <c r="A75" s="30" t="s">
        <v>144</v>
      </c>
      <c r="B75" s="30" t="s">
        <v>142</v>
      </c>
      <c r="C75" s="31" t="s">
        <v>66</v>
      </c>
      <c r="D75" s="30" t="s">
        <v>20</v>
      </c>
      <c r="E75" s="30" t="s">
        <v>2</v>
      </c>
      <c r="F75" s="30">
        <v>34.01</v>
      </c>
      <c r="G75" s="30">
        <v>33.84</v>
      </c>
      <c r="H75" s="30" t="s">
        <v>2</v>
      </c>
      <c r="I75" s="30" t="s">
        <v>2</v>
      </c>
      <c r="J75" s="30"/>
      <c r="M75" s="62" t="s">
        <v>73</v>
      </c>
      <c r="N75" s="61" t="s">
        <v>74</v>
      </c>
      <c r="O75" s="60">
        <v>2.90187377011652</v>
      </c>
      <c r="P75" s="64">
        <v>0.5766</v>
      </c>
      <c r="Q75" s="58"/>
    </row>
    <row r="76" spans="1:17">
      <c r="A76" s="30" t="s">
        <v>145</v>
      </c>
      <c r="B76" s="30" t="s">
        <v>146</v>
      </c>
      <c r="C76" s="31" t="s">
        <v>66</v>
      </c>
      <c r="D76" s="30" t="s">
        <v>20</v>
      </c>
      <c r="E76" s="30" t="s">
        <v>2</v>
      </c>
      <c r="F76" s="30">
        <v>31.55</v>
      </c>
      <c r="G76" s="30">
        <v>31.82</v>
      </c>
      <c r="H76" s="30">
        <f>AVERAGE(F76:F77)</f>
        <v>31.565</v>
      </c>
      <c r="I76" s="30">
        <v>23.385</v>
      </c>
      <c r="J76" s="30">
        <f>H76-I76</f>
        <v>8.18</v>
      </c>
      <c r="K76" s="26">
        <f>J76-J73</f>
        <v>-3.705</v>
      </c>
      <c r="L76" s="26">
        <f>2^-K76</f>
        <v>13.041157318442</v>
      </c>
      <c r="M76" s="62" t="s">
        <v>77</v>
      </c>
      <c r="N76" s="61" t="s">
        <v>78</v>
      </c>
      <c r="O76" s="60">
        <v>8.3833809062485</v>
      </c>
      <c r="P76" s="64">
        <v>2.06846</v>
      </c>
      <c r="Q76" s="58"/>
    </row>
    <row r="77" spans="1:13">
      <c r="A77" s="30" t="s">
        <v>147</v>
      </c>
      <c r="B77" s="30" t="s">
        <v>146</v>
      </c>
      <c r="C77" s="31" t="s">
        <v>66</v>
      </c>
      <c r="D77" s="30" t="s">
        <v>20</v>
      </c>
      <c r="E77" s="30" t="s">
        <v>2</v>
      </c>
      <c r="F77" s="30">
        <v>31.58</v>
      </c>
      <c r="G77" s="30">
        <v>31.82</v>
      </c>
      <c r="H77" s="30" t="s">
        <v>2</v>
      </c>
      <c r="I77" s="30" t="s">
        <v>2</v>
      </c>
      <c r="J77" s="30"/>
      <c r="M77" s="45"/>
    </row>
    <row r="78" spans="1:13">
      <c r="A78" s="30" t="s">
        <v>148</v>
      </c>
      <c r="B78" s="30" t="s">
        <v>146</v>
      </c>
      <c r="C78" s="31" t="s">
        <v>66</v>
      </c>
      <c r="D78" s="30" t="s">
        <v>20</v>
      </c>
      <c r="E78" s="30" t="s">
        <v>2</v>
      </c>
      <c r="F78" s="30">
        <v>32.34</v>
      </c>
      <c r="G78" s="30">
        <v>31.82</v>
      </c>
      <c r="H78" s="30" t="s">
        <v>2</v>
      </c>
      <c r="I78" s="30" t="s">
        <v>2</v>
      </c>
      <c r="J78" s="30"/>
      <c r="M78" s="45"/>
    </row>
    <row r="79" spans="1:13">
      <c r="A79" s="30" t="s">
        <v>149</v>
      </c>
      <c r="B79" s="30" t="s">
        <v>150</v>
      </c>
      <c r="C79" s="31" t="s">
        <v>66</v>
      </c>
      <c r="D79" s="30" t="s">
        <v>20</v>
      </c>
      <c r="E79" s="30" t="s">
        <v>2</v>
      </c>
      <c r="F79" s="30">
        <v>34.03</v>
      </c>
      <c r="G79" s="30">
        <v>34.17</v>
      </c>
      <c r="H79" s="30">
        <f>AVERAGE(F79:F80)</f>
        <v>33.945</v>
      </c>
      <c r="I79" s="30">
        <v>24.3533333333333</v>
      </c>
      <c r="J79" s="30">
        <f>H79-I79</f>
        <v>9.5916666666667</v>
      </c>
      <c r="K79" s="26">
        <f>J79-J73</f>
        <v>-2.2933333333333</v>
      </c>
      <c r="L79" s="26">
        <f>2^-K79</f>
        <v>4.9018737701164</v>
      </c>
      <c r="M79" s="45"/>
    </row>
    <row r="80" spans="1:13">
      <c r="A80" s="30" t="s">
        <v>151</v>
      </c>
      <c r="B80" s="30" t="s">
        <v>150</v>
      </c>
      <c r="C80" s="31" t="s">
        <v>66</v>
      </c>
      <c r="D80" s="30" t="s">
        <v>20</v>
      </c>
      <c r="E80" s="30" t="s">
        <v>2</v>
      </c>
      <c r="F80" s="30">
        <v>33.86</v>
      </c>
      <c r="G80" s="30">
        <v>34.17</v>
      </c>
      <c r="H80" s="30" t="s">
        <v>2</v>
      </c>
      <c r="I80" s="30" t="s">
        <v>2</v>
      </c>
      <c r="J80" s="30"/>
      <c r="M80" s="45"/>
    </row>
    <row r="81" spans="1:13">
      <c r="A81" s="30" t="s">
        <v>152</v>
      </c>
      <c r="B81" s="30" t="s">
        <v>150</v>
      </c>
      <c r="C81" s="31" t="s">
        <v>66</v>
      </c>
      <c r="D81" s="30" t="s">
        <v>20</v>
      </c>
      <c r="E81" s="30" t="s">
        <v>2</v>
      </c>
      <c r="F81" s="30">
        <v>34.63</v>
      </c>
      <c r="G81" s="30">
        <v>34.17</v>
      </c>
      <c r="H81" s="30" t="s">
        <v>2</v>
      </c>
      <c r="I81" s="30" t="s">
        <v>2</v>
      </c>
      <c r="J81" s="30"/>
      <c r="M81" s="45"/>
    </row>
    <row r="82" spans="1:13">
      <c r="A82" s="30" t="s">
        <v>153</v>
      </c>
      <c r="B82" s="30" t="s">
        <v>154</v>
      </c>
      <c r="C82" s="31" t="s">
        <v>66</v>
      </c>
      <c r="D82" s="30" t="s">
        <v>20</v>
      </c>
      <c r="E82" s="30" t="s">
        <v>2</v>
      </c>
      <c r="F82" s="30">
        <v>24.84</v>
      </c>
      <c r="G82" s="30">
        <v>24.28</v>
      </c>
      <c r="H82" s="30">
        <f>AVERAGE(F82:F83)</f>
        <v>24.555</v>
      </c>
      <c r="I82" s="30">
        <v>17.815</v>
      </c>
      <c r="J82" s="30">
        <f>H82-I82</f>
        <v>6.74</v>
      </c>
      <c r="K82" s="26">
        <f>J82-J73</f>
        <v>-5.145</v>
      </c>
      <c r="L82" s="26">
        <f>2^-K82</f>
        <v>35.3833809062486</v>
      </c>
      <c r="M82" s="45"/>
    </row>
    <row r="83" spans="1:13">
      <c r="A83" s="30" t="s">
        <v>155</v>
      </c>
      <c r="B83" s="30" t="s">
        <v>154</v>
      </c>
      <c r="C83" s="31" t="s">
        <v>66</v>
      </c>
      <c r="D83" s="30" t="s">
        <v>20</v>
      </c>
      <c r="E83" s="30" t="s">
        <v>2</v>
      </c>
      <c r="F83" s="30">
        <v>24.27</v>
      </c>
      <c r="G83" s="30">
        <v>24.28</v>
      </c>
      <c r="H83" s="30" t="s">
        <v>2</v>
      </c>
      <c r="I83" s="30" t="s">
        <v>2</v>
      </c>
      <c r="J83" s="30"/>
      <c r="M83" s="45"/>
    </row>
    <row r="84" spans="1:16">
      <c r="A84" s="30" t="s">
        <v>156</v>
      </c>
      <c r="B84" s="30" t="s">
        <v>154</v>
      </c>
      <c r="C84" s="31" t="s">
        <v>66</v>
      </c>
      <c r="D84" s="30" t="s">
        <v>20</v>
      </c>
      <c r="E84" s="30" t="s">
        <v>2</v>
      </c>
      <c r="F84" s="30">
        <v>23.73</v>
      </c>
      <c r="G84" s="30">
        <v>24.28</v>
      </c>
      <c r="H84" s="30" t="s">
        <v>2</v>
      </c>
      <c r="I84" s="30" t="s">
        <v>2</v>
      </c>
      <c r="J84" s="30"/>
      <c r="M84" s="65" t="s">
        <v>157</v>
      </c>
      <c r="N84" s="66"/>
      <c r="O84" s="67" t="s">
        <v>62</v>
      </c>
      <c r="P84" s="67" t="s">
        <v>63</v>
      </c>
    </row>
    <row r="85" spans="1:17">
      <c r="A85" s="30" t="s">
        <v>158</v>
      </c>
      <c r="B85" s="30" t="s">
        <v>159</v>
      </c>
      <c r="C85" s="31" t="s">
        <v>66</v>
      </c>
      <c r="D85" s="30" t="s">
        <v>20</v>
      </c>
      <c r="E85" s="30" t="s">
        <v>2</v>
      </c>
      <c r="F85" s="30">
        <v>30.39</v>
      </c>
      <c r="G85" s="30">
        <v>31.09</v>
      </c>
      <c r="H85" s="30">
        <f>AVERAGE(F86:F87)</f>
        <v>31.44</v>
      </c>
      <c r="I85" s="30">
        <v>22.335</v>
      </c>
      <c r="J85" s="30">
        <f>H85-I85</f>
        <v>9.105</v>
      </c>
      <c r="K85" s="30">
        <v>0</v>
      </c>
      <c r="L85" s="26">
        <f>2^-K85</f>
        <v>1</v>
      </c>
      <c r="M85" s="68" t="s">
        <v>67</v>
      </c>
      <c r="N85" s="67" t="s">
        <v>68</v>
      </c>
      <c r="O85" s="66">
        <v>1</v>
      </c>
      <c r="P85" s="69">
        <v>0</v>
      </c>
      <c r="Q85" s="58"/>
    </row>
    <row r="86" spans="1:17">
      <c r="A86" s="30" t="s">
        <v>160</v>
      </c>
      <c r="B86" s="30" t="s">
        <v>159</v>
      </c>
      <c r="C86" s="31" t="s">
        <v>66</v>
      </c>
      <c r="D86" s="30" t="s">
        <v>20</v>
      </c>
      <c r="E86" s="30" t="s">
        <v>2</v>
      </c>
      <c r="F86" s="30">
        <v>31.56</v>
      </c>
      <c r="G86" s="30">
        <v>31.09</v>
      </c>
      <c r="H86" s="30" t="s">
        <v>2</v>
      </c>
      <c r="I86" s="30" t="s">
        <v>2</v>
      </c>
      <c r="J86" s="30"/>
      <c r="M86" s="68" t="s">
        <v>70</v>
      </c>
      <c r="N86" s="67" t="s">
        <v>71</v>
      </c>
      <c r="O86" s="66">
        <v>4.42292261328107</v>
      </c>
      <c r="P86" s="70">
        <v>0.02655</v>
      </c>
      <c r="Q86" s="58"/>
    </row>
    <row r="87" spans="1:17">
      <c r="A87" s="30" t="s">
        <v>161</v>
      </c>
      <c r="B87" s="30" t="s">
        <v>159</v>
      </c>
      <c r="C87" s="31" t="s">
        <v>66</v>
      </c>
      <c r="D87" s="30" t="s">
        <v>20</v>
      </c>
      <c r="E87" s="30" t="s">
        <v>2</v>
      </c>
      <c r="F87" s="30">
        <v>31.32</v>
      </c>
      <c r="G87" s="30">
        <v>31.09</v>
      </c>
      <c r="H87" s="30" t="s">
        <v>2</v>
      </c>
      <c r="I87" s="30" t="s">
        <v>2</v>
      </c>
      <c r="J87" s="30"/>
      <c r="M87" s="68" t="s">
        <v>73</v>
      </c>
      <c r="N87" s="67" t="s">
        <v>74</v>
      </c>
      <c r="O87" s="66">
        <v>3.89961942288886</v>
      </c>
      <c r="P87" s="70">
        <v>0.70827</v>
      </c>
      <c r="Q87" s="58"/>
    </row>
    <row r="88" spans="1:17">
      <c r="A88" s="30" t="s">
        <v>162</v>
      </c>
      <c r="B88" s="30" t="s">
        <v>163</v>
      </c>
      <c r="C88" s="31" t="s">
        <v>66</v>
      </c>
      <c r="D88" s="30" t="s">
        <v>20</v>
      </c>
      <c r="E88" s="30" t="s">
        <v>2</v>
      </c>
      <c r="F88" s="30">
        <v>30.33</v>
      </c>
      <c r="G88" s="30">
        <v>30.28</v>
      </c>
      <c r="H88" s="30">
        <f>AVERAGE(F90,F88)</f>
        <v>30.345</v>
      </c>
      <c r="I88" s="30">
        <v>23.385</v>
      </c>
      <c r="J88" s="30">
        <f>H88-I88</f>
        <v>6.96</v>
      </c>
      <c r="K88" s="26">
        <f>J88-J85</f>
        <v>-2.145</v>
      </c>
      <c r="L88" s="26">
        <f>2^-K88</f>
        <v>4.42292261328107</v>
      </c>
      <c r="M88" s="68" t="s">
        <v>77</v>
      </c>
      <c r="N88" s="67" t="s">
        <v>78</v>
      </c>
      <c r="O88" s="66">
        <v>0.816134307826966</v>
      </c>
      <c r="P88" s="70">
        <v>0.00597</v>
      </c>
      <c r="Q88" s="58"/>
    </row>
    <row r="89" spans="1:13">
      <c r="A89" s="30" t="s">
        <v>164</v>
      </c>
      <c r="B89" s="30" t="s">
        <v>163</v>
      </c>
      <c r="C89" s="31" t="s">
        <v>66</v>
      </c>
      <c r="D89" s="30" t="s">
        <v>20</v>
      </c>
      <c r="E89" s="30" t="s">
        <v>2</v>
      </c>
      <c r="F89" s="30">
        <v>30.17</v>
      </c>
      <c r="G89" s="30">
        <v>30.28</v>
      </c>
      <c r="H89" s="30" t="s">
        <v>2</v>
      </c>
      <c r="I89" s="30" t="s">
        <v>2</v>
      </c>
      <c r="J89" s="30"/>
      <c r="M89" s="45"/>
    </row>
    <row r="90" spans="1:13">
      <c r="A90" s="30" t="s">
        <v>165</v>
      </c>
      <c r="B90" s="30" t="s">
        <v>163</v>
      </c>
      <c r="C90" s="31" t="s">
        <v>66</v>
      </c>
      <c r="D90" s="30" t="s">
        <v>20</v>
      </c>
      <c r="E90" s="30" t="s">
        <v>2</v>
      </c>
      <c r="F90" s="30">
        <v>30.36</v>
      </c>
      <c r="G90" s="30">
        <v>30.28</v>
      </c>
      <c r="H90" s="30" t="s">
        <v>2</v>
      </c>
      <c r="I90" s="30" t="s">
        <v>2</v>
      </c>
      <c r="J90" s="30"/>
      <c r="M90" s="45"/>
    </row>
    <row r="91" spans="1:13">
      <c r="A91" s="30" t="s">
        <v>166</v>
      </c>
      <c r="B91" s="30" t="s">
        <v>167</v>
      </c>
      <c r="C91" s="31" t="s">
        <v>66</v>
      </c>
      <c r="D91" s="30" t="s">
        <v>20</v>
      </c>
      <c r="E91" s="30" t="s">
        <v>2</v>
      </c>
      <c r="F91" s="30">
        <v>32.49</v>
      </c>
      <c r="G91" s="30">
        <v>31.83</v>
      </c>
      <c r="H91" s="30">
        <f>AVERAGE(F92:F93)</f>
        <v>31.495</v>
      </c>
      <c r="I91" s="30">
        <v>24.3533333333333</v>
      </c>
      <c r="J91" s="30">
        <f>H91-I91</f>
        <v>7.1416666666667</v>
      </c>
      <c r="K91" s="26">
        <f>J91-J85</f>
        <v>-1.9633333333333</v>
      </c>
      <c r="L91" s="26">
        <f>2^-K91</f>
        <v>3.89961942288886</v>
      </c>
      <c r="M91" s="45"/>
    </row>
    <row r="92" spans="1:10">
      <c r="A92" s="30" t="s">
        <v>168</v>
      </c>
      <c r="B92" s="30" t="s">
        <v>167</v>
      </c>
      <c r="C92" s="31" t="s">
        <v>66</v>
      </c>
      <c r="D92" s="30" t="s">
        <v>20</v>
      </c>
      <c r="E92" s="30" t="s">
        <v>2</v>
      </c>
      <c r="F92" s="30">
        <v>31.94</v>
      </c>
      <c r="G92" s="30">
        <v>31.83</v>
      </c>
      <c r="H92" s="30" t="s">
        <v>2</v>
      </c>
      <c r="I92" s="30" t="s">
        <v>2</v>
      </c>
      <c r="J92" s="30"/>
    </row>
    <row r="93" spans="1:10">
      <c r="A93" s="30" t="s">
        <v>169</v>
      </c>
      <c r="B93" s="30" t="s">
        <v>167</v>
      </c>
      <c r="C93" s="31" t="s">
        <v>66</v>
      </c>
      <c r="D93" s="30" t="s">
        <v>20</v>
      </c>
      <c r="E93" s="30" t="s">
        <v>2</v>
      </c>
      <c r="F93" s="30">
        <v>31.05</v>
      </c>
      <c r="G93" s="30">
        <v>31.83</v>
      </c>
      <c r="H93" s="30" t="s">
        <v>2</v>
      </c>
      <c r="I93" s="30" t="s">
        <v>2</v>
      </c>
      <c r="J93" s="30"/>
    </row>
    <row r="94" spans="1:12">
      <c r="A94" s="30" t="s">
        <v>170</v>
      </c>
      <c r="B94" s="30" t="s">
        <v>171</v>
      </c>
      <c r="C94" s="31" t="s">
        <v>66</v>
      </c>
      <c r="D94" s="30" t="s">
        <v>20</v>
      </c>
      <c r="E94" s="30" t="s">
        <v>2</v>
      </c>
      <c r="F94" s="30">
        <v>29.26</v>
      </c>
      <c r="G94" s="30">
        <v>29.17</v>
      </c>
      <c r="H94" s="30">
        <f>AVERAGE(F95:F96)</f>
        <v>29.13</v>
      </c>
      <c r="I94" s="30">
        <v>17.815</v>
      </c>
      <c r="J94" s="30">
        <f>H94-I94</f>
        <v>11.315</v>
      </c>
      <c r="K94" s="26">
        <f>J94-J85</f>
        <v>2.21</v>
      </c>
      <c r="L94" s="26">
        <f>2^-K94</f>
        <v>0.216134307826966</v>
      </c>
    </row>
    <row r="95" spans="1:10">
      <c r="A95" s="30" t="s">
        <v>172</v>
      </c>
      <c r="B95" s="30" t="s">
        <v>171</v>
      </c>
      <c r="C95" s="31" t="s">
        <v>66</v>
      </c>
      <c r="D95" s="30" t="s">
        <v>20</v>
      </c>
      <c r="E95" s="30" t="s">
        <v>2</v>
      </c>
      <c r="F95" s="30">
        <v>29.14</v>
      </c>
      <c r="G95" s="30">
        <v>29.17</v>
      </c>
      <c r="H95" s="30" t="s">
        <v>2</v>
      </c>
      <c r="I95" s="30" t="s">
        <v>2</v>
      </c>
      <c r="J95" s="30"/>
    </row>
    <row r="96" spans="1:10">
      <c r="A96" s="30" t="s">
        <v>173</v>
      </c>
      <c r="B96" s="30" t="s">
        <v>171</v>
      </c>
      <c r="C96" s="31" t="s">
        <v>66</v>
      </c>
      <c r="D96" s="30" t="s">
        <v>20</v>
      </c>
      <c r="E96" s="30" t="s">
        <v>2</v>
      </c>
      <c r="F96" s="30">
        <v>29.12</v>
      </c>
      <c r="G96" s="30">
        <v>29.17</v>
      </c>
      <c r="H96" s="30" t="s">
        <v>2</v>
      </c>
      <c r="I96" s="30" t="s">
        <v>2</v>
      </c>
      <c r="J96" s="30"/>
    </row>
    <row r="97" spans="1:10">
      <c r="A97" s="30" t="s">
        <v>174</v>
      </c>
      <c r="B97" s="30" t="s">
        <v>175</v>
      </c>
      <c r="C97" s="31" t="s">
        <v>66</v>
      </c>
      <c r="D97" s="30" t="s">
        <v>20</v>
      </c>
      <c r="E97" s="30" t="s">
        <v>2</v>
      </c>
      <c r="F97" s="30">
        <v>22.44</v>
      </c>
      <c r="G97" s="30">
        <v>21.93</v>
      </c>
      <c r="H97" s="30">
        <f>AVERAGE(F97:F98)</f>
        <v>22.335</v>
      </c>
      <c r="I97" s="30" t="s">
        <v>2</v>
      </c>
      <c r="J97" s="30" t="s">
        <v>2</v>
      </c>
    </row>
    <row r="98" spans="1:10">
      <c r="A98" s="30" t="s">
        <v>176</v>
      </c>
      <c r="B98" s="30" t="s">
        <v>175</v>
      </c>
      <c r="C98" s="31" t="s">
        <v>66</v>
      </c>
      <c r="D98" s="30" t="s">
        <v>20</v>
      </c>
      <c r="E98" s="30" t="s">
        <v>2</v>
      </c>
      <c r="F98" s="30">
        <v>22.23</v>
      </c>
      <c r="G98" s="30">
        <v>21.93</v>
      </c>
      <c r="H98" s="30" t="s">
        <v>2</v>
      </c>
      <c r="I98" s="30" t="s">
        <v>2</v>
      </c>
      <c r="J98" s="30" t="s">
        <v>2</v>
      </c>
    </row>
    <row r="99" spans="1:10">
      <c r="A99" s="30" t="s">
        <v>177</v>
      </c>
      <c r="B99" s="30" t="s">
        <v>175</v>
      </c>
      <c r="C99" s="31" t="s">
        <v>66</v>
      </c>
      <c r="D99" s="30" t="s">
        <v>20</v>
      </c>
      <c r="E99" s="30" t="s">
        <v>2</v>
      </c>
      <c r="F99" s="30">
        <v>21.13</v>
      </c>
      <c r="G99" s="30">
        <v>21.93</v>
      </c>
      <c r="H99" s="30" t="s">
        <v>2</v>
      </c>
      <c r="I99" s="30" t="s">
        <v>2</v>
      </c>
      <c r="J99" s="30" t="s">
        <v>2</v>
      </c>
    </row>
    <row r="100" spans="1:10">
      <c r="A100" s="30" t="s">
        <v>178</v>
      </c>
      <c r="B100" s="30" t="s">
        <v>179</v>
      </c>
      <c r="C100" s="31" t="s">
        <v>66</v>
      </c>
      <c r="D100" s="30" t="s">
        <v>20</v>
      </c>
      <c r="E100" s="30" t="s">
        <v>2</v>
      </c>
      <c r="F100" s="30">
        <v>23.35</v>
      </c>
      <c r="G100" s="30">
        <v>23.2</v>
      </c>
      <c r="H100" s="30">
        <f>AVERAGE(F100,F102)</f>
        <v>23.385</v>
      </c>
      <c r="I100" s="30" t="s">
        <v>2</v>
      </c>
      <c r="J100" s="30" t="s">
        <v>2</v>
      </c>
    </row>
    <row r="101" spans="1:10">
      <c r="A101" s="30" t="s">
        <v>180</v>
      </c>
      <c r="B101" s="30" t="s">
        <v>179</v>
      </c>
      <c r="C101" s="31" t="s">
        <v>66</v>
      </c>
      <c r="D101" s="30" t="s">
        <v>20</v>
      </c>
      <c r="E101" s="30" t="s">
        <v>2</v>
      </c>
      <c r="F101" s="30">
        <v>22.83</v>
      </c>
      <c r="G101" s="30">
        <v>23.2</v>
      </c>
      <c r="H101" s="30" t="s">
        <v>2</v>
      </c>
      <c r="I101" s="30" t="s">
        <v>2</v>
      </c>
      <c r="J101" s="30" t="s">
        <v>2</v>
      </c>
    </row>
    <row r="102" spans="1:10">
      <c r="A102" s="30" t="s">
        <v>181</v>
      </c>
      <c r="B102" s="30" t="s">
        <v>179</v>
      </c>
      <c r="C102" s="31" t="s">
        <v>66</v>
      </c>
      <c r="D102" s="30" t="s">
        <v>20</v>
      </c>
      <c r="E102" s="30" t="s">
        <v>2</v>
      </c>
      <c r="F102" s="30">
        <v>23.42</v>
      </c>
      <c r="G102" s="30">
        <v>23.2</v>
      </c>
      <c r="H102" s="30" t="s">
        <v>2</v>
      </c>
      <c r="I102" s="30" t="s">
        <v>2</v>
      </c>
      <c r="J102" s="30" t="s">
        <v>2</v>
      </c>
    </row>
    <row r="103" spans="1:10">
      <c r="A103" s="30" t="s">
        <v>182</v>
      </c>
      <c r="B103" s="30" t="s">
        <v>183</v>
      </c>
      <c r="C103" s="31" t="s">
        <v>66</v>
      </c>
      <c r="D103" s="30" t="s">
        <v>20</v>
      </c>
      <c r="E103" s="30" t="s">
        <v>2</v>
      </c>
      <c r="F103" s="30">
        <v>24.21</v>
      </c>
      <c r="G103" s="30">
        <v>24.36</v>
      </c>
      <c r="H103" s="30">
        <f>AVERAGE(F103:F105)</f>
        <v>24.3533333333333</v>
      </c>
      <c r="I103" s="30" t="s">
        <v>2</v>
      </c>
      <c r="J103" s="30" t="s">
        <v>2</v>
      </c>
    </row>
    <row r="104" spans="1:10">
      <c r="A104" s="30" t="s">
        <v>184</v>
      </c>
      <c r="B104" s="30" t="s">
        <v>183</v>
      </c>
      <c r="C104" s="31" t="s">
        <v>66</v>
      </c>
      <c r="D104" s="30" t="s">
        <v>20</v>
      </c>
      <c r="E104" s="30" t="s">
        <v>2</v>
      </c>
      <c r="F104" s="30">
        <v>24.43</v>
      </c>
      <c r="G104" s="30">
        <v>24.36</v>
      </c>
      <c r="H104" s="30" t="s">
        <v>2</v>
      </c>
      <c r="I104" s="30" t="s">
        <v>2</v>
      </c>
      <c r="J104" s="30" t="s">
        <v>2</v>
      </c>
    </row>
    <row r="105" spans="1:10">
      <c r="A105" s="30" t="s">
        <v>185</v>
      </c>
      <c r="B105" s="30" t="s">
        <v>183</v>
      </c>
      <c r="C105" s="31" t="s">
        <v>66</v>
      </c>
      <c r="D105" s="30" t="s">
        <v>20</v>
      </c>
      <c r="E105" s="30" t="s">
        <v>2</v>
      </c>
      <c r="F105" s="30">
        <v>24.42</v>
      </c>
      <c r="G105" s="30">
        <v>24.36</v>
      </c>
      <c r="H105" s="30" t="s">
        <v>2</v>
      </c>
      <c r="I105" s="30" t="s">
        <v>2</v>
      </c>
      <c r="J105" s="30" t="s">
        <v>2</v>
      </c>
    </row>
    <row r="106" spans="1:10">
      <c r="A106" s="30" t="s">
        <v>186</v>
      </c>
      <c r="B106" s="30" t="s">
        <v>187</v>
      </c>
      <c r="C106" s="31" t="s">
        <v>66</v>
      </c>
      <c r="D106" s="30" t="s">
        <v>20</v>
      </c>
      <c r="E106" s="30" t="s">
        <v>2</v>
      </c>
      <c r="F106" s="30">
        <v>17.79</v>
      </c>
      <c r="G106" s="30">
        <v>17.28</v>
      </c>
      <c r="H106" s="30">
        <f>AVERAGE(F106,F108)</f>
        <v>17.815</v>
      </c>
      <c r="I106" s="30" t="s">
        <v>2</v>
      </c>
      <c r="J106" s="30" t="s">
        <v>2</v>
      </c>
    </row>
    <row r="107" spans="1:10">
      <c r="A107" s="30" t="s">
        <v>188</v>
      </c>
      <c r="B107" s="30" t="s">
        <v>187</v>
      </c>
      <c r="C107" s="31" t="s">
        <v>66</v>
      </c>
      <c r="D107" s="30" t="s">
        <v>20</v>
      </c>
      <c r="E107" s="30" t="s">
        <v>2</v>
      </c>
      <c r="F107" s="30">
        <v>16.2</v>
      </c>
      <c r="G107" s="30">
        <v>17.28</v>
      </c>
      <c r="H107" s="30" t="s">
        <v>2</v>
      </c>
      <c r="I107" s="30" t="s">
        <v>2</v>
      </c>
      <c r="J107" s="30" t="s">
        <v>2</v>
      </c>
    </row>
    <row r="108" spans="1:10">
      <c r="A108" s="30" t="s">
        <v>189</v>
      </c>
      <c r="B108" s="30" t="s">
        <v>187</v>
      </c>
      <c r="C108" s="31" t="s">
        <v>66</v>
      </c>
      <c r="D108" s="30" t="s">
        <v>20</v>
      </c>
      <c r="E108" s="30" t="s">
        <v>2</v>
      </c>
      <c r="F108" s="30">
        <v>17.84</v>
      </c>
      <c r="G108" s="30">
        <v>17.28</v>
      </c>
      <c r="H108" s="30" t="s">
        <v>2</v>
      </c>
      <c r="I108" s="30" t="s">
        <v>2</v>
      </c>
      <c r="J108" s="30" t="s">
        <v>2</v>
      </c>
    </row>
  </sheetData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9"/>
  <sheetViews>
    <sheetView workbookViewId="0">
      <selection activeCell="C15" sqref="C15:D15"/>
    </sheetView>
  </sheetViews>
  <sheetFormatPr defaultColWidth="9" defaultRowHeight="10.2"/>
  <cols>
    <col min="3" max="3" width="12.875"/>
    <col min="4" max="4" width="28.875" customWidth="1"/>
  </cols>
  <sheetData>
    <row r="1" spans="1:21">
      <c r="A1" s="1"/>
      <c r="B1" s="1"/>
      <c r="C1" s="1"/>
      <c r="D1" s="1"/>
      <c r="E1" s="1" t="s">
        <v>55</v>
      </c>
      <c r="F1" s="1" t="s">
        <v>56</v>
      </c>
      <c r="G1" s="2" t="s">
        <v>57</v>
      </c>
      <c r="H1" s="2" t="s">
        <v>58</v>
      </c>
      <c r="I1" s="3" t="s">
        <v>59</v>
      </c>
      <c r="J1" t="s">
        <v>60</v>
      </c>
      <c r="P1" s="1" t="s">
        <v>55</v>
      </c>
      <c r="Q1" s="1" t="s">
        <v>56</v>
      </c>
      <c r="R1" s="2" t="s">
        <v>190</v>
      </c>
      <c r="S1" s="2" t="s">
        <v>58</v>
      </c>
      <c r="T1" s="3" t="s">
        <v>59</v>
      </c>
      <c r="U1" t="s">
        <v>60</v>
      </c>
    </row>
    <row r="2" spans="1:17">
      <c r="A2" s="4" t="s">
        <v>191</v>
      </c>
      <c r="B2" s="5" t="s">
        <v>192</v>
      </c>
      <c r="C2" s="4" t="s">
        <v>20</v>
      </c>
      <c r="D2" s="4" t="s">
        <v>2</v>
      </c>
      <c r="E2" s="4">
        <v>28.32</v>
      </c>
      <c r="F2" s="4">
        <v>28.92</v>
      </c>
      <c r="G2">
        <f>AVERAGE(E3:E4)</f>
        <v>29.215</v>
      </c>
      <c r="H2" s="3">
        <v>21.98</v>
      </c>
      <c r="I2">
        <f>G2-H2</f>
        <v>7.235</v>
      </c>
      <c r="J2">
        <v>0</v>
      </c>
      <c r="K2">
        <f t="shared" ref="K2:K13" si="0">2^-J2</f>
        <v>1</v>
      </c>
      <c r="L2" s="4" t="s">
        <v>193</v>
      </c>
      <c r="M2" s="5" t="s">
        <v>192</v>
      </c>
      <c r="N2" s="4" t="s">
        <v>20</v>
      </c>
      <c r="O2" s="4" t="s">
        <v>2</v>
      </c>
      <c r="P2" s="4">
        <v>21.4</v>
      </c>
      <c r="Q2" s="4">
        <v>21.98</v>
      </c>
    </row>
    <row r="3" spans="1:17">
      <c r="A3" s="4" t="s">
        <v>191</v>
      </c>
      <c r="B3" s="5" t="s">
        <v>192</v>
      </c>
      <c r="C3" s="4" t="s">
        <v>20</v>
      </c>
      <c r="D3" s="4" t="s">
        <v>2</v>
      </c>
      <c r="E3" s="4">
        <v>29.21</v>
      </c>
      <c r="F3" s="4">
        <v>28.92</v>
      </c>
      <c r="I3">
        <f>E2-H2</f>
        <v>6.34</v>
      </c>
      <c r="J3">
        <v>0</v>
      </c>
      <c r="K3">
        <f t="shared" si="0"/>
        <v>1</v>
      </c>
      <c r="L3" s="4" t="s">
        <v>193</v>
      </c>
      <c r="M3" s="5" t="s">
        <v>192</v>
      </c>
      <c r="N3" s="4" t="s">
        <v>20</v>
      </c>
      <c r="O3" s="4" t="s">
        <v>2</v>
      </c>
      <c r="P3" s="4">
        <v>22.96</v>
      </c>
      <c r="Q3" s="4">
        <v>21.98</v>
      </c>
    </row>
    <row r="4" spans="1:17">
      <c r="A4" s="4" t="s">
        <v>191</v>
      </c>
      <c r="B4" s="5" t="s">
        <v>192</v>
      </c>
      <c r="C4" s="4" t="s">
        <v>20</v>
      </c>
      <c r="D4" s="4" t="s">
        <v>2</v>
      </c>
      <c r="E4" s="4">
        <v>29.22</v>
      </c>
      <c r="F4" s="4">
        <v>28.92</v>
      </c>
      <c r="I4">
        <f>E4-H2</f>
        <v>7.24</v>
      </c>
      <c r="J4">
        <v>0</v>
      </c>
      <c r="K4">
        <f t="shared" si="0"/>
        <v>1</v>
      </c>
      <c r="L4" s="4" t="s">
        <v>193</v>
      </c>
      <c r="M4" s="5" t="s">
        <v>192</v>
      </c>
      <c r="N4" s="4" t="s">
        <v>20</v>
      </c>
      <c r="O4" s="4" t="s">
        <v>2</v>
      </c>
      <c r="P4" s="4">
        <v>21.57</v>
      </c>
      <c r="Q4" s="4">
        <v>21.98</v>
      </c>
    </row>
    <row r="5" spans="1:17">
      <c r="A5" s="4" t="s">
        <v>194</v>
      </c>
      <c r="B5" s="5" t="s">
        <v>192</v>
      </c>
      <c r="C5" s="4" t="s">
        <v>20</v>
      </c>
      <c r="D5" s="4" t="s">
        <v>2</v>
      </c>
      <c r="E5" s="4">
        <v>34.41</v>
      </c>
      <c r="F5" s="4">
        <v>34.57</v>
      </c>
      <c r="G5">
        <f>AVERAGE(E7,E5)</f>
        <v>34.385</v>
      </c>
      <c r="H5" s="4">
        <v>26.52</v>
      </c>
      <c r="I5">
        <f>G5-H5</f>
        <v>7.865</v>
      </c>
      <c r="J5">
        <f>I5-I2</f>
        <v>0.629999999999999</v>
      </c>
      <c r="K5">
        <f t="shared" si="0"/>
        <v>0.646176415318747</v>
      </c>
      <c r="L5" s="4" t="s">
        <v>195</v>
      </c>
      <c r="M5" s="5" t="s">
        <v>192</v>
      </c>
      <c r="N5" s="4" t="s">
        <v>20</v>
      </c>
      <c r="O5" s="4" t="s">
        <v>2</v>
      </c>
      <c r="P5" s="4">
        <v>25.85</v>
      </c>
      <c r="Q5" s="4">
        <v>26.52</v>
      </c>
    </row>
    <row r="6" spans="1:17">
      <c r="A6" s="4" t="s">
        <v>194</v>
      </c>
      <c r="B6" s="5" t="s">
        <v>192</v>
      </c>
      <c r="C6" s="4" t="s">
        <v>20</v>
      </c>
      <c r="D6" s="4" t="s">
        <v>2</v>
      </c>
      <c r="E6" s="4">
        <v>34.93</v>
      </c>
      <c r="F6" s="4">
        <v>34.57</v>
      </c>
      <c r="I6">
        <f>E6-H5</f>
        <v>8.41</v>
      </c>
      <c r="J6">
        <f>I6-I2</f>
        <v>1.175</v>
      </c>
      <c r="K6">
        <f t="shared" si="0"/>
        <v>0.44288375955118</v>
      </c>
      <c r="L6" s="4" t="s">
        <v>195</v>
      </c>
      <c r="M6" s="5" t="s">
        <v>192</v>
      </c>
      <c r="N6" s="4" t="s">
        <v>20</v>
      </c>
      <c r="O6" s="4" t="s">
        <v>2</v>
      </c>
      <c r="P6" s="4">
        <v>27.48</v>
      </c>
      <c r="Q6" s="4">
        <v>26.52</v>
      </c>
    </row>
    <row r="7" spans="1:17">
      <c r="A7" s="4" t="s">
        <v>194</v>
      </c>
      <c r="B7" s="5" t="s">
        <v>192</v>
      </c>
      <c r="C7" s="4" t="s">
        <v>20</v>
      </c>
      <c r="D7" s="4" t="s">
        <v>2</v>
      </c>
      <c r="E7" s="4">
        <v>34.36</v>
      </c>
      <c r="F7" s="4">
        <v>34.57</v>
      </c>
      <c r="I7">
        <f>E5-H5</f>
        <v>7.89</v>
      </c>
      <c r="J7">
        <f>I7-I2</f>
        <v>0.654999999999998</v>
      </c>
      <c r="K7">
        <f t="shared" si="0"/>
        <v>0.635075491269396</v>
      </c>
      <c r="L7" s="4" t="s">
        <v>195</v>
      </c>
      <c r="M7" s="5" t="s">
        <v>192</v>
      </c>
      <c r="N7" s="4" t="s">
        <v>20</v>
      </c>
      <c r="O7" s="4" t="s">
        <v>2</v>
      </c>
      <c r="P7" s="4">
        <v>26.24</v>
      </c>
      <c r="Q7" s="4">
        <v>26.52</v>
      </c>
    </row>
    <row r="8" spans="1:17">
      <c r="A8" s="4" t="s">
        <v>196</v>
      </c>
      <c r="B8" s="5" t="s">
        <v>192</v>
      </c>
      <c r="C8" s="4" t="s">
        <v>20</v>
      </c>
      <c r="D8" s="4" t="s">
        <v>2</v>
      </c>
      <c r="E8" s="4" t="s">
        <v>197</v>
      </c>
      <c r="F8" s="4" t="s">
        <v>2</v>
      </c>
      <c r="G8">
        <f>AVERAGE(E9:E10)</f>
        <v>35.525</v>
      </c>
      <c r="H8" s="4">
        <v>29.15</v>
      </c>
      <c r="I8">
        <f>G8-H8</f>
        <v>6.375</v>
      </c>
      <c r="J8">
        <f>I8-I2</f>
        <v>-0.859999999999999</v>
      </c>
      <c r="K8">
        <f t="shared" si="0"/>
        <v>1.81503831063432</v>
      </c>
      <c r="L8" s="4" t="s">
        <v>198</v>
      </c>
      <c r="M8" s="5" t="s">
        <v>192</v>
      </c>
      <c r="N8" s="4" t="s">
        <v>20</v>
      </c>
      <c r="O8" s="4" t="s">
        <v>2</v>
      </c>
      <c r="P8" s="4">
        <v>28.07</v>
      </c>
      <c r="Q8" s="4">
        <v>29.15</v>
      </c>
    </row>
    <row r="9" spans="1:17">
      <c r="A9" s="4" t="s">
        <v>196</v>
      </c>
      <c r="B9" s="5" t="s">
        <v>192</v>
      </c>
      <c r="C9" s="4" t="s">
        <v>20</v>
      </c>
      <c r="D9" s="4" t="s">
        <v>2</v>
      </c>
      <c r="E9" s="4">
        <v>35.68</v>
      </c>
      <c r="F9" s="4">
        <v>35.53</v>
      </c>
      <c r="I9">
        <f>E9-H8</f>
        <v>6.53</v>
      </c>
      <c r="J9">
        <f>I9-I2</f>
        <v>-0.704999999999998</v>
      </c>
      <c r="K9">
        <f t="shared" si="0"/>
        <v>1.63014466480525</v>
      </c>
      <c r="L9" s="4" t="s">
        <v>198</v>
      </c>
      <c r="M9" s="5" t="s">
        <v>192</v>
      </c>
      <c r="N9" s="4" t="s">
        <v>20</v>
      </c>
      <c r="O9" s="4" t="s">
        <v>2</v>
      </c>
      <c r="P9" s="4">
        <v>31.06</v>
      </c>
      <c r="Q9" s="4">
        <v>29.15</v>
      </c>
    </row>
    <row r="10" spans="1:17">
      <c r="A10" s="4" t="s">
        <v>196</v>
      </c>
      <c r="B10" s="5" t="s">
        <v>192</v>
      </c>
      <c r="C10" s="4" t="s">
        <v>20</v>
      </c>
      <c r="D10" s="4" t="s">
        <v>2</v>
      </c>
      <c r="E10" s="4">
        <v>35.37</v>
      </c>
      <c r="F10" s="4">
        <v>35.53</v>
      </c>
      <c r="I10">
        <f>E10-H8</f>
        <v>6.22</v>
      </c>
      <c r="J10">
        <f>I10-I2</f>
        <v>-1.015</v>
      </c>
      <c r="K10">
        <f t="shared" si="0"/>
        <v>2.02090289297353</v>
      </c>
      <c r="L10" s="4" t="s">
        <v>198</v>
      </c>
      <c r="M10" s="5" t="s">
        <v>192</v>
      </c>
      <c r="N10" s="4" t="s">
        <v>20</v>
      </c>
      <c r="O10" s="4" t="s">
        <v>2</v>
      </c>
      <c r="P10" s="4">
        <v>28.31</v>
      </c>
      <c r="Q10" s="4">
        <v>29.15</v>
      </c>
    </row>
    <row r="11" spans="1:17">
      <c r="A11" s="4" t="s">
        <v>199</v>
      </c>
      <c r="B11" s="5" t="s">
        <v>192</v>
      </c>
      <c r="C11" s="4" t="s">
        <v>20</v>
      </c>
      <c r="D11" s="4" t="s">
        <v>2</v>
      </c>
      <c r="E11" s="4">
        <v>25.1</v>
      </c>
      <c r="F11" s="4">
        <v>25.11</v>
      </c>
      <c r="G11">
        <f>AVERAGE(E12,E11)</f>
        <v>25.08</v>
      </c>
      <c r="H11" s="4">
        <v>21.71</v>
      </c>
      <c r="I11">
        <f>G11-H11</f>
        <v>3.37</v>
      </c>
      <c r="J11">
        <f>I11-I2</f>
        <v>-3.865</v>
      </c>
      <c r="K11">
        <f t="shared" si="0"/>
        <v>14.5707173374717</v>
      </c>
      <c r="L11" s="4" t="s">
        <v>200</v>
      </c>
      <c r="M11" s="5" t="s">
        <v>192</v>
      </c>
      <c r="N11" s="4" t="s">
        <v>20</v>
      </c>
      <c r="O11" s="4" t="s">
        <v>2</v>
      </c>
      <c r="P11" s="4">
        <v>21.49</v>
      </c>
      <c r="Q11" s="4">
        <v>21.71</v>
      </c>
    </row>
    <row r="12" spans="1:17">
      <c r="A12" s="4" t="s">
        <v>199</v>
      </c>
      <c r="B12" s="5" t="s">
        <v>192</v>
      </c>
      <c r="C12" s="4" t="s">
        <v>20</v>
      </c>
      <c r="D12" s="4" t="s">
        <v>2</v>
      </c>
      <c r="E12" s="4">
        <v>25.06</v>
      </c>
      <c r="F12" s="4">
        <v>25.11</v>
      </c>
      <c r="I12">
        <f>E11-H11</f>
        <v>3.39</v>
      </c>
      <c r="J12">
        <f>I12-I2</f>
        <v>-3.845</v>
      </c>
      <c r="K12">
        <f t="shared" si="0"/>
        <v>14.3701179661429</v>
      </c>
      <c r="L12" s="4" t="s">
        <v>200</v>
      </c>
      <c r="M12" s="5" t="s">
        <v>192</v>
      </c>
      <c r="N12" s="4" t="s">
        <v>20</v>
      </c>
      <c r="O12" s="4" t="s">
        <v>2</v>
      </c>
      <c r="P12" s="4">
        <v>21.87</v>
      </c>
      <c r="Q12" s="4">
        <v>21.71</v>
      </c>
    </row>
    <row r="13" spans="1:17">
      <c r="A13" s="4" t="s">
        <v>199</v>
      </c>
      <c r="B13" s="5" t="s">
        <v>192</v>
      </c>
      <c r="C13" s="4" t="s">
        <v>20</v>
      </c>
      <c r="D13" s="4" t="s">
        <v>2</v>
      </c>
      <c r="E13" s="4">
        <v>25.18</v>
      </c>
      <c r="F13" s="4">
        <v>25.11</v>
      </c>
      <c r="I13">
        <f>E13-H11</f>
        <v>3.47</v>
      </c>
      <c r="J13">
        <f>I13-I2</f>
        <v>-3.765</v>
      </c>
      <c r="K13">
        <f t="shared" si="0"/>
        <v>13.5949599862184</v>
      </c>
      <c r="L13" s="4" t="s">
        <v>200</v>
      </c>
      <c r="M13" s="5" t="s">
        <v>192</v>
      </c>
      <c r="N13" s="4" t="s">
        <v>20</v>
      </c>
      <c r="O13" s="4" t="s">
        <v>2</v>
      </c>
      <c r="P13" s="4">
        <v>21.75</v>
      </c>
      <c r="Q13" s="4">
        <v>21.71</v>
      </c>
    </row>
    <row r="15" ht="13.2" spans="1:4">
      <c r="A15" s="18" t="s">
        <v>201</v>
      </c>
      <c r="B15" s="19"/>
      <c r="C15" s="20" t="s">
        <v>62</v>
      </c>
      <c r="D15" s="20" t="s">
        <v>63</v>
      </c>
    </row>
    <row r="16" ht="13.2" spans="1:4">
      <c r="A16" s="21" t="s">
        <v>67</v>
      </c>
      <c r="B16" s="22" t="s">
        <v>68</v>
      </c>
      <c r="C16" s="23">
        <v>1</v>
      </c>
      <c r="D16" s="24">
        <v>0</v>
      </c>
    </row>
    <row r="17" ht="13.2" spans="1:4">
      <c r="A17" s="21" t="s">
        <v>70</v>
      </c>
      <c r="B17" s="22" t="s">
        <v>71</v>
      </c>
      <c r="C17" s="23">
        <v>0.646176415318747</v>
      </c>
      <c r="D17" s="25">
        <v>0.065991916826305</v>
      </c>
    </row>
    <row r="18" ht="13.2" spans="1:4">
      <c r="A18" s="21" t="s">
        <v>73</v>
      </c>
      <c r="B18" s="22" t="s">
        <v>74</v>
      </c>
      <c r="C18" s="23">
        <v>1.81503831063432</v>
      </c>
      <c r="D18" s="25">
        <v>0.112856319471291</v>
      </c>
    </row>
    <row r="19" ht="13.2" spans="1:4">
      <c r="A19" s="21" t="s">
        <v>77</v>
      </c>
      <c r="B19" s="22" t="s">
        <v>78</v>
      </c>
      <c r="C19" s="23">
        <v>14.5707173374717</v>
      </c>
      <c r="D19" s="25">
        <v>0.297509328264688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tabSelected="1" workbookViewId="0">
      <selection activeCell="C20" sqref="C20"/>
    </sheetView>
  </sheetViews>
  <sheetFormatPr defaultColWidth="9" defaultRowHeight="10.2"/>
  <cols>
    <col min="3" max="3" width="12.875"/>
    <col min="4" max="4" width="8.625" customWidth="1"/>
  </cols>
  <sheetData>
    <row r="1" spans="3:20">
      <c r="C1" s="2" t="s">
        <v>202</v>
      </c>
      <c r="D1" s="1" t="s">
        <v>55</v>
      </c>
      <c r="E1" s="1" t="s">
        <v>56</v>
      </c>
      <c r="F1" s="2" t="s">
        <v>57</v>
      </c>
      <c r="G1" s="2" t="s">
        <v>58</v>
      </c>
      <c r="H1" s="3" t="s">
        <v>59</v>
      </c>
      <c r="I1" t="s">
        <v>60</v>
      </c>
      <c r="O1" s="1" t="s">
        <v>55</v>
      </c>
      <c r="P1" s="1" t="s">
        <v>56</v>
      </c>
      <c r="Q1" s="2" t="s">
        <v>190</v>
      </c>
      <c r="R1" s="2" t="s">
        <v>58</v>
      </c>
      <c r="S1" s="3" t="s">
        <v>59</v>
      </c>
      <c r="T1" t="s">
        <v>60</v>
      </c>
    </row>
    <row r="2" spans="1:17">
      <c r="A2" s="4" t="s">
        <v>203</v>
      </c>
      <c r="B2" s="5" t="s">
        <v>192</v>
      </c>
      <c r="C2" s="4" t="s">
        <v>20</v>
      </c>
      <c r="D2" s="4">
        <v>28.62</v>
      </c>
      <c r="E2" s="4">
        <v>29.46</v>
      </c>
      <c r="F2">
        <f>AVERAGE(D2,D4)</f>
        <v>28.92</v>
      </c>
      <c r="G2" s="4">
        <v>21.98</v>
      </c>
      <c r="H2">
        <f>F2-G2</f>
        <v>6.94</v>
      </c>
      <c r="I2" s="4">
        <v>0</v>
      </c>
      <c r="J2">
        <f t="shared" ref="J2:J13" si="0">2^-I2</f>
        <v>1</v>
      </c>
      <c r="L2" s="4" t="s">
        <v>193</v>
      </c>
      <c r="M2" s="5" t="s">
        <v>204</v>
      </c>
      <c r="N2" s="4" t="s">
        <v>20</v>
      </c>
      <c r="O2" s="4" t="s">
        <v>2</v>
      </c>
      <c r="P2" s="4">
        <v>21.4</v>
      </c>
      <c r="Q2" s="4">
        <v>21.98</v>
      </c>
    </row>
    <row r="3" spans="1:17">
      <c r="A3" s="4" t="s">
        <v>203</v>
      </c>
      <c r="B3" s="5" t="s">
        <v>192</v>
      </c>
      <c r="C3" s="4" t="s">
        <v>20</v>
      </c>
      <c r="D3" s="4">
        <v>30.56</v>
      </c>
      <c r="E3" s="4">
        <v>29.46</v>
      </c>
      <c r="H3">
        <f>D3-G2</f>
        <v>8.58</v>
      </c>
      <c r="I3" s="4">
        <v>0</v>
      </c>
      <c r="J3">
        <f t="shared" si="0"/>
        <v>1</v>
      </c>
      <c r="L3" s="4" t="s">
        <v>193</v>
      </c>
      <c r="M3" s="5" t="s">
        <v>204</v>
      </c>
      <c r="N3" s="4" t="s">
        <v>20</v>
      </c>
      <c r="O3" s="4" t="s">
        <v>2</v>
      </c>
      <c r="P3" s="4">
        <v>22.96</v>
      </c>
      <c r="Q3" s="4">
        <v>21.98</v>
      </c>
    </row>
    <row r="4" spans="1:17">
      <c r="A4" s="4" t="s">
        <v>203</v>
      </c>
      <c r="B4" s="5" t="s">
        <v>192</v>
      </c>
      <c r="C4" s="4" t="s">
        <v>20</v>
      </c>
      <c r="D4" s="4">
        <v>29.22</v>
      </c>
      <c r="E4" s="4">
        <v>29.46</v>
      </c>
      <c r="H4">
        <f>D4-G2</f>
        <v>7.24</v>
      </c>
      <c r="I4" s="4">
        <v>0</v>
      </c>
      <c r="J4">
        <f t="shared" si="0"/>
        <v>1</v>
      </c>
      <c r="L4" s="4" t="s">
        <v>193</v>
      </c>
      <c r="M4" s="5" t="s">
        <v>204</v>
      </c>
      <c r="N4" s="4" t="s">
        <v>20</v>
      </c>
      <c r="O4" s="4" t="s">
        <v>2</v>
      </c>
      <c r="P4" s="4">
        <v>21.57</v>
      </c>
      <c r="Q4" s="4">
        <v>21.98</v>
      </c>
    </row>
    <row r="5" spans="1:17">
      <c r="A5" s="4" t="s">
        <v>205</v>
      </c>
      <c r="B5" s="5" t="s">
        <v>192</v>
      </c>
      <c r="C5" s="4" t="s">
        <v>20</v>
      </c>
      <c r="D5" s="4">
        <v>34.52</v>
      </c>
      <c r="E5" s="4">
        <v>35.42</v>
      </c>
      <c r="F5">
        <f>AVERAGE(D6,D5)</f>
        <v>34.89</v>
      </c>
      <c r="G5" s="4">
        <v>26.52</v>
      </c>
      <c r="H5">
        <f>F5-G5</f>
        <v>8.37</v>
      </c>
      <c r="I5">
        <f>H5-H2</f>
        <v>1.43</v>
      </c>
      <c r="J5">
        <f t="shared" si="0"/>
        <v>0.371130892657262</v>
      </c>
      <c r="L5" s="4" t="s">
        <v>195</v>
      </c>
      <c r="M5" s="5" t="s">
        <v>204</v>
      </c>
      <c r="N5" s="4" t="s">
        <v>20</v>
      </c>
      <c r="O5" s="4" t="s">
        <v>2</v>
      </c>
      <c r="P5" s="4">
        <v>25.85</v>
      </c>
      <c r="Q5" s="4">
        <v>26.52</v>
      </c>
    </row>
    <row r="6" spans="1:17">
      <c r="A6" s="4" t="s">
        <v>205</v>
      </c>
      <c r="B6" s="5" t="s">
        <v>192</v>
      </c>
      <c r="C6" s="4" t="s">
        <v>20</v>
      </c>
      <c r="D6" s="4">
        <v>35.26</v>
      </c>
      <c r="E6" s="4">
        <v>35.42</v>
      </c>
      <c r="H6">
        <f>D6-G5</f>
        <v>8.74</v>
      </c>
      <c r="I6">
        <f>H6-H2</f>
        <v>1.8</v>
      </c>
      <c r="J6">
        <f t="shared" si="0"/>
        <v>0.287174588749259</v>
      </c>
      <c r="L6" s="4" t="s">
        <v>195</v>
      </c>
      <c r="M6" s="5" t="s">
        <v>204</v>
      </c>
      <c r="N6" s="4" t="s">
        <v>20</v>
      </c>
      <c r="O6" s="4" t="s">
        <v>2</v>
      </c>
      <c r="P6" s="4">
        <v>27.48</v>
      </c>
      <c r="Q6" s="4">
        <v>26.52</v>
      </c>
    </row>
    <row r="7" spans="1:17">
      <c r="A7" s="4" t="s">
        <v>205</v>
      </c>
      <c r="B7" s="5" t="s">
        <v>192</v>
      </c>
      <c r="C7" s="4" t="s">
        <v>20</v>
      </c>
      <c r="D7" s="4">
        <v>36.49</v>
      </c>
      <c r="E7" s="4">
        <v>35.42</v>
      </c>
      <c r="H7">
        <f>D7-G5</f>
        <v>9.97</v>
      </c>
      <c r="I7">
        <f>H7-H2</f>
        <v>3.03</v>
      </c>
      <c r="J7">
        <f t="shared" si="0"/>
        <v>0.122427537198366</v>
      </c>
      <c r="L7" s="4" t="s">
        <v>195</v>
      </c>
      <c r="M7" s="5" t="s">
        <v>204</v>
      </c>
      <c r="N7" s="4" t="s">
        <v>20</v>
      </c>
      <c r="O7" s="4" t="s">
        <v>2</v>
      </c>
      <c r="P7" s="4">
        <v>26.24</v>
      </c>
      <c r="Q7" s="4">
        <v>26.52</v>
      </c>
    </row>
    <row r="8" spans="1:17">
      <c r="A8" s="4" t="s">
        <v>206</v>
      </c>
      <c r="B8" s="5" t="s">
        <v>192</v>
      </c>
      <c r="C8" s="4" t="s">
        <v>20</v>
      </c>
      <c r="D8" s="4">
        <v>36.2</v>
      </c>
      <c r="E8" s="4">
        <v>35.6</v>
      </c>
      <c r="F8">
        <f>AVERAGE(D9,D8)</f>
        <v>35.6</v>
      </c>
      <c r="G8" s="4">
        <v>29.15</v>
      </c>
      <c r="H8">
        <f>F8-G8</f>
        <v>6.45</v>
      </c>
      <c r="I8">
        <f>H8-H2</f>
        <v>-0.489999999999998</v>
      </c>
      <c r="J8">
        <f t="shared" si="0"/>
        <v>1.404444875738</v>
      </c>
      <c r="L8" s="4" t="s">
        <v>198</v>
      </c>
      <c r="M8" s="5" t="s">
        <v>204</v>
      </c>
      <c r="N8" s="4" t="s">
        <v>20</v>
      </c>
      <c r="O8" s="4" t="s">
        <v>2</v>
      </c>
      <c r="P8" s="4">
        <v>28.07</v>
      </c>
      <c r="Q8" s="4">
        <v>29.15</v>
      </c>
    </row>
    <row r="9" spans="1:17">
      <c r="A9" s="4" t="s">
        <v>206</v>
      </c>
      <c r="B9" s="5" t="s">
        <v>192</v>
      </c>
      <c r="C9" s="4" t="s">
        <v>20</v>
      </c>
      <c r="D9" s="4">
        <v>35</v>
      </c>
      <c r="E9" s="4">
        <v>35.6</v>
      </c>
      <c r="H9">
        <f>D9-G8</f>
        <v>5.85</v>
      </c>
      <c r="I9">
        <f>H9-H2</f>
        <v>-1.09</v>
      </c>
      <c r="J9">
        <f t="shared" si="0"/>
        <v>2.12874036490672</v>
      </c>
      <c r="L9" s="4" t="s">
        <v>198</v>
      </c>
      <c r="M9" s="5" t="s">
        <v>204</v>
      </c>
      <c r="N9" s="4" t="s">
        <v>20</v>
      </c>
      <c r="O9" s="4" t="s">
        <v>2</v>
      </c>
      <c r="P9" s="4">
        <v>31.06</v>
      </c>
      <c r="Q9" s="4">
        <v>29.15</v>
      </c>
    </row>
    <row r="10" spans="1:17">
      <c r="A10" s="4" t="s">
        <v>206</v>
      </c>
      <c r="B10" s="5" t="s">
        <v>192</v>
      </c>
      <c r="C10" s="4" t="s">
        <v>20</v>
      </c>
      <c r="D10" s="5" t="s">
        <v>207</v>
      </c>
      <c r="E10" s="4" t="s">
        <v>2</v>
      </c>
      <c r="H10">
        <f>D8-G8</f>
        <v>7.05</v>
      </c>
      <c r="I10">
        <f>H10-H2</f>
        <v>0.110000000000003</v>
      </c>
      <c r="J10">
        <f t="shared" si="0"/>
        <v>0.926588061890369</v>
      </c>
      <c r="L10" s="4" t="s">
        <v>198</v>
      </c>
      <c r="M10" s="5" t="s">
        <v>204</v>
      </c>
      <c r="N10" s="4" t="s">
        <v>20</v>
      </c>
      <c r="O10" s="4" t="s">
        <v>2</v>
      </c>
      <c r="P10" s="4">
        <v>28.31</v>
      </c>
      <c r="Q10" s="4">
        <v>29.15</v>
      </c>
    </row>
    <row r="11" spans="1:17">
      <c r="A11" s="4" t="s">
        <v>208</v>
      </c>
      <c r="B11" s="5" t="s">
        <v>192</v>
      </c>
      <c r="C11" s="4" t="s">
        <v>20</v>
      </c>
      <c r="D11" s="4">
        <v>29.12</v>
      </c>
      <c r="E11" s="4">
        <v>28.86</v>
      </c>
      <c r="F11">
        <f>AVERAGE(D12,D11)</f>
        <v>29.355</v>
      </c>
      <c r="G11" s="4">
        <v>21.71</v>
      </c>
      <c r="H11">
        <f>F11-G11</f>
        <v>7.645</v>
      </c>
      <c r="I11">
        <f>H11-H2</f>
        <v>0.704999999999998</v>
      </c>
      <c r="J11">
        <f t="shared" si="0"/>
        <v>0.613442488626903</v>
      </c>
      <c r="L11" s="4" t="s">
        <v>200</v>
      </c>
      <c r="M11" s="5" t="s">
        <v>204</v>
      </c>
      <c r="N11" s="4" t="s">
        <v>20</v>
      </c>
      <c r="O11" s="4" t="s">
        <v>2</v>
      </c>
      <c r="P11" s="4">
        <v>21.49</v>
      </c>
      <c r="Q11" s="4">
        <v>21.71</v>
      </c>
    </row>
    <row r="12" spans="1:17">
      <c r="A12" s="4" t="s">
        <v>208</v>
      </c>
      <c r="B12" s="5" t="s">
        <v>192</v>
      </c>
      <c r="C12" s="4" t="s">
        <v>20</v>
      </c>
      <c r="D12" s="4">
        <v>29.59</v>
      </c>
      <c r="E12" s="4">
        <v>28.86</v>
      </c>
      <c r="H12">
        <f>D12-G11</f>
        <v>7.88</v>
      </c>
      <c r="I12">
        <f>H12-H2</f>
        <v>0.939999999999998</v>
      </c>
      <c r="J12">
        <f t="shared" si="0"/>
        <v>0.521232880420561</v>
      </c>
      <c r="L12" s="4" t="s">
        <v>200</v>
      </c>
      <c r="M12" s="5" t="s">
        <v>204</v>
      </c>
      <c r="N12" s="4" t="s">
        <v>20</v>
      </c>
      <c r="O12" s="4" t="s">
        <v>2</v>
      </c>
      <c r="P12" s="4">
        <v>21.87</v>
      </c>
      <c r="Q12" s="4">
        <v>21.71</v>
      </c>
    </row>
    <row r="13" spans="1:17">
      <c r="A13" s="4" t="s">
        <v>208</v>
      </c>
      <c r="B13" s="5" t="s">
        <v>192</v>
      </c>
      <c r="C13" s="4" t="s">
        <v>20</v>
      </c>
      <c r="D13" s="4">
        <v>27.86</v>
      </c>
      <c r="E13" s="4">
        <v>28.86</v>
      </c>
      <c r="H13">
        <f>D11-G11</f>
        <v>7.41</v>
      </c>
      <c r="I13">
        <f>H13-H2</f>
        <v>0.469999999999999</v>
      </c>
      <c r="J13">
        <f t="shared" si="0"/>
        <v>0.721964597761249</v>
      </c>
      <c r="L13" s="4" t="s">
        <v>200</v>
      </c>
      <c r="M13" s="5" t="s">
        <v>204</v>
      </c>
      <c r="N13" s="4" t="s">
        <v>20</v>
      </c>
      <c r="O13" s="4" t="s">
        <v>2</v>
      </c>
      <c r="P13" s="4">
        <v>21.75</v>
      </c>
      <c r="Q13" s="4">
        <v>21.71</v>
      </c>
    </row>
    <row r="16" ht="13.2" spans="1:4">
      <c r="A16" s="11" t="s">
        <v>209</v>
      </c>
      <c r="B16" s="12" t="s">
        <v>62</v>
      </c>
      <c r="C16" s="12" t="s">
        <v>63</v>
      </c>
      <c r="D16" s="13"/>
    </row>
    <row r="17" ht="13.2" spans="1:4">
      <c r="A17" s="14" t="s">
        <v>67</v>
      </c>
      <c r="B17" s="15" t="s">
        <v>68</v>
      </c>
      <c r="C17" s="13">
        <v>1</v>
      </c>
      <c r="D17" s="16">
        <v>0</v>
      </c>
    </row>
    <row r="18" ht="13.2" spans="1:4">
      <c r="A18" s="14" t="s">
        <v>70</v>
      </c>
      <c r="B18" s="15" t="s">
        <v>71</v>
      </c>
      <c r="C18" s="13">
        <v>0.371130892657262</v>
      </c>
      <c r="D18" s="17">
        <v>0.0730462606122137</v>
      </c>
    </row>
    <row r="19" ht="13.2" spans="1:4">
      <c r="A19" s="14" t="s">
        <v>73</v>
      </c>
      <c r="B19" s="15" t="s">
        <v>74</v>
      </c>
      <c r="C19" s="13">
        <v>1.404444875738</v>
      </c>
      <c r="D19" s="17">
        <v>0.349453640994703</v>
      </c>
    </row>
    <row r="20" ht="13.2" spans="1:4">
      <c r="A20" s="14" t="s">
        <v>77</v>
      </c>
      <c r="B20" s="15" t="s">
        <v>78</v>
      </c>
      <c r="C20" s="13">
        <v>0.613442488626903</v>
      </c>
      <c r="D20" s="17">
        <v>0.0580100004524949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"/>
  <sheetViews>
    <sheetView workbookViewId="0">
      <selection activeCell="E23" sqref="E23"/>
    </sheetView>
  </sheetViews>
  <sheetFormatPr defaultColWidth="9" defaultRowHeight="10.2"/>
  <cols>
    <col min="2" max="4" width="12.875"/>
    <col min="9" max="9" width="12.875"/>
  </cols>
  <sheetData>
    <row r="1" spans="4:21">
      <c r="D1" s="1" t="s">
        <v>55</v>
      </c>
      <c r="E1" s="1" t="s">
        <v>56</v>
      </c>
      <c r="F1" s="2" t="s">
        <v>57</v>
      </c>
      <c r="G1" s="2" t="s">
        <v>58</v>
      </c>
      <c r="H1" s="3" t="s">
        <v>59</v>
      </c>
      <c r="I1" t="s">
        <v>60</v>
      </c>
      <c r="N1" s="1" t="s">
        <v>55</v>
      </c>
      <c r="O1" s="1" t="s">
        <v>56</v>
      </c>
      <c r="Q1" s="1"/>
      <c r="R1" s="1"/>
      <c r="S1" s="2"/>
      <c r="T1" s="2"/>
      <c r="U1" s="3"/>
    </row>
    <row r="2" spans="1:18">
      <c r="A2" s="4" t="s">
        <v>210</v>
      </c>
      <c r="B2" s="5"/>
      <c r="C2" s="4">
        <v>31.09</v>
      </c>
      <c r="D2" s="4">
        <v>31.14</v>
      </c>
      <c r="E2">
        <f>AVERAGE(C4,C2)</f>
        <v>30.325</v>
      </c>
      <c r="F2" s="4">
        <v>21.98</v>
      </c>
      <c r="G2">
        <f>E2-F2</f>
        <v>8.345</v>
      </c>
      <c r="H2" s="4">
        <v>0</v>
      </c>
      <c r="I2">
        <f t="shared" ref="I2:I13" si="0">2^-H2</f>
        <v>1</v>
      </c>
      <c r="M2" s="4" t="s">
        <v>193</v>
      </c>
      <c r="N2" s="4">
        <v>21.4</v>
      </c>
      <c r="O2" s="4">
        <v>21.98</v>
      </c>
      <c r="P2" s="4" t="s">
        <v>2</v>
      </c>
      <c r="Q2" s="4"/>
      <c r="R2" s="4"/>
    </row>
    <row r="3" spans="1:18">
      <c r="A3" s="4" t="s">
        <v>210</v>
      </c>
      <c r="B3" s="5"/>
      <c r="C3" s="4">
        <v>32.78</v>
      </c>
      <c r="D3" s="4">
        <v>31.14</v>
      </c>
      <c r="G3">
        <f>C3-F2</f>
        <v>10.8</v>
      </c>
      <c r="H3" s="4">
        <v>0</v>
      </c>
      <c r="I3">
        <f t="shared" si="0"/>
        <v>1</v>
      </c>
      <c r="M3" s="4" t="s">
        <v>193</v>
      </c>
      <c r="N3" s="4">
        <v>22.96</v>
      </c>
      <c r="O3" s="4">
        <v>21.98</v>
      </c>
      <c r="P3" s="4" t="s">
        <v>2</v>
      </c>
      <c r="Q3" s="4"/>
      <c r="R3" s="4"/>
    </row>
    <row r="4" spans="1:18">
      <c r="A4" s="4" t="s">
        <v>210</v>
      </c>
      <c r="B4" s="5"/>
      <c r="C4" s="4">
        <v>29.56</v>
      </c>
      <c r="D4" s="4">
        <v>31.14</v>
      </c>
      <c r="G4">
        <f>C4-F2</f>
        <v>7.58</v>
      </c>
      <c r="H4" s="4">
        <v>0</v>
      </c>
      <c r="I4">
        <f t="shared" si="0"/>
        <v>1</v>
      </c>
      <c r="M4" s="4" t="s">
        <v>193</v>
      </c>
      <c r="N4" s="4">
        <v>21.57</v>
      </c>
      <c r="O4" s="4">
        <v>21.98</v>
      </c>
      <c r="P4" s="4" t="s">
        <v>2</v>
      </c>
      <c r="Q4" s="4"/>
      <c r="R4" s="4"/>
    </row>
    <row r="5" spans="1:18">
      <c r="A5" s="4" t="s">
        <v>211</v>
      </c>
      <c r="B5" s="5"/>
      <c r="C5" s="4">
        <v>38</v>
      </c>
      <c r="D5" s="4">
        <v>36.98</v>
      </c>
      <c r="E5">
        <f>AVERAGE(C7,C6)</f>
        <v>36.465</v>
      </c>
      <c r="F5" s="4">
        <v>26.52</v>
      </c>
      <c r="G5">
        <f>E5-F5</f>
        <v>9.945</v>
      </c>
      <c r="H5">
        <f>G5-G2</f>
        <v>1.6</v>
      </c>
      <c r="I5">
        <f t="shared" si="0"/>
        <v>0.329876977693222</v>
      </c>
      <c r="M5" s="4" t="s">
        <v>195</v>
      </c>
      <c r="N5" s="4">
        <v>25.85</v>
      </c>
      <c r="O5" s="4">
        <v>26.52</v>
      </c>
      <c r="P5" s="4" t="s">
        <v>2</v>
      </c>
      <c r="Q5" s="4"/>
      <c r="R5" s="4"/>
    </row>
    <row r="6" spans="1:18">
      <c r="A6" s="4" t="s">
        <v>211</v>
      </c>
      <c r="B6" s="5"/>
      <c r="C6" s="4">
        <v>36.95</v>
      </c>
      <c r="D6" s="4">
        <v>36.98</v>
      </c>
      <c r="G6">
        <f>C5-F5</f>
        <v>11.48</v>
      </c>
      <c r="H6">
        <f>G6-G2</f>
        <v>3.135</v>
      </c>
      <c r="I6">
        <f t="shared" si="0"/>
        <v>0.113833729198997</v>
      </c>
      <c r="M6" s="4" t="s">
        <v>195</v>
      </c>
      <c r="N6" s="4">
        <v>27.48</v>
      </c>
      <c r="O6" s="4">
        <v>26.52</v>
      </c>
      <c r="P6" s="4" t="s">
        <v>2</v>
      </c>
      <c r="Q6" s="4"/>
      <c r="R6" s="4"/>
    </row>
    <row r="7" spans="1:18">
      <c r="A7" s="4" t="s">
        <v>211</v>
      </c>
      <c r="B7" s="5"/>
      <c r="C7" s="4">
        <v>35.98</v>
      </c>
      <c r="D7" s="4">
        <v>36.98</v>
      </c>
      <c r="G7">
        <f>C7-F5</f>
        <v>9.46</v>
      </c>
      <c r="H7">
        <f>G7-G2</f>
        <v>1.115</v>
      </c>
      <c r="I7">
        <f t="shared" si="0"/>
        <v>0.461691155364698</v>
      </c>
      <c r="M7" s="4" t="s">
        <v>195</v>
      </c>
      <c r="N7" s="4">
        <v>26.24</v>
      </c>
      <c r="O7" s="4">
        <v>26.52</v>
      </c>
      <c r="P7" s="4" t="s">
        <v>2</v>
      </c>
      <c r="Q7" s="4"/>
      <c r="R7" s="4"/>
    </row>
    <row r="8" spans="1:18">
      <c r="A8" s="4" t="s">
        <v>212</v>
      </c>
      <c r="B8" s="5"/>
      <c r="C8" s="4">
        <v>38.78</v>
      </c>
      <c r="D8" s="4">
        <f>AVERAGE(C8:C10)</f>
        <v>37.3266666666667</v>
      </c>
      <c r="E8">
        <f>AVERAGE(C10,C9)</f>
        <v>36.6</v>
      </c>
      <c r="F8" s="4">
        <v>29.15</v>
      </c>
      <c r="G8">
        <f>E8-F8</f>
        <v>7.45</v>
      </c>
      <c r="H8">
        <f>G8-G2</f>
        <v>-0.895000000000003</v>
      </c>
      <c r="I8">
        <f t="shared" si="0"/>
        <v>1.85960988522633</v>
      </c>
      <c r="M8" s="4" t="s">
        <v>198</v>
      </c>
      <c r="N8" s="4">
        <v>28.07</v>
      </c>
      <c r="O8" s="4">
        <v>29.15</v>
      </c>
      <c r="P8" s="4" t="s">
        <v>2</v>
      </c>
      <c r="Q8" s="4"/>
      <c r="R8" s="4"/>
    </row>
    <row r="9" spans="1:18">
      <c r="A9" s="4" t="s">
        <v>212</v>
      </c>
      <c r="B9" s="5"/>
      <c r="C9" s="4">
        <v>35.65</v>
      </c>
      <c r="D9" s="4" t="s">
        <v>2</v>
      </c>
      <c r="G9">
        <f>C8-F8</f>
        <v>9.63</v>
      </c>
      <c r="H9">
        <f>G9-G2</f>
        <v>1.285</v>
      </c>
      <c r="I9">
        <f t="shared" si="0"/>
        <v>0.410370804405248</v>
      </c>
      <c r="M9" s="4" t="s">
        <v>198</v>
      </c>
      <c r="N9" s="4">
        <v>31.06</v>
      </c>
      <c r="O9" s="4">
        <v>29.15</v>
      </c>
      <c r="P9" s="4" t="s">
        <v>2</v>
      </c>
      <c r="Q9" s="4"/>
      <c r="R9" s="4"/>
    </row>
    <row r="10" spans="1:18">
      <c r="A10" s="4" t="s">
        <v>212</v>
      </c>
      <c r="B10" s="5"/>
      <c r="C10" s="4">
        <v>37.55</v>
      </c>
      <c r="D10" s="4" t="s">
        <v>2</v>
      </c>
      <c r="G10">
        <f>C10-F8</f>
        <v>8.4</v>
      </c>
      <c r="H10">
        <f>G10-G2</f>
        <v>0.0549999999999997</v>
      </c>
      <c r="I10">
        <f t="shared" si="0"/>
        <v>0.962594443101752</v>
      </c>
      <c r="M10" s="4" t="s">
        <v>198</v>
      </c>
      <c r="N10" s="4">
        <v>28.31</v>
      </c>
      <c r="O10" s="4">
        <v>29.15</v>
      </c>
      <c r="P10" s="4" t="s">
        <v>2</v>
      </c>
      <c r="Q10" s="4"/>
      <c r="R10" s="4"/>
    </row>
    <row r="11" spans="1:18">
      <c r="A11" s="4" t="s">
        <v>213</v>
      </c>
      <c r="B11" s="5"/>
      <c r="C11" s="4">
        <v>29.96</v>
      </c>
      <c r="D11" s="4">
        <f>AVERAGE(C11:C13)</f>
        <v>32.1133333333333</v>
      </c>
      <c r="E11">
        <f>AVERAGE(C12,C11)</f>
        <v>28.755</v>
      </c>
      <c r="F11" s="4">
        <v>21.71</v>
      </c>
      <c r="G11">
        <f>E11-F11</f>
        <v>7.045</v>
      </c>
      <c r="H11">
        <f>G11-G2</f>
        <v>-1.3</v>
      </c>
      <c r="I11">
        <f t="shared" si="0"/>
        <v>2.46228882668983</v>
      </c>
      <c r="M11" s="4" t="s">
        <v>200</v>
      </c>
      <c r="N11" s="4">
        <v>21.49</v>
      </c>
      <c r="O11" s="4">
        <v>21.71</v>
      </c>
      <c r="P11" s="4" t="s">
        <v>2</v>
      </c>
      <c r="Q11" s="4"/>
      <c r="R11" s="4"/>
    </row>
    <row r="12" spans="1:18">
      <c r="A12" s="4" t="s">
        <v>213</v>
      </c>
      <c r="B12" s="5"/>
      <c r="C12" s="4">
        <v>27.55</v>
      </c>
      <c r="D12" s="4">
        <v>33.19</v>
      </c>
      <c r="G12">
        <f>C12-F11</f>
        <v>5.84</v>
      </c>
      <c r="H12">
        <f>G12-G2</f>
        <v>-2.505</v>
      </c>
      <c r="I12">
        <f t="shared" si="0"/>
        <v>5.67649342480153</v>
      </c>
      <c r="M12" s="4" t="s">
        <v>200</v>
      </c>
      <c r="N12" s="4">
        <v>21.87</v>
      </c>
      <c r="O12" s="4">
        <v>21.71</v>
      </c>
      <c r="P12" s="4" t="s">
        <v>2</v>
      </c>
      <c r="Q12" s="4"/>
      <c r="R12" s="4"/>
    </row>
    <row r="13" spans="1:18">
      <c r="A13" s="4" t="s">
        <v>213</v>
      </c>
      <c r="B13" s="5"/>
      <c r="C13" s="4">
        <v>38.83</v>
      </c>
      <c r="D13" s="4">
        <v>33.19</v>
      </c>
      <c r="G13">
        <f>C11-F11</f>
        <v>8.25</v>
      </c>
      <c r="H13">
        <f>G13-G2</f>
        <v>-0.0949999999999989</v>
      </c>
      <c r="I13">
        <f t="shared" si="0"/>
        <v>1.06806540804785</v>
      </c>
      <c r="M13" s="4" t="s">
        <v>200</v>
      </c>
      <c r="N13" s="4">
        <v>21.75</v>
      </c>
      <c r="O13" s="4">
        <v>21.71</v>
      </c>
      <c r="P13" s="4" t="s">
        <v>2</v>
      </c>
      <c r="Q13" s="4"/>
      <c r="R13" s="4"/>
    </row>
    <row r="17" spans="1:4">
      <c r="A17" s="6" t="s">
        <v>214</v>
      </c>
      <c r="B17" s="7" t="s">
        <v>62</v>
      </c>
      <c r="C17" s="7" t="s">
        <v>63</v>
      </c>
      <c r="D17" s="7"/>
    </row>
    <row r="18" ht="13.2" spans="1:4">
      <c r="A18" s="8" t="s">
        <v>67</v>
      </c>
      <c r="B18" s="9" t="s">
        <v>215</v>
      </c>
      <c r="C18" s="10">
        <v>1</v>
      </c>
      <c r="D18" s="10">
        <v>0</v>
      </c>
    </row>
    <row r="19" ht="13.2" spans="1:4">
      <c r="A19" s="8" t="s">
        <v>70</v>
      </c>
      <c r="B19" s="9" t="s">
        <v>71</v>
      </c>
      <c r="C19" s="10">
        <v>0.329876977693222</v>
      </c>
      <c r="D19" s="10">
        <v>0.101394294031877</v>
      </c>
    </row>
    <row r="20" ht="13.2" spans="1:4">
      <c r="A20" s="8" t="s">
        <v>73</v>
      </c>
      <c r="B20" s="9" t="s">
        <v>216</v>
      </c>
      <c r="C20" s="10">
        <v>1.85960988522633</v>
      </c>
      <c r="D20" s="10">
        <v>0.422287524781831</v>
      </c>
    </row>
    <row r="21" ht="13.2" spans="1:4">
      <c r="A21" s="8" t="s">
        <v>77</v>
      </c>
      <c r="B21" s="9" t="s">
        <v>217</v>
      </c>
      <c r="C21" s="10">
        <v>2.46228882668983</v>
      </c>
      <c r="D21" s="10">
        <v>0.644815647092</v>
      </c>
    </row>
  </sheetData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COL2,4a,5,6,9,10</vt:lpstr>
      <vt:lpstr>COL16a</vt:lpstr>
      <vt:lpstr>COL14</vt:lpstr>
      <vt:lpstr>COL13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CAT＇</cp:lastModifiedBy>
  <dcterms:created xsi:type="dcterms:W3CDTF">2024-10-08T10:46:00Z</dcterms:created>
  <dcterms:modified xsi:type="dcterms:W3CDTF">2025-02-04T17:00:46Z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7A3B8BC5C2C04102916A0D7D67D4D974_11</vt:lpwstr>
  </property>
  <property fmtid="{D5CDD505-2E9C-101B-9397-08002B2CF9AE}" pid="3" name="KSOProductBuildVer">
    <vt:lpwstr>2052-12.1.0.19770</vt:lpwstr>
  </property>
</Properties>
</file>