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84"/>
  </bookViews>
  <sheets>
    <sheet name="2022 CLS" sheetId="1" r:id="rId1"/>
    <sheet name="2022 PM" sheetId="3" r:id="rId2"/>
    <sheet name="2023 CLS)" sheetId="2" r:id="rId3"/>
    <sheet name="2023 PM" sheetId="4" r:id="rId4"/>
    <sheet name="2022 PM (Raw Value)" sheetId="5" r:id="rId5"/>
    <sheet name="2022 CLS (Raw Value)" sheetId="6" r:id="rId6"/>
    <sheet name="2023 PM (Raw Value)" sheetId="7" r:id="rId7"/>
    <sheet name="2023 CLS (Raw Value)" sheetId="8" r:id="rId8"/>
    <sheet name="2022 PM (Result Table)" sheetId="9" r:id="rId9"/>
    <sheet name="2022 CLS (Result Table)" sheetId="10" r:id="rId10"/>
    <sheet name="2023 PM (Result Table)" sheetId="11" r:id="rId11"/>
    <sheet name="2023 CLS (Result Table)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" i="4" l="1"/>
  <c r="AE3" i="4" s="1"/>
  <c r="M3" i="2"/>
  <c r="AE3" i="2" s="1"/>
  <c r="AF5" i="1"/>
  <c r="AL5" i="1" s="1"/>
  <c r="AL8" i="1" s="1"/>
  <c r="AG5" i="1"/>
  <c r="AH5" i="1"/>
  <c r="AI5" i="1"/>
  <c r="AJ5" i="1"/>
  <c r="AK5" i="1"/>
  <c r="AO5" i="1"/>
  <c r="AP5" i="1"/>
  <c r="AQ5" i="1"/>
  <c r="AR5" i="1"/>
  <c r="AS5" i="1"/>
  <c r="AT5" i="1"/>
  <c r="AU5" i="1"/>
  <c r="AV5" i="1"/>
  <c r="BN5" i="1"/>
  <c r="AF12" i="1" s="1"/>
  <c r="BO5" i="1"/>
  <c r="AG12" i="1" s="1"/>
  <c r="BP5" i="1"/>
  <c r="AH12" i="1" s="1"/>
  <c r="BQ5" i="1"/>
  <c r="BR5" i="1"/>
  <c r="BS5" i="1"/>
  <c r="BV5" i="1"/>
  <c r="BW5" i="1"/>
  <c r="BX5" i="1"/>
  <c r="BY5" i="1"/>
  <c r="BZ5" i="1"/>
  <c r="CA5" i="1"/>
  <c r="AF6" i="1"/>
  <c r="AG6" i="1"/>
  <c r="AH6" i="1"/>
  <c r="AI6" i="1"/>
  <c r="AJ6" i="1"/>
  <c r="AK6" i="1"/>
  <c r="AL6" i="1"/>
  <c r="AM6" i="1"/>
  <c r="AO6" i="1"/>
  <c r="AV6" i="1" s="1"/>
  <c r="AP6" i="1"/>
  <c r="AQ6" i="1"/>
  <c r="AR6" i="1"/>
  <c r="AS6" i="1"/>
  <c r="AT6" i="1"/>
  <c r="AU6" i="1" s="1"/>
  <c r="AU8" i="1" s="1"/>
  <c r="BN6" i="1"/>
  <c r="BO6" i="1"/>
  <c r="BP6" i="1"/>
  <c r="BQ6" i="1"/>
  <c r="BR6" i="1"/>
  <c r="BS6" i="1"/>
  <c r="BV6" i="1"/>
  <c r="BW6" i="1"/>
  <c r="BX6" i="1"/>
  <c r="BY6" i="1"/>
  <c r="BZ6" i="1"/>
  <c r="CA6" i="1"/>
  <c r="AF7" i="1"/>
  <c r="AM7" i="1" s="1"/>
  <c r="AG7" i="1"/>
  <c r="AH7" i="1"/>
  <c r="AI7" i="1"/>
  <c r="AJ7" i="1"/>
  <c r="AK7" i="1"/>
  <c r="AL7" i="1"/>
  <c r="AO7" i="1"/>
  <c r="AP7" i="1"/>
  <c r="AQ7" i="1"/>
  <c r="AR7" i="1"/>
  <c r="AS7" i="1"/>
  <c r="AT7" i="1"/>
  <c r="AV7" i="1" s="1"/>
  <c r="AU7" i="1"/>
  <c r="BN7" i="1"/>
  <c r="BO7" i="1"/>
  <c r="BP7" i="1"/>
  <c r="AH14" i="1" s="1"/>
  <c r="BQ7" i="1"/>
  <c r="BR7" i="1"/>
  <c r="BS7" i="1"/>
  <c r="BV7" i="1"/>
  <c r="AO14" i="1" s="1"/>
  <c r="BW7" i="1"/>
  <c r="AP14" i="1" s="1"/>
  <c r="BX7" i="1"/>
  <c r="AQ14" i="1" s="1"/>
  <c r="BY7" i="1"/>
  <c r="AR14" i="1" s="1"/>
  <c r="BZ7" i="1"/>
  <c r="AS14" i="1" s="1"/>
  <c r="CA7" i="1"/>
  <c r="AT14" i="1" s="1"/>
  <c r="AI12" i="1"/>
  <c r="AJ12" i="1"/>
  <c r="AK12" i="1"/>
  <c r="AO12" i="1"/>
  <c r="AU12" i="1" s="1"/>
  <c r="AP12" i="1"/>
  <c r="AQ12" i="1"/>
  <c r="AR12" i="1"/>
  <c r="AS12" i="1"/>
  <c r="AT12" i="1"/>
  <c r="AF13" i="1"/>
  <c r="AG13" i="1"/>
  <c r="AH13" i="1"/>
  <c r="AI13" i="1"/>
  <c r="AJ13" i="1"/>
  <c r="AK13" i="1"/>
  <c r="AL13" i="1"/>
  <c r="AM13" i="1"/>
  <c r="AO13" i="1"/>
  <c r="AP13" i="1"/>
  <c r="AU13" i="1" s="1"/>
  <c r="AQ13" i="1"/>
  <c r="AR13" i="1"/>
  <c r="AS13" i="1"/>
  <c r="AT13" i="1"/>
  <c r="AV13" i="1"/>
  <c r="AF14" i="1"/>
  <c r="AL14" i="1" s="1"/>
  <c r="AG14" i="1"/>
  <c r="AI14" i="1"/>
  <c r="AJ14" i="1"/>
  <c r="AK14" i="1"/>
  <c r="S38" i="11"/>
  <c r="Q38" i="11"/>
  <c r="O38" i="11"/>
  <c r="N38" i="11"/>
  <c r="M38" i="11"/>
  <c r="L38" i="11"/>
  <c r="I38" i="11"/>
  <c r="G38" i="11"/>
  <c r="Q36" i="11"/>
  <c r="G36" i="11"/>
  <c r="Q35" i="11"/>
  <c r="G35" i="11"/>
  <c r="K32" i="11"/>
  <c r="K31" i="11"/>
  <c r="K30" i="11"/>
  <c r="O18" i="11"/>
  <c r="N18" i="11"/>
  <c r="M18" i="11"/>
  <c r="L18" i="11"/>
  <c r="K18" i="11"/>
  <c r="J18" i="11"/>
  <c r="H18" i="11"/>
  <c r="G18" i="11"/>
  <c r="N16" i="11"/>
  <c r="G16" i="11"/>
  <c r="N15" i="11"/>
  <c r="G15" i="11"/>
  <c r="I12" i="11"/>
  <c r="I11" i="11"/>
  <c r="I10" i="11"/>
  <c r="Q37" i="12"/>
  <c r="O37" i="12"/>
  <c r="N37" i="12"/>
  <c r="M37" i="12"/>
  <c r="L37" i="12"/>
  <c r="K37" i="12"/>
  <c r="I37" i="12"/>
  <c r="G37" i="12"/>
  <c r="O35" i="12"/>
  <c r="G35" i="12"/>
  <c r="O34" i="12"/>
  <c r="G34" i="12"/>
  <c r="J31" i="12"/>
  <c r="J30" i="12"/>
  <c r="J37" i="12" s="1"/>
  <c r="J29" i="12"/>
  <c r="O17" i="12"/>
  <c r="N17" i="12"/>
  <c r="M17" i="12"/>
  <c r="L17" i="12"/>
  <c r="K17" i="12"/>
  <c r="J17" i="12"/>
  <c r="H17" i="12"/>
  <c r="G17" i="12"/>
  <c r="N15" i="12"/>
  <c r="G15" i="12"/>
  <c r="N14" i="12"/>
  <c r="G14" i="12"/>
  <c r="I11" i="12"/>
  <c r="I10" i="12"/>
  <c r="I9" i="12"/>
  <c r="AL12" i="1" l="1"/>
  <c r="AL15" i="1" s="1"/>
  <c r="AM12" i="1"/>
  <c r="AU14" i="1"/>
  <c r="AU15" i="1" s="1"/>
  <c r="AV14" i="1"/>
  <c r="AV12" i="1"/>
  <c r="AM5" i="1"/>
  <c r="AM14" i="1"/>
  <c r="I17" i="12"/>
  <c r="I18" i="11"/>
  <c r="K38" i="11"/>
  <c r="H15" i="9"/>
  <c r="H14" i="9"/>
  <c r="O36" i="10"/>
  <c r="N36" i="10"/>
  <c r="M36" i="10"/>
  <c r="L36" i="10"/>
  <c r="K36" i="10"/>
  <c r="J36" i="10"/>
  <c r="H36" i="10"/>
  <c r="G36" i="10"/>
  <c r="I30" i="10"/>
  <c r="I29" i="10"/>
  <c r="I28" i="10"/>
  <c r="O17" i="10"/>
  <c r="N17" i="10"/>
  <c r="M17" i="10"/>
  <c r="L17" i="10"/>
  <c r="K17" i="10"/>
  <c r="J17" i="10"/>
  <c r="H17" i="10"/>
  <c r="G17" i="10"/>
  <c r="N15" i="10"/>
  <c r="H15" i="10"/>
  <c r="G15" i="10"/>
  <c r="N14" i="10"/>
  <c r="H14" i="10"/>
  <c r="G14" i="10"/>
  <c r="I11" i="10"/>
  <c r="I10" i="10"/>
  <c r="I9" i="10"/>
  <c r="I36" i="10" l="1"/>
  <c r="I17" i="10"/>
  <c r="H27" i="4"/>
  <c r="K24" i="4"/>
  <c r="H24" i="4"/>
  <c r="G24" i="4"/>
  <c r="F24" i="4"/>
  <c r="E24" i="4"/>
  <c r="D24" i="4"/>
  <c r="I22" i="4"/>
  <c r="J22" i="4" s="1"/>
  <c r="BK6" i="4" s="1"/>
  <c r="AB13" i="4" s="1"/>
  <c r="I21" i="4"/>
  <c r="J21" i="4" s="1"/>
  <c r="BK5" i="4" s="1"/>
  <c r="AB12" i="4" s="1"/>
  <c r="I20" i="4"/>
  <c r="J20" i="4" s="1"/>
  <c r="BK7" i="4" s="1"/>
  <c r="AB14" i="4" s="1"/>
  <c r="I19" i="4"/>
  <c r="J19" i="4" s="1"/>
  <c r="BJ5" i="4" s="1"/>
  <c r="AA12" i="4" s="1"/>
  <c r="I18" i="4"/>
  <c r="J18" i="4" s="1"/>
  <c r="BJ6" i="4" s="1"/>
  <c r="AA13" i="4" s="1"/>
  <c r="I17" i="4"/>
  <c r="J17" i="4" s="1"/>
  <c r="BJ7" i="4" s="1"/>
  <c r="AA14" i="4" s="1"/>
  <c r="I16" i="4"/>
  <c r="J16" i="4" s="1"/>
  <c r="BI6" i="4" s="1"/>
  <c r="Z13" i="4" s="1"/>
  <c r="I15" i="4"/>
  <c r="J15" i="4" s="1"/>
  <c r="BI7" i="4" s="1"/>
  <c r="Z14" i="4" s="1"/>
  <c r="AK14" i="4"/>
  <c r="AH14" i="4"/>
  <c r="I14" i="4"/>
  <c r="J14" i="4" s="1"/>
  <c r="BI5" i="4" s="1"/>
  <c r="Z12" i="4" s="1"/>
  <c r="AJ13" i="4"/>
  <c r="AI13" i="4"/>
  <c r="AF13" i="4"/>
  <c r="J13" i="4"/>
  <c r="BH7" i="4" s="1"/>
  <c r="Y14" i="4" s="1"/>
  <c r="I13" i="4"/>
  <c r="I12" i="4"/>
  <c r="J12" i="4" s="1"/>
  <c r="BH5" i="4" s="1"/>
  <c r="Y12" i="4" s="1"/>
  <c r="J11" i="4"/>
  <c r="BH6" i="4" s="1"/>
  <c r="Y13" i="4" s="1"/>
  <c r="I11" i="4"/>
  <c r="I10" i="4"/>
  <c r="J10" i="4" s="1"/>
  <c r="BG5" i="4" s="1"/>
  <c r="X12" i="4" s="1"/>
  <c r="I9" i="4"/>
  <c r="J9" i="4" s="1"/>
  <c r="BG7" i="4" s="1"/>
  <c r="X14" i="4" s="1"/>
  <c r="I8" i="4"/>
  <c r="J8" i="4" s="1"/>
  <c r="BG6" i="4" s="1"/>
  <c r="X13" i="4" s="1"/>
  <c r="CA7" i="4"/>
  <c r="AT14" i="4" s="1"/>
  <c r="BZ7" i="4"/>
  <c r="AS14" i="4" s="1"/>
  <c r="BY7" i="4"/>
  <c r="AR14" i="4" s="1"/>
  <c r="BX7" i="4"/>
  <c r="AQ14" i="4" s="1"/>
  <c r="BW7" i="4"/>
  <c r="AP14" i="4" s="1"/>
  <c r="BV7" i="4"/>
  <c r="AO14" i="4" s="1"/>
  <c r="BS7" i="4"/>
  <c r="BR7" i="4"/>
  <c r="AJ14" i="4" s="1"/>
  <c r="BQ7" i="4"/>
  <c r="AI14" i="4" s="1"/>
  <c r="BP7" i="4"/>
  <c r="BO7" i="4"/>
  <c r="AG14" i="4" s="1"/>
  <c r="BN7" i="4"/>
  <c r="AF14" i="4" s="1"/>
  <c r="BC7" i="4"/>
  <c r="S14" i="4" s="1"/>
  <c r="BB7" i="4"/>
  <c r="R14" i="4" s="1"/>
  <c r="BA7" i="4"/>
  <c r="Q14" i="4" s="1"/>
  <c r="AZ7" i="4"/>
  <c r="P14" i="4" s="1"/>
  <c r="AY7" i="4"/>
  <c r="O14" i="4" s="1"/>
  <c r="AT7" i="4"/>
  <c r="AS7" i="4"/>
  <c r="AR7" i="4"/>
  <c r="AQ7" i="4"/>
  <c r="AP7" i="4"/>
  <c r="AO7" i="4"/>
  <c r="AU7" i="4" s="1"/>
  <c r="AK7" i="4"/>
  <c r="AJ7" i="4"/>
  <c r="AI7" i="4"/>
  <c r="AH7" i="4"/>
  <c r="AG7" i="4"/>
  <c r="AF7" i="4"/>
  <c r="AL7" i="4" s="1"/>
  <c r="AB7" i="4"/>
  <c r="AA7" i="4"/>
  <c r="Z7" i="4"/>
  <c r="Y7" i="4"/>
  <c r="X7" i="4"/>
  <c r="W7" i="4"/>
  <c r="AC7" i="4" s="1"/>
  <c r="S7" i="4"/>
  <c r="R7" i="4"/>
  <c r="Q7" i="4"/>
  <c r="P7" i="4"/>
  <c r="O7" i="4"/>
  <c r="N7" i="4"/>
  <c r="T7" i="4" s="1"/>
  <c r="I7" i="4"/>
  <c r="AX7" i="4" s="1"/>
  <c r="N14" i="4" s="1"/>
  <c r="CA6" i="4"/>
  <c r="AT13" i="4" s="1"/>
  <c r="BZ6" i="4"/>
  <c r="AS13" i="4" s="1"/>
  <c r="BY6" i="4"/>
  <c r="AR13" i="4" s="1"/>
  <c r="BX6" i="4"/>
  <c r="AQ13" i="4" s="1"/>
  <c r="BW6" i="4"/>
  <c r="AP13" i="4" s="1"/>
  <c r="BV6" i="4"/>
  <c r="AO13" i="4" s="1"/>
  <c r="BS6" i="4"/>
  <c r="AK13" i="4" s="1"/>
  <c r="BR6" i="4"/>
  <c r="BQ6" i="4"/>
  <c r="BP6" i="4"/>
  <c r="AH13" i="4" s="1"/>
  <c r="BO6" i="4"/>
  <c r="AG13" i="4" s="1"/>
  <c r="BN6" i="4"/>
  <c r="BC6" i="4"/>
  <c r="S13" i="4" s="1"/>
  <c r="AZ6" i="4"/>
  <c r="P13" i="4" s="1"/>
  <c r="AT6" i="4"/>
  <c r="AS6" i="4"/>
  <c r="AR6" i="4"/>
  <c r="AQ6" i="4"/>
  <c r="AP6" i="4"/>
  <c r="AO6" i="4"/>
  <c r="AK6" i="4"/>
  <c r="AJ6" i="4"/>
  <c r="AI6" i="4"/>
  <c r="AH6" i="4"/>
  <c r="AG6" i="4"/>
  <c r="AF6" i="4"/>
  <c r="AB6" i="4"/>
  <c r="AA6" i="4"/>
  <c r="Z6" i="4"/>
  <c r="Y6" i="4"/>
  <c r="X6" i="4"/>
  <c r="W6" i="4"/>
  <c r="S6" i="4"/>
  <c r="R6" i="4"/>
  <c r="Q6" i="4"/>
  <c r="P6" i="4"/>
  <c r="O6" i="4"/>
  <c r="N6" i="4"/>
  <c r="I6" i="4"/>
  <c r="CA5" i="4"/>
  <c r="AT12" i="4" s="1"/>
  <c r="BZ5" i="4"/>
  <c r="AS12" i="4" s="1"/>
  <c r="BY5" i="4"/>
  <c r="AR12" i="4" s="1"/>
  <c r="BX5" i="4"/>
  <c r="AQ12" i="4" s="1"/>
  <c r="BW5" i="4"/>
  <c r="AP12" i="4" s="1"/>
  <c r="BV5" i="4"/>
  <c r="AO12" i="4" s="1"/>
  <c r="BS5" i="4"/>
  <c r="AK12" i="4" s="1"/>
  <c r="BR5" i="4"/>
  <c r="AJ12" i="4" s="1"/>
  <c r="BQ5" i="4"/>
  <c r="AI12" i="4" s="1"/>
  <c r="BP5" i="4"/>
  <c r="AH12" i="4" s="1"/>
  <c r="BO5" i="4"/>
  <c r="AG12" i="4" s="1"/>
  <c r="BN5" i="4"/>
  <c r="AF12" i="4" s="1"/>
  <c r="BC5" i="4"/>
  <c r="S12" i="4" s="1"/>
  <c r="BB5" i="4"/>
  <c r="R12" i="4" s="1"/>
  <c r="AY5" i="4"/>
  <c r="O12" i="4" s="1"/>
  <c r="AT5" i="4"/>
  <c r="AS5" i="4"/>
  <c r="AR5" i="4"/>
  <c r="AQ5" i="4"/>
  <c r="AP5" i="4"/>
  <c r="AO5" i="4"/>
  <c r="AU5" i="4" s="1"/>
  <c r="AK5" i="4"/>
  <c r="AJ5" i="4"/>
  <c r="AI5" i="4"/>
  <c r="AH5" i="4"/>
  <c r="AG5" i="4"/>
  <c r="AF5" i="4"/>
  <c r="AB5" i="4"/>
  <c r="AA5" i="4"/>
  <c r="Z5" i="4"/>
  <c r="Y5" i="4"/>
  <c r="X5" i="4"/>
  <c r="W5" i="4"/>
  <c r="AC5" i="4" s="1"/>
  <c r="S5" i="4"/>
  <c r="R5" i="4"/>
  <c r="Q5" i="4"/>
  <c r="P5" i="4"/>
  <c r="O5" i="4"/>
  <c r="N5" i="4"/>
  <c r="I5" i="4"/>
  <c r="J5" i="4" s="1"/>
  <c r="H27" i="3"/>
  <c r="K24" i="3"/>
  <c r="H24" i="3"/>
  <c r="G24" i="3"/>
  <c r="F24" i="3"/>
  <c r="E24" i="3"/>
  <c r="D24" i="3"/>
  <c r="I22" i="3"/>
  <c r="BC6" i="3" s="1"/>
  <c r="S13" i="3" s="1"/>
  <c r="I21" i="3"/>
  <c r="J21" i="3" s="1"/>
  <c r="BK5" i="3" s="1"/>
  <c r="AB12" i="3" s="1"/>
  <c r="I20" i="3"/>
  <c r="J20" i="3" s="1"/>
  <c r="BK7" i="3" s="1"/>
  <c r="AB14" i="3" s="1"/>
  <c r="I19" i="3"/>
  <c r="J19" i="3" s="1"/>
  <c r="BJ5" i="3" s="1"/>
  <c r="AA12" i="3" s="1"/>
  <c r="I18" i="3"/>
  <c r="J18" i="3" s="1"/>
  <c r="BJ6" i="3" s="1"/>
  <c r="AA13" i="3" s="1"/>
  <c r="I17" i="3"/>
  <c r="J17" i="3" s="1"/>
  <c r="BJ7" i="3" s="1"/>
  <c r="AA14" i="3" s="1"/>
  <c r="I16" i="3"/>
  <c r="J16" i="3" s="1"/>
  <c r="BI6" i="3" s="1"/>
  <c r="Z13" i="3" s="1"/>
  <c r="I15" i="3"/>
  <c r="J15" i="3" s="1"/>
  <c r="BI7" i="3" s="1"/>
  <c r="Z14" i="3" s="1"/>
  <c r="I14" i="3"/>
  <c r="BA5" i="3" s="1"/>
  <c r="Q12" i="3" s="1"/>
  <c r="I13" i="3"/>
  <c r="J13" i="3" s="1"/>
  <c r="BH7" i="3" s="1"/>
  <c r="Y14" i="3" s="1"/>
  <c r="I12" i="3"/>
  <c r="J12" i="3" s="1"/>
  <c r="BH5" i="3" s="1"/>
  <c r="Y12" i="3" s="1"/>
  <c r="I11" i="3"/>
  <c r="J11" i="3" s="1"/>
  <c r="BH6" i="3" s="1"/>
  <c r="Y13" i="3" s="1"/>
  <c r="I10" i="3"/>
  <c r="J10" i="3" s="1"/>
  <c r="BG5" i="3" s="1"/>
  <c r="X12" i="3" s="1"/>
  <c r="I9" i="3"/>
  <c r="J9" i="3" s="1"/>
  <c r="BG7" i="3" s="1"/>
  <c r="X14" i="3" s="1"/>
  <c r="I8" i="3"/>
  <c r="AY6" i="3" s="1"/>
  <c r="O13" i="3" s="1"/>
  <c r="CA7" i="3"/>
  <c r="AT14" i="3" s="1"/>
  <c r="BZ7" i="3"/>
  <c r="AS14" i="3" s="1"/>
  <c r="BY7" i="3"/>
  <c r="AR14" i="3" s="1"/>
  <c r="BX7" i="3"/>
  <c r="AQ14" i="3" s="1"/>
  <c r="BW7" i="3"/>
  <c r="AP14" i="3" s="1"/>
  <c r="BV7" i="3"/>
  <c r="AO14" i="3" s="1"/>
  <c r="BS7" i="3"/>
  <c r="AK14" i="3" s="1"/>
  <c r="BR7" i="3"/>
  <c r="AJ14" i="3" s="1"/>
  <c r="BQ7" i="3"/>
  <c r="AI14" i="3" s="1"/>
  <c r="BP7" i="3"/>
  <c r="AH14" i="3" s="1"/>
  <c r="BO7" i="3"/>
  <c r="AG14" i="3" s="1"/>
  <c r="BN7" i="3"/>
  <c r="AF14" i="3" s="1"/>
  <c r="AZ7" i="3"/>
  <c r="P14" i="3" s="1"/>
  <c r="AT7" i="3"/>
  <c r="AS7" i="3"/>
  <c r="AR7" i="3"/>
  <c r="AQ7" i="3"/>
  <c r="AP7" i="3"/>
  <c r="AO7" i="3"/>
  <c r="AV7" i="3" s="1"/>
  <c r="AK7" i="3"/>
  <c r="AJ7" i="3"/>
  <c r="AI7" i="3"/>
  <c r="AH7" i="3"/>
  <c r="AL7" i="3" s="1"/>
  <c r="AG7" i="3"/>
  <c r="AF7" i="3"/>
  <c r="AB7" i="3"/>
  <c r="AA7" i="3"/>
  <c r="Z7" i="3"/>
  <c r="Y7" i="3"/>
  <c r="X7" i="3"/>
  <c r="W7" i="3"/>
  <c r="AD7" i="3" s="1"/>
  <c r="S7" i="3"/>
  <c r="R7" i="3"/>
  <c r="Q7" i="3"/>
  <c r="P7" i="3"/>
  <c r="O7" i="3"/>
  <c r="N7" i="3"/>
  <c r="U7" i="3" s="1"/>
  <c r="I7" i="3"/>
  <c r="J7" i="3" s="1"/>
  <c r="BF7" i="3" s="1"/>
  <c r="W14" i="3" s="1"/>
  <c r="CA6" i="3"/>
  <c r="AT13" i="3" s="1"/>
  <c r="BZ6" i="3"/>
  <c r="AS13" i="3" s="1"/>
  <c r="BY6" i="3"/>
  <c r="AR13" i="3" s="1"/>
  <c r="BX6" i="3"/>
  <c r="AQ13" i="3" s="1"/>
  <c r="BW6" i="3"/>
  <c r="AP13" i="3" s="1"/>
  <c r="BV6" i="3"/>
  <c r="AO13" i="3" s="1"/>
  <c r="BS6" i="3"/>
  <c r="AK13" i="3" s="1"/>
  <c r="BR6" i="3"/>
  <c r="AJ13" i="3" s="1"/>
  <c r="BQ6" i="3"/>
  <c r="AI13" i="3" s="1"/>
  <c r="BP6" i="3"/>
  <c r="AH13" i="3" s="1"/>
  <c r="BO6" i="3"/>
  <c r="AG13" i="3" s="1"/>
  <c r="BN6" i="3"/>
  <c r="AF13" i="3" s="1"/>
  <c r="AZ6" i="3"/>
  <c r="P13" i="3" s="1"/>
  <c r="AX6" i="3"/>
  <c r="N13" i="3" s="1"/>
  <c r="AT6" i="3"/>
  <c r="AS6" i="3"/>
  <c r="AR6" i="3"/>
  <c r="AQ6" i="3"/>
  <c r="AP6" i="3"/>
  <c r="AO6" i="3"/>
  <c r="AK6" i="3"/>
  <c r="AJ6" i="3"/>
  <c r="AI6" i="3"/>
  <c r="AH6" i="3"/>
  <c r="AG6" i="3"/>
  <c r="AF6" i="3"/>
  <c r="AL6" i="3" s="1"/>
  <c r="AB6" i="3"/>
  <c r="AA6" i="3"/>
  <c r="Z6" i="3"/>
  <c r="Y6" i="3"/>
  <c r="X6" i="3"/>
  <c r="W6" i="3"/>
  <c r="AC6" i="3" s="1"/>
  <c r="S6" i="3"/>
  <c r="R6" i="3"/>
  <c r="Q6" i="3"/>
  <c r="P6" i="3"/>
  <c r="O6" i="3"/>
  <c r="N6" i="3"/>
  <c r="I6" i="3"/>
  <c r="J6" i="3" s="1"/>
  <c r="BF6" i="3" s="1"/>
  <c r="W13" i="3" s="1"/>
  <c r="CA5" i="3"/>
  <c r="AT12" i="3" s="1"/>
  <c r="BZ5" i="3"/>
  <c r="AS12" i="3" s="1"/>
  <c r="BY5" i="3"/>
  <c r="AR12" i="3" s="1"/>
  <c r="BX5" i="3"/>
  <c r="AQ12" i="3" s="1"/>
  <c r="BW5" i="3"/>
  <c r="AP12" i="3" s="1"/>
  <c r="BV5" i="3"/>
  <c r="AO12" i="3" s="1"/>
  <c r="BS5" i="3"/>
  <c r="AK12" i="3" s="1"/>
  <c r="BR5" i="3"/>
  <c r="AJ12" i="3" s="1"/>
  <c r="BQ5" i="3"/>
  <c r="AI12" i="3" s="1"/>
  <c r="BP5" i="3"/>
  <c r="AH12" i="3" s="1"/>
  <c r="BO5" i="3"/>
  <c r="AG12" i="3" s="1"/>
  <c r="BN5" i="3"/>
  <c r="AF12" i="3" s="1"/>
  <c r="AT5" i="3"/>
  <c r="AS5" i="3"/>
  <c r="AR5" i="3"/>
  <c r="AQ5" i="3"/>
  <c r="AP5" i="3"/>
  <c r="AO5" i="3"/>
  <c r="AK5" i="3"/>
  <c r="AJ5" i="3"/>
  <c r="AI5" i="3"/>
  <c r="AH5" i="3"/>
  <c r="AG5" i="3"/>
  <c r="AF5" i="3"/>
  <c r="AM5" i="3" s="1"/>
  <c r="AB5" i="3"/>
  <c r="AA5" i="3"/>
  <c r="Z5" i="3"/>
  <c r="Y5" i="3"/>
  <c r="X5" i="3"/>
  <c r="W5" i="3"/>
  <c r="S5" i="3"/>
  <c r="R5" i="3"/>
  <c r="Q5" i="3"/>
  <c r="P5" i="3"/>
  <c r="O5" i="3"/>
  <c r="N5" i="3"/>
  <c r="U5" i="3" s="1"/>
  <c r="I5" i="3"/>
  <c r="AE3" i="3"/>
  <c r="AD28" i="2"/>
  <c r="AC28" i="2"/>
  <c r="U28" i="2"/>
  <c r="T28" i="2"/>
  <c r="AD27" i="2"/>
  <c r="AC27" i="2"/>
  <c r="U27" i="2"/>
  <c r="T27" i="2"/>
  <c r="H27" i="2"/>
  <c r="AD26" i="2"/>
  <c r="AC26" i="2"/>
  <c r="U26" i="2"/>
  <c r="T26" i="2"/>
  <c r="K24" i="2"/>
  <c r="H24" i="2"/>
  <c r="G24" i="2"/>
  <c r="F24" i="2"/>
  <c r="E24" i="2"/>
  <c r="D24" i="2"/>
  <c r="I22" i="2"/>
  <c r="J22" i="2" s="1"/>
  <c r="BK6" i="2" s="1"/>
  <c r="AB13" i="2" s="1"/>
  <c r="AD21" i="2"/>
  <c r="AC21" i="2"/>
  <c r="U21" i="2"/>
  <c r="T21" i="2"/>
  <c r="I21" i="2"/>
  <c r="BC5" i="2" s="1"/>
  <c r="S12" i="2" s="1"/>
  <c r="AD20" i="2"/>
  <c r="AC20" i="2"/>
  <c r="AC22" i="2" s="1"/>
  <c r="U20" i="2"/>
  <c r="T20" i="2"/>
  <c r="J20" i="2"/>
  <c r="BK7" i="2" s="1"/>
  <c r="AB14" i="2" s="1"/>
  <c r="I20" i="2"/>
  <c r="AD19" i="2"/>
  <c r="AC19" i="2"/>
  <c r="U19" i="2"/>
  <c r="T19" i="2"/>
  <c r="I19" i="2"/>
  <c r="J19" i="2" s="1"/>
  <c r="BJ5" i="2" s="1"/>
  <c r="AA12" i="2" s="1"/>
  <c r="I18" i="2"/>
  <c r="J18" i="2" s="1"/>
  <c r="BJ6" i="2" s="1"/>
  <c r="AA13" i="2" s="1"/>
  <c r="I17" i="2"/>
  <c r="J17" i="2" s="1"/>
  <c r="BJ7" i="2" s="1"/>
  <c r="AA14" i="2" s="1"/>
  <c r="I16" i="2"/>
  <c r="J16" i="2" s="1"/>
  <c r="BI6" i="2" s="1"/>
  <c r="Z13" i="2" s="1"/>
  <c r="I15" i="2"/>
  <c r="J15" i="2" s="1"/>
  <c r="BI7" i="2" s="1"/>
  <c r="Z14" i="2" s="1"/>
  <c r="I14" i="2"/>
  <c r="BA5" i="2" s="1"/>
  <c r="Q12" i="2" s="1"/>
  <c r="J13" i="2"/>
  <c r="BH7" i="2" s="1"/>
  <c r="Y14" i="2" s="1"/>
  <c r="I13" i="2"/>
  <c r="AZ7" i="2" s="1"/>
  <c r="P14" i="2" s="1"/>
  <c r="I12" i="2"/>
  <c r="AZ5" i="2" s="1"/>
  <c r="P12" i="2" s="1"/>
  <c r="I11" i="2"/>
  <c r="J11" i="2" s="1"/>
  <c r="BH6" i="2" s="1"/>
  <c r="Y13" i="2" s="1"/>
  <c r="I10" i="2"/>
  <c r="AY5" i="2" s="1"/>
  <c r="O12" i="2" s="1"/>
  <c r="I9" i="2"/>
  <c r="AY7" i="2" s="1"/>
  <c r="O14" i="2" s="1"/>
  <c r="I8" i="2"/>
  <c r="J8" i="2" s="1"/>
  <c r="BG6" i="2" s="1"/>
  <c r="X13" i="2" s="1"/>
  <c r="CA7" i="2"/>
  <c r="AT14" i="2" s="1"/>
  <c r="BZ7" i="2"/>
  <c r="AS14" i="2" s="1"/>
  <c r="BY7" i="2"/>
  <c r="AR14" i="2" s="1"/>
  <c r="BX7" i="2"/>
  <c r="AQ14" i="2" s="1"/>
  <c r="BW7" i="2"/>
  <c r="AP14" i="2" s="1"/>
  <c r="BV7" i="2"/>
  <c r="AO14" i="2" s="1"/>
  <c r="BS7" i="2"/>
  <c r="AK14" i="2" s="1"/>
  <c r="BR7" i="2"/>
  <c r="AJ14" i="2" s="1"/>
  <c r="BQ7" i="2"/>
  <c r="AI14" i="2" s="1"/>
  <c r="BP7" i="2"/>
  <c r="AH14" i="2" s="1"/>
  <c r="BO7" i="2"/>
  <c r="AG14" i="2" s="1"/>
  <c r="BN7" i="2"/>
  <c r="AF14" i="2" s="1"/>
  <c r="BC7" i="2"/>
  <c r="S14" i="2" s="1"/>
  <c r="BB7" i="2"/>
  <c r="R14" i="2" s="1"/>
  <c r="BA7" i="2"/>
  <c r="Q14" i="2" s="1"/>
  <c r="AT7" i="2"/>
  <c r="AS7" i="2"/>
  <c r="AR7" i="2"/>
  <c r="AQ7" i="2"/>
  <c r="AP7" i="2"/>
  <c r="AO7" i="2"/>
  <c r="AK7" i="2"/>
  <c r="AJ7" i="2"/>
  <c r="AI7" i="2"/>
  <c r="AH7" i="2"/>
  <c r="AG7" i="2"/>
  <c r="AM7" i="2" s="1"/>
  <c r="AF7" i="2"/>
  <c r="AB7" i="2"/>
  <c r="AA7" i="2"/>
  <c r="Z7" i="2"/>
  <c r="Y7" i="2"/>
  <c r="X7" i="2"/>
  <c r="W7" i="2"/>
  <c r="S7" i="2"/>
  <c r="R7" i="2"/>
  <c r="Q7" i="2"/>
  <c r="P7" i="2"/>
  <c r="O7" i="2"/>
  <c r="N7" i="2"/>
  <c r="T7" i="2" s="1"/>
  <c r="I7" i="2"/>
  <c r="AX7" i="2" s="1"/>
  <c r="N14" i="2" s="1"/>
  <c r="CA6" i="2"/>
  <c r="AT13" i="2" s="1"/>
  <c r="BZ6" i="2"/>
  <c r="AS13" i="2" s="1"/>
  <c r="BY6" i="2"/>
  <c r="AR13" i="2" s="1"/>
  <c r="BX6" i="2"/>
  <c r="AQ13" i="2" s="1"/>
  <c r="BW6" i="2"/>
  <c r="AP13" i="2" s="1"/>
  <c r="BV6" i="2"/>
  <c r="AO13" i="2" s="1"/>
  <c r="BS6" i="2"/>
  <c r="AK13" i="2" s="1"/>
  <c r="BR6" i="2"/>
  <c r="AJ13" i="2" s="1"/>
  <c r="BQ6" i="2"/>
  <c r="AI13" i="2" s="1"/>
  <c r="BP6" i="2"/>
  <c r="AH13" i="2" s="1"/>
  <c r="BO6" i="2"/>
  <c r="AG13" i="2" s="1"/>
  <c r="BN6" i="2"/>
  <c r="AF13" i="2" s="1"/>
  <c r="BC6" i="2"/>
  <c r="S13" i="2" s="1"/>
  <c r="BB6" i="2"/>
  <c r="R13" i="2" s="1"/>
  <c r="BA6" i="2"/>
  <c r="Q13" i="2" s="1"/>
  <c r="AZ6" i="2"/>
  <c r="P13" i="2" s="1"/>
  <c r="AT6" i="2"/>
  <c r="AS6" i="2"/>
  <c r="AR6" i="2"/>
  <c r="AQ6" i="2"/>
  <c r="AP6" i="2"/>
  <c r="AO6" i="2"/>
  <c r="AK6" i="2"/>
  <c r="AJ6" i="2"/>
  <c r="AI6" i="2"/>
  <c r="AH6" i="2"/>
  <c r="AG6" i="2"/>
  <c r="AF6" i="2"/>
  <c r="AL6" i="2" s="1"/>
  <c r="AB6" i="2"/>
  <c r="AA6" i="2"/>
  <c r="Z6" i="2"/>
  <c r="Y6" i="2"/>
  <c r="X6" i="2"/>
  <c r="W6" i="2"/>
  <c r="AC6" i="2" s="1"/>
  <c r="S6" i="2"/>
  <c r="R6" i="2"/>
  <c r="Q6" i="2"/>
  <c r="P6" i="2"/>
  <c r="O6" i="2"/>
  <c r="N6" i="2"/>
  <c r="I6" i="2"/>
  <c r="AX6" i="2" s="1"/>
  <c r="N13" i="2" s="1"/>
  <c r="CA5" i="2"/>
  <c r="AT12" i="2" s="1"/>
  <c r="BZ5" i="2"/>
  <c r="AS12" i="2" s="1"/>
  <c r="BY5" i="2"/>
  <c r="AR12" i="2" s="1"/>
  <c r="BX5" i="2"/>
  <c r="AQ12" i="2" s="1"/>
  <c r="BW5" i="2"/>
  <c r="AP12" i="2" s="1"/>
  <c r="BV5" i="2"/>
  <c r="AO12" i="2" s="1"/>
  <c r="BS5" i="2"/>
  <c r="AK12" i="2" s="1"/>
  <c r="BR5" i="2"/>
  <c r="AJ12" i="2" s="1"/>
  <c r="BQ5" i="2"/>
  <c r="AI12" i="2" s="1"/>
  <c r="BP5" i="2"/>
  <c r="AH12" i="2" s="1"/>
  <c r="BO5" i="2"/>
  <c r="AG12" i="2" s="1"/>
  <c r="BN5" i="2"/>
  <c r="AF12" i="2" s="1"/>
  <c r="BB5" i="2"/>
  <c r="R12" i="2" s="1"/>
  <c r="AT5" i="2"/>
  <c r="AS5" i="2"/>
  <c r="AR5" i="2"/>
  <c r="AQ5" i="2"/>
  <c r="AP5" i="2"/>
  <c r="AO5" i="2"/>
  <c r="AU5" i="2" s="1"/>
  <c r="AK5" i="2"/>
  <c r="AJ5" i="2"/>
  <c r="AI5" i="2"/>
  <c r="AH5" i="2"/>
  <c r="AG5" i="2"/>
  <c r="AF5" i="2"/>
  <c r="AL5" i="2" s="1"/>
  <c r="AB5" i="2"/>
  <c r="AA5" i="2"/>
  <c r="Z5" i="2"/>
  <c r="Y5" i="2"/>
  <c r="X5" i="2"/>
  <c r="W5" i="2"/>
  <c r="S5" i="2"/>
  <c r="R5" i="2"/>
  <c r="Q5" i="2"/>
  <c r="P5" i="2"/>
  <c r="O5" i="2"/>
  <c r="N5" i="2"/>
  <c r="I5" i="2"/>
  <c r="AX5" i="2" s="1"/>
  <c r="N12" i="2" s="1"/>
  <c r="AC28" i="1"/>
  <c r="T28" i="1"/>
  <c r="AC27" i="1"/>
  <c r="T27" i="1"/>
  <c r="H27" i="1"/>
  <c r="AC26" i="1"/>
  <c r="T26" i="1"/>
  <c r="T29" i="1" s="1"/>
  <c r="K24" i="1"/>
  <c r="H24" i="1"/>
  <c r="G24" i="1"/>
  <c r="F24" i="1"/>
  <c r="E24" i="1"/>
  <c r="D24" i="1"/>
  <c r="I22" i="1"/>
  <c r="AC21" i="1"/>
  <c r="T21" i="1"/>
  <c r="I21" i="1"/>
  <c r="AC20" i="1"/>
  <c r="T20" i="1"/>
  <c r="I20" i="1"/>
  <c r="AC19" i="1"/>
  <c r="T19" i="1"/>
  <c r="T22" i="1" s="1"/>
  <c r="I19" i="1"/>
  <c r="I18" i="1"/>
  <c r="I17" i="1"/>
  <c r="I16" i="1"/>
  <c r="I15" i="1"/>
  <c r="I14" i="1"/>
  <c r="I13" i="1"/>
  <c r="I12" i="1"/>
  <c r="I11" i="1"/>
  <c r="I10" i="1"/>
  <c r="I9" i="1"/>
  <c r="I8" i="1"/>
  <c r="AB7" i="1"/>
  <c r="AA7" i="1"/>
  <c r="Z7" i="1"/>
  <c r="Y7" i="1"/>
  <c r="X7" i="1"/>
  <c r="W7" i="1"/>
  <c r="AD7" i="1" s="1"/>
  <c r="S7" i="1"/>
  <c r="R7" i="1"/>
  <c r="Q7" i="1"/>
  <c r="P7" i="1"/>
  <c r="O7" i="1"/>
  <c r="N7" i="1"/>
  <c r="I7" i="1"/>
  <c r="AB6" i="1"/>
  <c r="AA6" i="1"/>
  <c r="Z6" i="1"/>
  <c r="Y6" i="1"/>
  <c r="X6" i="1"/>
  <c r="W6" i="1"/>
  <c r="S6" i="1"/>
  <c r="R6" i="1"/>
  <c r="Q6" i="1"/>
  <c r="P6" i="1"/>
  <c r="O6" i="1"/>
  <c r="N6" i="1"/>
  <c r="I6" i="1"/>
  <c r="AB5" i="1"/>
  <c r="AA5" i="1"/>
  <c r="Z5" i="1"/>
  <c r="Y5" i="1"/>
  <c r="X5" i="1"/>
  <c r="W5" i="1"/>
  <c r="AD5" i="1" s="1"/>
  <c r="S5" i="1"/>
  <c r="R5" i="1"/>
  <c r="Q5" i="1"/>
  <c r="P5" i="1"/>
  <c r="O5" i="1"/>
  <c r="N5" i="1"/>
  <c r="I5" i="1"/>
  <c r="AX5" i="1" s="1"/>
  <c r="AE3" i="1"/>
  <c r="J10" i="1" l="1"/>
  <c r="AY5" i="1"/>
  <c r="J13" i="1"/>
  <c r="AZ7" i="1"/>
  <c r="P14" i="1" s="1"/>
  <c r="BA5" i="1"/>
  <c r="Q12" i="1" s="1"/>
  <c r="J9" i="1"/>
  <c r="AY7" i="1"/>
  <c r="J15" i="1"/>
  <c r="BA7" i="1"/>
  <c r="J16" i="1"/>
  <c r="BA6" i="1"/>
  <c r="Q13" i="1" s="1"/>
  <c r="J17" i="1"/>
  <c r="BB7" i="1"/>
  <c r="R14" i="1" s="1"/>
  <c r="J18" i="1"/>
  <c r="BB6" i="1"/>
  <c r="R13" i="1" s="1"/>
  <c r="J19" i="1"/>
  <c r="BB5" i="1"/>
  <c r="J20" i="1"/>
  <c r="BC7" i="1"/>
  <c r="S14" i="1" s="1"/>
  <c r="J7" i="1"/>
  <c r="AX7" i="1"/>
  <c r="N14" i="1" s="1"/>
  <c r="J21" i="1"/>
  <c r="BC5" i="1"/>
  <c r="S12" i="1" s="1"/>
  <c r="J11" i="1"/>
  <c r="AZ6" i="1"/>
  <c r="P13" i="1" s="1"/>
  <c r="J22" i="1"/>
  <c r="BC6" i="1"/>
  <c r="AY6" i="1"/>
  <c r="O13" i="1" s="1"/>
  <c r="J6" i="1"/>
  <c r="AX6" i="1"/>
  <c r="J12" i="1"/>
  <c r="AZ5" i="1"/>
  <c r="AC22" i="1"/>
  <c r="U7" i="1"/>
  <c r="AC6" i="1"/>
  <c r="AY6" i="2"/>
  <c r="O13" i="2" s="1"/>
  <c r="T6" i="1"/>
  <c r="AM5" i="2"/>
  <c r="J6" i="2"/>
  <c r="BF6" i="2" s="1"/>
  <c r="W13" i="2" s="1"/>
  <c r="J10" i="2"/>
  <c r="BG5" i="2" s="1"/>
  <c r="X12" i="2" s="1"/>
  <c r="AD5" i="2"/>
  <c r="AC5" i="2"/>
  <c r="T5" i="1"/>
  <c r="AU7" i="3"/>
  <c r="AV5" i="4"/>
  <c r="AC5" i="1"/>
  <c r="AC8" i="1" s="1"/>
  <c r="T6" i="2"/>
  <c r="AU7" i="2"/>
  <c r="AV7" i="2"/>
  <c r="AD5" i="3"/>
  <c r="AX5" i="4"/>
  <c r="N12" i="4" s="1"/>
  <c r="AL6" i="4"/>
  <c r="U7" i="4"/>
  <c r="T6" i="3"/>
  <c r="U6" i="2"/>
  <c r="J12" i="2"/>
  <c r="BH5" i="2" s="1"/>
  <c r="Y12" i="2" s="1"/>
  <c r="AC5" i="3"/>
  <c r="BB7" i="3"/>
  <c r="R14" i="3" s="1"/>
  <c r="BA5" i="4"/>
  <c r="Q12" i="4" s="1"/>
  <c r="I24" i="1"/>
  <c r="T5" i="3"/>
  <c r="T8" i="3" s="1"/>
  <c r="AC6" i="4"/>
  <c r="AC8" i="4" s="1"/>
  <c r="J21" i="2"/>
  <c r="BK5" i="2" s="1"/>
  <c r="AB12" i="2" s="1"/>
  <c r="AU6" i="4"/>
  <c r="AU8" i="4" s="1"/>
  <c r="T7" i="3"/>
  <c r="U5" i="4"/>
  <c r="AY6" i="4"/>
  <c r="O13" i="4" s="1"/>
  <c r="J7" i="2"/>
  <c r="BF7" i="2" s="1"/>
  <c r="W14" i="2" s="1"/>
  <c r="AV5" i="3"/>
  <c r="AM7" i="4"/>
  <c r="BB6" i="3"/>
  <c r="R13" i="3" s="1"/>
  <c r="AV5" i="2"/>
  <c r="U5" i="1"/>
  <c r="J9" i="2"/>
  <c r="BG7" i="2" s="1"/>
  <c r="X14" i="2" s="1"/>
  <c r="AD14" i="2" s="1"/>
  <c r="T7" i="1"/>
  <c r="AD6" i="2"/>
  <c r="U7" i="2"/>
  <c r="AM5" i="4"/>
  <c r="AL7" i="2"/>
  <c r="AL8" i="2" s="1"/>
  <c r="I24" i="3"/>
  <c r="AD7" i="4"/>
  <c r="AC29" i="1"/>
  <c r="R12" i="1"/>
  <c r="T5" i="2"/>
  <c r="T8" i="2" s="1"/>
  <c r="AU6" i="2"/>
  <c r="AU8" i="2" s="1"/>
  <c r="T22" i="2"/>
  <c r="AC7" i="3"/>
  <c r="AD5" i="4"/>
  <c r="I24" i="2"/>
  <c r="AC29" i="2"/>
  <c r="BA6" i="4"/>
  <c r="Q13" i="4" s="1"/>
  <c r="J5" i="2"/>
  <c r="J24" i="2" s="1"/>
  <c r="T29" i="2"/>
  <c r="AM13" i="4"/>
  <c r="U5" i="2"/>
  <c r="AZ5" i="3"/>
  <c r="P12" i="3" s="1"/>
  <c r="I24" i="4"/>
  <c r="AV7" i="4"/>
  <c r="AV6" i="2"/>
  <c r="AD7" i="2"/>
  <c r="AL5" i="4"/>
  <c r="T6" i="4"/>
  <c r="J7" i="4"/>
  <c r="BF7" i="4" s="1"/>
  <c r="W14" i="4" s="1"/>
  <c r="AC14" i="4" s="1"/>
  <c r="J14" i="2"/>
  <c r="BI5" i="2" s="1"/>
  <c r="Z12" i="2" s="1"/>
  <c r="AL5" i="3"/>
  <c r="T5" i="4"/>
  <c r="T8" i="4" s="1"/>
  <c r="AC7" i="1"/>
  <c r="AM6" i="2"/>
  <c r="AU5" i="3"/>
  <c r="P12" i="1"/>
  <c r="AC7" i="2"/>
  <c r="BB5" i="3"/>
  <c r="R12" i="3" s="1"/>
  <c r="AU6" i="3"/>
  <c r="AM7" i="3"/>
  <c r="AL13" i="4"/>
  <c r="AL12" i="4"/>
  <c r="AL15" i="4" s="1"/>
  <c r="AM12" i="4"/>
  <c r="AU14" i="4"/>
  <c r="AV14" i="4"/>
  <c r="AV13" i="4"/>
  <c r="AU13" i="4"/>
  <c r="T14" i="4"/>
  <c r="U14" i="4"/>
  <c r="AU12" i="4"/>
  <c r="AV12" i="4"/>
  <c r="AL14" i="4"/>
  <c r="AM14" i="4"/>
  <c r="AZ5" i="4"/>
  <c r="P12" i="4" s="1"/>
  <c r="BF5" i="4"/>
  <c r="W12" i="4" s="1"/>
  <c r="AX6" i="4"/>
  <c r="N13" i="4" s="1"/>
  <c r="BB6" i="4"/>
  <c r="R13" i="4" s="1"/>
  <c r="J6" i="4"/>
  <c r="BF6" i="4" s="1"/>
  <c r="W13" i="4" s="1"/>
  <c r="U6" i="4"/>
  <c r="AD6" i="4"/>
  <c r="AM6" i="4"/>
  <c r="AV6" i="4"/>
  <c r="AL12" i="3"/>
  <c r="AM12" i="3"/>
  <c r="AM13" i="3"/>
  <c r="AL13" i="3"/>
  <c r="AC14" i="3"/>
  <c r="AD14" i="3"/>
  <c r="AL8" i="3"/>
  <c r="AL14" i="3"/>
  <c r="AM14" i="3"/>
  <c r="AU12" i="3"/>
  <c r="AV12" i="3"/>
  <c r="AV13" i="3"/>
  <c r="AU13" i="3"/>
  <c r="AU14" i="3"/>
  <c r="AV14" i="3"/>
  <c r="AY5" i="3"/>
  <c r="O12" i="3" s="1"/>
  <c r="BC5" i="3"/>
  <c r="S12" i="3" s="1"/>
  <c r="U6" i="3"/>
  <c r="AD6" i="3"/>
  <c r="AM6" i="3"/>
  <c r="AV6" i="3"/>
  <c r="BA6" i="3"/>
  <c r="Q13" i="3" s="1"/>
  <c r="AY7" i="3"/>
  <c r="O14" i="3" s="1"/>
  <c r="BC7" i="3"/>
  <c r="S14" i="3" s="1"/>
  <c r="J8" i="3"/>
  <c r="BG6" i="3" s="1"/>
  <c r="X13" i="3" s="1"/>
  <c r="J14" i="3"/>
  <c r="BI5" i="3" s="1"/>
  <c r="Z12" i="3" s="1"/>
  <c r="J22" i="3"/>
  <c r="BK6" i="3" s="1"/>
  <c r="AB13" i="3" s="1"/>
  <c r="AC13" i="3" s="1"/>
  <c r="AX5" i="3"/>
  <c r="N12" i="3" s="1"/>
  <c r="AX7" i="3"/>
  <c r="N14" i="3" s="1"/>
  <c r="J5" i="3"/>
  <c r="BA7" i="3"/>
  <c r="Q14" i="3" s="1"/>
  <c r="T12" i="2"/>
  <c r="U12" i="2"/>
  <c r="AU12" i="2"/>
  <c r="AV12" i="2"/>
  <c r="AM13" i="2"/>
  <c r="AL13" i="2"/>
  <c r="T14" i="2"/>
  <c r="U14" i="2"/>
  <c r="AU14" i="2"/>
  <c r="AV14" i="2"/>
  <c r="AD13" i="2"/>
  <c r="AC13" i="2"/>
  <c r="AL12" i="2"/>
  <c r="AM12" i="2"/>
  <c r="U13" i="2"/>
  <c r="T13" i="2"/>
  <c r="AV13" i="2"/>
  <c r="AU13" i="2"/>
  <c r="AL14" i="2"/>
  <c r="AM14" i="2"/>
  <c r="N13" i="1"/>
  <c r="O12" i="1"/>
  <c r="U6" i="1"/>
  <c r="AD6" i="1"/>
  <c r="O14" i="1"/>
  <c r="J8" i="1"/>
  <c r="J14" i="1"/>
  <c r="N12" i="1"/>
  <c r="J5" i="1"/>
  <c r="BF5" i="1" s="1"/>
  <c r="S13" i="1"/>
  <c r="Q14" i="1"/>
  <c r="BK5" i="1" l="1"/>
  <c r="AB12" i="1" s="1"/>
  <c r="BF7" i="1"/>
  <c r="W14" i="1" s="1"/>
  <c r="BK7" i="1"/>
  <c r="AB14" i="1" s="1"/>
  <c r="BJ5" i="1"/>
  <c r="AA12" i="1" s="1"/>
  <c r="BJ6" i="1"/>
  <c r="AA13" i="1" s="1"/>
  <c r="BJ7" i="1"/>
  <c r="AA14" i="1" s="1"/>
  <c r="BI5" i="1"/>
  <c r="Z12" i="1" s="1"/>
  <c r="BG6" i="1"/>
  <c r="X13" i="1" s="1"/>
  <c r="BI6" i="1"/>
  <c r="Z13" i="1" s="1"/>
  <c r="BI7" i="1"/>
  <c r="Z14" i="1" s="1"/>
  <c r="BG7" i="1"/>
  <c r="X14" i="1" s="1"/>
  <c r="BH7" i="1"/>
  <c r="Y14" i="1" s="1"/>
  <c r="BH5" i="1"/>
  <c r="Y12" i="1" s="1"/>
  <c r="BG5" i="1"/>
  <c r="X12" i="1" s="1"/>
  <c r="BF6" i="1"/>
  <c r="W13" i="1" s="1"/>
  <c r="BK6" i="1"/>
  <c r="AB13" i="1" s="1"/>
  <c r="BH6" i="1"/>
  <c r="Y13" i="1" s="1"/>
  <c r="AC8" i="3"/>
  <c r="T8" i="1"/>
  <c r="BF5" i="2"/>
  <c r="W12" i="2" s="1"/>
  <c r="U12" i="4"/>
  <c r="T13" i="3"/>
  <c r="AD14" i="4"/>
  <c r="AC14" i="2"/>
  <c r="AC8" i="2"/>
  <c r="AU8" i="3"/>
  <c r="AL8" i="4"/>
  <c r="AD13" i="4"/>
  <c r="AC13" i="4"/>
  <c r="AC12" i="4"/>
  <c r="AD12" i="4"/>
  <c r="U13" i="4"/>
  <c r="T13" i="4"/>
  <c r="T12" i="4"/>
  <c r="AU15" i="4"/>
  <c r="J24" i="4"/>
  <c r="J24" i="3"/>
  <c r="BF5" i="3"/>
  <c r="W12" i="3" s="1"/>
  <c r="T12" i="3"/>
  <c r="U12" i="3"/>
  <c r="U13" i="3"/>
  <c r="AU15" i="3"/>
  <c r="AL15" i="3"/>
  <c r="T14" i="3"/>
  <c r="U14" i="3"/>
  <c r="AD13" i="3"/>
  <c r="AC12" i="2"/>
  <c r="AC15" i="2" s="1"/>
  <c r="AD12" i="2"/>
  <c r="AL15" i="2"/>
  <c r="T15" i="2"/>
  <c r="AU15" i="2"/>
  <c r="T12" i="1"/>
  <c r="U12" i="1"/>
  <c r="U13" i="1"/>
  <c r="T13" i="1"/>
  <c r="T14" i="1"/>
  <c r="U14" i="1"/>
  <c r="J24" i="1"/>
  <c r="W12" i="1"/>
  <c r="AD13" i="1" l="1"/>
  <c r="AC13" i="1"/>
  <c r="AC14" i="1"/>
  <c r="AD14" i="1"/>
  <c r="T15" i="3"/>
  <c r="T15" i="4"/>
  <c r="AC15" i="4"/>
  <c r="AC12" i="3"/>
  <c r="AC15" i="3" s="1"/>
  <c r="AD12" i="3"/>
  <c r="AC12" i="1"/>
  <c r="AC15" i="1" s="1"/>
  <c r="AD12" i="1"/>
  <c r="T15" i="1"/>
</calcChain>
</file>

<file path=xl/sharedStrings.xml><?xml version="1.0" encoding="utf-8"?>
<sst xmlns="http://schemas.openxmlformats.org/spreadsheetml/2006/main" count="557" uniqueCount="91">
  <si>
    <t>ÇIKTI ALIRKEN KULLIILMAK ÜZERE SADECE DEĞERLER KOPYALIDI</t>
  </si>
  <si>
    <t>PriKey</t>
  </si>
  <si>
    <t>Date</t>
  </si>
  <si>
    <t>Sample_Id</t>
  </si>
  <si>
    <t>Polarisation</t>
  </si>
  <si>
    <t>Pol_Temp</t>
  </si>
  <si>
    <t>Sodium</t>
  </si>
  <si>
    <t>Potassium</t>
  </si>
  <si>
    <t>Amino_Nitrogen</t>
  </si>
  <si>
    <t>Glucose</t>
  </si>
  <si>
    <t>Gluc_Temp</t>
  </si>
  <si>
    <t>Alcalinity</t>
  </si>
  <si>
    <t>Sugar_Content</t>
  </si>
  <si>
    <t>Sugar_Yield</t>
  </si>
  <si>
    <t>Molasses</t>
  </si>
  <si>
    <t>Formula</t>
  </si>
  <si>
    <t>Operator</t>
  </si>
  <si>
    <t>aN_corrected</t>
  </si>
  <si>
    <t>1</t>
  </si>
  <si>
    <t>Reinefeld &amp; Winner</t>
  </si>
  <si>
    <t>2</t>
  </si>
  <si>
    <t>3</t>
  </si>
  <si>
    <t>4/2</t>
  </si>
  <si>
    <t>5/3</t>
  </si>
  <si>
    <t>6/1</t>
  </si>
  <si>
    <t>7/2</t>
  </si>
  <si>
    <t>8/1</t>
  </si>
  <si>
    <t>9/3</t>
  </si>
  <si>
    <t>10/1</t>
  </si>
  <si>
    <t>11/3</t>
  </si>
  <si>
    <t>12/2</t>
  </si>
  <si>
    <t>13/3</t>
  </si>
  <si>
    <t>14/2</t>
  </si>
  <si>
    <t>15/1</t>
  </si>
  <si>
    <t>16/3</t>
  </si>
  <si>
    <t>17/1</t>
  </si>
  <si>
    <t>18/2</t>
  </si>
  <si>
    <t>7/3</t>
  </si>
  <si>
    <t>8/2</t>
  </si>
  <si>
    <t>9/1</t>
  </si>
  <si>
    <t>YENİŞEHİR</t>
  </si>
  <si>
    <t>%5</t>
  </si>
  <si>
    <t>5,214 *</t>
  </si>
  <si>
    <t>4,152 *</t>
  </si>
  <si>
    <t>5,270 *</t>
  </si>
  <si>
    <t>%1</t>
  </si>
  <si>
    <t>L.S.D.</t>
  </si>
  <si>
    <t>F.17.01/00/04.05.2021</t>
  </si>
  <si>
    <t>ESKİŞEHİR</t>
  </si>
  <si>
    <t>A</t>
  </si>
  <si>
    <t>B</t>
  </si>
  <si>
    <t>117,9229 **</t>
  </si>
  <si>
    <t>4.538 *</t>
  </si>
  <si>
    <t>7.380 *</t>
  </si>
  <si>
    <t>AB</t>
  </si>
  <si>
    <t>24.167 **</t>
  </si>
  <si>
    <t xml:space="preserve"> 27.205 **</t>
  </si>
  <si>
    <t>27.205 **</t>
  </si>
  <si>
    <t>Serial Number</t>
  </si>
  <si>
    <t>Subject Number</t>
  </si>
  <si>
    <t>Digestion</t>
  </si>
  <si>
    <t>Harmfull Nitrogen</t>
  </si>
  <si>
    <t>Beet Yield</t>
  </si>
  <si>
    <t>Refined Digestion</t>
  </si>
  <si>
    <t>Refined Beet Yield</t>
  </si>
  <si>
    <t>Dry Matter</t>
  </si>
  <si>
    <t>Beet Yield 10 M2</t>
  </si>
  <si>
    <t>ONLY VALUES WERE COPIED TO BE USED WHEN PRINTING</t>
  </si>
  <si>
    <t>Mean</t>
  </si>
  <si>
    <t>Trial Result Table</t>
  </si>
  <si>
    <t xml:space="preserve">Trial Name: </t>
  </si>
  <si>
    <t>PM</t>
  </si>
  <si>
    <t>Subjects</t>
  </si>
  <si>
    <t>F Value</t>
  </si>
  <si>
    <t>Table</t>
  </si>
  <si>
    <t>CLS</t>
  </si>
  <si>
    <t>Location:</t>
  </si>
  <si>
    <t>Year:</t>
  </si>
  <si>
    <t>Beet Yield               kg/da</t>
  </si>
  <si>
    <t>Digestion (%)</t>
  </si>
  <si>
    <t>Purity                (%)</t>
  </si>
  <si>
    <t>Sodium      Meq Na/100g</t>
  </si>
  <si>
    <t>Potassium      Meq K/100g</t>
  </si>
  <si>
    <t>Harmful Nitrogen                 Meq N/100g</t>
  </si>
  <si>
    <t>Refined Digestion     (%)</t>
  </si>
  <si>
    <t>Refined Sugar Yield                kg/da</t>
  </si>
  <si>
    <t>Dry Matter             (%)</t>
  </si>
  <si>
    <t>Beet Yield                   kg/da</t>
  </si>
  <si>
    <t>Refined Digestion  (%)</t>
  </si>
  <si>
    <t>Refined Sugar Yield               kg/da</t>
  </si>
  <si>
    <t>Refined Sugar Yield kg/da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</si>
</sst>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00"/>
  </numFmts>
  <fonts count="17" x14ac:knownFonts="1">
    <font>
      <sz val="11"/>
      <color theme="1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indexed="10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indexed="10"/>
      <name val="Arial"/>
      <family val="2"/>
      <charset val="162"/>
    </font>
    <font>
      <sz val="10"/>
      <color rgb="FF7030A0"/>
      <name val="Arial"/>
      <family val="2"/>
      <charset val="162"/>
    </font>
    <font>
      <sz val="11"/>
      <color theme="1"/>
      <name val="Arial"/>
      <family val="2"/>
      <charset val="162"/>
    </font>
    <font>
      <b/>
      <sz val="11"/>
      <color indexed="8"/>
      <name val="Arial"/>
      <family val="2"/>
      <charset val="162"/>
    </font>
    <font>
      <sz val="10"/>
      <name val="Arial Tur"/>
      <charset val="162"/>
    </font>
    <font>
      <sz val="11"/>
      <name val="Arial"/>
      <family val="2"/>
      <charset val="162"/>
    </font>
    <font>
      <sz val="11"/>
      <color indexed="17"/>
      <name val="Arial"/>
      <family val="2"/>
      <charset val="162"/>
    </font>
    <font>
      <sz val="11"/>
      <color indexed="8"/>
      <name val="Arial"/>
      <family val="2"/>
      <charset val="162"/>
    </font>
    <font>
      <b/>
      <sz val="11"/>
      <name val="Arial"/>
      <family val="2"/>
      <charset val="162"/>
    </font>
    <font>
      <sz val="11"/>
      <color rgb="FFFF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1" fillId="0" borderId="0"/>
  </cellStyleXfs>
  <cellXfs count="14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0" borderId="4" xfId="0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7" xfId="0" applyFont="1" applyBorder="1" applyAlignment="1">
      <alignment horizontal="center"/>
    </xf>
    <xf numFmtId="2" fontId="2" fillId="0" borderId="7" xfId="0" quotePrefix="1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2" fontId="2" fillId="0" borderId="8" xfId="0" quotePrefix="1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2" fillId="0" borderId="9" xfId="0" applyFont="1" applyBorder="1"/>
    <xf numFmtId="164" fontId="5" fillId="0" borderId="6" xfId="0" applyNumberFormat="1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0" fillId="0" borderId="0" xfId="0" quotePrefix="1"/>
    <xf numFmtId="14" fontId="0" fillId="0" borderId="0" xfId="0" applyNumberForma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2" applyFont="1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3" fontId="14" fillId="0" borderId="4" xfId="0" applyNumberFormat="1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/>
    </xf>
    <xf numFmtId="2" fontId="9" fillId="0" borderId="0" xfId="0" applyNumberFormat="1" applyFont="1"/>
    <xf numFmtId="3" fontId="14" fillId="0" borderId="7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2" fontId="14" fillId="0" borderId="8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/>
    <xf numFmtId="49" fontId="15" fillId="0" borderId="23" xfId="0" applyNumberFormat="1" applyFont="1" applyBorder="1" applyAlignment="1">
      <alignment horizontal="right" vertical="center"/>
    </xf>
    <xf numFmtId="2" fontId="15" fillId="0" borderId="10" xfId="0" applyNumberFormat="1" applyFont="1" applyBorder="1" applyAlignment="1">
      <alignment horizontal="right" vertical="center"/>
    </xf>
    <xf numFmtId="49" fontId="15" fillId="0" borderId="22" xfId="0" applyNumberFormat="1" applyFont="1" applyBorder="1" applyAlignment="1">
      <alignment horizontal="right" vertical="center"/>
    </xf>
    <xf numFmtId="2" fontId="15" fillId="0" borderId="11" xfId="0" applyNumberFormat="1" applyFont="1" applyBorder="1" applyAlignment="1">
      <alignment horizontal="right" vertical="center"/>
    </xf>
    <xf numFmtId="49" fontId="15" fillId="0" borderId="27" xfId="0" applyNumberFormat="1" applyFont="1" applyBorder="1" applyAlignment="1">
      <alignment horizontal="right" vertical="center"/>
    </xf>
    <xf numFmtId="3" fontId="12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center" vertical="center"/>
    </xf>
    <xf numFmtId="1" fontId="12" fillId="0" borderId="4" xfId="0" applyNumberFormat="1" applyFont="1" applyBorder="1" applyAlignment="1">
      <alignment horizontal="center" vertical="center"/>
    </xf>
    <xf numFmtId="49" fontId="15" fillId="0" borderId="28" xfId="0" applyNumberFormat="1" applyFont="1" applyBorder="1" applyAlignment="1">
      <alignment horizontal="right" vertical="center"/>
    </xf>
    <xf numFmtId="3" fontId="12" fillId="0" borderId="11" xfId="0" applyNumberFormat="1" applyFont="1" applyBorder="1" applyAlignment="1">
      <alignment horizontal="center" vertical="center"/>
    </xf>
    <xf numFmtId="2" fontId="12" fillId="0" borderId="11" xfId="0" applyNumberFormat="1" applyFont="1" applyBorder="1" applyAlignment="1">
      <alignment horizontal="center" vertical="center"/>
    </xf>
    <xf numFmtId="1" fontId="12" fillId="0" borderId="1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vertical="center"/>
    </xf>
    <xf numFmtId="4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14" fillId="0" borderId="4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horizontal="center" vertical="center"/>
    </xf>
    <xf numFmtId="165" fontId="10" fillId="0" borderId="16" xfId="0" applyNumberFormat="1" applyFont="1" applyBorder="1" applyAlignment="1">
      <alignment vertical="center"/>
    </xf>
    <xf numFmtId="165" fontId="14" fillId="0" borderId="7" xfId="0" applyNumberFormat="1" applyFont="1" applyBorder="1" applyAlignment="1">
      <alignment horizontal="center" vertical="center"/>
    </xf>
    <xf numFmtId="165" fontId="14" fillId="0" borderId="17" xfId="0" applyNumberFormat="1" applyFont="1" applyBorder="1" applyAlignment="1">
      <alignment horizontal="center" vertical="center"/>
    </xf>
    <xf numFmtId="165" fontId="10" fillId="0" borderId="19" xfId="0" applyNumberFormat="1" applyFont="1" applyBorder="1" applyAlignment="1">
      <alignment vertical="center"/>
    </xf>
    <xf numFmtId="165" fontId="14" fillId="0" borderId="8" xfId="0" applyNumberFormat="1" applyFont="1" applyBorder="1" applyAlignment="1">
      <alignment horizontal="center" vertical="center"/>
    </xf>
    <xf numFmtId="165" fontId="14" fillId="0" borderId="20" xfId="0" applyNumberFormat="1" applyFont="1" applyBorder="1" applyAlignment="1">
      <alignment horizontal="center" vertical="center"/>
    </xf>
    <xf numFmtId="165" fontId="10" fillId="0" borderId="22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3" fontId="14" fillId="0" borderId="14" xfId="0" applyNumberFormat="1" applyFont="1" applyBorder="1" applyAlignment="1">
      <alignment horizontal="center" vertical="center"/>
    </xf>
    <xf numFmtId="3" fontId="14" fillId="0" borderId="16" xfId="0" applyNumberFormat="1" applyFont="1" applyBorder="1" applyAlignment="1">
      <alignment horizontal="center" vertical="center"/>
    </xf>
    <xf numFmtId="3" fontId="14" fillId="0" borderId="17" xfId="0" applyNumberFormat="1" applyFont="1" applyBorder="1" applyAlignment="1">
      <alignment horizontal="center" vertical="center"/>
    </xf>
    <xf numFmtId="3" fontId="14" fillId="0" borderId="19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22" xfId="0" applyNumberFormat="1" applyFont="1" applyBorder="1" applyAlignment="1">
      <alignment horizontal="center" vertical="center"/>
    </xf>
    <xf numFmtId="0" fontId="1" fillId="0" borderId="0" xfId="1" applyFill="1" applyAlignment="1">
      <alignment vertical="center"/>
    </xf>
    <xf numFmtId="2" fontId="14" fillId="0" borderId="14" xfId="0" applyNumberFormat="1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2" fontId="14" fillId="0" borderId="17" xfId="0" applyNumberFormat="1" applyFont="1" applyBorder="1" applyAlignment="1">
      <alignment horizontal="center" vertical="center"/>
    </xf>
    <xf numFmtId="2" fontId="14" fillId="0" borderId="19" xfId="0" applyNumberFormat="1" applyFont="1" applyBorder="1" applyAlignment="1">
      <alignment horizontal="center" vertical="center"/>
    </xf>
    <xf numFmtId="2" fontId="14" fillId="0" borderId="31" xfId="0" applyNumberFormat="1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center" vertical="center"/>
    </xf>
    <xf numFmtId="2" fontId="12" fillId="0" borderId="25" xfId="0" applyNumberFormat="1" applyFont="1" applyBorder="1" applyAlignment="1">
      <alignment horizontal="center" vertical="center"/>
    </xf>
    <xf numFmtId="2" fontId="12" fillId="0" borderId="28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left" vertical="center"/>
    </xf>
    <xf numFmtId="164" fontId="12" fillId="0" borderId="5" xfId="0" applyNumberFormat="1" applyFont="1" applyBorder="1" applyAlignment="1">
      <alignment horizontal="center" vertical="center"/>
    </xf>
    <xf numFmtId="164" fontId="12" fillId="0" borderId="24" xfId="0" applyNumberFormat="1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22" xfId="0" applyNumberFormat="1" applyFont="1" applyBorder="1" applyAlignment="1">
      <alignment horizontal="center" vertical="center"/>
    </xf>
    <xf numFmtId="3" fontId="12" fillId="0" borderId="5" xfId="0" applyNumberFormat="1" applyFont="1" applyBorder="1" applyAlignment="1">
      <alignment horizontal="center" vertical="center"/>
    </xf>
    <xf numFmtId="3" fontId="12" fillId="0" borderId="14" xfId="0" applyNumberFormat="1" applyFont="1" applyBorder="1" applyAlignment="1">
      <alignment horizontal="center" vertical="center"/>
    </xf>
    <xf numFmtId="3" fontId="12" fillId="0" borderId="16" xfId="0" applyNumberFormat="1" applyFont="1" applyBorder="1" applyAlignment="1">
      <alignment horizontal="center" vertical="center"/>
    </xf>
    <xf numFmtId="2" fontId="12" fillId="0" borderId="20" xfId="0" applyNumberFormat="1" applyFont="1" applyBorder="1" applyAlignment="1">
      <alignment horizontal="center" vertical="center"/>
    </xf>
    <xf numFmtId="2" fontId="12" fillId="0" borderId="22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wrapText="1"/>
    </xf>
    <xf numFmtId="0" fontId="10" fillId="0" borderId="30" xfId="0" applyFont="1" applyBorder="1" applyAlignment="1">
      <alignment horizontal="center" wrapText="1"/>
    </xf>
  </cellXfs>
  <cellStyles count="3">
    <cellStyle name="Kötü" xfId="1" builtinId="27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17</xdr:row>
      <xdr:rowOff>28575</xdr:rowOff>
    </xdr:from>
    <xdr:to>
      <xdr:col>38</xdr:col>
      <xdr:colOff>0</xdr:colOff>
      <xdr:row>24</xdr:row>
      <xdr:rowOff>19050</xdr:rowOff>
    </xdr:to>
    <xdr:sp macro="" textlink="">
      <xdr:nvSpPr>
        <xdr:cNvPr id="2" name="1 Sol Yukarı 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392650" y="3152775"/>
          <a:ext cx="3048000" cy="1162050"/>
        </a:xfrm>
        <a:prstGeom prst="leftUpArrow">
          <a:avLst>
            <a:gd name="adj1" fmla="val 4310"/>
            <a:gd name="adj2" fmla="val 5172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17</xdr:row>
      <xdr:rowOff>28575</xdr:rowOff>
    </xdr:from>
    <xdr:to>
      <xdr:col>38</xdr:col>
      <xdr:colOff>0</xdr:colOff>
      <xdr:row>24</xdr:row>
      <xdr:rowOff>19050</xdr:rowOff>
    </xdr:to>
    <xdr:sp macro="" textlink="">
      <xdr:nvSpPr>
        <xdr:cNvPr id="2" name="1 Sol Yukarı O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392650" y="3152775"/>
          <a:ext cx="3048000" cy="1162050"/>
        </a:xfrm>
        <a:prstGeom prst="leftUpArrow">
          <a:avLst>
            <a:gd name="adj1" fmla="val 4310"/>
            <a:gd name="adj2" fmla="val 5172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17</xdr:row>
      <xdr:rowOff>28575</xdr:rowOff>
    </xdr:from>
    <xdr:to>
      <xdr:col>38</xdr:col>
      <xdr:colOff>0</xdr:colOff>
      <xdr:row>24</xdr:row>
      <xdr:rowOff>19050</xdr:rowOff>
    </xdr:to>
    <xdr:sp macro="" textlink="">
      <xdr:nvSpPr>
        <xdr:cNvPr id="2" name="1 Sol Yukarı Ok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7459325" y="3152775"/>
          <a:ext cx="3048000" cy="1162050"/>
        </a:xfrm>
        <a:prstGeom prst="leftUpArrow">
          <a:avLst>
            <a:gd name="adj1" fmla="val 4310"/>
            <a:gd name="adj2" fmla="val 5172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228600</xdr:colOff>
      <xdr:row>17</xdr:row>
      <xdr:rowOff>28575</xdr:rowOff>
    </xdr:from>
    <xdr:to>
      <xdr:col>38</xdr:col>
      <xdr:colOff>0</xdr:colOff>
      <xdr:row>24</xdr:row>
      <xdr:rowOff>19050</xdr:rowOff>
    </xdr:to>
    <xdr:sp macro="" textlink="">
      <xdr:nvSpPr>
        <xdr:cNvPr id="2" name="1 Sol Yukarı Ok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7392650" y="3152775"/>
          <a:ext cx="3048000" cy="1162050"/>
        </a:xfrm>
        <a:prstGeom prst="leftUpArrow">
          <a:avLst>
            <a:gd name="adj1" fmla="val 4310"/>
            <a:gd name="adj2" fmla="val 5172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tr-T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1066800</xdr:colOff>
      <xdr:row>13</xdr:row>
      <xdr:rowOff>114300</xdr:rowOff>
    </xdr:from>
    <xdr:to>
      <xdr:col>8</xdr:col>
      <xdr:colOff>1581150</xdr:colOff>
      <xdr:row>14</xdr:row>
      <xdr:rowOff>114300</xdr:rowOff>
    </xdr:to>
    <xdr:sp macro="" textlink="">
      <xdr:nvSpPr>
        <xdr:cNvPr id="3" name="Metin 1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6391275" y="3429000"/>
          <a:ext cx="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TABLO</a:t>
          </a:r>
        </a:p>
      </xdr:txBody>
    </xdr:sp>
    <xdr:clientData/>
  </xdr:twoCellAnchor>
  <xdr:twoCellAnchor>
    <xdr:from>
      <xdr:col>2</xdr:col>
      <xdr:colOff>161925</xdr:colOff>
      <xdr:row>69</xdr:row>
      <xdr:rowOff>66675</xdr:rowOff>
    </xdr:from>
    <xdr:to>
      <xdr:col>2</xdr:col>
      <xdr:colOff>1171575</xdr:colOff>
      <xdr:row>70</xdr:row>
      <xdr:rowOff>133350</xdr:rowOff>
    </xdr:to>
    <xdr:sp macro="" textlink="">
      <xdr:nvSpPr>
        <xdr:cNvPr id="5" name="Metin 10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381125" y="13925550"/>
          <a:ext cx="904875" cy="247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  DEĞERLERİ</a:t>
          </a:r>
        </a:p>
      </xdr:txBody>
    </xdr:sp>
    <xdr:clientData/>
  </xdr:twoCellAnchor>
  <xdr:twoCellAnchor>
    <xdr:from>
      <xdr:col>2</xdr:col>
      <xdr:colOff>1238250</xdr:colOff>
      <xdr:row>69</xdr:row>
      <xdr:rowOff>85725</xdr:rowOff>
    </xdr:from>
    <xdr:to>
      <xdr:col>2</xdr:col>
      <xdr:colOff>1695450</xdr:colOff>
      <xdr:row>70</xdr:row>
      <xdr:rowOff>85725</xdr:rowOff>
    </xdr:to>
    <xdr:sp macro="" textlink="">
      <xdr:nvSpPr>
        <xdr:cNvPr id="6" name="Metin 1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2286000" y="13944600"/>
          <a:ext cx="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TABLO</a:t>
          </a:r>
        </a:p>
      </xdr:txBody>
    </xdr:sp>
    <xdr:clientData/>
  </xdr:twoCellAnchor>
  <xdr:twoCellAnchor>
    <xdr:from>
      <xdr:col>2</xdr:col>
      <xdr:colOff>1381125</xdr:colOff>
      <xdr:row>71</xdr:row>
      <xdr:rowOff>38100</xdr:rowOff>
    </xdr:from>
    <xdr:to>
      <xdr:col>2</xdr:col>
      <xdr:colOff>2114550</xdr:colOff>
      <xdr:row>72</xdr:row>
      <xdr:rowOff>133350</xdr:rowOff>
    </xdr:to>
    <xdr:sp macro="" textlink="">
      <xdr:nvSpPr>
        <xdr:cNvPr id="7" name="Metin 1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2286000" y="14258925"/>
          <a:ext cx="0" cy="276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L.S.D.</a:t>
          </a:r>
        </a:p>
      </xdr:txBody>
    </xdr:sp>
    <xdr:clientData/>
  </xdr:twoCellAnchor>
  <xdr:twoCellAnchor>
    <xdr:from>
      <xdr:col>2</xdr:col>
      <xdr:colOff>247650</xdr:colOff>
      <xdr:row>71</xdr:row>
      <xdr:rowOff>66675</xdr:rowOff>
    </xdr:from>
    <xdr:to>
      <xdr:col>2</xdr:col>
      <xdr:colOff>981075</xdr:colOff>
      <xdr:row>72</xdr:row>
      <xdr:rowOff>161925</xdr:rowOff>
    </xdr:to>
    <xdr:sp macro="" textlink="">
      <xdr:nvSpPr>
        <xdr:cNvPr id="8" name="Metin 18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466850" y="14287500"/>
          <a:ext cx="733425" cy="2762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AXB</a:t>
          </a:r>
        </a:p>
      </xdr:txBody>
    </xdr:sp>
    <xdr:clientData/>
  </xdr:twoCellAnchor>
  <xdr:twoCellAnchor>
    <xdr:from>
      <xdr:col>8</xdr:col>
      <xdr:colOff>171450</xdr:colOff>
      <xdr:row>43</xdr:row>
      <xdr:rowOff>114300</xdr:rowOff>
    </xdr:from>
    <xdr:to>
      <xdr:col>8</xdr:col>
      <xdr:colOff>1095375</xdr:colOff>
      <xdr:row>44</xdr:row>
      <xdr:rowOff>257174</xdr:rowOff>
    </xdr:to>
    <xdr:sp macro="" textlink="">
      <xdr:nvSpPr>
        <xdr:cNvPr id="9" name="Metin 1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6115050" y="9267825"/>
          <a:ext cx="276225" cy="247649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A'LAR İÇİN</a:t>
          </a:r>
        </a:p>
      </xdr:txBody>
    </xdr:sp>
    <xdr:clientData/>
  </xdr:twoCellAnchor>
  <xdr:twoCellAnchor>
    <xdr:from>
      <xdr:col>8</xdr:col>
      <xdr:colOff>85725</xdr:colOff>
      <xdr:row>67</xdr:row>
      <xdr:rowOff>95250</xdr:rowOff>
    </xdr:from>
    <xdr:to>
      <xdr:col>8</xdr:col>
      <xdr:colOff>1466850</xdr:colOff>
      <xdr:row>68</xdr:row>
      <xdr:rowOff>190500</xdr:rowOff>
    </xdr:to>
    <xdr:sp macro="" textlink="">
      <xdr:nvSpPr>
        <xdr:cNvPr id="10" name="Metin 18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6029325" y="13592175"/>
          <a:ext cx="361950" cy="266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tr-T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B'LER İÇİN</a:t>
          </a:r>
        </a:p>
      </xdr:txBody>
    </xdr:sp>
    <xdr:clientData/>
  </xdr:twoCellAnchor>
  <xdr:twoCellAnchor>
    <xdr:from>
      <xdr:col>8</xdr:col>
      <xdr:colOff>85725</xdr:colOff>
      <xdr:row>65</xdr:row>
      <xdr:rowOff>123825</xdr:rowOff>
    </xdr:from>
    <xdr:to>
      <xdr:col>8</xdr:col>
      <xdr:colOff>1095375</xdr:colOff>
      <xdr:row>66</xdr:row>
      <xdr:rowOff>190500</xdr:rowOff>
    </xdr:to>
    <xdr:sp macro="" textlink="">
      <xdr:nvSpPr>
        <xdr:cNvPr id="11" name="Metin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6029325" y="13258800"/>
          <a:ext cx="36195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  DEĞERLERİ</a:t>
          </a:r>
        </a:p>
      </xdr:txBody>
    </xdr:sp>
    <xdr:clientData/>
  </xdr:twoCellAnchor>
  <xdr:twoCellAnchor>
    <xdr:from>
      <xdr:col>8</xdr:col>
      <xdr:colOff>1114425</xdr:colOff>
      <xdr:row>65</xdr:row>
      <xdr:rowOff>171450</xdr:rowOff>
    </xdr:from>
    <xdr:to>
      <xdr:col>8</xdr:col>
      <xdr:colOff>1628775</xdr:colOff>
      <xdr:row>66</xdr:row>
      <xdr:rowOff>171450</xdr:rowOff>
    </xdr:to>
    <xdr:sp macro="" textlink="">
      <xdr:nvSpPr>
        <xdr:cNvPr id="12" name="Metin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6391275" y="13306425"/>
          <a:ext cx="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TABLO</a:t>
          </a:r>
        </a:p>
      </xdr:txBody>
    </xdr:sp>
    <xdr:clientData/>
  </xdr:twoCellAnchor>
  <xdr:twoCellAnchor>
    <xdr:from>
      <xdr:col>8</xdr:col>
      <xdr:colOff>1323975</xdr:colOff>
      <xdr:row>67</xdr:row>
      <xdr:rowOff>123825</xdr:rowOff>
    </xdr:from>
    <xdr:to>
      <xdr:col>8</xdr:col>
      <xdr:colOff>2057400</xdr:colOff>
      <xdr:row>68</xdr:row>
      <xdr:rowOff>219075</xdr:rowOff>
    </xdr:to>
    <xdr:sp macro="" textlink="">
      <xdr:nvSpPr>
        <xdr:cNvPr id="13" name="Metin 18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6391275" y="13620750"/>
          <a:ext cx="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L.S.D.</a:t>
          </a:r>
        </a:p>
      </xdr:txBody>
    </xdr:sp>
    <xdr:clientData/>
  </xdr:twoCellAnchor>
  <xdr:twoCellAnchor>
    <xdr:from>
      <xdr:col>8</xdr:col>
      <xdr:colOff>57150</xdr:colOff>
      <xdr:row>41</xdr:row>
      <xdr:rowOff>85725</xdr:rowOff>
    </xdr:from>
    <xdr:to>
      <xdr:col>8</xdr:col>
      <xdr:colOff>1066800</xdr:colOff>
      <xdr:row>42</xdr:row>
      <xdr:rowOff>152400</xdr:rowOff>
    </xdr:to>
    <xdr:sp macro="" textlink="">
      <xdr:nvSpPr>
        <xdr:cNvPr id="14" name="Metin 10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6000750" y="8877300"/>
          <a:ext cx="390525" cy="2476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F  DEĞERLERİ</a:t>
          </a:r>
        </a:p>
      </xdr:txBody>
    </xdr:sp>
    <xdr:clientData/>
  </xdr:twoCellAnchor>
  <xdr:twoCellAnchor>
    <xdr:from>
      <xdr:col>8</xdr:col>
      <xdr:colOff>1066800</xdr:colOff>
      <xdr:row>41</xdr:row>
      <xdr:rowOff>114300</xdr:rowOff>
    </xdr:from>
    <xdr:to>
      <xdr:col>8</xdr:col>
      <xdr:colOff>1581150</xdr:colOff>
      <xdr:row>42</xdr:row>
      <xdr:rowOff>114300</xdr:rowOff>
    </xdr:to>
    <xdr:sp macro="" textlink="">
      <xdr:nvSpPr>
        <xdr:cNvPr id="15" name="Metin 1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6391275" y="8905875"/>
          <a:ext cx="0" cy="1809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tr-T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TABLO</a:t>
          </a:r>
        </a:p>
      </xdr:txBody>
    </xdr:sp>
    <xdr:clientData/>
  </xdr:twoCellAnchor>
  <xdr:twoCellAnchor>
    <xdr:from>
      <xdr:col>8</xdr:col>
      <xdr:colOff>1333500</xdr:colOff>
      <xdr:row>43</xdr:row>
      <xdr:rowOff>95250</xdr:rowOff>
    </xdr:from>
    <xdr:to>
      <xdr:col>8</xdr:col>
      <xdr:colOff>2066925</xdr:colOff>
      <xdr:row>44</xdr:row>
      <xdr:rowOff>190500</xdr:rowOff>
    </xdr:to>
    <xdr:sp macro="" textlink="">
      <xdr:nvSpPr>
        <xdr:cNvPr id="16" name="Metin 18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6391275" y="9248775"/>
          <a:ext cx="0" cy="2667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tr-TR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L.S.D.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66"/>
  <sheetViews>
    <sheetView tabSelected="1" workbookViewId="0"/>
  </sheetViews>
  <sheetFormatPr defaultRowHeight="13.2" x14ac:dyDescent="0.25"/>
  <cols>
    <col min="1" max="1" width="7.88671875" style="1" customWidth="1"/>
    <col min="2" max="3" width="8.109375" style="1" bestFit="1" customWidth="1"/>
    <col min="4" max="4" width="11.109375" style="1" bestFit="1" customWidth="1"/>
    <col min="5" max="5" width="10" style="1" customWidth="1"/>
    <col min="6" max="6" width="11.109375" style="1" customWidth="1"/>
    <col min="7" max="7" width="9.109375" style="1"/>
    <col min="8" max="8" width="10" style="1" customWidth="1"/>
    <col min="9" max="9" width="11.109375" style="1" bestFit="1" customWidth="1"/>
    <col min="10" max="11" width="9.109375" style="1"/>
    <col min="12" max="12" width="7.33203125" style="1" customWidth="1"/>
    <col min="13" max="13" width="3" style="1" bestFit="1" customWidth="1"/>
    <col min="14" max="19" width="8.6640625" style="1" customWidth="1"/>
    <col min="20" max="20" width="9" style="1" bestFit="1" customWidth="1"/>
    <col min="21" max="21" width="5.5546875" style="1" customWidth="1"/>
    <col min="22" max="22" width="3" style="1" bestFit="1" customWidth="1"/>
    <col min="23" max="28" width="8.6640625" style="1" customWidth="1"/>
    <col min="29" max="29" width="6.5546875" style="1" bestFit="1" customWidth="1"/>
    <col min="30" max="30" width="6.33203125" style="1" customWidth="1"/>
    <col min="31" max="31" width="3" style="1" bestFit="1" customWidth="1"/>
    <col min="32" max="37" width="8.6640625" style="1" customWidth="1"/>
    <col min="38" max="39" width="5.5546875" style="1" bestFit="1" customWidth="1"/>
    <col min="40" max="40" width="3" style="1" bestFit="1" customWidth="1"/>
    <col min="41" max="46" width="8.6640625" style="1" customWidth="1"/>
    <col min="47" max="48" width="5.5546875" style="1" bestFit="1" customWidth="1"/>
    <col min="49" max="49" width="3" style="1" bestFit="1" customWidth="1"/>
    <col min="50" max="52" width="5.5546875" style="1" bestFit="1" customWidth="1"/>
    <col min="53" max="54" width="5.5546875" style="1" customWidth="1"/>
    <col min="55" max="55" width="5.5546875" style="1" bestFit="1" customWidth="1"/>
    <col min="56" max="56" width="2.44140625" style="1" customWidth="1"/>
    <col min="57" max="57" width="3" style="1" bestFit="1" customWidth="1"/>
    <col min="58" max="58" width="5.5546875" style="1" bestFit="1" customWidth="1"/>
    <col min="59" max="59" width="5.6640625" style="1" customWidth="1"/>
    <col min="60" max="60" width="5.5546875" style="1" bestFit="1" customWidth="1"/>
    <col min="61" max="62" width="5.5546875" style="1" customWidth="1"/>
    <col min="63" max="63" width="5.5546875" style="1" bestFit="1" customWidth="1"/>
    <col min="64" max="64" width="2.44140625" style="1" customWidth="1"/>
    <col min="65" max="65" width="3" style="1" bestFit="1" customWidth="1"/>
    <col min="66" max="67" width="4.5546875" style="1" bestFit="1" customWidth="1"/>
    <col min="68" max="69" width="4.5546875" style="1" customWidth="1"/>
    <col min="70" max="71" width="4.5546875" style="1" bestFit="1" customWidth="1"/>
    <col min="72" max="72" width="2" style="1" customWidth="1"/>
    <col min="73" max="73" width="3" style="1" bestFit="1" customWidth="1"/>
    <col min="74" max="76" width="5.5546875" style="1" bestFit="1" customWidth="1"/>
    <col min="77" max="78" width="5.5546875" style="1" customWidth="1"/>
    <col min="79" max="79" width="5.5546875" style="1" bestFit="1" customWidth="1"/>
    <col min="80" max="80" width="2.33203125" style="1" customWidth="1"/>
    <col min="81" max="256" width="9.109375" style="1"/>
    <col min="257" max="257" width="7.88671875" style="1" customWidth="1"/>
    <col min="258" max="258" width="5.5546875" style="1" customWidth="1"/>
    <col min="259" max="259" width="6.109375" style="1" customWidth="1"/>
    <col min="260" max="260" width="11.109375" style="1" bestFit="1" customWidth="1"/>
    <col min="261" max="261" width="10" style="1" customWidth="1"/>
    <col min="262" max="262" width="11.109375" style="1" customWidth="1"/>
    <col min="263" max="263" width="9.109375" style="1"/>
    <col min="264" max="264" width="10" style="1" customWidth="1"/>
    <col min="265" max="265" width="11.109375" style="1" bestFit="1" customWidth="1"/>
    <col min="266" max="267" width="9.109375" style="1"/>
    <col min="268" max="268" width="7.33203125" style="1" customWidth="1"/>
    <col min="269" max="269" width="3" style="1" bestFit="1" customWidth="1"/>
    <col min="270" max="275" width="8.6640625" style="1" customWidth="1"/>
    <col min="276" max="276" width="9" style="1" bestFit="1" customWidth="1"/>
    <col min="277" max="277" width="5.5546875" style="1" customWidth="1"/>
    <col min="278" max="278" width="3" style="1" bestFit="1" customWidth="1"/>
    <col min="279" max="284" width="8.6640625" style="1" customWidth="1"/>
    <col min="285" max="285" width="6.5546875" style="1" bestFit="1" customWidth="1"/>
    <col min="286" max="286" width="6.33203125" style="1" customWidth="1"/>
    <col min="287" max="287" width="3" style="1" bestFit="1" customWidth="1"/>
    <col min="288" max="293" width="8.6640625" style="1" customWidth="1"/>
    <col min="294" max="295" width="5.5546875" style="1" bestFit="1" customWidth="1"/>
    <col min="296" max="296" width="3" style="1" bestFit="1" customWidth="1"/>
    <col min="297" max="302" width="8.6640625" style="1" customWidth="1"/>
    <col min="303" max="304" width="5.5546875" style="1" bestFit="1" customWidth="1"/>
    <col min="305" max="305" width="3" style="1" bestFit="1" customWidth="1"/>
    <col min="306" max="308" width="5.5546875" style="1" bestFit="1" customWidth="1"/>
    <col min="309" max="310" width="5.5546875" style="1" customWidth="1"/>
    <col min="311" max="311" width="5.5546875" style="1" bestFit="1" customWidth="1"/>
    <col min="312" max="312" width="2.44140625" style="1" customWidth="1"/>
    <col min="313" max="313" width="3" style="1" bestFit="1" customWidth="1"/>
    <col min="314" max="314" width="5.5546875" style="1" bestFit="1" customWidth="1"/>
    <col min="315" max="315" width="5.6640625" style="1" customWidth="1"/>
    <col min="316" max="316" width="5.5546875" style="1" bestFit="1" customWidth="1"/>
    <col min="317" max="318" width="5.5546875" style="1" customWidth="1"/>
    <col min="319" max="319" width="5.5546875" style="1" bestFit="1" customWidth="1"/>
    <col min="320" max="320" width="2.44140625" style="1" customWidth="1"/>
    <col min="321" max="321" width="3" style="1" bestFit="1" customWidth="1"/>
    <col min="322" max="323" width="4.5546875" style="1" bestFit="1" customWidth="1"/>
    <col min="324" max="325" width="4.5546875" style="1" customWidth="1"/>
    <col min="326" max="327" width="4.5546875" style="1" bestFit="1" customWidth="1"/>
    <col min="328" max="328" width="2" style="1" customWidth="1"/>
    <col min="329" max="329" width="3" style="1" bestFit="1" customWidth="1"/>
    <col min="330" max="332" width="5.5546875" style="1" bestFit="1" customWidth="1"/>
    <col min="333" max="334" width="5.5546875" style="1" customWidth="1"/>
    <col min="335" max="335" width="5.5546875" style="1" bestFit="1" customWidth="1"/>
    <col min="336" max="336" width="2.33203125" style="1" customWidth="1"/>
    <col min="337" max="512" width="9.109375" style="1"/>
    <col min="513" max="513" width="7.88671875" style="1" customWidth="1"/>
    <col min="514" max="514" width="5.5546875" style="1" customWidth="1"/>
    <col min="515" max="515" width="6.109375" style="1" customWidth="1"/>
    <col min="516" max="516" width="11.109375" style="1" bestFit="1" customWidth="1"/>
    <col min="517" max="517" width="10" style="1" customWidth="1"/>
    <col min="518" max="518" width="11.109375" style="1" customWidth="1"/>
    <col min="519" max="519" width="9.109375" style="1"/>
    <col min="520" max="520" width="10" style="1" customWidth="1"/>
    <col min="521" max="521" width="11.109375" style="1" bestFit="1" customWidth="1"/>
    <col min="522" max="523" width="9.109375" style="1"/>
    <col min="524" max="524" width="7.33203125" style="1" customWidth="1"/>
    <col min="525" max="525" width="3" style="1" bestFit="1" customWidth="1"/>
    <col min="526" max="531" width="8.6640625" style="1" customWidth="1"/>
    <col min="532" max="532" width="9" style="1" bestFit="1" customWidth="1"/>
    <col min="533" max="533" width="5.5546875" style="1" customWidth="1"/>
    <col min="534" max="534" width="3" style="1" bestFit="1" customWidth="1"/>
    <col min="535" max="540" width="8.6640625" style="1" customWidth="1"/>
    <col min="541" max="541" width="6.5546875" style="1" bestFit="1" customWidth="1"/>
    <col min="542" max="542" width="6.33203125" style="1" customWidth="1"/>
    <col min="543" max="543" width="3" style="1" bestFit="1" customWidth="1"/>
    <col min="544" max="549" width="8.6640625" style="1" customWidth="1"/>
    <col min="550" max="551" width="5.5546875" style="1" bestFit="1" customWidth="1"/>
    <col min="552" max="552" width="3" style="1" bestFit="1" customWidth="1"/>
    <col min="553" max="558" width="8.6640625" style="1" customWidth="1"/>
    <col min="559" max="560" width="5.5546875" style="1" bestFit="1" customWidth="1"/>
    <col min="561" max="561" width="3" style="1" bestFit="1" customWidth="1"/>
    <col min="562" max="564" width="5.5546875" style="1" bestFit="1" customWidth="1"/>
    <col min="565" max="566" width="5.5546875" style="1" customWidth="1"/>
    <col min="567" max="567" width="5.5546875" style="1" bestFit="1" customWidth="1"/>
    <col min="568" max="568" width="2.44140625" style="1" customWidth="1"/>
    <col min="569" max="569" width="3" style="1" bestFit="1" customWidth="1"/>
    <col min="570" max="570" width="5.5546875" style="1" bestFit="1" customWidth="1"/>
    <col min="571" max="571" width="5.6640625" style="1" customWidth="1"/>
    <col min="572" max="572" width="5.5546875" style="1" bestFit="1" customWidth="1"/>
    <col min="573" max="574" width="5.5546875" style="1" customWidth="1"/>
    <col min="575" max="575" width="5.5546875" style="1" bestFit="1" customWidth="1"/>
    <col min="576" max="576" width="2.44140625" style="1" customWidth="1"/>
    <col min="577" max="577" width="3" style="1" bestFit="1" customWidth="1"/>
    <col min="578" max="579" width="4.5546875" style="1" bestFit="1" customWidth="1"/>
    <col min="580" max="581" width="4.5546875" style="1" customWidth="1"/>
    <col min="582" max="583" width="4.5546875" style="1" bestFit="1" customWidth="1"/>
    <col min="584" max="584" width="2" style="1" customWidth="1"/>
    <col min="585" max="585" width="3" style="1" bestFit="1" customWidth="1"/>
    <col min="586" max="588" width="5.5546875" style="1" bestFit="1" customWidth="1"/>
    <col min="589" max="590" width="5.5546875" style="1" customWidth="1"/>
    <col min="591" max="591" width="5.5546875" style="1" bestFit="1" customWidth="1"/>
    <col min="592" max="592" width="2.33203125" style="1" customWidth="1"/>
    <col min="593" max="768" width="9.109375" style="1"/>
    <col min="769" max="769" width="7.88671875" style="1" customWidth="1"/>
    <col min="770" max="770" width="5.5546875" style="1" customWidth="1"/>
    <col min="771" max="771" width="6.109375" style="1" customWidth="1"/>
    <col min="772" max="772" width="11.109375" style="1" bestFit="1" customWidth="1"/>
    <col min="773" max="773" width="10" style="1" customWidth="1"/>
    <col min="774" max="774" width="11.109375" style="1" customWidth="1"/>
    <col min="775" max="775" width="9.109375" style="1"/>
    <col min="776" max="776" width="10" style="1" customWidth="1"/>
    <col min="777" max="777" width="11.109375" style="1" bestFit="1" customWidth="1"/>
    <col min="778" max="779" width="9.109375" style="1"/>
    <col min="780" max="780" width="7.33203125" style="1" customWidth="1"/>
    <col min="781" max="781" width="3" style="1" bestFit="1" customWidth="1"/>
    <col min="782" max="787" width="8.6640625" style="1" customWidth="1"/>
    <col min="788" max="788" width="9" style="1" bestFit="1" customWidth="1"/>
    <col min="789" max="789" width="5.5546875" style="1" customWidth="1"/>
    <col min="790" max="790" width="3" style="1" bestFit="1" customWidth="1"/>
    <col min="791" max="796" width="8.6640625" style="1" customWidth="1"/>
    <col min="797" max="797" width="6.5546875" style="1" bestFit="1" customWidth="1"/>
    <col min="798" max="798" width="6.33203125" style="1" customWidth="1"/>
    <col min="799" max="799" width="3" style="1" bestFit="1" customWidth="1"/>
    <col min="800" max="805" width="8.6640625" style="1" customWidth="1"/>
    <col min="806" max="807" width="5.5546875" style="1" bestFit="1" customWidth="1"/>
    <col min="808" max="808" width="3" style="1" bestFit="1" customWidth="1"/>
    <col min="809" max="814" width="8.6640625" style="1" customWidth="1"/>
    <col min="815" max="816" width="5.5546875" style="1" bestFit="1" customWidth="1"/>
    <col min="817" max="817" width="3" style="1" bestFit="1" customWidth="1"/>
    <col min="818" max="820" width="5.5546875" style="1" bestFit="1" customWidth="1"/>
    <col min="821" max="822" width="5.5546875" style="1" customWidth="1"/>
    <col min="823" max="823" width="5.5546875" style="1" bestFit="1" customWidth="1"/>
    <col min="824" max="824" width="2.44140625" style="1" customWidth="1"/>
    <col min="825" max="825" width="3" style="1" bestFit="1" customWidth="1"/>
    <col min="826" max="826" width="5.5546875" style="1" bestFit="1" customWidth="1"/>
    <col min="827" max="827" width="5.6640625" style="1" customWidth="1"/>
    <col min="828" max="828" width="5.5546875" style="1" bestFit="1" customWidth="1"/>
    <col min="829" max="830" width="5.5546875" style="1" customWidth="1"/>
    <col min="831" max="831" width="5.5546875" style="1" bestFit="1" customWidth="1"/>
    <col min="832" max="832" width="2.44140625" style="1" customWidth="1"/>
    <col min="833" max="833" width="3" style="1" bestFit="1" customWidth="1"/>
    <col min="834" max="835" width="4.5546875" style="1" bestFit="1" customWidth="1"/>
    <col min="836" max="837" width="4.5546875" style="1" customWidth="1"/>
    <col min="838" max="839" width="4.5546875" style="1" bestFit="1" customWidth="1"/>
    <col min="840" max="840" width="2" style="1" customWidth="1"/>
    <col min="841" max="841" width="3" style="1" bestFit="1" customWidth="1"/>
    <col min="842" max="844" width="5.5546875" style="1" bestFit="1" customWidth="1"/>
    <col min="845" max="846" width="5.5546875" style="1" customWidth="1"/>
    <col min="847" max="847" width="5.5546875" style="1" bestFit="1" customWidth="1"/>
    <col min="848" max="848" width="2.33203125" style="1" customWidth="1"/>
    <col min="849" max="1024" width="9.109375" style="1"/>
    <col min="1025" max="1025" width="7.88671875" style="1" customWidth="1"/>
    <col min="1026" max="1026" width="5.5546875" style="1" customWidth="1"/>
    <col min="1027" max="1027" width="6.109375" style="1" customWidth="1"/>
    <col min="1028" max="1028" width="11.109375" style="1" bestFit="1" customWidth="1"/>
    <col min="1029" max="1029" width="10" style="1" customWidth="1"/>
    <col min="1030" max="1030" width="11.109375" style="1" customWidth="1"/>
    <col min="1031" max="1031" width="9.109375" style="1"/>
    <col min="1032" max="1032" width="10" style="1" customWidth="1"/>
    <col min="1033" max="1033" width="11.109375" style="1" bestFit="1" customWidth="1"/>
    <col min="1034" max="1035" width="9.109375" style="1"/>
    <col min="1036" max="1036" width="7.33203125" style="1" customWidth="1"/>
    <col min="1037" max="1037" width="3" style="1" bestFit="1" customWidth="1"/>
    <col min="1038" max="1043" width="8.6640625" style="1" customWidth="1"/>
    <col min="1044" max="1044" width="9" style="1" bestFit="1" customWidth="1"/>
    <col min="1045" max="1045" width="5.5546875" style="1" customWidth="1"/>
    <col min="1046" max="1046" width="3" style="1" bestFit="1" customWidth="1"/>
    <col min="1047" max="1052" width="8.6640625" style="1" customWidth="1"/>
    <col min="1053" max="1053" width="6.5546875" style="1" bestFit="1" customWidth="1"/>
    <col min="1054" max="1054" width="6.33203125" style="1" customWidth="1"/>
    <col min="1055" max="1055" width="3" style="1" bestFit="1" customWidth="1"/>
    <col min="1056" max="1061" width="8.6640625" style="1" customWidth="1"/>
    <col min="1062" max="1063" width="5.5546875" style="1" bestFit="1" customWidth="1"/>
    <col min="1064" max="1064" width="3" style="1" bestFit="1" customWidth="1"/>
    <col min="1065" max="1070" width="8.6640625" style="1" customWidth="1"/>
    <col min="1071" max="1072" width="5.5546875" style="1" bestFit="1" customWidth="1"/>
    <col min="1073" max="1073" width="3" style="1" bestFit="1" customWidth="1"/>
    <col min="1074" max="1076" width="5.5546875" style="1" bestFit="1" customWidth="1"/>
    <col min="1077" max="1078" width="5.5546875" style="1" customWidth="1"/>
    <col min="1079" max="1079" width="5.5546875" style="1" bestFit="1" customWidth="1"/>
    <col min="1080" max="1080" width="2.44140625" style="1" customWidth="1"/>
    <col min="1081" max="1081" width="3" style="1" bestFit="1" customWidth="1"/>
    <col min="1082" max="1082" width="5.5546875" style="1" bestFit="1" customWidth="1"/>
    <col min="1083" max="1083" width="5.6640625" style="1" customWidth="1"/>
    <col min="1084" max="1084" width="5.5546875" style="1" bestFit="1" customWidth="1"/>
    <col min="1085" max="1086" width="5.5546875" style="1" customWidth="1"/>
    <col min="1087" max="1087" width="5.5546875" style="1" bestFit="1" customWidth="1"/>
    <col min="1088" max="1088" width="2.44140625" style="1" customWidth="1"/>
    <col min="1089" max="1089" width="3" style="1" bestFit="1" customWidth="1"/>
    <col min="1090" max="1091" width="4.5546875" style="1" bestFit="1" customWidth="1"/>
    <col min="1092" max="1093" width="4.5546875" style="1" customWidth="1"/>
    <col min="1094" max="1095" width="4.5546875" style="1" bestFit="1" customWidth="1"/>
    <col min="1096" max="1096" width="2" style="1" customWidth="1"/>
    <col min="1097" max="1097" width="3" style="1" bestFit="1" customWidth="1"/>
    <col min="1098" max="1100" width="5.5546875" style="1" bestFit="1" customWidth="1"/>
    <col min="1101" max="1102" width="5.5546875" style="1" customWidth="1"/>
    <col min="1103" max="1103" width="5.5546875" style="1" bestFit="1" customWidth="1"/>
    <col min="1104" max="1104" width="2.33203125" style="1" customWidth="1"/>
    <col min="1105" max="1280" width="9.109375" style="1"/>
    <col min="1281" max="1281" width="7.88671875" style="1" customWidth="1"/>
    <col min="1282" max="1282" width="5.5546875" style="1" customWidth="1"/>
    <col min="1283" max="1283" width="6.109375" style="1" customWidth="1"/>
    <col min="1284" max="1284" width="11.109375" style="1" bestFit="1" customWidth="1"/>
    <col min="1285" max="1285" width="10" style="1" customWidth="1"/>
    <col min="1286" max="1286" width="11.109375" style="1" customWidth="1"/>
    <col min="1287" max="1287" width="9.109375" style="1"/>
    <col min="1288" max="1288" width="10" style="1" customWidth="1"/>
    <col min="1289" max="1289" width="11.109375" style="1" bestFit="1" customWidth="1"/>
    <col min="1290" max="1291" width="9.109375" style="1"/>
    <col min="1292" max="1292" width="7.33203125" style="1" customWidth="1"/>
    <col min="1293" max="1293" width="3" style="1" bestFit="1" customWidth="1"/>
    <col min="1294" max="1299" width="8.6640625" style="1" customWidth="1"/>
    <col min="1300" max="1300" width="9" style="1" bestFit="1" customWidth="1"/>
    <col min="1301" max="1301" width="5.5546875" style="1" customWidth="1"/>
    <col min="1302" max="1302" width="3" style="1" bestFit="1" customWidth="1"/>
    <col min="1303" max="1308" width="8.6640625" style="1" customWidth="1"/>
    <col min="1309" max="1309" width="6.5546875" style="1" bestFit="1" customWidth="1"/>
    <col min="1310" max="1310" width="6.33203125" style="1" customWidth="1"/>
    <col min="1311" max="1311" width="3" style="1" bestFit="1" customWidth="1"/>
    <col min="1312" max="1317" width="8.6640625" style="1" customWidth="1"/>
    <col min="1318" max="1319" width="5.5546875" style="1" bestFit="1" customWidth="1"/>
    <col min="1320" max="1320" width="3" style="1" bestFit="1" customWidth="1"/>
    <col min="1321" max="1326" width="8.6640625" style="1" customWidth="1"/>
    <col min="1327" max="1328" width="5.5546875" style="1" bestFit="1" customWidth="1"/>
    <col min="1329" max="1329" width="3" style="1" bestFit="1" customWidth="1"/>
    <col min="1330" max="1332" width="5.5546875" style="1" bestFit="1" customWidth="1"/>
    <col min="1333" max="1334" width="5.5546875" style="1" customWidth="1"/>
    <col min="1335" max="1335" width="5.5546875" style="1" bestFit="1" customWidth="1"/>
    <col min="1336" max="1336" width="2.44140625" style="1" customWidth="1"/>
    <col min="1337" max="1337" width="3" style="1" bestFit="1" customWidth="1"/>
    <col min="1338" max="1338" width="5.5546875" style="1" bestFit="1" customWidth="1"/>
    <col min="1339" max="1339" width="5.6640625" style="1" customWidth="1"/>
    <col min="1340" max="1340" width="5.5546875" style="1" bestFit="1" customWidth="1"/>
    <col min="1341" max="1342" width="5.5546875" style="1" customWidth="1"/>
    <col min="1343" max="1343" width="5.5546875" style="1" bestFit="1" customWidth="1"/>
    <col min="1344" max="1344" width="2.44140625" style="1" customWidth="1"/>
    <col min="1345" max="1345" width="3" style="1" bestFit="1" customWidth="1"/>
    <col min="1346" max="1347" width="4.5546875" style="1" bestFit="1" customWidth="1"/>
    <col min="1348" max="1349" width="4.5546875" style="1" customWidth="1"/>
    <col min="1350" max="1351" width="4.5546875" style="1" bestFit="1" customWidth="1"/>
    <col min="1352" max="1352" width="2" style="1" customWidth="1"/>
    <col min="1353" max="1353" width="3" style="1" bestFit="1" customWidth="1"/>
    <col min="1354" max="1356" width="5.5546875" style="1" bestFit="1" customWidth="1"/>
    <col min="1357" max="1358" width="5.5546875" style="1" customWidth="1"/>
    <col min="1359" max="1359" width="5.5546875" style="1" bestFit="1" customWidth="1"/>
    <col min="1360" max="1360" width="2.33203125" style="1" customWidth="1"/>
    <col min="1361" max="1536" width="9.109375" style="1"/>
    <col min="1537" max="1537" width="7.88671875" style="1" customWidth="1"/>
    <col min="1538" max="1538" width="5.5546875" style="1" customWidth="1"/>
    <col min="1539" max="1539" width="6.109375" style="1" customWidth="1"/>
    <col min="1540" max="1540" width="11.109375" style="1" bestFit="1" customWidth="1"/>
    <col min="1541" max="1541" width="10" style="1" customWidth="1"/>
    <col min="1542" max="1542" width="11.109375" style="1" customWidth="1"/>
    <col min="1543" max="1543" width="9.109375" style="1"/>
    <col min="1544" max="1544" width="10" style="1" customWidth="1"/>
    <col min="1545" max="1545" width="11.109375" style="1" bestFit="1" customWidth="1"/>
    <col min="1546" max="1547" width="9.109375" style="1"/>
    <col min="1548" max="1548" width="7.33203125" style="1" customWidth="1"/>
    <col min="1549" max="1549" width="3" style="1" bestFit="1" customWidth="1"/>
    <col min="1550" max="1555" width="8.6640625" style="1" customWidth="1"/>
    <col min="1556" max="1556" width="9" style="1" bestFit="1" customWidth="1"/>
    <col min="1557" max="1557" width="5.5546875" style="1" customWidth="1"/>
    <col min="1558" max="1558" width="3" style="1" bestFit="1" customWidth="1"/>
    <col min="1559" max="1564" width="8.6640625" style="1" customWidth="1"/>
    <col min="1565" max="1565" width="6.5546875" style="1" bestFit="1" customWidth="1"/>
    <col min="1566" max="1566" width="6.33203125" style="1" customWidth="1"/>
    <col min="1567" max="1567" width="3" style="1" bestFit="1" customWidth="1"/>
    <col min="1568" max="1573" width="8.6640625" style="1" customWidth="1"/>
    <col min="1574" max="1575" width="5.5546875" style="1" bestFit="1" customWidth="1"/>
    <col min="1576" max="1576" width="3" style="1" bestFit="1" customWidth="1"/>
    <col min="1577" max="1582" width="8.6640625" style="1" customWidth="1"/>
    <col min="1583" max="1584" width="5.5546875" style="1" bestFit="1" customWidth="1"/>
    <col min="1585" max="1585" width="3" style="1" bestFit="1" customWidth="1"/>
    <col min="1586" max="1588" width="5.5546875" style="1" bestFit="1" customWidth="1"/>
    <col min="1589" max="1590" width="5.5546875" style="1" customWidth="1"/>
    <col min="1591" max="1591" width="5.5546875" style="1" bestFit="1" customWidth="1"/>
    <col min="1592" max="1592" width="2.44140625" style="1" customWidth="1"/>
    <col min="1593" max="1593" width="3" style="1" bestFit="1" customWidth="1"/>
    <col min="1594" max="1594" width="5.5546875" style="1" bestFit="1" customWidth="1"/>
    <col min="1595" max="1595" width="5.6640625" style="1" customWidth="1"/>
    <col min="1596" max="1596" width="5.5546875" style="1" bestFit="1" customWidth="1"/>
    <col min="1597" max="1598" width="5.5546875" style="1" customWidth="1"/>
    <col min="1599" max="1599" width="5.5546875" style="1" bestFit="1" customWidth="1"/>
    <col min="1600" max="1600" width="2.44140625" style="1" customWidth="1"/>
    <col min="1601" max="1601" width="3" style="1" bestFit="1" customWidth="1"/>
    <col min="1602" max="1603" width="4.5546875" style="1" bestFit="1" customWidth="1"/>
    <col min="1604" max="1605" width="4.5546875" style="1" customWidth="1"/>
    <col min="1606" max="1607" width="4.5546875" style="1" bestFit="1" customWidth="1"/>
    <col min="1608" max="1608" width="2" style="1" customWidth="1"/>
    <col min="1609" max="1609" width="3" style="1" bestFit="1" customWidth="1"/>
    <col min="1610" max="1612" width="5.5546875" style="1" bestFit="1" customWidth="1"/>
    <col min="1613" max="1614" width="5.5546875" style="1" customWidth="1"/>
    <col min="1615" max="1615" width="5.5546875" style="1" bestFit="1" customWidth="1"/>
    <col min="1616" max="1616" width="2.33203125" style="1" customWidth="1"/>
    <col min="1617" max="1792" width="9.109375" style="1"/>
    <col min="1793" max="1793" width="7.88671875" style="1" customWidth="1"/>
    <col min="1794" max="1794" width="5.5546875" style="1" customWidth="1"/>
    <col min="1795" max="1795" width="6.109375" style="1" customWidth="1"/>
    <col min="1796" max="1796" width="11.109375" style="1" bestFit="1" customWidth="1"/>
    <col min="1797" max="1797" width="10" style="1" customWidth="1"/>
    <col min="1798" max="1798" width="11.109375" style="1" customWidth="1"/>
    <col min="1799" max="1799" width="9.109375" style="1"/>
    <col min="1800" max="1800" width="10" style="1" customWidth="1"/>
    <col min="1801" max="1801" width="11.109375" style="1" bestFit="1" customWidth="1"/>
    <col min="1802" max="1803" width="9.109375" style="1"/>
    <col min="1804" max="1804" width="7.33203125" style="1" customWidth="1"/>
    <col min="1805" max="1805" width="3" style="1" bestFit="1" customWidth="1"/>
    <col min="1806" max="1811" width="8.6640625" style="1" customWidth="1"/>
    <col min="1812" max="1812" width="9" style="1" bestFit="1" customWidth="1"/>
    <col min="1813" max="1813" width="5.5546875" style="1" customWidth="1"/>
    <col min="1814" max="1814" width="3" style="1" bestFit="1" customWidth="1"/>
    <col min="1815" max="1820" width="8.6640625" style="1" customWidth="1"/>
    <col min="1821" max="1821" width="6.5546875" style="1" bestFit="1" customWidth="1"/>
    <col min="1822" max="1822" width="6.33203125" style="1" customWidth="1"/>
    <col min="1823" max="1823" width="3" style="1" bestFit="1" customWidth="1"/>
    <col min="1824" max="1829" width="8.6640625" style="1" customWidth="1"/>
    <col min="1830" max="1831" width="5.5546875" style="1" bestFit="1" customWidth="1"/>
    <col min="1832" max="1832" width="3" style="1" bestFit="1" customWidth="1"/>
    <col min="1833" max="1838" width="8.6640625" style="1" customWidth="1"/>
    <col min="1839" max="1840" width="5.5546875" style="1" bestFit="1" customWidth="1"/>
    <col min="1841" max="1841" width="3" style="1" bestFit="1" customWidth="1"/>
    <col min="1842" max="1844" width="5.5546875" style="1" bestFit="1" customWidth="1"/>
    <col min="1845" max="1846" width="5.5546875" style="1" customWidth="1"/>
    <col min="1847" max="1847" width="5.5546875" style="1" bestFit="1" customWidth="1"/>
    <col min="1848" max="1848" width="2.44140625" style="1" customWidth="1"/>
    <col min="1849" max="1849" width="3" style="1" bestFit="1" customWidth="1"/>
    <col min="1850" max="1850" width="5.5546875" style="1" bestFit="1" customWidth="1"/>
    <col min="1851" max="1851" width="5.6640625" style="1" customWidth="1"/>
    <col min="1852" max="1852" width="5.5546875" style="1" bestFit="1" customWidth="1"/>
    <col min="1853" max="1854" width="5.5546875" style="1" customWidth="1"/>
    <col min="1855" max="1855" width="5.5546875" style="1" bestFit="1" customWidth="1"/>
    <col min="1856" max="1856" width="2.44140625" style="1" customWidth="1"/>
    <col min="1857" max="1857" width="3" style="1" bestFit="1" customWidth="1"/>
    <col min="1858" max="1859" width="4.5546875" style="1" bestFit="1" customWidth="1"/>
    <col min="1860" max="1861" width="4.5546875" style="1" customWidth="1"/>
    <col min="1862" max="1863" width="4.5546875" style="1" bestFit="1" customWidth="1"/>
    <col min="1864" max="1864" width="2" style="1" customWidth="1"/>
    <col min="1865" max="1865" width="3" style="1" bestFit="1" customWidth="1"/>
    <col min="1866" max="1868" width="5.5546875" style="1" bestFit="1" customWidth="1"/>
    <col min="1869" max="1870" width="5.5546875" style="1" customWidth="1"/>
    <col min="1871" max="1871" width="5.5546875" style="1" bestFit="1" customWidth="1"/>
    <col min="1872" max="1872" width="2.33203125" style="1" customWidth="1"/>
    <col min="1873" max="2048" width="9.109375" style="1"/>
    <col min="2049" max="2049" width="7.88671875" style="1" customWidth="1"/>
    <col min="2050" max="2050" width="5.5546875" style="1" customWidth="1"/>
    <col min="2051" max="2051" width="6.109375" style="1" customWidth="1"/>
    <col min="2052" max="2052" width="11.109375" style="1" bestFit="1" customWidth="1"/>
    <col min="2053" max="2053" width="10" style="1" customWidth="1"/>
    <col min="2054" max="2054" width="11.109375" style="1" customWidth="1"/>
    <col min="2055" max="2055" width="9.109375" style="1"/>
    <col min="2056" max="2056" width="10" style="1" customWidth="1"/>
    <col min="2057" max="2057" width="11.109375" style="1" bestFit="1" customWidth="1"/>
    <col min="2058" max="2059" width="9.109375" style="1"/>
    <col min="2060" max="2060" width="7.33203125" style="1" customWidth="1"/>
    <col min="2061" max="2061" width="3" style="1" bestFit="1" customWidth="1"/>
    <col min="2062" max="2067" width="8.6640625" style="1" customWidth="1"/>
    <col min="2068" max="2068" width="9" style="1" bestFit="1" customWidth="1"/>
    <col min="2069" max="2069" width="5.5546875" style="1" customWidth="1"/>
    <col min="2070" max="2070" width="3" style="1" bestFit="1" customWidth="1"/>
    <col min="2071" max="2076" width="8.6640625" style="1" customWidth="1"/>
    <col min="2077" max="2077" width="6.5546875" style="1" bestFit="1" customWidth="1"/>
    <col min="2078" max="2078" width="6.33203125" style="1" customWidth="1"/>
    <col min="2079" max="2079" width="3" style="1" bestFit="1" customWidth="1"/>
    <col min="2080" max="2085" width="8.6640625" style="1" customWidth="1"/>
    <col min="2086" max="2087" width="5.5546875" style="1" bestFit="1" customWidth="1"/>
    <col min="2088" max="2088" width="3" style="1" bestFit="1" customWidth="1"/>
    <col min="2089" max="2094" width="8.6640625" style="1" customWidth="1"/>
    <col min="2095" max="2096" width="5.5546875" style="1" bestFit="1" customWidth="1"/>
    <col min="2097" max="2097" width="3" style="1" bestFit="1" customWidth="1"/>
    <col min="2098" max="2100" width="5.5546875" style="1" bestFit="1" customWidth="1"/>
    <col min="2101" max="2102" width="5.5546875" style="1" customWidth="1"/>
    <col min="2103" max="2103" width="5.5546875" style="1" bestFit="1" customWidth="1"/>
    <col min="2104" max="2104" width="2.44140625" style="1" customWidth="1"/>
    <col min="2105" max="2105" width="3" style="1" bestFit="1" customWidth="1"/>
    <col min="2106" max="2106" width="5.5546875" style="1" bestFit="1" customWidth="1"/>
    <col min="2107" max="2107" width="5.6640625" style="1" customWidth="1"/>
    <col min="2108" max="2108" width="5.5546875" style="1" bestFit="1" customWidth="1"/>
    <col min="2109" max="2110" width="5.5546875" style="1" customWidth="1"/>
    <col min="2111" max="2111" width="5.5546875" style="1" bestFit="1" customWidth="1"/>
    <col min="2112" max="2112" width="2.44140625" style="1" customWidth="1"/>
    <col min="2113" max="2113" width="3" style="1" bestFit="1" customWidth="1"/>
    <col min="2114" max="2115" width="4.5546875" style="1" bestFit="1" customWidth="1"/>
    <col min="2116" max="2117" width="4.5546875" style="1" customWidth="1"/>
    <col min="2118" max="2119" width="4.5546875" style="1" bestFit="1" customWidth="1"/>
    <col min="2120" max="2120" width="2" style="1" customWidth="1"/>
    <col min="2121" max="2121" width="3" style="1" bestFit="1" customWidth="1"/>
    <col min="2122" max="2124" width="5.5546875" style="1" bestFit="1" customWidth="1"/>
    <col min="2125" max="2126" width="5.5546875" style="1" customWidth="1"/>
    <col min="2127" max="2127" width="5.5546875" style="1" bestFit="1" customWidth="1"/>
    <col min="2128" max="2128" width="2.33203125" style="1" customWidth="1"/>
    <col min="2129" max="2304" width="9.109375" style="1"/>
    <col min="2305" max="2305" width="7.88671875" style="1" customWidth="1"/>
    <col min="2306" max="2306" width="5.5546875" style="1" customWidth="1"/>
    <col min="2307" max="2307" width="6.109375" style="1" customWidth="1"/>
    <col min="2308" max="2308" width="11.109375" style="1" bestFit="1" customWidth="1"/>
    <col min="2309" max="2309" width="10" style="1" customWidth="1"/>
    <col min="2310" max="2310" width="11.109375" style="1" customWidth="1"/>
    <col min="2311" max="2311" width="9.109375" style="1"/>
    <col min="2312" max="2312" width="10" style="1" customWidth="1"/>
    <col min="2313" max="2313" width="11.109375" style="1" bestFit="1" customWidth="1"/>
    <col min="2314" max="2315" width="9.109375" style="1"/>
    <col min="2316" max="2316" width="7.33203125" style="1" customWidth="1"/>
    <col min="2317" max="2317" width="3" style="1" bestFit="1" customWidth="1"/>
    <col min="2318" max="2323" width="8.6640625" style="1" customWidth="1"/>
    <col min="2324" max="2324" width="9" style="1" bestFit="1" customWidth="1"/>
    <col min="2325" max="2325" width="5.5546875" style="1" customWidth="1"/>
    <col min="2326" max="2326" width="3" style="1" bestFit="1" customWidth="1"/>
    <col min="2327" max="2332" width="8.6640625" style="1" customWidth="1"/>
    <col min="2333" max="2333" width="6.5546875" style="1" bestFit="1" customWidth="1"/>
    <col min="2334" max="2334" width="6.33203125" style="1" customWidth="1"/>
    <col min="2335" max="2335" width="3" style="1" bestFit="1" customWidth="1"/>
    <col min="2336" max="2341" width="8.6640625" style="1" customWidth="1"/>
    <col min="2342" max="2343" width="5.5546875" style="1" bestFit="1" customWidth="1"/>
    <col min="2344" max="2344" width="3" style="1" bestFit="1" customWidth="1"/>
    <col min="2345" max="2350" width="8.6640625" style="1" customWidth="1"/>
    <col min="2351" max="2352" width="5.5546875" style="1" bestFit="1" customWidth="1"/>
    <col min="2353" max="2353" width="3" style="1" bestFit="1" customWidth="1"/>
    <col min="2354" max="2356" width="5.5546875" style="1" bestFit="1" customWidth="1"/>
    <col min="2357" max="2358" width="5.5546875" style="1" customWidth="1"/>
    <col min="2359" max="2359" width="5.5546875" style="1" bestFit="1" customWidth="1"/>
    <col min="2360" max="2360" width="2.44140625" style="1" customWidth="1"/>
    <col min="2361" max="2361" width="3" style="1" bestFit="1" customWidth="1"/>
    <col min="2362" max="2362" width="5.5546875" style="1" bestFit="1" customWidth="1"/>
    <col min="2363" max="2363" width="5.6640625" style="1" customWidth="1"/>
    <col min="2364" max="2364" width="5.5546875" style="1" bestFit="1" customWidth="1"/>
    <col min="2365" max="2366" width="5.5546875" style="1" customWidth="1"/>
    <col min="2367" max="2367" width="5.5546875" style="1" bestFit="1" customWidth="1"/>
    <col min="2368" max="2368" width="2.44140625" style="1" customWidth="1"/>
    <col min="2369" max="2369" width="3" style="1" bestFit="1" customWidth="1"/>
    <col min="2370" max="2371" width="4.5546875" style="1" bestFit="1" customWidth="1"/>
    <col min="2372" max="2373" width="4.5546875" style="1" customWidth="1"/>
    <col min="2374" max="2375" width="4.5546875" style="1" bestFit="1" customWidth="1"/>
    <col min="2376" max="2376" width="2" style="1" customWidth="1"/>
    <col min="2377" max="2377" width="3" style="1" bestFit="1" customWidth="1"/>
    <col min="2378" max="2380" width="5.5546875" style="1" bestFit="1" customWidth="1"/>
    <col min="2381" max="2382" width="5.5546875" style="1" customWidth="1"/>
    <col min="2383" max="2383" width="5.5546875" style="1" bestFit="1" customWidth="1"/>
    <col min="2384" max="2384" width="2.33203125" style="1" customWidth="1"/>
    <col min="2385" max="2560" width="9.109375" style="1"/>
    <col min="2561" max="2561" width="7.88671875" style="1" customWidth="1"/>
    <col min="2562" max="2562" width="5.5546875" style="1" customWidth="1"/>
    <col min="2563" max="2563" width="6.109375" style="1" customWidth="1"/>
    <col min="2564" max="2564" width="11.109375" style="1" bestFit="1" customWidth="1"/>
    <col min="2565" max="2565" width="10" style="1" customWidth="1"/>
    <col min="2566" max="2566" width="11.109375" style="1" customWidth="1"/>
    <col min="2567" max="2567" width="9.109375" style="1"/>
    <col min="2568" max="2568" width="10" style="1" customWidth="1"/>
    <col min="2569" max="2569" width="11.109375" style="1" bestFit="1" customWidth="1"/>
    <col min="2570" max="2571" width="9.109375" style="1"/>
    <col min="2572" max="2572" width="7.33203125" style="1" customWidth="1"/>
    <col min="2573" max="2573" width="3" style="1" bestFit="1" customWidth="1"/>
    <col min="2574" max="2579" width="8.6640625" style="1" customWidth="1"/>
    <col min="2580" max="2580" width="9" style="1" bestFit="1" customWidth="1"/>
    <col min="2581" max="2581" width="5.5546875" style="1" customWidth="1"/>
    <col min="2582" max="2582" width="3" style="1" bestFit="1" customWidth="1"/>
    <col min="2583" max="2588" width="8.6640625" style="1" customWidth="1"/>
    <col min="2589" max="2589" width="6.5546875" style="1" bestFit="1" customWidth="1"/>
    <col min="2590" max="2590" width="6.33203125" style="1" customWidth="1"/>
    <col min="2591" max="2591" width="3" style="1" bestFit="1" customWidth="1"/>
    <col min="2592" max="2597" width="8.6640625" style="1" customWidth="1"/>
    <col min="2598" max="2599" width="5.5546875" style="1" bestFit="1" customWidth="1"/>
    <col min="2600" max="2600" width="3" style="1" bestFit="1" customWidth="1"/>
    <col min="2601" max="2606" width="8.6640625" style="1" customWidth="1"/>
    <col min="2607" max="2608" width="5.5546875" style="1" bestFit="1" customWidth="1"/>
    <col min="2609" max="2609" width="3" style="1" bestFit="1" customWidth="1"/>
    <col min="2610" max="2612" width="5.5546875" style="1" bestFit="1" customWidth="1"/>
    <col min="2613" max="2614" width="5.5546875" style="1" customWidth="1"/>
    <col min="2615" max="2615" width="5.5546875" style="1" bestFit="1" customWidth="1"/>
    <col min="2616" max="2616" width="2.44140625" style="1" customWidth="1"/>
    <col min="2617" max="2617" width="3" style="1" bestFit="1" customWidth="1"/>
    <col min="2618" max="2618" width="5.5546875" style="1" bestFit="1" customWidth="1"/>
    <col min="2619" max="2619" width="5.6640625" style="1" customWidth="1"/>
    <col min="2620" max="2620" width="5.5546875" style="1" bestFit="1" customWidth="1"/>
    <col min="2621" max="2622" width="5.5546875" style="1" customWidth="1"/>
    <col min="2623" max="2623" width="5.5546875" style="1" bestFit="1" customWidth="1"/>
    <col min="2624" max="2624" width="2.44140625" style="1" customWidth="1"/>
    <col min="2625" max="2625" width="3" style="1" bestFit="1" customWidth="1"/>
    <col min="2626" max="2627" width="4.5546875" style="1" bestFit="1" customWidth="1"/>
    <col min="2628" max="2629" width="4.5546875" style="1" customWidth="1"/>
    <col min="2630" max="2631" width="4.5546875" style="1" bestFit="1" customWidth="1"/>
    <col min="2632" max="2632" width="2" style="1" customWidth="1"/>
    <col min="2633" max="2633" width="3" style="1" bestFit="1" customWidth="1"/>
    <col min="2634" max="2636" width="5.5546875" style="1" bestFit="1" customWidth="1"/>
    <col min="2637" max="2638" width="5.5546875" style="1" customWidth="1"/>
    <col min="2639" max="2639" width="5.5546875" style="1" bestFit="1" customWidth="1"/>
    <col min="2640" max="2640" width="2.33203125" style="1" customWidth="1"/>
    <col min="2641" max="2816" width="9.109375" style="1"/>
    <col min="2817" max="2817" width="7.88671875" style="1" customWidth="1"/>
    <col min="2818" max="2818" width="5.5546875" style="1" customWidth="1"/>
    <col min="2819" max="2819" width="6.109375" style="1" customWidth="1"/>
    <col min="2820" max="2820" width="11.109375" style="1" bestFit="1" customWidth="1"/>
    <col min="2821" max="2821" width="10" style="1" customWidth="1"/>
    <col min="2822" max="2822" width="11.109375" style="1" customWidth="1"/>
    <col min="2823" max="2823" width="9.109375" style="1"/>
    <col min="2824" max="2824" width="10" style="1" customWidth="1"/>
    <col min="2825" max="2825" width="11.109375" style="1" bestFit="1" customWidth="1"/>
    <col min="2826" max="2827" width="9.109375" style="1"/>
    <col min="2828" max="2828" width="7.33203125" style="1" customWidth="1"/>
    <col min="2829" max="2829" width="3" style="1" bestFit="1" customWidth="1"/>
    <col min="2830" max="2835" width="8.6640625" style="1" customWidth="1"/>
    <col min="2836" max="2836" width="9" style="1" bestFit="1" customWidth="1"/>
    <col min="2837" max="2837" width="5.5546875" style="1" customWidth="1"/>
    <col min="2838" max="2838" width="3" style="1" bestFit="1" customWidth="1"/>
    <col min="2839" max="2844" width="8.6640625" style="1" customWidth="1"/>
    <col min="2845" max="2845" width="6.5546875" style="1" bestFit="1" customWidth="1"/>
    <col min="2846" max="2846" width="6.33203125" style="1" customWidth="1"/>
    <col min="2847" max="2847" width="3" style="1" bestFit="1" customWidth="1"/>
    <col min="2848" max="2853" width="8.6640625" style="1" customWidth="1"/>
    <col min="2854" max="2855" width="5.5546875" style="1" bestFit="1" customWidth="1"/>
    <col min="2856" max="2856" width="3" style="1" bestFit="1" customWidth="1"/>
    <col min="2857" max="2862" width="8.6640625" style="1" customWidth="1"/>
    <col min="2863" max="2864" width="5.5546875" style="1" bestFit="1" customWidth="1"/>
    <col min="2865" max="2865" width="3" style="1" bestFit="1" customWidth="1"/>
    <col min="2866" max="2868" width="5.5546875" style="1" bestFit="1" customWidth="1"/>
    <col min="2869" max="2870" width="5.5546875" style="1" customWidth="1"/>
    <col min="2871" max="2871" width="5.5546875" style="1" bestFit="1" customWidth="1"/>
    <col min="2872" max="2872" width="2.44140625" style="1" customWidth="1"/>
    <col min="2873" max="2873" width="3" style="1" bestFit="1" customWidth="1"/>
    <col min="2874" max="2874" width="5.5546875" style="1" bestFit="1" customWidth="1"/>
    <col min="2875" max="2875" width="5.6640625" style="1" customWidth="1"/>
    <col min="2876" max="2876" width="5.5546875" style="1" bestFit="1" customWidth="1"/>
    <col min="2877" max="2878" width="5.5546875" style="1" customWidth="1"/>
    <col min="2879" max="2879" width="5.5546875" style="1" bestFit="1" customWidth="1"/>
    <col min="2880" max="2880" width="2.44140625" style="1" customWidth="1"/>
    <col min="2881" max="2881" width="3" style="1" bestFit="1" customWidth="1"/>
    <col min="2882" max="2883" width="4.5546875" style="1" bestFit="1" customWidth="1"/>
    <col min="2884" max="2885" width="4.5546875" style="1" customWidth="1"/>
    <col min="2886" max="2887" width="4.5546875" style="1" bestFit="1" customWidth="1"/>
    <col min="2888" max="2888" width="2" style="1" customWidth="1"/>
    <col min="2889" max="2889" width="3" style="1" bestFit="1" customWidth="1"/>
    <col min="2890" max="2892" width="5.5546875" style="1" bestFit="1" customWidth="1"/>
    <col min="2893" max="2894" width="5.5546875" style="1" customWidth="1"/>
    <col min="2895" max="2895" width="5.5546875" style="1" bestFit="1" customWidth="1"/>
    <col min="2896" max="2896" width="2.33203125" style="1" customWidth="1"/>
    <col min="2897" max="3072" width="9.109375" style="1"/>
    <col min="3073" max="3073" width="7.88671875" style="1" customWidth="1"/>
    <col min="3074" max="3074" width="5.5546875" style="1" customWidth="1"/>
    <col min="3075" max="3075" width="6.109375" style="1" customWidth="1"/>
    <col min="3076" max="3076" width="11.109375" style="1" bestFit="1" customWidth="1"/>
    <col min="3077" max="3077" width="10" style="1" customWidth="1"/>
    <col min="3078" max="3078" width="11.109375" style="1" customWidth="1"/>
    <col min="3079" max="3079" width="9.109375" style="1"/>
    <col min="3080" max="3080" width="10" style="1" customWidth="1"/>
    <col min="3081" max="3081" width="11.109375" style="1" bestFit="1" customWidth="1"/>
    <col min="3082" max="3083" width="9.109375" style="1"/>
    <col min="3084" max="3084" width="7.33203125" style="1" customWidth="1"/>
    <col min="3085" max="3085" width="3" style="1" bestFit="1" customWidth="1"/>
    <col min="3086" max="3091" width="8.6640625" style="1" customWidth="1"/>
    <col min="3092" max="3092" width="9" style="1" bestFit="1" customWidth="1"/>
    <col min="3093" max="3093" width="5.5546875" style="1" customWidth="1"/>
    <col min="3094" max="3094" width="3" style="1" bestFit="1" customWidth="1"/>
    <col min="3095" max="3100" width="8.6640625" style="1" customWidth="1"/>
    <col min="3101" max="3101" width="6.5546875" style="1" bestFit="1" customWidth="1"/>
    <col min="3102" max="3102" width="6.33203125" style="1" customWidth="1"/>
    <col min="3103" max="3103" width="3" style="1" bestFit="1" customWidth="1"/>
    <col min="3104" max="3109" width="8.6640625" style="1" customWidth="1"/>
    <col min="3110" max="3111" width="5.5546875" style="1" bestFit="1" customWidth="1"/>
    <col min="3112" max="3112" width="3" style="1" bestFit="1" customWidth="1"/>
    <col min="3113" max="3118" width="8.6640625" style="1" customWidth="1"/>
    <col min="3119" max="3120" width="5.5546875" style="1" bestFit="1" customWidth="1"/>
    <col min="3121" max="3121" width="3" style="1" bestFit="1" customWidth="1"/>
    <col min="3122" max="3124" width="5.5546875" style="1" bestFit="1" customWidth="1"/>
    <col min="3125" max="3126" width="5.5546875" style="1" customWidth="1"/>
    <col min="3127" max="3127" width="5.5546875" style="1" bestFit="1" customWidth="1"/>
    <col min="3128" max="3128" width="2.44140625" style="1" customWidth="1"/>
    <col min="3129" max="3129" width="3" style="1" bestFit="1" customWidth="1"/>
    <col min="3130" max="3130" width="5.5546875" style="1" bestFit="1" customWidth="1"/>
    <col min="3131" max="3131" width="5.6640625" style="1" customWidth="1"/>
    <col min="3132" max="3132" width="5.5546875" style="1" bestFit="1" customWidth="1"/>
    <col min="3133" max="3134" width="5.5546875" style="1" customWidth="1"/>
    <col min="3135" max="3135" width="5.5546875" style="1" bestFit="1" customWidth="1"/>
    <col min="3136" max="3136" width="2.44140625" style="1" customWidth="1"/>
    <col min="3137" max="3137" width="3" style="1" bestFit="1" customWidth="1"/>
    <col min="3138" max="3139" width="4.5546875" style="1" bestFit="1" customWidth="1"/>
    <col min="3140" max="3141" width="4.5546875" style="1" customWidth="1"/>
    <col min="3142" max="3143" width="4.5546875" style="1" bestFit="1" customWidth="1"/>
    <col min="3144" max="3144" width="2" style="1" customWidth="1"/>
    <col min="3145" max="3145" width="3" style="1" bestFit="1" customWidth="1"/>
    <col min="3146" max="3148" width="5.5546875" style="1" bestFit="1" customWidth="1"/>
    <col min="3149" max="3150" width="5.5546875" style="1" customWidth="1"/>
    <col min="3151" max="3151" width="5.5546875" style="1" bestFit="1" customWidth="1"/>
    <col min="3152" max="3152" width="2.33203125" style="1" customWidth="1"/>
    <col min="3153" max="3328" width="9.109375" style="1"/>
    <col min="3329" max="3329" width="7.88671875" style="1" customWidth="1"/>
    <col min="3330" max="3330" width="5.5546875" style="1" customWidth="1"/>
    <col min="3331" max="3331" width="6.109375" style="1" customWidth="1"/>
    <col min="3332" max="3332" width="11.109375" style="1" bestFit="1" customWidth="1"/>
    <col min="3333" max="3333" width="10" style="1" customWidth="1"/>
    <col min="3334" max="3334" width="11.109375" style="1" customWidth="1"/>
    <col min="3335" max="3335" width="9.109375" style="1"/>
    <col min="3336" max="3336" width="10" style="1" customWidth="1"/>
    <col min="3337" max="3337" width="11.109375" style="1" bestFit="1" customWidth="1"/>
    <col min="3338" max="3339" width="9.109375" style="1"/>
    <col min="3340" max="3340" width="7.33203125" style="1" customWidth="1"/>
    <col min="3341" max="3341" width="3" style="1" bestFit="1" customWidth="1"/>
    <col min="3342" max="3347" width="8.6640625" style="1" customWidth="1"/>
    <col min="3348" max="3348" width="9" style="1" bestFit="1" customWidth="1"/>
    <col min="3349" max="3349" width="5.5546875" style="1" customWidth="1"/>
    <col min="3350" max="3350" width="3" style="1" bestFit="1" customWidth="1"/>
    <col min="3351" max="3356" width="8.6640625" style="1" customWidth="1"/>
    <col min="3357" max="3357" width="6.5546875" style="1" bestFit="1" customWidth="1"/>
    <col min="3358" max="3358" width="6.33203125" style="1" customWidth="1"/>
    <col min="3359" max="3359" width="3" style="1" bestFit="1" customWidth="1"/>
    <col min="3360" max="3365" width="8.6640625" style="1" customWidth="1"/>
    <col min="3366" max="3367" width="5.5546875" style="1" bestFit="1" customWidth="1"/>
    <col min="3368" max="3368" width="3" style="1" bestFit="1" customWidth="1"/>
    <col min="3369" max="3374" width="8.6640625" style="1" customWidth="1"/>
    <col min="3375" max="3376" width="5.5546875" style="1" bestFit="1" customWidth="1"/>
    <col min="3377" max="3377" width="3" style="1" bestFit="1" customWidth="1"/>
    <col min="3378" max="3380" width="5.5546875" style="1" bestFit="1" customWidth="1"/>
    <col min="3381" max="3382" width="5.5546875" style="1" customWidth="1"/>
    <col min="3383" max="3383" width="5.5546875" style="1" bestFit="1" customWidth="1"/>
    <col min="3384" max="3384" width="2.44140625" style="1" customWidth="1"/>
    <col min="3385" max="3385" width="3" style="1" bestFit="1" customWidth="1"/>
    <col min="3386" max="3386" width="5.5546875" style="1" bestFit="1" customWidth="1"/>
    <col min="3387" max="3387" width="5.6640625" style="1" customWidth="1"/>
    <col min="3388" max="3388" width="5.5546875" style="1" bestFit="1" customWidth="1"/>
    <col min="3389" max="3390" width="5.5546875" style="1" customWidth="1"/>
    <col min="3391" max="3391" width="5.5546875" style="1" bestFit="1" customWidth="1"/>
    <col min="3392" max="3392" width="2.44140625" style="1" customWidth="1"/>
    <col min="3393" max="3393" width="3" style="1" bestFit="1" customWidth="1"/>
    <col min="3394" max="3395" width="4.5546875" style="1" bestFit="1" customWidth="1"/>
    <col min="3396" max="3397" width="4.5546875" style="1" customWidth="1"/>
    <col min="3398" max="3399" width="4.5546875" style="1" bestFit="1" customWidth="1"/>
    <col min="3400" max="3400" width="2" style="1" customWidth="1"/>
    <col min="3401" max="3401" width="3" style="1" bestFit="1" customWidth="1"/>
    <col min="3402" max="3404" width="5.5546875" style="1" bestFit="1" customWidth="1"/>
    <col min="3405" max="3406" width="5.5546875" style="1" customWidth="1"/>
    <col min="3407" max="3407" width="5.5546875" style="1" bestFit="1" customWidth="1"/>
    <col min="3408" max="3408" width="2.33203125" style="1" customWidth="1"/>
    <col min="3409" max="3584" width="9.109375" style="1"/>
    <col min="3585" max="3585" width="7.88671875" style="1" customWidth="1"/>
    <col min="3586" max="3586" width="5.5546875" style="1" customWidth="1"/>
    <col min="3587" max="3587" width="6.109375" style="1" customWidth="1"/>
    <col min="3588" max="3588" width="11.109375" style="1" bestFit="1" customWidth="1"/>
    <col min="3589" max="3589" width="10" style="1" customWidth="1"/>
    <col min="3590" max="3590" width="11.109375" style="1" customWidth="1"/>
    <col min="3591" max="3591" width="9.109375" style="1"/>
    <col min="3592" max="3592" width="10" style="1" customWidth="1"/>
    <col min="3593" max="3593" width="11.109375" style="1" bestFit="1" customWidth="1"/>
    <col min="3594" max="3595" width="9.109375" style="1"/>
    <col min="3596" max="3596" width="7.33203125" style="1" customWidth="1"/>
    <col min="3597" max="3597" width="3" style="1" bestFit="1" customWidth="1"/>
    <col min="3598" max="3603" width="8.6640625" style="1" customWidth="1"/>
    <col min="3604" max="3604" width="9" style="1" bestFit="1" customWidth="1"/>
    <col min="3605" max="3605" width="5.5546875" style="1" customWidth="1"/>
    <col min="3606" max="3606" width="3" style="1" bestFit="1" customWidth="1"/>
    <col min="3607" max="3612" width="8.6640625" style="1" customWidth="1"/>
    <col min="3613" max="3613" width="6.5546875" style="1" bestFit="1" customWidth="1"/>
    <col min="3614" max="3614" width="6.33203125" style="1" customWidth="1"/>
    <col min="3615" max="3615" width="3" style="1" bestFit="1" customWidth="1"/>
    <col min="3616" max="3621" width="8.6640625" style="1" customWidth="1"/>
    <col min="3622" max="3623" width="5.5546875" style="1" bestFit="1" customWidth="1"/>
    <col min="3624" max="3624" width="3" style="1" bestFit="1" customWidth="1"/>
    <col min="3625" max="3630" width="8.6640625" style="1" customWidth="1"/>
    <col min="3631" max="3632" width="5.5546875" style="1" bestFit="1" customWidth="1"/>
    <col min="3633" max="3633" width="3" style="1" bestFit="1" customWidth="1"/>
    <col min="3634" max="3636" width="5.5546875" style="1" bestFit="1" customWidth="1"/>
    <col min="3637" max="3638" width="5.5546875" style="1" customWidth="1"/>
    <col min="3639" max="3639" width="5.5546875" style="1" bestFit="1" customWidth="1"/>
    <col min="3640" max="3640" width="2.44140625" style="1" customWidth="1"/>
    <col min="3641" max="3641" width="3" style="1" bestFit="1" customWidth="1"/>
    <col min="3642" max="3642" width="5.5546875" style="1" bestFit="1" customWidth="1"/>
    <col min="3643" max="3643" width="5.6640625" style="1" customWidth="1"/>
    <col min="3644" max="3644" width="5.5546875" style="1" bestFit="1" customWidth="1"/>
    <col min="3645" max="3646" width="5.5546875" style="1" customWidth="1"/>
    <col min="3647" max="3647" width="5.5546875" style="1" bestFit="1" customWidth="1"/>
    <col min="3648" max="3648" width="2.44140625" style="1" customWidth="1"/>
    <col min="3649" max="3649" width="3" style="1" bestFit="1" customWidth="1"/>
    <col min="3650" max="3651" width="4.5546875" style="1" bestFit="1" customWidth="1"/>
    <col min="3652" max="3653" width="4.5546875" style="1" customWidth="1"/>
    <col min="3654" max="3655" width="4.5546875" style="1" bestFit="1" customWidth="1"/>
    <col min="3656" max="3656" width="2" style="1" customWidth="1"/>
    <col min="3657" max="3657" width="3" style="1" bestFit="1" customWidth="1"/>
    <col min="3658" max="3660" width="5.5546875" style="1" bestFit="1" customWidth="1"/>
    <col min="3661" max="3662" width="5.5546875" style="1" customWidth="1"/>
    <col min="3663" max="3663" width="5.5546875" style="1" bestFit="1" customWidth="1"/>
    <col min="3664" max="3664" width="2.33203125" style="1" customWidth="1"/>
    <col min="3665" max="3840" width="9.109375" style="1"/>
    <col min="3841" max="3841" width="7.88671875" style="1" customWidth="1"/>
    <col min="3842" max="3842" width="5.5546875" style="1" customWidth="1"/>
    <col min="3843" max="3843" width="6.109375" style="1" customWidth="1"/>
    <col min="3844" max="3844" width="11.109375" style="1" bestFit="1" customWidth="1"/>
    <col min="3845" max="3845" width="10" style="1" customWidth="1"/>
    <col min="3846" max="3846" width="11.109375" style="1" customWidth="1"/>
    <col min="3847" max="3847" width="9.109375" style="1"/>
    <col min="3848" max="3848" width="10" style="1" customWidth="1"/>
    <col min="3849" max="3849" width="11.109375" style="1" bestFit="1" customWidth="1"/>
    <col min="3850" max="3851" width="9.109375" style="1"/>
    <col min="3852" max="3852" width="7.33203125" style="1" customWidth="1"/>
    <col min="3853" max="3853" width="3" style="1" bestFit="1" customWidth="1"/>
    <col min="3854" max="3859" width="8.6640625" style="1" customWidth="1"/>
    <col min="3860" max="3860" width="9" style="1" bestFit="1" customWidth="1"/>
    <col min="3861" max="3861" width="5.5546875" style="1" customWidth="1"/>
    <col min="3862" max="3862" width="3" style="1" bestFit="1" customWidth="1"/>
    <col min="3863" max="3868" width="8.6640625" style="1" customWidth="1"/>
    <col min="3869" max="3869" width="6.5546875" style="1" bestFit="1" customWidth="1"/>
    <col min="3870" max="3870" width="6.33203125" style="1" customWidth="1"/>
    <col min="3871" max="3871" width="3" style="1" bestFit="1" customWidth="1"/>
    <col min="3872" max="3877" width="8.6640625" style="1" customWidth="1"/>
    <col min="3878" max="3879" width="5.5546875" style="1" bestFit="1" customWidth="1"/>
    <col min="3880" max="3880" width="3" style="1" bestFit="1" customWidth="1"/>
    <col min="3881" max="3886" width="8.6640625" style="1" customWidth="1"/>
    <col min="3887" max="3888" width="5.5546875" style="1" bestFit="1" customWidth="1"/>
    <col min="3889" max="3889" width="3" style="1" bestFit="1" customWidth="1"/>
    <col min="3890" max="3892" width="5.5546875" style="1" bestFit="1" customWidth="1"/>
    <col min="3893" max="3894" width="5.5546875" style="1" customWidth="1"/>
    <col min="3895" max="3895" width="5.5546875" style="1" bestFit="1" customWidth="1"/>
    <col min="3896" max="3896" width="2.44140625" style="1" customWidth="1"/>
    <col min="3897" max="3897" width="3" style="1" bestFit="1" customWidth="1"/>
    <col min="3898" max="3898" width="5.5546875" style="1" bestFit="1" customWidth="1"/>
    <col min="3899" max="3899" width="5.6640625" style="1" customWidth="1"/>
    <col min="3900" max="3900" width="5.5546875" style="1" bestFit="1" customWidth="1"/>
    <col min="3901" max="3902" width="5.5546875" style="1" customWidth="1"/>
    <col min="3903" max="3903" width="5.5546875" style="1" bestFit="1" customWidth="1"/>
    <col min="3904" max="3904" width="2.44140625" style="1" customWidth="1"/>
    <col min="3905" max="3905" width="3" style="1" bestFit="1" customWidth="1"/>
    <col min="3906" max="3907" width="4.5546875" style="1" bestFit="1" customWidth="1"/>
    <col min="3908" max="3909" width="4.5546875" style="1" customWidth="1"/>
    <col min="3910" max="3911" width="4.5546875" style="1" bestFit="1" customWidth="1"/>
    <col min="3912" max="3912" width="2" style="1" customWidth="1"/>
    <col min="3913" max="3913" width="3" style="1" bestFit="1" customWidth="1"/>
    <col min="3914" max="3916" width="5.5546875" style="1" bestFit="1" customWidth="1"/>
    <col min="3917" max="3918" width="5.5546875" style="1" customWidth="1"/>
    <col min="3919" max="3919" width="5.5546875" style="1" bestFit="1" customWidth="1"/>
    <col min="3920" max="3920" width="2.33203125" style="1" customWidth="1"/>
    <col min="3921" max="4096" width="9.109375" style="1"/>
    <col min="4097" max="4097" width="7.88671875" style="1" customWidth="1"/>
    <col min="4098" max="4098" width="5.5546875" style="1" customWidth="1"/>
    <col min="4099" max="4099" width="6.109375" style="1" customWidth="1"/>
    <col min="4100" max="4100" width="11.109375" style="1" bestFit="1" customWidth="1"/>
    <col min="4101" max="4101" width="10" style="1" customWidth="1"/>
    <col min="4102" max="4102" width="11.109375" style="1" customWidth="1"/>
    <col min="4103" max="4103" width="9.109375" style="1"/>
    <col min="4104" max="4104" width="10" style="1" customWidth="1"/>
    <col min="4105" max="4105" width="11.109375" style="1" bestFit="1" customWidth="1"/>
    <col min="4106" max="4107" width="9.109375" style="1"/>
    <col min="4108" max="4108" width="7.33203125" style="1" customWidth="1"/>
    <col min="4109" max="4109" width="3" style="1" bestFit="1" customWidth="1"/>
    <col min="4110" max="4115" width="8.6640625" style="1" customWidth="1"/>
    <col min="4116" max="4116" width="9" style="1" bestFit="1" customWidth="1"/>
    <col min="4117" max="4117" width="5.5546875" style="1" customWidth="1"/>
    <col min="4118" max="4118" width="3" style="1" bestFit="1" customWidth="1"/>
    <col min="4119" max="4124" width="8.6640625" style="1" customWidth="1"/>
    <col min="4125" max="4125" width="6.5546875" style="1" bestFit="1" customWidth="1"/>
    <col min="4126" max="4126" width="6.33203125" style="1" customWidth="1"/>
    <col min="4127" max="4127" width="3" style="1" bestFit="1" customWidth="1"/>
    <col min="4128" max="4133" width="8.6640625" style="1" customWidth="1"/>
    <col min="4134" max="4135" width="5.5546875" style="1" bestFit="1" customWidth="1"/>
    <col min="4136" max="4136" width="3" style="1" bestFit="1" customWidth="1"/>
    <col min="4137" max="4142" width="8.6640625" style="1" customWidth="1"/>
    <col min="4143" max="4144" width="5.5546875" style="1" bestFit="1" customWidth="1"/>
    <col min="4145" max="4145" width="3" style="1" bestFit="1" customWidth="1"/>
    <col min="4146" max="4148" width="5.5546875" style="1" bestFit="1" customWidth="1"/>
    <col min="4149" max="4150" width="5.5546875" style="1" customWidth="1"/>
    <col min="4151" max="4151" width="5.5546875" style="1" bestFit="1" customWidth="1"/>
    <col min="4152" max="4152" width="2.44140625" style="1" customWidth="1"/>
    <col min="4153" max="4153" width="3" style="1" bestFit="1" customWidth="1"/>
    <col min="4154" max="4154" width="5.5546875" style="1" bestFit="1" customWidth="1"/>
    <col min="4155" max="4155" width="5.6640625" style="1" customWidth="1"/>
    <col min="4156" max="4156" width="5.5546875" style="1" bestFit="1" customWidth="1"/>
    <col min="4157" max="4158" width="5.5546875" style="1" customWidth="1"/>
    <col min="4159" max="4159" width="5.5546875" style="1" bestFit="1" customWidth="1"/>
    <col min="4160" max="4160" width="2.44140625" style="1" customWidth="1"/>
    <col min="4161" max="4161" width="3" style="1" bestFit="1" customWidth="1"/>
    <col min="4162" max="4163" width="4.5546875" style="1" bestFit="1" customWidth="1"/>
    <col min="4164" max="4165" width="4.5546875" style="1" customWidth="1"/>
    <col min="4166" max="4167" width="4.5546875" style="1" bestFit="1" customWidth="1"/>
    <col min="4168" max="4168" width="2" style="1" customWidth="1"/>
    <col min="4169" max="4169" width="3" style="1" bestFit="1" customWidth="1"/>
    <col min="4170" max="4172" width="5.5546875" style="1" bestFit="1" customWidth="1"/>
    <col min="4173" max="4174" width="5.5546875" style="1" customWidth="1"/>
    <col min="4175" max="4175" width="5.5546875" style="1" bestFit="1" customWidth="1"/>
    <col min="4176" max="4176" width="2.33203125" style="1" customWidth="1"/>
    <col min="4177" max="4352" width="9.109375" style="1"/>
    <col min="4353" max="4353" width="7.88671875" style="1" customWidth="1"/>
    <col min="4354" max="4354" width="5.5546875" style="1" customWidth="1"/>
    <col min="4355" max="4355" width="6.109375" style="1" customWidth="1"/>
    <col min="4356" max="4356" width="11.109375" style="1" bestFit="1" customWidth="1"/>
    <col min="4357" max="4357" width="10" style="1" customWidth="1"/>
    <col min="4358" max="4358" width="11.109375" style="1" customWidth="1"/>
    <col min="4359" max="4359" width="9.109375" style="1"/>
    <col min="4360" max="4360" width="10" style="1" customWidth="1"/>
    <col min="4361" max="4361" width="11.109375" style="1" bestFit="1" customWidth="1"/>
    <col min="4362" max="4363" width="9.109375" style="1"/>
    <col min="4364" max="4364" width="7.33203125" style="1" customWidth="1"/>
    <col min="4365" max="4365" width="3" style="1" bestFit="1" customWidth="1"/>
    <col min="4366" max="4371" width="8.6640625" style="1" customWidth="1"/>
    <col min="4372" max="4372" width="9" style="1" bestFit="1" customWidth="1"/>
    <col min="4373" max="4373" width="5.5546875" style="1" customWidth="1"/>
    <col min="4374" max="4374" width="3" style="1" bestFit="1" customWidth="1"/>
    <col min="4375" max="4380" width="8.6640625" style="1" customWidth="1"/>
    <col min="4381" max="4381" width="6.5546875" style="1" bestFit="1" customWidth="1"/>
    <col min="4382" max="4382" width="6.33203125" style="1" customWidth="1"/>
    <col min="4383" max="4383" width="3" style="1" bestFit="1" customWidth="1"/>
    <col min="4384" max="4389" width="8.6640625" style="1" customWidth="1"/>
    <col min="4390" max="4391" width="5.5546875" style="1" bestFit="1" customWidth="1"/>
    <col min="4392" max="4392" width="3" style="1" bestFit="1" customWidth="1"/>
    <col min="4393" max="4398" width="8.6640625" style="1" customWidth="1"/>
    <col min="4399" max="4400" width="5.5546875" style="1" bestFit="1" customWidth="1"/>
    <col min="4401" max="4401" width="3" style="1" bestFit="1" customWidth="1"/>
    <col min="4402" max="4404" width="5.5546875" style="1" bestFit="1" customWidth="1"/>
    <col min="4405" max="4406" width="5.5546875" style="1" customWidth="1"/>
    <col min="4407" max="4407" width="5.5546875" style="1" bestFit="1" customWidth="1"/>
    <col min="4408" max="4408" width="2.44140625" style="1" customWidth="1"/>
    <col min="4409" max="4409" width="3" style="1" bestFit="1" customWidth="1"/>
    <col min="4410" max="4410" width="5.5546875" style="1" bestFit="1" customWidth="1"/>
    <col min="4411" max="4411" width="5.6640625" style="1" customWidth="1"/>
    <col min="4412" max="4412" width="5.5546875" style="1" bestFit="1" customWidth="1"/>
    <col min="4413" max="4414" width="5.5546875" style="1" customWidth="1"/>
    <col min="4415" max="4415" width="5.5546875" style="1" bestFit="1" customWidth="1"/>
    <col min="4416" max="4416" width="2.44140625" style="1" customWidth="1"/>
    <col min="4417" max="4417" width="3" style="1" bestFit="1" customWidth="1"/>
    <col min="4418" max="4419" width="4.5546875" style="1" bestFit="1" customWidth="1"/>
    <col min="4420" max="4421" width="4.5546875" style="1" customWidth="1"/>
    <col min="4422" max="4423" width="4.5546875" style="1" bestFit="1" customWidth="1"/>
    <col min="4424" max="4424" width="2" style="1" customWidth="1"/>
    <col min="4425" max="4425" width="3" style="1" bestFit="1" customWidth="1"/>
    <col min="4426" max="4428" width="5.5546875" style="1" bestFit="1" customWidth="1"/>
    <col min="4429" max="4430" width="5.5546875" style="1" customWidth="1"/>
    <col min="4431" max="4431" width="5.5546875" style="1" bestFit="1" customWidth="1"/>
    <col min="4432" max="4432" width="2.33203125" style="1" customWidth="1"/>
    <col min="4433" max="4608" width="9.109375" style="1"/>
    <col min="4609" max="4609" width="7.88671875" style="1" customWidth="1"/>
    <col min="4610" max="4610" width="5.5546875" style="1" customWidth="1"/>
    <col min="4611" max="4611" width="6.109375" style="1" customWidth="1"/>
    <col min="4612" max="4612" width="11.109375" style="1" bestFit="1" customWidth="1"/>
    <col min="4613" max="4613" width="10" style="1" customWidth="1"/>
    <col min="4614" max="4614" width="11.109375" style="1" customWidth="1"/>
    <col min="4615" max="4615" width="9.109375" style="1"/>
    <col min="4616" max="4616" width="10" style="1" customWidth="1"/>
    <col min="4617" max="4617" width="11.109375" style="1" bestFit="1" customWidth="1"/>
    <col min="4618" max="4619" width="9.109375" style="1"/>
    <col min="4620" max="4620" width="7.33203125" style="1" customWidth="1"/>
    <col min="4621" max="4621" width="3" style="1" bestFit="1" customWidth="1"/>
    <col min="4622" max="4627" width="8.6640625" style="1" customWidth="1"/>
    <col min="4628" max="4628" width="9" style="1" bestFit="1" customWidth="1"/>
    <col min="4629" max="4629" width="5.5546875" style="1" customWidth="1"/>
    <col min="4630" max="4630" width="3" style="1" bestFit="1" customWidth="1"/>
    <col min="4631" max="4636" width="8.6640625" style="1" customWidth="1"/>
    <col min="4637" max="4637" width="6.5546875" style="1" bestFit="1" customWidth="1"/>
    <col min="4638" max="4638" width="6.33203125" style="1" customWidth="1"/>
    <col min="4639" max="4639" width="3" style="1" bestFit="1" customWidth="1"/>
    <col min="4640" max="4645" width="8.6640625" style="1" customWidth="1"/>
    <col min="4646" max="4647" width="5.5546875" style="1" bestFit="1" customWidth="1"/>
    <col min="4648" max="4648" width="3" style="1" bestFit="1" customWidth="1"/>
    <col min="4649" max="4654" width="8.6640625" style="1" customWidth="1"/>
    <col min="4655" max="4656" width="5.5546875" style="1" bestFit="1" customWidth="1"/>
    <col min="4657" max="4657" width="3" style="1" bestFit="1" customWidth="1"/>
    <col min="4658" max="4660" width="5.5546875" style="1" bestFit="1" customWidth="1"/>
    <col min="4661" max="4662" width="5.5546875" style="1" customWidth="1"/>
    <col min="4663" max="4663" width="5.5546875" style="1" bestFit="1" customWidth="1"/>
    <col min="4664" max="4664" width="2.44140625" style="1" customWidth="1"/>
    <col min="4665" max="4665" width="3" style="1" bestFit="1" customWidth="1"/>
    <col min="4666" max="4666" width="5.5546875" style="1" bestFit="1" customWidth="1"/>
    <col min="4667" max="4667" width="5.6640625" style="1" customWidth="1"/>
    <col min="4668" max="4668" width="5.5546875" style="1" bestFit="1" customWidth="1"/>
    <col min="4669" max="4670" width="5.5546875" style="1" customWidth="1"/>
    <col min="4671" max="4671" width="5.5546875" style="1" bestFit="1" customWidth="1"/>
    <col min="4672" max="4672" width="2.44140625" style="1" customWidth="1"/>
    <col min="4673" max="4673" width="3" style="1" bestFit="1" customWidth="1"/>
    <col min="4674" max="4675" width="4.5546875" style="1" bestFit="1" customWidth="1"/>
    <col min="4676" max="4677" width="4.5546875" style="1" customWidth="1"/>
    <col min="4678" max="4679" width="4.5546875" style="1" bestFit="1" customWidth="1"/>
    <col min="4680" max="4680" width="2" style="1" customWidth="1"/>
    <col min="4681" max="4681" width="3" style="1" bestFit="1" customWidth="1"/>
    <col min="4682" max="4684" width="5.5546875" style="1" bestFit="1" customWidth="1"/>
    <col min="4685" max="4686" width="5.5546875" style="1" customWidth="1"/>
    <col min="4687" max="4687" width="5.5546875" style="1" bestFit="1" customWidth="1"/>
    <col min="4688" max="4688" width="2.33203125" style="1" customWidth="1"/>
    <col min="4689" max="4864" width="9.109375" style="1"/>
    <col min="4865" max="4865" width="7.88671875" style="1" customWidth="1"/>
    <col min="4866" max="4866" width="5.5546875" style="1" customWidth="1"/>
    <col min="4867" max="4867" width="6.109375" style="1" customWidth="1"/>
    <col min="4868" max="4868" width="11.109375" style="1" bestFit="1" customWidth="1"/>
    <col min="4869" max="4869" width="10" style="1" customWidth="1"/>
    <col min="4870" max="4870" width="11.109375" style="1" customWidth="1"/>
    <col min="4871" max="4871" width="9.109375" style="1"/>
    <col min="4872" max="4872" width="10" style="1" customWidth="1"/>
    <col min="4873" max="4873" width="11.109375" style="1" bestFit="1" customWidth="1"/>
    <col min="4874" max="4875" width="9.109375" style="1"/>
    <col min="4876" max="4876" width="7.33203125" style="1" customWidth="1"/>
    <col min="4877" max="4877" width="3" style="1" bestFit="1" customWidth="1"/>
    <col min="4878" max="4883" width="8.6640625" style="1" customWidth="1"/>
    <col min="4884" max="4884" width="9" style="1" bestFit="1" customWidth="1"/>
    <col min="4885" max="4885" width="5.5546875" style="1" customWidth="1"/>
    <col min="4886" max="4886" width="3" style="1" bestFit="1" customWidth="1"/>
    <col min="4887" max="4892" width="8.6640625" style="1" customWidth="1"/>
    <col min="4893" max="4893" width="6.5546875" style="1" bestFit="1" customWidth="1"/>
    <col min="4894" max="4894" width="6.33203125" style="1" customWidth="1"/>
    <col min="4895" max="4895" width="3" style="1" bestFit="1" customWidth="1"/>
    <col min="4896" max="4901" width="8.6640625" style="1" customWidth="1"/>
    <col min="4902" max="4903" width="5.5546875" style="1" bestFit="1" customWidth="1"/>
    <col min="4904" max="4904" width="3" style="1" bestFit="1" customWidth="1"/>
    <col min="4905" max="4910" width="8.6640625" style="1" customWidth="1"/>
    <col min="4911" max="4912" width="5.5546875" style="1" bestFit="1" customWidth="1"/>
    <col min="4913" max="4913" width="3" style="1" bestFit="1" customWidth="1"/>
    <col min="4914" max="4916" width="5.5546875" style="1" bestFit="1" customWidth="1"/>
    <col min="4917" max="4918" width="5.5546875" style="1" customWidth="1"/>
    <col min="4919" max="4919" width="5.5546875" style="1" bestFit="1" customWidth="1"/>
    <col min="4920" max="4920" width="2.44140625" style="1" customWidth="1"/>
    <col min="4921" max="4921" width="3" style="1" bestFit="1" customWidth="1"/>
    <col min="4922" max="4922" width="5.5546875" style="1" bestFit="1" customWidth="1"/>
    <col min="4923" max="4923" width="5.6640625" style="1" customWidth="1"/>
    <col min="4924" max="4924" width="5.5546875" style="1" bestFit="1" customWidth="1"/>
    <col min="4925" max="4926" width="5.5546875" style="1" customWidth="1"/>
    <col min="4927" max="4927" width="5.5546875" style="1" bestFit="1" customWidth="1"/>
    <col min="4928" max="4928" width="2.44140625" style="1" customWidth="1"/>
    <col min="4929" max="4929" width="3" style="1" bestFit="1" customWidth="1"/>
    <col min="4930" max="4931" width="4.5546875" style="1" bestFit="1" customWidth="1"/>
    <col min="4932" max="4933" width="4.5546875" style="1" customWidth="1"/>
    <col min="4934" max="4935" width="4.5546875" style="1" bestFit="1" customWidth="1"/>
    <col min="4936" max="4936" width="2" style="1" customWidth="1"/>
    <col min="4937" max="4937" width="3" style="1" bestFit="1" customWidth="1"/>
    <col min="4938" max="4940" width="5.5546875" style="1" bestFit="1" customWidth="1"/>
    <col min="4941" max="4942" width="5.5546875" style="1" customWidth="1"/>
    <col min="4943" max="4943" width="5.5546875" style="1" bestFit="1" customWidth="1"/>
    <col min="4944" max="4944" width="2.33203125" style="1" customWidth="1"/>
    <col min="4945" max="5120" width="9.109375" style="1"/>
    <col min="5121" max="5121" width="7.88671875" style="1" customWidth="1"/>
    <col min="5122" max="5122" width="5.5546875" style="1" customWidth="1"/>
    <col min="5123" max="5123" width="6.109375" style="1" customWidth="1"/>
    <col min="5124" max="5124" width="11.109375" style="1" bestFit="1" customWidth="1"/>
    <col min="5125" max="5125" width="10" style="1" customWidth="1"/>
    <col min="5126" max="5126" width="11.109375" style="1" customWidth="1"/>
    <col min="5127" max="5127" width="9.109375" style="1"/>
    <col min="5128" max="5128" width="10" style="1" customWidth="1"/>
    <col min="5129" max="5129" width="11.109375" style="1" bestFit="1" customWidth="1"/>
    <col min="5130" max="5131" width="9.109375" style="1"/>
    <col min="5132" max="5132" width="7.33203125" style="1" customWidth="1"/>
    <col min="5133" max="5133" width="3" style="1" bestFit="1" customWidth="1"/>
    <col min="5134" max="5139" width="8.6640625" style="1" customWidth="1"/>
    <col min="5140" max="5140" width="9" style="1" bestFit="1" customWidth="1"/>
    <col min="5141" max="5141" width="5.5546875" style="1" customWidth="1"/>
    <col min="5142" max="5142" width="3" style="1" bestFit="1" customWidth="1"/>
    <col min="5143" max="5148" width="8.6640625" style="1" customWidth="1"/>
    <col min="5149" max="5149" width="6.5546875" style="1" bestFit="1" customWidth="1"/>
    <col min="5150" max="5150" width="6.33203125" style="1" customWidth="1"/>
    <col min="5151" max="5151" width="3" style="1" bestFit="1" customWidth="1"/>
    <col min="5152" max="5157" width="8.6640625" style="1" customWidth="1"/>
    <col min="5158" max="5159" width="5.5546875" style="1" bestFit="1" customWidth="1"/>
    <col min="5160" max="5160" width="3" style="1" bestFit="1" customWidth="1"/>
    <col min="5161" max="5166" width="8.6640625" style="1" customWidth="1"/>
    <col min="5167" max="5168" width="5.5546875" style="1" bestFit="1" customWidth="1"/>
    <col min="5169" max="5169" width="3" style="1" bestFit="1" customWidth="1"/>
    <col min="5170" max="5172" width="5.5546875" style="1" bestFit="1" customWidth="1"/>
    <col min="5173" max="5174" width="5.5546875" style="1" customWidth="1"/>
    <col min="5175" max="5175" width="5.5546875" style="1" bestFit="1" customWidth="1"/>
    <col min="5176" max="5176" width="2.44140625" style="1" customWidth="1"/>
    <col min="5177" max="5177" width="3" style="1" bestFit="1" customWidth="1"/>
    <col min="5178" max="5178" width="5.5546875" style="1" bestFit="1" customWidth="1"/>
    <col min="5179" max="5179" width="5.6640625" style="1" customWidth="1"/>
    <col min="5180" max="5180" width="5.5546875" style="1" bestFit="1" customWidth="1"/>
    <col min="5181" max="5182" width="5.5546875" style="1" customWidth="1"/>
    <col min="5183" max="5183" width="5.5546875" style="1" bestFit="1" customWidth="1"/>
    <col min="5184" max="5184" width="2.44140625" style="1" customWidth="1"/>
    <col min="5185" max="5185" width="3" style="1" bestFit="1" customWidth="1"/>
    <col min="5186" max="5187" width="4.5546875" style="1" bestFit="1" customWidth="1"/>
    <col min="5188" max="5189" width="4.5546875" style="1" customWidth="1"/>
    <col min="5190" max="5191" width="4.5546875" style="1" bestFit="1" customWidth="1"/>
    <col min="5192" max="5192" width="2" style="1" customWidth="1"/>
    <col min="5193" max="5193" width="3" style="1" bestFit="1" customWidth="1"/>
    <col min="5194" max="5196" width="5.5546875" style="1" bestFit="1" customWidth="1"/>
    <col min="5197" max="5198" width="5.5546875" style="1" customWidth="1"/>
    <col min="5199" max="5199" width="5.5546875" style="1" bestFit="1" customWidth="1"/>
    <col min="5200" max="5200" width="2.33203125" style="1" customWidth="1"/>
    <col min="5201" max="5376" width="9.109375" style="1"/>
    <col min="5377" max="5377" width="7.88671875" style="1" customWidth="1"/>
    <col min="5378" max="5378" width="5.5546875" style="1" customWidth="1"/>
    <col min="5379" max="5379" width="6.109375" style="1" customWidth="1"/>
    <col min="5380" max="5380" width="11.109375" style="1" bestFit="1" customWidth="1"/>
    <col min="5381" max="5381" width="10" style="1" customWidth="1"/>
    <col min="5382" max="5382" width="11.109375" style="1" customWidth="1"/>
    <col min="5383" max="5383" width="9.109375" style="1"/>
    <col min="5384" max="5384" width="10" style="1" customWidth="1"/>
    <col min="5385" max="5385" width="11.109375" style="1" bestFit="1" customWidth="1"/>
    <col min="5386" max="5387" width="9.109375" style="1"/>
    <col min="5388" max="5388" width="7.33203125" style="1" customWidth="1"/>
    <col min="5389" max="5389" width="3" style="1" bestFit="1" customWidth="1"/>
    <col min="5390" max="5395" width="8.6640625" style="1" customWidth="1"/>
    <col min="5396" max="5396" width="9" style="1" bestFit="1" customWidth="1"/>
    <col min="5397" max="5397" width="5.5546875" style="1" customWidth="1"/>
    <col min="5398" max="5398" width="3" style="1" bestFit="1" customWidth="1"/>
    <col min="5399" max="5404" width="8.6640625" style="1" customWidth="1"/>
    <col min="5405" max="5405" width="6.5546875" style="1" bestFit="1" customWidth="1"/>
    <col min="5406" max="5406" width="6.33203125" style="1" customWidth="1"/>
    <col min="5407" max="5407" width="3" style="1" bestFit="1" customWidth="1"/>
    <col min="5408" max="5413" width="8.6640625" style="1" customWidth="1"/>
    <col min="5414" max="5415" width="5.5546875" style="1" bestFit="1" customWidth="1"/>
    <col min="5416" max="5416" width="3" style="1" bestFit="1" customWidth="1"/>
    <col min="5417" max="5422" width="8.6640625" style="1" customWidth="1"/>
    <col min="5423" max="5424" width="5.5546875" style="1" bestFit="1" customWidth="1"/>
    <col min="5425" max="5425" width="3" style="1" bestFit="1" customWidth="1"/>
    <col min="5426" max="5428" width="5.5546875" style="1" bestFit="1" customWidth="1"/>
    <col min="5429" max="5430" width="5.5546875" style="1" customWidth="1"/>
    <col min="5431" max="5431" width="5.5546875" style="1" bestFit="1" customWidth="1"/>
    <col min="5432" max="5432" width="2.44140625" style="1" customWidth="1"/>
    <col min="5433" max="5433" width="3" style="1" bestFit="1" customWidth="1"/>
    <col min="5434" max="5434" width="5.5546875" style="1" bestFit="1" customWidth="1"/>
    <col min="5435" max="5435" width="5.6640625" style="1" customWidth="1"/>
    <col min="5436" max="5436" width="5.5546875" style="1" bestFit="1" customWidth="1"/>
    <col min="5437" max="5438" width="5.5546875" style="1" customWidth="1"/>
    <col min="5439" max="5439" width="5.5546875" style="1" bestFit="1" customWidth="1"/>
    <col min="5440" max="5440" width="2.44140625" style="1" customWidth="1"/>
    <col min="5441" max="5441" width="3" style="1" bestFit="1" customWidth="1"/>
    <col min="5442" max="5443" width="4.5546875" style="1" bestFit="1" customWidth="1"/>
    <col min="5444" max="5445" width="4.5546875" style="1" customWidth="1"/>
    <col min="5446" max="5447" width="4.5546875" style="1" bestFit="1" customWidth="1"/>
    <col min="5448" max="5448" width="2" style="1" customWidth="1"/>
    <col min="5449" max="5449" width="3" style="1" bestFit="1" customWidth="1"/>
    <col min="5450" max="5452" width="5.5546875" style="1" bestFit="1" customWidth="1"/>
    <col min="5453" max="5454" width="5.5546875" style="1" customWidth="1"/>
    <col min="5455" max="5455" width="5.5546875" style="1" bestFit="1" customWidth="1"/>
    <col min="5456" max="5456" width="2.33203125" style="1" customWidth="1"/>
    <col min="5457" max="5632" width="9.109375" style="1"/>
    <col min="5633" max="5633" width="7.88671875" style="1" customWidth="1"/>
    <col min="5634" max="5634" width="5.5546875" style="1" customWidth="1"/>
    <col min="5635" max="5635" width="6.109375" style="1" customWidth="1"/>
    <col min="5636" max="5636" width="11.109375" style="1" bestFit="1" customWidth="1"/>
    <col min="5637" max="5637" width="10" style="1" customWidth="1"/>
    <col min="5638" max="5638" width="11.109375" style="1" customWidth="1"/>
    <col min="5639" max="5639" width="9.109375" style="1"/>
    <col min="5640" max="5640" width="10" style="1" customWidth="1"/>
    <col min="5641" max="5641" width="11.109375" style="1" bestFit="1" customWidth="1"/>
    <col min="5642" max="5643" width="9.109375" style="1"/>
    <col min="5644" max="5644" width="7.33203125" style="1" customWidth="1"/>
    <col min="5645" max="5645" width="3" style="1" bestFit="1" customWidth="1"/>
    <col min="5646" max="5651" width="8.6640625" style="1" customWidth="1"/>
    <col min="5652" max="5652" width="9" style="1" bestFit="1" customWidth="1"/>
    <col min="5653" max="5653" width="5.5546875" style="1" customWidth="1"/>
    <col min="5654" max="5654" width="3" style="1" bestFit="1" customWidth="1"/>
    <col min="5655" max="5660" width="8.6640625" style="1" customWidth="1"/>
    <col min="5661" max="5661" width="6.5546875" style="1" bestFit="1" customWidth="1"/>
    <col min="5662" max="5662" width="6.33203125" style="1" customWidth="1"/>
    <col min="5663" max="5663" width="3" style="1" bestFit="1" customWidth="1"/>
    <col min="5664" max="5669" width="8.6640625" style="1" customWidth="1"/>
    <col min="5670" max="5671" width="5.5546875" style="1" bestFit="1" customWidth="1"/>
    <col min="5672" max="5672" width="3" style="1" bestFit="1" customWidth="1"/>
    <col min="5673" max="5678" width="8.6640625" style="1" customWidth="1"/>
    <col min="5679" max="5680" width="5.5546875" style="1" bestFit="1" customWidth="1"/>
    <col min="5681" max="5681" width="3" style="1" bestFit="1" customWidth="1"/>
    <col min="5682" max="5684" width="5.5546875" style="1" bestFit="1" customWidth="1"/>
    <col min="5685" max="5686" width="5.5546875" style="1" customWidth="1"/>
    <col min="5687" max="5687" width="5.5546875" style="1" bestFit="1" customWidth="1"/>
    <col min="5688" max="5688" width="2.44140625" style="1" customWidth="1"/>
    <col min="5689" max="5689" width="3" style="1" bestFit="1" customWidth="1"/>
    <col min="5690" max="5690" width="5.5546875" style="1" bestFit="1" customWidth="1"/>
    <col min="5691" max="5691" width="5.6640625" style="1" customWidth="1"/>
    <col min="5692" max="5692" width="5.5546875" style="1" bestFit="1" customWidth="1"/>
    <col min="5693" max="5694" width="5.5546875" style="1" customWidth="1"/>
    <col min="5695" max="5695" width="5.5546875" style="1" bestFit="1" customWidth="1"/>
    <col min="5696" max="5696" width="2.44140625" style="1" customWidth="1"/>
    <col min="5697" max="5697" width="3" style="1" bestFit="1" customWidth="1"/>
    <col min="5698" max="5699" width="4.5546875" style="1" bestFit="1" customWidth="1"/>
    <col min="5700" max="5701" width="4.5546875" style="1" customWidth="1"/>
    <col min="5702" max="5703" width="4.5546875" style="1" bestFit="1" customWidth="1"/>
    <col min="5704" max="5704" width="2" style="1" customWidth="1"/>
    <col min="5705" max="5705" width="3" style="1" bestFit="1" customWidth="1"/>
    <col min="5706" max="5708" width="5.5546875" style="1" bestFit="1" customWidth="1"/>
    <col min="5709" max="5710" width="5.5546875" style="1" customWidth="1"/>
    <col min="5711" max="5711" width="5.5546875" style="1" bestFit="1" customWidth="1"/>
    <col min="5712" max="5712" width="2.33203125" style="1" customWidth="1"/>
    <col min="5713" max="5888" width="9.109375" style="1"/>
    <col min="5889" max="5889" width="7.88671875" style="1" customWidth="1"/>
    <col min="5890" max="5890" width="5.5546875" style="1" customWidth="1"/>
    <col min="5891" max="5891" width="6.109375" style="1" customWidth="1"/>
    <col min="5892" max="5892" width="11.109375" style="1" bestFit="1" customWidth="1"/>
    <col min="5893" max="5893" width="10" style="1" customWidth="1"/>
    <col min="5894" max="5894" width="11.109375" style="1" customWidth="1"/>
    <col min="5895" max="5895" width="9.109375" style="1"/>
    <col min="5896" max="5896" width="10" style="1" customWidth="1"/>
    <col min="5897" max="5897" width="11.109375" style="1" bestFit="1" customWidth="1"/>
    <col min="5898" max="5899" width="9.109375" style="1"/>
    <col min="5900" max="5900" width="7.33203125" style="1" customWidth="1"/>
    <col min="5901" max="5901" width="3" style="1" bestFit="1" customWidth="1"/>
    <col min="5902" max="5907" width="8.6640625" style="1" customWidth="1"/>
    <col min="5908" max="5908" width="9" style="1" bestFit="1" customWidth="1"/>
    <col min="5909" max="5909" width="5.5546875" style="1" customWidth="1"/>
    <col min="5910" max="5910" width="3" style="1" bestFit="1" customWidth="1"/>
    <col min="5911" max="5916" width="8.6640625" style="1" customWidth="1"/>
    <col min="5917" max="5917" width="6.5546875" style="1" bestFit="1" customWidth="1"/>
    <col min="5918" max="5918" width="6.33203125" style="1" customWidth="1"/>
    <col min="5919" max="5919" width="3" style="1" bestFit="1" customWidth="1"/>
    <col min="5920" max="5925" width="8.6640625" style="1" customWidth="1"/>
    <col min="5926" max="5927" width="5.5546875" style="1" bestFit="1" customWidth="1"/>
    <col min="5928" max="5928" width="3" style="1" bestFit="1" customWidth="1"/>
    <col min="5929" max="5934" width="8.6640625" style="1" customWidth="1"/>
    <col min="5935" max="5936" width="5.5546875" style="1" bestFit="1" customWidth="1"/>
    <col min="5937" max="5937" width="3" style="1" bestFit="1" customWidth="1"/>
    <col min="5938" max="5940" width="5.5546875" style="1" bestFit="1" customWidth="1"/>
    <col min="5941" max="5942" width="5.5546875" style="1" customWidth="1"/>
    <col min="5943" max="5943" width="5.5546875" style="1" bestFit="1" customWidth="1"/>
    <col min="5944" max="5944" width="2.44140625" style="1" customWidth="1"/>
    <col min="5945" max="5945" width="3" style="1" bestFit="1" customWidth="1"/>
    <col min="5946" max="5946" width="5.5546875" style="1" bestFit="1" customWidth="1"/>
    <col min="5947" max="5947" width="5.6640625" style="1" customWidth="1"/>
    <col min="5948" max="5948" width="5.5546875" style="1" bestFit="1" customWidth="1"/>
    <col min="5949" max="5950" width="5.5546875" style="1" customWidth="1"/>
    <col min="5951" max="5951" width="5.5546875" style="1" bestFit="1" customWidth="1"/>
    <col min="5952" max="5952" width="2.44140625" style="1" customWidth="1"/>
    <col min="5953" max="5953" width="3" style="1" bestFit="1" customWidth="1"/>
    <col min="5954" max="5955" width="4.5546875" style="1" bestFit="1" customWidth="1"/>
    <col min="5956" max="5957" width="4.5546875" style="1" customWidth="1"/>
    <col min="5958" max="5959" width="4.5546875" style="1" bestFit="1" customWidth="1"/>
    <col min="5960" max="5960" width="2" style="1" customWidth="1"/>
    <col min="5961" max="5961" width="3" style="1" bestFit="1" customWidth="1"/>
    <col min="5962" max="5964" width="5.5546875" style="1" bestFit="1" customWidth="1"/>
    <col min="5965" max="5966" width="5.5546875" style="1" customWidth="1"/>
    <col min="5967" max="5967" width="5.5546875" style="1" bestFit="1" customWidth="1"/>
    <col min="5968" max="5968" width="2.33203125" style="1" customWidth="1"/>
    <col min="5969" max="6144" width="9.109375" style="1"/>
    <col min="6145" max="6145" width="7.88671875" style="1" customWidth="1"/>
    <col min="6146" max="6146" width="5.5546875" style="1" customWidth="1"/>
    <col min="6147" max="6147" width="6.109375" style="1" customWidth="1"/>
    <col min="6148" max="6148" width="11.109375" style="1" bestFit="1" customWidth="1"/>
    <col min="6149" max="6149" width="10" style="1" customWidth="1"/>
    <col min="6150" max="6150" width="11.109375" style="1" customWidth="1"/>
    <col min="6151" max="6151" width="9.109375" style="1"/>
    <col min="6152" max="6152" width="10" style="1" customWidth="1"/>
    <col min="6153" max="6153" width="11.109375" style="1" bestFit="1" customWidth="1"/>
    <col min="6154" max="6155" width="9.109375" style="1"/>
    <col min="6156" max="6156" width="7.33203125" style="1" customWidth="1"/>
    <col min="6157" max="6157" width="3" style="1" bestFit="1" customWidth="1"/>
    <col min="6158" max="6163" width="8.6640625" style="1" customWidth="1"/>
    <col min="6164" max="6164" width="9" style="1" bestFit="1" customWidth="1"/>
    <col min="6165" max="6165" width="5.5546875" style="1" customWidth="1"/>
    <col min="6166" max="6166" width="3" style="1" bestFit="1" customWidth="1"/>
    <col min="6167" max="6172" width="8.6640625" style="1" customWidth="1"/>
    <col min="6173" max="6173" width="6.5546875" style="1" bestFit="1" customWidth="1"/>
    <col min="6174" max="6174" width="6.33203125" style="1" customWidth="1"/>
    <col min="6175" max="6175" width="3" style="1" bestFit="1" customWidth="1"/>
    <col min="6176" max="6181" width="8.6640625" style="1" customWidth="1"/>
    <col min="6182" max="6183" width="5.5546875" style="1" bestFit="1" customWidth="1"/>
    <col min="6184" max="6184" width="3" style="1" bestFit="1" customWidth="1"/>
    <col min="6185" max="6190" width="8.6640625" style="1" customWidth="1"/>
    <col min="6191" max="6192" width="5.5546875" style="1" bestFit="1" customWidth="1"/>
    <col min="6193" max="6193" width="3" style="1" bestFit="1" customWidth="1"/>
    <col min="6194" max="6196" width="5.5546875" style="1" bestFit="1" customWidth="1"/>
    <col min="6197" max="6198" width="5.5546875" style="1" customWidth="1"/>
    <col min="6199" max="6199" width="5.5546875" style="1" bestFit="1" customWidth="1"/>
    <col min="6200" max="6200" width="2.44140625" style="1" customWidth="1"/>
    <col min="6201" max="6201" width="3" style="1" bestFit="1" customWidth="1"/>
    <col min="6202" max="6202" width="5.5546875" style="1" bestFit="1" customWidth="1"/>
    <col min="6203" max="6203" width="5.6640625" style="1" customWidth="1"/>
    <col min="6204" max="6204" width="5.5546875" style="1" bestFit="1" customWidth="1"/>
    <col min="6205" max="6206" width="5.5546875" style="1" customWidth="1"/>
    <col min="6207" max="6207" width="5.5546875" style="1" bestFit="1" customWidth="1"/>
    <col min="6208" max="6208" width="2.44140625" style="1" customWidth="1"/>
    <col min="6209" max="6209" width="3" style="1" bestFit="1" customWidth="1"/>
    <col min="6210" max="6211" width="4.5546875" style="1" bestFit="1" customWidth="1"/>
    <col min="6212" max="6213" width="4.5546875" style="1" customWidth="1"/>
    <col min="6214" max="6215" width="4.5546875" style="1" bestFit="1" customWidth="1"/>
    <col min="6216" max="6216" width="2" style="1" customWidth="1"/>
    <col min="6217" max="6217" width="3" style="1" bestFit="1" customWidth="1"/>
    <col min="6218" max="6220" width="5.5546875" style="1" bestFit="1" customWidth="1"/>
    <col min="6221" max="6222" width="5.5546875" style="1" customWidth="1"/>
    <col min="6223" max="6223" width="5.5546875" style="1" bestFit="1" customWidth="1"/>
    <col min="6224" max="6224" width="2.33203125" style="1" customWidth="1"/>
    <col min="6225" max="6400" width="9.109375" style="1"/>
    <col min="6401" max="6401" width="7.88671875" style="1" customWidth="1"/>
    <col min="6402" max="6402" width="5.5546875" style="1" customWidth="1"/>
    <col min="6403" max="6403" width="6.109375" style="1" customWidth="1"/>
    <col min="6404" max="6404" width="11.109375" style="1" bestFit="1" customWidth="1"/>
    <col min="6405" max="6405" width="10" style="1" customWidth="1"/>
    <col min="6406" max="6406" width="11.109375" style="1" customWidth="1"/>
    <col min="6407" max="6407" width="9.109375" style="1"/>
    <col min="6408" max="6408" width="10" style="1" customWidth="1"/>
    <col min="6409" max="6409" width="11.109375" style="1" bestFit="1" customWidth="1"/>
    <col min="6410" max="6411" width="9.109375" style="1"/>
    <col min="6412" max="6412" width="7.33203125" style="1" customWidth="1"/>
    <col min="6413" max="6413" width="3" style="1" bestFit="1" customWidth="1"/>
    <col min="6414" max="6419" width="8.6640625" style="1" customWidth="1"/>
    <col min="6420" max="6420" width="9" style="1" bestFit="1" customWidth="1"/>
    <col min="6421" max="6421" width="5.5546875" style="1" customWidth="1"/>
    <col min="6422" max="6422" width="3" style="1" bestFit="1" customWidth="1"/>
    <col min="6423" max="6428" width="8.6640625" style="1" customWidth="1"/>
    <col min="6429" max="6429" width="6.5546875" style="1" bestFit="1" customWidth="1"/>
    <col min="6430" max="6430" width="6.33203125" style="1" customWidth="1"/>
    <col min="6431" max="6431" width="3" style="1" bestFit="1" customWidth="1"/>
    <col min="6432" max="6437" width="8.6640625" style="1" customWidth="1"/>
    <col min="6438" max="6439" width="5.5546875" style="1" bestFit="1" customWidth="1"/>
    <col min="6440" max="6440" width="3" style="1" bestFit="1" customWidth="1"/>
    <col min="6441" max="6446" width="8.6640625" style="1" customWidth="1"/>
    <col min="6447" max="6448" width="5.5546875" style="1" bestFit="1" customWidth="1"/>
    <col min="6449" max="6449" width="3" style="1" bestFit="1" customWidth="1"/>
    <col min="6450" max="6452" width="5.5546875" style="1" bestFit="1" customWidth="1"/>
    <col min="6453" max="6454" width="5.5546875" style="1" customWidth="1"/>
    <col min="6455" max="6455" width="5.5546875" style="1" bestFit="1" customWidth="1"/>
    <col min="6456" max="6456" width="2.44140625" style="1" customWidth="1"/>
    <col min="6457" max="6457" width="3" style="1" bestFit="1" customWidth="1"/>
    <col min="6458" max="6458" width="5.5546875" style="1" bestFit="1" customWidth="1"/>
    <col min="6459" max="6459" width="5.6640625" style="1" customWidth="1"/>
    <col min="6460" max="6460" width="5.5546875" style="1" bestFit="1" customWidth="1"/>
    <col min="6461" max="6462" width="5.5546875" style="1" customWidth="1"/>
    <col min="6463" max="6463" width="5.5546875" style="1" bestFit="1" customWidth="1"/>
    <col min="6464" max="6464" width="2.44140625" style="1" customWidth="1"/>
    <col min="6465" max="6465" width="3" style="1" bestFit="1" customWidth="1"/>
    <col min="6466" max="6467" width="4.5546875" style="1" bestFit="1" customWidth="1"/>
    <col min="6468" max="6469" width="4.5546875" style="1" customWidth="1"/>
    <col min="6470" max="6471" width="4.5546875" style="1" bestFit="1" customWidth="1"/>
    <col min="6472" max="6472" width="2" style="1" customWidth="1"/>
    <col min="6473" max="6473" width="3" style="1" bestFit="1" customWidth="1"/>
    <col min="6474" max="6476" width="5.5546875" style="1" bestFit="1" customWidth="1"/>
    <col min="6477" max="6478" width="5.5546875" style="1" customWidth="1"/>
    <col min="6479" max="6479" width="5.5546875" style="1" bestFit="1" customWidth="1"/>
    <col min="6480" max="6480" width="2.33203125" style="1" customWidth="1"/>
    <col min="6481" max="6656" width="9.109375" style="1"/>
    <col min="6657" max="6657" width="7.88671875" style="1" customWidth="1"/>
    <col min="6658" max="6658" width="5.5546875" style="1" customWidth="1"/>
    <col min="6659" max="6659" width="6.109375" style="1" customWidth="1"/>
    <col min="6660" max="6660" width="11.109375" style="1" bestFit="1" customWidth="1"/>
    <col min="6661" max="6661" width="10" style="1" customWidth="1"/>
    <col min="6662" max="6662" width="11.109375" style="1" customWidth="1"/>
    <col min="6663" max="6663" width="9.109375" style="1"/>
    <col min="6664" max="6664" width="10" style="1" customWidth="1"/>
    <col min="6665" max="6665" width="11.109375" style="1" bestFit="1" customWidth="1"/>
    <col min="6666" max="6667" width="9.109375" style="1"/>
    <col min="6668" max="6668" width="7.33203125" style="1" customWidth="1"/>
    <col min="6669" max="6669" width="3" style="1" bestFit="1" customWidth="1"/>
    <col min="6670" max="6675" width="8.6640625" style="1" customWidth="1"/>
    <col min="6676" max="6676" width="9" style="1" bestFit="1" customWidth="1"/>
    <col min="6677" max="6677" width="5.5546875" style="1" customWidth="1"/>
    <col min="6678" max="6678" width="3" style="1" bestFit="1" customWidth="1"/>
    <col min="6679" max="6684" width="8.6640625" style="1" customWidth="1"/>
    <col min="6685" max="6685" width="6.5546875" style="1" bestFit="1" customWidth="1"/>
    <col min="6686" max="6686" width="6.33203125" style="1" customWidth="1"/>
    <col min="6687" max="6687" width="3" style="1" bestFit="1" customWidth="1"/>
    <col min="6688" max="6693" width="8.6640625" style="1" customWidth="1"/>
    <col min="6694" max="6695" width="5.5546875" style="1" bestFit="1" customWidth="1"/>
    <col min="6696" max="6696" width="3" style="1" bestFit="1" customWidth="1"/>
    <col min="6697" max="6702" width="8.6640625" style="1" customWidth="1"/>
    <col min="6703" max="6704" width="5.5546875" style="1" bestFit="1" customWidth="1"/>
    <col min="6705" max="6705" width="3" style="1" bestFit="1" customWidth="1"/>
    <col min="6706" max="6708" width="5.5546875" style="1" bestFit="1" customWidth="1"/>
    <col min="6709" max="6710" width="5.5546875" style="1" customWidth="1"/>
    <col min="6711" max="6711" width="5.5546875" style="1" bestFit="1" customWidth="1"/>
    <col min="6712" max="6712" width="2.44140625" style="1" customWidth="1"/>
    <col min="6713" max="6713" width="3" style="1" bestFit="1" customWidth="1"/>
    <col min="6714" max="6714" width="5.5546875" style="1" bestFit="1" customWidth="1"/>
    <col min="6715" max="6715" width="5.6640625" style="1" customWidth="1"/>
    <col min="6716" max="6716" width="5.5546875" style="1" bestFit="1" customWidth="1"/>
    <col min="6717" max="6718" width="5.5546875" style="1" customWidth="1"/>
    <col min="6719" max="6719" width="5.5546875" style="1" bestFit="1" customWidth="1"/>
    <col min="6720" max="6720" width="2.44140625" style="1" customWidth="1"/>
    <col min="6721" max="6721" width="3" style="1" bestFit="1" customWidth="1"/>
    <col min="6722" max="6723" width="4.5546875" style="1" bestFit="1" customWidth="1"/>
    <col min="6724" max="6725" width="4.5546875" style="1" customWidth="1"/>
    <col min="6726" max="6727" width="4.5546875" style="1" bestFit="1" customWidth="1"/>
    <col min="6728" max="6728" width="2" style="1" customWidth="1"/>
    <col min="6729" max="6729" width="3" style="1" bestFit="1" customWidth="1"/>
    <col min="6730" max="6732" width="5.5546875" style="1" bestFit="1" customWidth="1"/>
    <col min="6733" max="6734" width="5.5546875" style="1" customWidth="1"/>
    <col min="6735" max="6735" width="5.5546875" style="1" bestFit="1" customWidth="1"/>
    <col min="6736" max="6736" width="2.33203125" style="1" customWidth="1"/>
    <col min="6737" max="6912" width="9.109375" style="1"/>
    <col min="6913" max="6913" width="7.88671875" style="1" customWidth="1"/>
    <col min="6914" max="6914" width="5.5546875" style="1" customWidth="1"/>
    <col min="6915" max="6915" width="6.109375" style="1" customWidth="1"/>
    <col min="6916" max="6916" width="11.109375" style="1" bestFit="1" customWidth="1"/>
    <col min="6917" max="6917" width="10" style="1" customWidth="1"/>
    <col min="6918" max="6918" width="11.109375" style="1" customWidth="1"/>
    <col min="6919" max="6919" width="9.109375" style="1"/>
    <col min="6920" max="6920" width="10" style="1" customWidth="1"/>
    <col min="6921" max="6921" width="11.109375" style="1" bestFit="1" customWidth="1"/>
    <col min="6922" max="6923" width="9.109375" style="1"/>
    <col min="6924" max="6924" width="7.33203125" style="1" customWidth="1"/>
    <col min="6925" max="6925" width="3" style="1" bestFit="1" customWidth="1"/>
    <col min="6926" max="6931" width="8.6640625" style="1" customWidth="1"/>
    <col min="6932" max="6932" width="9" style="1" bestFit="1" customWidth="1"/>
    <col min="6933" max="6933" width="5.5546875" style="1" customWidth="1"/>
    <col min="6934" max="6934" width="3" style="1" bestFit="1" customWidth="1"/>
    <col min="6935" max="6940" width="8.6640625" style="1" customWidth="1"/>
    <col min="6941" max="6941" width="6.5546875" style="1" bestFit="1" customWidth="1"/>
    <col min="6942" max="6942" width="6.33203125" style="1" customWidth="1"/>
    <col min="6943" max="6943" width="3" style="1" bestFit="1" customWidth="1"/>
    <col min="6944" max="6949" width="8.6640625" style="1" customWidth="1"/>
    <col min="6950" max="6951" width="5.5546875" style="1" bestFit="1" customWidth="1"/>
    <col min="6952" max="6952" width="3" style="1" bestFit="1" customWidth="1"/>
    <col min="6953" max="6958" width="8.6640625" style="1" customWidth="1"/>
    <col min="6959" max="6960" width="5.5546875" style="1" bestFit="1" customWidth="1"/>
    <col min="6961" max="6961" width="3" style="1" bestFit="1" customWidth="1"/>
    <col min="6962" max="6964" width="5.5546875" style="1" bestFit="1" customWidth="1"/>
    <col min="6965" max="6966" width="5.5546875" style="1" customWidth="1"/>
    <col min="6967" max="6967" width="5.5546875" style="1" bestFit="1" customWidth="1"/>
    <col min="6968" max="6968" width="2.44140625" style="1" customWidth="1"/>
    <col min="6969" max="6969" width="3" style="1" bestFit="1" customWidth="1"/>
    <col min="6970" max="6970" width="5.5546875" style="1" bestFit="1" customWidth="1"/>
    <col min="6971" max="6971" width="5.6640625" style="1" customWidth="1"/>
    <col min="6972" max="6972" width="5.5546875" style="1" bestFit="1" customWidth="1"/>
    <col min="6973" max="6974" width="5.5546875" style="1" customWidth="1"/>
    <col min="6975" max="6975" width="5.5546875" style="1" bestFit="1" customWidth="1"/>
    <col min="6976" max="6976" width="2.44140625" style="1" customWidth="1"/>
    <col min="6977" max="6977" width="3" style="1" bestFit="1" customWidth="1"/>
    <col min="6978" max="6979" width="4.5546875" style="1" bestFit="1" customWidth="1"/>
    <col min="6980" max="6981" width="4.5546875" style="1" customWidth="1"/>
    <col min="6982" max="6983" width="4.5546875" style="1" bestFit="1" customWidth="1"/>
    <col min="6984" max="6984" width="2" style="1" customWidth="1"/>
    <col min="6985" max="6985" width="3" style="1" bestFit="1" customWidth="1"/>
    <col min="6986" max="6988" width="5.5546875" style="1" bestFit="1" customWidth="1"/>
    <col min="6989" max="6990" width="5.5546875" style="1" customWidth="1"/>
    <col min="6991" max="6991" width="5.5546875" style="1" bestFit="1" customWidth="1"/>
    <col min="6992" max="6992" width="2.33203125" style="1" customWidth="1"/>
    <col min="6993" max="7168" width="9.109375" style="1"/>
    <col min="7169" max="7169" width="7.88671875" style="1" customWidth="1"/>
    <col min="7170" max="7170" width="5.5546875" style="1" customWidth="1"/>
    <col min="7171" max="7171" width="6.109375" style="1" customWidth="1"/>
    <col min="7172" max="7172" width="11.109375" style="1" bestFit="1" customWidth="1"/>
    <col min="7173" max="7173" width="10" style="1" customWidth="1"/>
    <col min="7174" max="7174" width="11.109375" style="1" customWidth="1"/>
    <col min="7175" max="7175" width="9.109375" style="1"/>
    <col min="7176" max="7176" width="10" style="1" customWidth="1"/>
    <col min="7177" max="7177" width="11.109375" style="1" bestFit="1" customWidth="1"/>
    <col min="7178" max="7179" width="9.109375" style="1"/>
    <col min="7180" max="7180" width="7.33203125" style="1" customWidth="1"/>
    <col min="7181" max="7181" width="3" style="1" bestFit="1" customWidth="1"/>
    <col min="7182" max="7187" width="8.6640625" style="1" customWidth="1"/>
    <col min="7188" max="7188" width="9" style="1" bestFit="1" customWidth="1"/>
    <col min="7189" max="7189" width="5.5546875" style="1" customWidth="1"/>
    <col min="7190" max="7190" width="3" style="1" bestFit="1" customWidth="1"/>
    <col min="7191" max="7196" width="8.6640625" style="1" customWidth="1"/>
    <col min="7197" max="7197" width="6.5546875" style="1" bestFit="1" customWidth="1"/>
    <col min="7198" max="7198" width="6.33203125" style="1" customWidth="1"/>
    <col min="7199" max="7199" width="3" style="1" bestFit="1" customWidth="1"/>
    <col min="7200" max="7205" width="8.6640625" style="1" customWidth="1"/>
    <col min="7206" max="7207" width="5.5546875" style="1" bestFit="1" customWidth="1"/>
    <col min="7208" max="7208" width="3" style="1" bestFit="1" customWidth="1"/>
    <col min="7209" max="7214" width="8.6640625" style="1" customWidth="1"/>
    <col min="7215" max="7216" width="5.5546875" style="1" bestFit="1" customWidth="1"/>
    <col min="7217" max="7217" width="3" style="1" bestFit="1" customWidth="1"/>
    <col min="7218" max="7220" width="5.5546875" style="1" bestFit="1" customWidth="1"/>
    <col min="7221" max="7222" width="5.5546875" style="1" customWidth="1"/>
    <col min="7223" max="7223" width="5.5546875" style="1" bestFit="1" customWidth="1"/>
    <col min="7224" max="7224" width="2.44140625" style="1" customWidth="1"/>
    <col min="7225" max="7225" width="3" style="1" bestFit="1" customWidth="1"/>
    <col min="7226" max="7226" width="5.5546875" style="1" bestFit="1" customWidth="1"/>
    <col min="7227" max="7227" width="5.6640625" style="1" customWidth="1"/>
    <col min="7228" max="7228" width="5.5546875" style="1" bestFit="1" customWidth="1"/>
    <col min="7229" max="7230" width="5.5546875" style="1" customWidth="1"/>
    <col min="7231" max="7231" width="5.5546875" style="1" bestFit="1" customWidth="1"/>
    <col min="7232" max="7232" width="2.44140625" style="1" customWidth="1"/>
    <col min="7233" max="7233" width="3" style="1" bestFit="1" customWidth="1"/>
    <col min="7234" max="7235" width="4.5546875" style="1" bestFit="1" customWidth="1"/>
    <col min="7236" max="7237" width="4.5546875" style="1" customWidth="1"/>
    <col min="7238" max="7239" width="4.5546875" style="1" bestFit="1" customWidth="1"/>
    <col min="7240" max="7240" width="2" style="1" customWidth="1"/>
    <col min="7241" max="7241" width="3" style="1" bestFit="1" customWidth="1"/>
    <col min="7242" max="7244" width="5.5546875" style="1" bestFit="1" customWidth="1"/>
    <col min="7245" max="7246" width="5.5546875" style="1" customWidth="1"/>
    <col min="7247" max="7247" width="5.5546875" style="1" bestFit="1" customWidth="1"/>
    <col min="7248" max="7248" width="2.33203125" style="1" customWidth="1"/>
    <col min="7249" max="7424" width="9.109375" style="1"/>
    <col min="7425" max="7425" width="7.88671875" style="1" customWidth="1"/>
    <col min="7426" max="7426" width="5.5546875" style="1" customWidth="1"/>
    <col min="7427" max="7427" width="6.109375" style="1" customWidth="1"/>
    <col min="7428" max="7428" width="11.109375" style="1" bestFit="1" customWidth="1"/>
    <col min="7429" max="7429" width="10" style="1" customWidth="1"/>
    <col min="7430" max="7430" width="11.109375" style="1" customWidth="1"/>
    <col min="7431" max="7431" width="9.109375" style="1"/>
    <col min="7432" max="7432" width="10" style="1" customWidth="1"/>
    <col min="7433" max="7433" width="11.109375" style="1" bestFit="1" customWidth="1"/>
    <col min="7434" max="7435" width="9.109375" style="1"/>
    <col min="7436" max="7436" width="7.33203125" style="1" customWidth="1"/>
    <col min="7437" max="7437" width="3" style="1" bestFit="1" customWidth="1"/>
    <col min="7438" max="7443" width="8.6640625" style="1" customWidth="1"/>
    <col min="7444" max="7444" width="9" style="1" bestFit="1" customWidth="1"/>
    <col min="7445" max="7445" width="5.5546875" style="1" customWidth="1"/>
    <col min="7446" max="7446" width="3" style="1" bestFit="1" customWidth="1"/>
    <col min="7447" max="7452" width="8.6640625" style="1" customWidth="1"/>
    <col min="7453" max="7453" width="6.5546875" style="1" bestFit="1" customWidth="1"/>
    <col min="7454" max="7454" width="6.33203125" style="1" customWidth="1"/>
    <col min="7455" max="7455" width="3" style="1" bestFit="1" customWidth="1"/>
    <col min="7456" max="7461" width="8.6640625" style="1" customWidth="1"/>
    <col min="7462" max="7463" width="5.5546875" style="1" bestFit="1" customWidth="1"/>
    <col min="7464" max="7464" width="3" style="1" bestFit="1" customWidth="1"/>
    <col min="7465" max="7470" width="8.6640625" style="1" customWidth="1"/>
    <col min="7471" max="7472" width="5.5546875" style="1" bestFit="1" customWidth="1"/>
    <col min="7473" max="7473" width="3" style="1" bestFit="1" customWidth="1"/>
    <col min="7474" max="7476" width="5.5546875" style="1" bestFit="1" customWidth="1"/>
    <col min="7477" max="7478" width="5.5546875" style="1" customWidth="1"/>
    <col min="7479" max="7479" width="5.5546875" style="1" bestFit="1" customWidth="1"/>
    <col min="7480" max="7480" width="2.44140625" style="1" customWidth="1"/>
    <col min="7481" max="7481" width="3" style="1" bestFit="1" customWidth="1"/>
    <col min="7482" max="7482" width="5.5546875" style="1" bestFit="1" customWidth="1"/>
    <col min="7483" max="7483" width="5.6640625" style="1" customWidth="1"/>
    <col min="7484" max="7484" width="5.5546875" style="1" bestFit="1" customWidth="1"/>
    <col min="7485" max="7486" width="5.5546875" style="1" customWidth="1"/>
    <col min="7487" max="7487" width="5.5546875" style="1" bestFit="1" customWidth="1"/>
    <col min="7488" max="7488" width="2.44140625" style="1" customWidth="1"/>
    <col min="7489" max="7489" width="3" style="1" bestFit="1" customWidth="1"/>
    <col min="7490" max="7491" width="4.5546875" style="1" bestFit="1" customWidth="1"/>
    <col min="7492" max="7493" width="4.5546875" style="1" customWidth="1"/>
    <col min="7494" max="7495" width="4.5546875" style="1" bestFit="1" customWidth="1"/>
    <col min="7496" max="7496" width="2" style="1" customWidth="1"/>
    <col min="7497" max="7497" width="3" style="1" bestFit="1" customWidth="1"/>
    <col min="7498" max="7500" width="5.5546875" style="1" bestFit="1" customWidth="1"/>
    <col min="7501" max="7502" width="5.5546875" style="1" customWidth="1"/>
    <col min="7503" max="7503" width="5.5546875" style="1" bestFit="1" customWidth="1"/>
    <col min="7504" max="7504" width="2.33203125" style="1" customWidth="1"/>
    <col min="7505" max="7680" width="9.109375" style="1"/>
    <col min="7681" max="7681" width="7.88671875" style="1" customWidth="1"/>
    <col min="7682" max="7682" width="5.5546875" style="1" customWidth="1"/>
    <col min="7683" max="7683" width="6.109375" style="1" customWidth="1"/>
    <col min="7684" max="7684" width="11.109375" style="1" bestFit="1" customWidth="1"/>
    <col min="7685" max="7685" width="10" style="1" customWidth="1"/>
    <col min="7686" max="7686" width="11.109375" style="1" customWidth="1"/>
    <col min="7687" max="7687" width="9.109375" style="1"/>
    <col min="7688" max="7688" width="10" style="1" customWidth="1"/>
    <col min="7689" max="7689" width="11.109375" style="1" bestFit="1" customWidth="1"/>
    <col min="7690" max="7691" width="9.109375" style="1"/>
    <col min="7692" max="7692" width="7.33203125" style="1" customWidth="1"/>
    <col min="7693" max="7693" width="3" style="1" bestFit="1" customWidth="1"/>
    <col min="7694" max="7699" width="8.6640625" style="1" customWidth="1"/>
    <col min="7700" max="7700" width="9" style="1" bestFit="1" customWidth="1"/>
    <col min="7701" max="7701" width="5.5546875" style="1" customWidth="1"/>
    <col min="7702" max="7702" width="3" style="1" bestFit="1" customWidth="1"/>
    <col min="7703" max="7708" width="8.6640625" style="1" customWidth="1"/>
    <col min="7709" max="7709" width="6.5546875" style="1" bestFit="1" customWidth="1"/>
    <col min="7710" max="7710" width="6.33203125" style="1" customWidth="1"/>
    <col min="7711" max="7711" width="3" style="1" bestFit="1" customWidth="1"/>
    <col min="7712" max="7717" width="8.6640625" style="1" customWidth="1"/>
    <col min="7718" max="7719" width="5.5546875" style="1" bestFit="1" customWidth="1"/>
    <col min="7720" max="7720" width="3" style="1" bestFit="1" customWidth="1"/>
    <col min="7721" max="7726" width="8.6640625" style="1" customWidth="1"/>
    <col min="7727" max="7728" width="5.5546875" style="1" bestFit="1" customWidth="1"/>
    <col min="7729" max="7729" width="3" style="1" bestFit="1" customWidth="1"/>
    <col min="7730" max="7732" width="5.5546875" style="1" bestFit="1" customWidth="1"/>
    <col min="7733" max="7734" width="5.5546875" style="1" customWidth="1"/>
    <col min="7735" max="7735" width="5.5546875" style="1" bestFit="1" customWidth="1"/>
    <col min="7736" max="7736" width="2.44140625" style="1" customWidth="1"/>
    <col min="7737" max="7737" width="3" style="1" bestFit="1" customWidth="1"/>
    <col min="7738" max="7738" width="5.5546875" style="1" bestFit="1" customWidth="1"/>
    <col min="7739" max="7739" width="5.6640625" style="1" customWidth="1"/>
    <col min="7740" max="7740" width="5.5546875" style="1" bestFit="1" customWidth="1"/>
    <col min="7741" max="7742" width="5.5546875" style="1" customWidth="1"/>
    <col min="7743" max="7743" width="5.5546875" style="1" bestFit="1" customWidth="1"/>
    <col min="7744" max="7744" width="2.44140625" style="1" customWidth="1"/>
    <col min="7745" max="7745" width="3" style="1" bestFit="1" customWidth="1"/>
    <col min="7746" max="7747" width="4.5546875" style="1" bestFit="1" customWidth="1"/>
    <col min="7748" max="7749" width="4.5546875" style="1" customWidth="1"/>
    <col min="7750" max="7751" width="4.5546875" style="1" bestFit="1" customWidth="1"/>
    <col min="7752" max="7752" width="2" style="1" customWidth="1"/>
    <col min="7753" max="7753" width="3" style="1" bestFit="1" customWidth="1"/>
    <col min="7754" max="7756" width="5.5546875" style="1" bestFit="1" customWidth="1"/>
    <col min="7757" max="7758" width="5.5546875" style="1" customWidth="1"/>
    <col min="7759" max="7759" width="5.5546875" style="1" bestFit="1" customWidth="1"/>
    <col min="7760" max="7760" width="2.33203125" style="1" customWidth="1"/>
    <col min="7761" max="7936" width="9.109375" style="1"/>
    <col min="7937" max="7937" width="7.88671875" style="1" customWidth="1"/>
    <col min="7938" max="7938" width="5.5546875" style="1" customWidth="1"/>
    <col min="7939" max="7939" width="6.109375" style="1" customWidth="1"/>
    <col min="7940" max="7940" width="11.109375" style="1" bestFit="1" customWidth="1"/>
    <col min="7941" max="7941" width="10" style="1" customWidth="1"/>
    <col min="7942" max="7942" width="11.109375" style="1" customWidth="1"/>
    <col min="7943" max="7943" width="9.109375" style="1"/>
    <col min="7944" max="7944" width="10" style="1" customWidth="1"/>
    <col min="7945" max="7945" width="11.109375" style="1" bestFit="1" customWidth="1"/>
    <col min="7946" max="7947" width="9.109375" style="1"/>
    <col min="7948" max="7948" width="7.33203125" style="1" customWidth="1"/>
    <col min="7949" max="7949" width="3" style="1" bestFit="1" customWidth="1"/>
    <col min="7950" max="7955" width="8.6640625" style="1" customWidth="1"/>
    <col min="7956" max="7956" width="9" style="1" bestFit="1" customWidth="1"/>
    <col min="7957" max="7957" width="5.5546875" style="1" customWidth="1"/>
    <col min="7958" max="7958" width="3" style="1" bestFit="1" customWidth="1"/>
    <col min="7959" max="7964" width="8.6640625" style="1" customWidth="1"/>
    <col min="7965" max="7965" width="6.5546875" style="1" bestFit="1" customWidth="1"/>
    <col min="7966" max="7966" width="6.33203125" style="1" customWidth="1"/>
    <col min="7967" max="7967" width="3" style="1" bestFit="1" customWidth="1"/>
    <col min="7968" max="7973" width="8.6640625" style="1" customWidth="1"/>
    <col min="7974" max="7975" width="5.5546875" style="1" bestFit="1" customWidth="1"/>
    <col min="7976" max="7976" width="3" style="1" bestFit="1" customWidth="1"/>
    <col min="7977" max="7982" width="8.6640625" style="1" customWidth="1"/>
    <col min="7983" max="7984" width="5.5546875" style="1" bestFit="1" customWidth="1"/>
    <col min="7985" max="7985" width="3" style="1" bestFit="1" customWidth="1"/>
    <col min="7986" max="7988" width="5.5546875" style="1" bestFit="1" customWidth="1"/>
    <col min="7989" max="7990" width="5.5546875" style="1" customWidth="1"/>
    <col min="7991" max="7991" width="5.5546875" style="1" bestFit="1" customWidth="1"/>
    <col min="7992" max="7992" width="2.44140625" style="1" customWidth="1"/>
    <col min="7993" max="7993" width="3" style="1" bestFit="1" customWidth="1"/>
    <col min="7994" max="7994" width="5.5546875" style="1" bestFit="1" customWidth="1"/>
    <col min="7995" max="7995" width="5.6640625" style="1" customWidth="1"/>
    <col min="7996" max="7996" width="5.5546875" style="1" bestFit="1" customWidth="1"/>
    <col min="7997" max="7998" width="5.5546875" style="1" customWidth="1"/>
    <col min="7999" max="7999" width="5.5546875" style="1" bestFit="1" customWidth="1"/>
    <col min="8000" max="8000" width="2.44140625" style="1" customWidth="1"/>
    <col min="8001" max="8001" width="3" style="1" bestFit="1" customWidth="1"/>
    <col min="8002" max="8003" width="4.5546875" style="1" bestFit="1" customWidth="1"/>
    <col min="8004" max="8005" width="4.5546875" style="1" customWidth="1"/>
    <col min="8006" max="8007" width="4.5546875" style="1" bestFit="1" customWidth="1"/>
    <col min="8008" max="8008" width="2" style="1" customWidth="1"/>
    <col min="8009" max="8009" width="3" style="1" bestFit="1" customWidth="1"/>
    <col min="8010" max="8012" width="5.5546875" style="1" bestFit="1" customWidth="1"/>
    <col min="8013" max="8014" width="5.5546875" style="1" customWidth="1"/>
    <col min="8015" max="8015" width="5.5546875" style="1" bestFit="1" customWidth="1"/>
    <col min="8016" max="8016" width="2.33203125" style="1" customWidth="1"/>
    <col min="8017" max="8192" width="9.109375" style="1"/>
    <col min="8193" max="8193" width="7.88671875" style="1" customWidth="1"/>
    <col min="8194" max="8194" width="5.5546875" style="1" customWidth="1"/>
    <col min="8195" max="8195" width="6.109375" style="1" customWidth="1"/>
    <col min="8196" max="8196" width="11.109375" style="1" bestFit="1" customWidth="1"/>
    <col min="8197" max="8197" width="10" style="1" customWidth="1"/>
    <col min="8198" max="8198" width="11.109375" style="1" customWidth="1"/>
    <col min="8199" max="8199" width="9.109375" style="1"/>
    <col min="8200" max="8200" width="10" style="1" customWidth="1"/>
    <col min="8201" max="8201" width="11.109375" style="1" bestFit="1" customWidth="1"/>
    <col min="8202" max="8203" width="9.109375" style="1"/>
    <col min="8204" max="8204" width="7.33203125" style="1" customWidth="1"/>
    <col min="8205" max="8205" width="3" style="1" bestFit="1" customWidth="1"/>
    <col min="8206" max="8211" width="8.6640625" style="1" customWidth="1"/>
    <col min="8212" max="8212" width="9" style="1" bestFit="1" customWidth="1"/>
    <col min="8213" max="8213" width="5.5546875" style="1" customWidth="1"/>
    <col min="8214" max="8214" width="3" style="1" bestFit="1" customWidth="1"/>
    <col min="8215" max="8220" width="8.6640625" style="1" customWidth="1"/>
    <col min="8221" max="8221" width="6.5546875" style="1" bestFit="1" customWidth="1"/>
    <col min="8222" max="8222" width="6.33203125" style="1" customWidth="1"/>
    <col min="8223" max="8223" width="3" style="1" bestFit="1" customWidth="1"/>
    <col min="8224" max="8229" width="8.6640625" style="1" customWidth="1"/>
    <col min="8230" max="8231" width="5.5546875" style="1" bestFit="1" customWidth="1"/>
    <col min="8232" max="8232" width="3" style="1" bestFit="1" customWidth="1"/>
    <col min="8233" max="8238" width="8.6640625" style="1" customWidth="1"/>
    <col min="8239" max="8240" width="5.5546875" style="1" bestFit="1" customWidth="1"/>
    <col min="8241" max="8241" width="3" style="1" bestFit="1" customWidth="1"/>
    <col min="8242" max="8244" width="5.5546875" style="1" bestFit="1" customWidth="1"/>
    <col min="8245" max="8246" width="5.5546875" style="1" customWidth="1"/>
    <col min="8247" max="8247" width="5.5546875" style="1" bestFit="1" customWidth="1"/>
    <col min="8248" max="8248" width="2.44140625" style="1" customWidth="1"/>
    <col min="8249" max="8249" width="3" style="1" bestFit="1" customWidth="1"/>
    <col min="8250" max="8250" width="5.5546875" style="1" bestFit="1" customWidth="1"/>
    <col min="8251" max="8251" width="5.6640625" style="1" customWidth="1"/>
    <col min="8252" max="8252" width="5.5546875" style="1" bestFit="1" customWidth="1"/>
    <col min="8253" max="8254" width="5.5546875" style="1" customWidth="1"/>
    <col min="8255" max="8255" width="5.5546875" style="1" bestFit="1" customWidth="1"/>
    <col min="8256" max="8256" width="2.44140625" style="1" customWidth="1"/>
    <col min="8257" max="8257" width="3" style="1" bestFit="1" customWidth="1"/>
    <col min="8258" max="8259" width="4.5546875" style="1" bestFit="1" customWidth="1"/>
    <col min="8260" max="8261" width="4.5546875" style="1" customWidth="1"/>
    <col min="8262" max="8263" width="4.5546875" style="1" bestFit="1" customWidth="1"/>
    <col min="8264" max="8264" width="2" style="1" customWidth="1"/>
    <col min="8265" max="8265" width="3" style="1" bestFit="1" customWidth="1"/>
    <col min="8266" max="8268" width="5.5546875" style="1" bestFit="1" customWidth="1"/>
    <col min="8269" max="8270" width="5.5546875" style="1" customWidth="1"/>
    <col min="8271" max="8271" width="5.5546875" style="1" bestFit="1" customWidth="1"/>
    <col min="8272" max="8272" width="2.33203125" style="1" customWidth="1"/>
    <col min="8273" max="8448" width="9.109375" style="1"/>
    <col min="8449" max="8449" width="7.88671875" style="1" customWidth="1"/>
    <col min="8450" max="8450" width="5.5546875" style="1" customWidth="1"/>
    <col min="8451" max="8451" width="6.109375" style="1" customWidth="1"/>
    <col min="8452" max="8452" width="11.109375" style="1" bestFit="1" customWidth="1"/>
    <col min="8453" max="8453" width="10" style="1" customWidth="1"/>
    <col min="8454" max="8454" width="11.109375" style="1" customWidth="1"/>
    <col min="8455" max="8455" width="9.109375" style="1"/>
    <col min="8456" max="8456" width="10" style="1" customWidth="1"/>
    <col min="8457" max="8457" width="11.109375" style="1" bestFit="1" customWidth="1"/>
    <col min="8458" max="8459" width="9.109375" style="1"/>
    <col min="8460" max="8460" width="7.33203125" style="1" customWidth="1"/>
    <col min="8461" max="8461" width="3" style="1" bestFit="1" customWidth="1"/>
    <col min="8462" max="8467" width="8.6640625" style="1" customWidth="1"/>
    <col min="8468" max="8468" width="9" style="1" bestFit="1" customWidth="1"/>
    <col min="8469" max="8469" width="5.5546875" style="1" customWidth="1"/>
    <col min="8470" max="8470" width="3" style="1" bestFit="1" customWidth="1"/>
    <col min="8471" max="8476" width="8.6640625" style="1" customWidth="1"/>
    <col min="8477" max="8477" width="6.5546875" style="1" bestFit="1" customWidth="1"/>
    <col min="8478" max="8478" width="6.33203125" style="1" customWidth="1"/>
    <col min="8479" max="8479" width="3" style="1" bestFit="1" customWidth="1"/>
    <col min="8480" max="8485" width="8.6640625" style="1" customWidth="1"/>
    <col min="8486" max="8487" width="5.5546875" style="1" bestFit="1" customWidth="1"/>
    <col min="8488" max="8488" width="3" style="1" bestFit="1" customWidth="1"/>
    <col min="8489" max="8494" width="8.6640625" style="1" customWidth="1"/>
    <col min="8495" max="8496" width="5.5546875" style="1" bestFit="1" customWidth="1"/>
    <col min="8497" max="8497" width="3" style="1" bestFit="1" customWidth="1"/>
    <col min="8498" max="8500" width="5.5546875" style="1" bestFit="1" customWidth="1"/>
    <col min="8501" max="8502" width="5.5546875" style="1" customWidth="1"/>
    <col min="8503" max="8503" width="5.5546875" style="1" bestFit="1" customWidth="1"/>
    <col min="8504" max="8504" width="2.44140625" style="1" customWidth="1"/>
    <col min="8505" max="8505" width="3" style="1" bestFit="1" customWidth="1"/>
    <col min="8506" max="8506" width="5.5546875" style="1" bestFit="1" customWidth="1"/>
    <col min="8507" max="8507" width="5.6640625" style="1" customWidth="1"/>
    <col min="8508" max="8508" width="5.5546875" style="1" bestFit="1" customWidth="1"/>
    <col min="8509" max="8510" width="5.5546875" style="1" customWidth="1"/>
    <col min="8511" max="8511" width="5.5546875" style="1" bestFit="1" customWidth="1"/>
    <col min="8512" max="8512" width="2.44140625" style="1" customWidth="1"/>
    <col min="8513" max="8513" width="3" style="1" bestFit="1" customWidth="1"/>
    <col min="8514" max="8515" width="4.5546875" style="1" bestFit="1" customWidth="1"/>
    <col min="8516" max="8517" width="4.5546875" style="1" customWidth="1"/>
    <col min="8518" max="8519" width="4.5546875" style="1" bestFit="1" customWidth="1"/>
    <col min="8520" max="8520" width="2" style="1" customWidth="1"/>
    <col min="8521" max="8521" width="3" style="1" bestFit="1" customWidth="1"/>
    <col min="8522" max="8524" width="5.5546875" style="1" bestFit="1" customWidth="1"/>
    <col min="8525" max="8526" width="5.5546875" style="1" customWidth="1"/>
    <col min="8527" max="8527" width="5.5546875" style="1" bestFit="1" customWidth="1"/>
    <col min="8528" max="8528" width="2.33203125" style="1" customWidth="1"/>
    <col min="8529" max="8704" width="9.109375" style="1"/>
    <col min="8705" max="8705" width="7.88671875" style="1" customWidth="1"/>
    <col min="8706" max="8706" width="5.5546875" style="1" customWidth="1"/>
    <col min="8707" max="8707" width="6.109375" style="1" customWidth="1"/>
    <col min="8708" max="8708" width="11.109375" style="1" bestFit="1" customWidth="1"/>
    <col min="8709" max="8709" width="10" style="1" customWidth="1"/>
    <col min="8710" max="8710" width="11.109375" style="1" customWidth="1"/>
    <col min="8711" max="8711" width="9.109375" style="1"/>
    <col min="8712" max="8712" width="10" style="1" customWidth="1"/>
    <col min="8713" max="8713" width="11.109375" style="1" bestFit="1" customWidth="1"/>
    <col min="8714" max="8715" width="9.109375" style="1"/>
    <col min="8716" max="8716" width="7.33203125" style="1" customWidth="1"/>
    <col min="8717" max="8717" width="3" style="1" bestFit="1" customWidth="1"/>
    <col min="8718" max="8723" width="8.6640625" style="1" customWidth="1"/>
    <col min="8724" max="8724" width="9" style="1" bestFit="1" customWidth="1"/>
    <col min="8725" max="8725" width="5.5546875" style="1" customWidth="1"/>
    <col min="8726" max="8726" width="3" style="1" bestFit="1" customWidth="1"/>
    <col min="8727" max="8732" width="8.6640625" style="1" customWidth="1"/>
    <col min="8733" max="8733" width="6.5546875" style="1" bestFit="1" customWidth="1"/>
    <col min="8734" max="8734" width="6.33203125" style="1" customWidth="1"/>
    <col min="8735" max="8735" width="3" style="1" bestFit="1" customWidth="1"/>
    <col min="8736" max="8741" width="8.6640625" style="1" customWidth="1"/>
    <col min="8742" max="8743" width="5.5546875" style="1" bestFit="1" customWidth="1"/>
    <col min="8744" max="8744" width="3" style="1" bestFit="1" customWidth="1"/>
    <col min="8745" max="8750" width="8.6640625" style="1" customWidth="1"/>
    <col min="8751" max="8752" width="5.5546875" style="1" bestFit="1" customWidth="1"/>
    <col min="8753" max="8753" width="3" style="1" bestFit="1" customWidth="1"/>
    <col min="8754" max="8756" width="5.5546875" style="1" bestFit="1" customWidth="1"/>
    <col min="8757" max="8758" width="5.5546875" style="1" customWidth="1"/>
    <col min="8759" max="8759" width="5.5546875" style="1" bestFit="1" customWidth="1"/>
    <col min="8760" max="8760" width="2.44140625" style="1" customWidth="1"/>
    <col min="8761" max="8761" width="3" style="1" bestFit="1" customWidth="1"/>
    <col min="8762" max="8762" width="5.5546875" style="1" bestFit="1" customWidth="1"/>
    <col min="8763" max="8763" width="5.6640625" style="1" customWidth="1"/>
    <col min="8764" max="8764" width="5.5546875" style="1" bestFit="1" customWidth="1"/>
    <col min="8765" max="8766" width="5.5546875" style="1" customWidth="1"/>
    <col min="8767" max="8767" width="5.5546875" style="1" bestFit="1" customWidth="1"/>
    <col min="8768" max="8768" width="2.44140625" style="1" customWidth="1"/>
    <col min="8769" max="8769" width="3" style="1" bestFit="1" customWidth="1"/>
    <col min="8770" max="8771" width="4.5546875" style="1" bestFit="1" customWidth="1"/>
    <col min="8772" max="8773" width="4.5546875" style="1" customWidth="1"/>
    <col min="8774" max="8775" width="4.5546875" style="1" bestFit="1" customWidth="1"/>
    <col min="8776" max="8776" width="2" style="1" customWidth="1"/>
    <col min="8777" max="8777" width="3" style="1" bestFit="1" customWidth="1"/>
    <col min="8778" max="8780" width="5.5546875" style="1" bestFit="1" customWidth="1"/>
    <col min="8781" max="8782" width="5.5546875" style="1" customWidth="1"/>
    <col min="8783" max="8783" width="5.5546875" style="1" bestFit="1" customWidth="1"/>
    <col min="8784" max="8784" width="2.33203125" style="1" customWidth="1"/>
    <col min="8785" max="8960" width="9.109375" style="1"/>
    <col min="8961" max="8961" width="7.88671875" style="1" customWidth="1"/>
    <col min="8962" max="8962" width="5.5546875" style="1" customWidth="1"/>
    <col min="8963" max="8963" width="6.109375" style="1" customWidth="1"/>
    <col min="8964" max="8964" width="11.109375" style="1" bestFit="1" customWidth="1"/>
    <col min="8965" max="8965" width="10" style="1" customWidth="1"/>
    <col min="8966" max="8966" width="11.109375" style="1" customWidth="1"/>
    <col min="8967" max="8967" width="9.109375" style="1"/>
    <col min="8968" max="8968" width="10" style="1" customWidth="1"/>
    <col min="8969" max="8969" width="11.109375" style="1" bestFit="1" customWidth="1"/>
    <col min="8970" max="8971" width="9.109375" style="1"/>
    <col min="8972" max="8972" width="7.33203125" style="1" customWidth="1"/>
    <col min="8973" max="8973" width="3" style="1" bestFit="1" customWidth="1"/>
    <col min="8974" max="8979" width="8.6640625" style="1" customWidth="1"/>
    <col min="8980" max="8980" width="9" style="1" bestFit="1" customWidth="1"/>
    <col min="8981" max="8981" width="5.5546875" style="1" customWidth="1"/>
    <col min="8982" max="8982" width="3" style="1" bestFit="1" customWidth="1"/>
    <col min="8983" max="8988" width="8.6640625" style="1" customWidth="1"/>
    <col min="8989" max="8989" width="6.5546875" style="1" bestFit="1" customWidth="1"/>
    <col min="8990" max="8990" width="6.33203125" style="1" customWidth="1"/>
    <col min="8991" max="8991" width="3" style="1" bestFit="1" customWidth="1"/>
    <col min="8992" max="8997" width="8.6640625" style="1" customWidth="1"/>
    <col min="8998" max="8999" width="5.5546875" style="1" bestFit="1" customWidth="1"/>
    <col min="9000" max="9000" width="3" style="1" bestFit="1" customWidth="1"/>
    <col min="9001" max="9006" width="8.6640625" style="1" customWidth="1"/>
    <col min="9007" max="9008" width="5.5546875" style="1" bestFit="1" customWidth="1"/>
    <col min="9009" max="9009" width="3" style="1" bestFit="1" customWidth="1"/>
    <col min="9010" max="9012" width="5.5546875" style="1" bestFit="1" customWidth="1"/>
    <col min="9013" max="9014" width="5.5546875" style="1" customWidth="1"/>
    <col min="9015" max="9015" width="5.5546875" style="1" bestFit="1" customWidth="1"/>
    <col min="9016" max="9016" width="2.44140625" style="1" customWidth="1"/>
    <col min="9017" max="9017" width="3" style="1" bestFit="1" customWidth="1"/>
    <col min="9018" max="9018" width="5.5546875" style="1" bestFit="1" customWidth="1"/>
    <col min="9019" max="9019" width="5.6640625" style="1" customWidth="1"/>
    <col min="9020" max="9020" width="5.5546875" style="1" bestFit="1" customWidth="1"/>
    <col min="9021" max="9022" width="5.5546875" style="1" customWidth="1"/>
    <col min="9023" max="9023" width="5.5546875" style="1" bestFit="1" customWidth="1"/>
    <col min="9024" max="9024" width="2.44140625" style="1" customWidth="1"/>
    <col min="9025" max="9025" width="3" style="1" bestFit="1" customWidth="1"/>
    <col min="9026" max="9027" width="4.5546875" style="1" bestFit="1" customWidth="1"/>
    <col min="9028" max="9029" width="4.5546875" style="1" customWidth="1"/>
    <col min="9030" max="9031" width="4.5546875" style="1" bestFit="1" customWidth="1"/>
    <col min="9032" max="9032" width="2" style="1" customWidth="1"/>
    <col min="9033" max="9033" width="3" style="1" bestFit="1" customWidth="1"/>
    <col min="9034" max="9036" width="5.5546875" style="1" bestFit="1" customWidth="1"/>
    <col min="9037" max="9038" width="5.5546875" style="1" customWidth="1"/>
    <col min="9039" max="9039" width="5.5546875" style="1" bestFit="1" customWidth="1"/>
    <col min="9040" max="9040" width="2.33203125" style="1" customWidth="1"/>
    <col min="9041" max="9216" width="9.109375" style="1"/>
    <col min="9217" max="9217" width="7.88671875" style="1" customWidth="1"/>
    <col min="9218" max="9218" width="5.5546875" style="1" customWidth="1"/>
    <col min="9219" max="9219" width="6.109375" style="1" customWidth="1"/>
    <col min="9220" max="9220" width="11.109375" style="1" bestFit="1" customWidth="1"/>
    <col min="9221" max="9221" width="10" style="1" customWidth="1"/>
    <col min="9222" max="9222" width="11.109375" style="1" customWidth="1"/>
    <col min="9223" max="9223" width="9.109375" style="1"/>
    <col min="9224" max="9224" width="10" style="1" customWidth="1"/>
    <col min="9225" max="9225" width="11.109375" style="1" bestFit="1" customWidth="1"/>
    <col min="9226" max="9227" width="9.109375" style="1"/>
    <col min="9228" max="9228" width="7.33203125" style="1" customWidth="1"/>
    <col min="9229" max="9229" width="3" style="1" bestFit="1" customWidth="1"/>
    <col min="9230" max="9235" width="8.6640625" style="1" customWidth="1"/>
    <col min="9236" max="9236" width="9" style="1" bestFit="1" customWidth="1"/>
    <col min="9237" max="9237" width="5.5546875" style="1" customWidth="1"/>
    <col min="9238" max="9238" width="3" style="1" bestFit="1" customWidth="1"/>
    <col min="9239" max="9244" width="8.6640625" style="1" customWidth="1"/>
    <col min="9245" max="9245" width="6.5546875" style="1" bestFit="1" customWidth="1"/>
    <col min="9246" max="9246" width="6.33203125" style="1" customWidth="1"/>
    <col min="9247" max="9247" width="3" style="1" bestFit="1" customWidth="1"/>
    <col min="9248" max="9253" width="8.6640625" style="1" customWidth="1"/>
    <col min="9254" max="9255" width="5.5546875" style="1" bestFit="1" customWidth="1"/>
    <col min="9256" max="9256" width="3" style="1" bestFit="1" customWidth="1"/>
    <col min="9257" max="9262" width="8.6640625" style="1" customWidth="1"/>
    <col min="9263" max="9264" width="5.5546875" style="1" bestFit="1" customWidth="1"/>
    <col min="9265" max="9265" width="3" style="1" bestFit="1" customWidth="1"/>
    <col min="9266" max="9268" width="5.5546875" style="1" bestFit="1" customWidth="1"/>
    <col min="9269" max="9270" width="5.5546875" style="1" customWidth="1"/>
    <col min="9271" max="9271" width="5.5546875" style="1" bestFit="1" customWidth="1"/>
    <col min="9272" max="9272" width="2.44140625" style="1" customWidth="1"/>
    <col min="9273" max="9273" width="3" style="1" bestFit="1" customWidth="1"/>
    <col min="9274" max="9274" width="5.5546875" style="1" bestFit="1" customWidth="1"/>
    <col min="9275" max="9275" width="5.6640625" style="1" customWidth="1"/>
    <col min="9276" max="9276" width="5.5546875" style="1" bestFit="1" customWidth="1"/>
    <col min="9277" max="9278" width="5.5546875" style="1" customWidth="1"/>
    <col min="9279" max="9279" width="5.5546875" style="1" bestFit="1" customWidth="1"/>
    <col min="9280" max="9280" width="2.44140625" style="1" customWidth="1"/>
    <col min="9281" max="9281" width="3" style="1" bestFit="1" customWidth="1"/>
    <col min="9282" max="9283" width="4.5546875" style="1" bestFit="1" customWidth="1"/>
    <col min="9284" max="9285" width="4.5546875" style="1" customWidth="1"/>
    <col min="9286" max="9287" width="4.5546875" style="1" bestFit="1" customWidth="1"/>
    <col min="9288" max="9288" width="2" style="1" customWidth="1"/>
    <col min="9289" max="9289" width="3" style="1" bestFit="1" customWidth="1"/>
    <col min="9290" max="9292" width="5.5546875" style="1" bestFit="1" customWidth="1"/>
    <col min="9293" max="9294" width="5.5546875" style="1" customWidth="1"/>
    <col min="9295" max="9295" width="5.5546875" style="1" bestFit="1" customWidth="1"/>
    <col min="9296" max="9296" width="2.33203125" style="1" customWidth="1"/>
    <col min="9297" max="9472" width="9.109375" style="1"/>
    <col min="9473" max="9473" width="7.88671875" style="1" customWidth="1"/>
    <col min="9474" max="9474" width="5.5546875" style="1" customWidth="1"/>
    <col min="9475" max="9475" width="6.109375" style="1" customWidth="1"/>
    <col min="9476" max="9476" width="11.109375" style="1" bestFit="1" customWidth="1"/>
    <col min="9477" max="9477" width="10" style="1" customWidth="1"/>
    <col min="9478" max="9478" width="11.109375" style="1" customWidth="1"/>
    <col min="9479" max="9479" width="9.109375" style="1"/>
    <col min="9480" max="9480" width="10" style="1" customWidth="1"/>
    <col min="9481" max="9481" width="11.109375" style="1" bestFit="1" customWidth="1"/>
    <col min="9482" max="9483" width="9.109375" style="1"/>
    <col min="9484" max="9484" width="7.33203125" style="1" customWidth="1"/>
    <col min="9485" max="9485" width="3" style="1" bestFit="1" customWidth="1"/>
    <col min="9486" max="9491" width="8.6640625" style="1" customWidth="1"/>
    <col min="9492" max="9492" width="9" style="1" bestFit="1" customWidth="1"/>
    <col min="9493" max="9493" width="5.5546875" style="1" customWidth="1"/>
    <col min="9494" max="9494" width="3" style="1" bestFit="1" customWidth="1"/>
    <col min="9495" max="9500" width="8.6640625" style="1" customWidth="1"/>
    <col min="9501" max="9501" width="6.5546875" style="1" bestFit="1" customWidth="1"/>
    <col min="9502" max="9502" width="6.33203125" style="1" customWidth="1"/>
    <col min="9503" max="9503" width="3" style="1" bestFit="1" customWidth="1"/>
    <col min="9504" max="9509" width="8.6640625" style="1" customWidth="1"/>
    <col min="9510" max="9511" width="5.5546875" style="1" bestFit="1" customWidth="1"/>
    <col min="9512" max="9512" width="3" style="1" bestFit="1" customWidth="1"/>
    <col min="9513" max="9518" width="8.6640625" style="1" customWidth="1"/>
    <col min="9519" max="9520" width="5.5546875" style="1" bestFit="1" customWidth="1"/>
    <col min="9521" max="9521" width="3" style="1" bestFit="1" customWidth="1"/>
    <col min="9522" max="9524" width="5.5546875" style="1" bestFit="1" customWidth="1"/>
    <col min="9525" max="9526" width="5.5546875" style="1" customWidth="1"/>
    <col min="9527" max="9527" width="5.5546875" style="1" bestFit="1" customWidth="1"/>
    <col min="9528" max="9528" width="2.44140625" style="1" customWidth="1"/>
    <col min="9529" max="9529" width="3" style="1" bestFit="1" customWidth="1"/>
    <col min="9530" max="9530" width="5.5546875" style="1" bestFit="1" customWidth="1"/>
    <col min="9531" max="9531" width="5.6640625" style="1" customWidth="1"/>
    <col min="9532" max="9532" width="5.5546875" style="1" bestFit="1" customWidth="1"/>
    <col min="9533" max="9534" width="5.5546875" style="1" customWidth="1"/>
    <col min="9535" max="9535" width="5.5546875" style="1" bestFit="1" customWidth="1"/>
    <col min="9536" max="9536" width="2.44140625" style="1" customWidth="1"/>
    <col min="9537" max="9537" width="3" style="1" bestFit="1" customWidth="1"/>
    <col min="9538" max="9539" width="4.5546875" style="1" bestFit="1" customWidth="1"/>
    <col min="9540" max="9541" width="4.5546875" style="1" customWidth="1"/>
    <col min="9542" max="9543" width="4.5546875" style="1" bestFit="1" customWidth="1"/>
    <col min="9544" max="9544" width="2" style="1" customWidth="1"/>
    <col min="9545" max="9545" width="3" style="1" bestFit="1" customWidth="1"/>
    <col min="9546" max="9548" width="5.5546875" style="1" bestFit="1" customWidth="1"/>
    <col min="9549" max="9550" width="5.5546875" style="1" customWidth="1"/>
    <col min="9551" max="9551" width="5.5546875" style="1" bestFit="1" customWidth="1"/>
    <col min="9552" max="9552" width="2.33203125" style="1" customWidth="1"/>
    <col min="9553" max="9728" width="9.109375" style="1"/>
    <col min="9729" max="9729" width="7.88671875" style="1" customWidth="1"/>
    <col min="9730" max="9730" width="5.5546875" style="1" customWidth="1"/>
    <col min="9731" max="9731" width="6.109375" style="1" customWidth="1"/>
    <col min="9732" max="9732" width="11.109375" style="1" bestFit="1" customWidth="1"/>
    <col min="9733" max="9733" width="10" style="1" customWidth="1"/>
    <col min="9734" max="9734" width="11.109375" style="1" customWidth="1"/>
    <col min="9735" max="9735" width="9.109375" style="1"/>
    <col min="9736" max="9736" width="10" style="1" customWidth="1"/>
    <col min="9737" max="9737" width="11.109375" style="1" bestFit="1" customWidth="1"/>
    <col min="9738" max="9739" width="9.109375" style="1"/>
    <col min="9740" max="9740" width="7.33203125" style="1" customWidth="1"/>
    <col min="9741" max="9741" width="3" style="1" bestFit="1" customWidth="1"/>
    <col min="9742" max="9747" width="8.6640625" style="1" customWidth="1"/>
    <col min="9748" max="9748" width="9" style="1" bestFit="1" customWidth="1"/>
    <col min="9749" max="9749" width="5.5546875" style="1" customWidth="1"/>
    <col min="9750" max="9750" width="3" style="1" bestFit="1" customWidth="1"/>
    <col min="9751" max="9756" width="8.6640625" style="1" customWidth="1"/>
    <col min="9757" max="9757" width="6.5546875" style="1" bestFit="1" customWidth="1"/>
    <col min="9758" max="9758" width="6.33203125" style="1" customWidth="1"/>
    <col min="9759" max="9759" width="3" style="1" bestFit="1" customWidth="1"/>
    <col min="9760" max="9765" width="8.6640625" style="1" customWidth="1"/>
    <col min="9766" max="9767" width="5.5546875" style="1" bestFit="1" customWidth="1"/>
    <col min="9768" max="9768" width="3" style="1" bestFit="1" customWidth="1"/>
    <col min="9769" max="9774" width="8.6640625" style="1" customWidth="1"/>
    <col min="9775" max="9776" width="5.5546875" style="1" bestFit="1" customWidth="1"/>
    <col min="9777" max="9777" width="3" style="1" bestFit="1" customWidth="1"/>
    <col min="9778" max="9780" width="5.5546875" style="1" bestFit="1" customWidth="1"/>
    <col min="9781" max="9782" width="5.5546875" style="1" customWidth="1"/>
    <col min="9783" max="9783" width="5.5546875" style="1" bestFit="1" customWidth="1"/>
    <col min="9784" max="9784" width="2.44140625" style="1" customWidth="1"/>
    <col min="9785" max="9785" width="3" style="1" bestFit="1" customWidth="1"/>
    <col min="9786" max="9786" width="5.5546875" style="1" bestFit="1" customWidth="1"/>
    <col min="9787" max="9787" width="5.6640625" style="1" customWidth="1"/>
    <col min="9788" max="9788" width="5.5546875" style="1" bestFit="1" customWidth="1"/>
    <col min="9789" max="9790" width="5.5546875" style="1" customWidth="1"/>
    <col min="9791" max="9791" width="5.5546875" style="1" bestFit="1" customWidth="1"/>
    <col min="9792" max="9792" width="2.44140625" style="1" customWidth="1"/>
    <col min="9793" max="9793" width="3" style="1" bestFit="1" customWidth="1"/>
    <col min="9794" max="9795" width="4.5546875" style="1" bestFit="1" customWidth="1"/>
    <col min="9796" max="9797" width="4.5546875" style="1" customWidth="1"/>
    <col min="9798" max="9799" width="4.5546875" style="1" bestFit="1" customWidth="1"/>
    <col min="9800" max="9800" width="2" style="1" customWidth="1"/>
    <col min="9801" max="9801" width="3" style="1" bestFit="1" customWidth="1"/>
    <col min="9802" max="9804" width="5.5546875" style="1" bestFit="1" customWidth="1"/>
    <col min="9805" max="9806" width="5.5546875" style="1" customWidth="1"/>
    <col min="9807" max="9807" width="5.5546875" style="1" bestFit="1" customWidth="1"/>
    <col min="9808" max="9808" width="2.33203125" style="1" customWidth="1"/>
    <col min="9809" max="9984" width="9.109375" style="1"/>
    <col min="9985" max="9985" width="7.88671875" style="1" customWidth="1"/>
    <col min="9986" max="9986" width="5.5546875" style="1" customWidth="1"/>
    <col min="9987" max="9987" width="6.109375" style="1" customWidth="1"/>
    <col min="9988" max="9988" width="11.109375" style="1" bestFit="1" customWidth="1"/>
    <col min="9989" max="9989" width="10" style="1" customWidth="1"/>
    <col min="9990" max="9990" width="11.109375" style="1" customWidth="1"/>
    <col min="9991" max="9991" width="9.109375" style="1"/>
    <col min="9992" max="9992" width="10" style="1" customWidth="1"/>
    <col min="9993" max="9993" width="11.109375" style="1" bestFit="1" customWidth="1"/>
    <col min="9994" max="9995" width="9.109375" style="1"/>
    <col min="9996" max="9996" width="7.33203125" style="1" customWidth="1"/>
    <col min="9997" max="9997" width="3" style="1" bestFit="1" customWidth="1"/>
    <col min="9998" max="10003" width="8.6640625" style="1" customWidth="1"/>
    <col min="10004" max="10004" width="9" style="1" bestFit="1" customWidth="1"/>
    <col min="10005" max="10005" width="5.5546875" style="1" customWidth="1"/>
    <col min="10006" max="10006" width="3" style="1" bestFit="1" customWidth="1"/>
    <col min="10007" max="10012" width="8.6640625" style="1" customWidth="1"/>
    <col min="10013" max="10013" width="6.5546875" style="1" bestFit="1" customWidth="1"/>
    <col min="10014" max="10014" width="6.33203125" style="1" customWidth="1"/>
    <col min="10015" max="10015" width="3" style="1" bestFit="1" customWidth="1"/>
    <col min="10016" max="10021" width="8.6640625" style="1" customWidth="1"/>
    <col min="10022" max="10023" width="5.5546875" style="1" bestFit="1" customWidth="1"/>
    <col min="10024" max="10024" width="3" style="1" bestFit="1" customWidth="1"/>
    <col min="10025" max="10030" width="8.6640625" style="1" customWidth="1"/>
    <col min="10031" max="10032" width="5.5546875" style="1" bestFit="1" customWidth="1"/>
    <col min="10033" max="10033" width="3" style="1" bestFit="1" customWidth="1"/>
    <col min="10034" max="10036" width="5.5546875" style="1" bestFit="1" customWidth="1"/>
    <col min="10037" max="10038" width="5.5546875" style="1" customWidth="1"/>
    <col min="10039" max="10039" width="5.5546875" style="1" bestFit="1" customWidth="1"/>
    <col min="10040" max="10040" width="2.44140625" style="1" customWidth="1"/>
    <col min="10041" max="10041" width="3" style="1" bestFit="1" customWidth="1"/>
    <col min="10042" max="10042" width="5.5546875" style="1" bestFit="1" customWidth="1"/>
    <col min="10043" max="10043" width="5.6640625" style="1" customWidth="1"/>
    <col min="10044" max="10044" width="5.5546875" style="1" bestFit="1" customWidth="1"/>
    <col min="10045" max="10046" width="5.5546875" style="1" customWidth="1"/>
    <col min="10047" max="10047" width="5.5546875" style="1" bestFit="1" customWidth="1"/>
    <col min="10048" max="10048" width="2.44140625" style="1" customWidth="1"/>
    <col min="10049" max="10049" width="3" style="1" bestFit="1" customWidth="1"/>
    <col min="10050" max="10051" width="4.5546875" style="1" bestFit="1" customWidth="1"/>
    <col min="10052" max="10053" width="4.5546875" style="1" customWidth="1"/>
    <col min="10054" max="10055" width="4.5546875" style="1" bestFit="1" customWidth="1"/>
    <col min="10056" max="10056" width="2" style="1" customWidth="1"/>
    <col min="10057" max="10057" width="3" style="1" bestFit="1" customWidth="1"/>
    <col min="10058" max="10060" width="5.5546875" style="1" bestFit="1" customWidth="1"/>
    <col min="10061" max="10062" width="5.5546875" style="1" customWidth="1"/>
    <col min="10063" max="10063" width="5.5546875" style="1" bestFit="1" customWidth="1"/>
    <col min="10064" max="10064" width="2.33203125" style="1" customWidth="1"/>
    <col min="10065" max="10240" width="9.109375" style="1"/>
    <col min="10241" max="10241" width="7.88671875" style="1" customWidth="1"/>
    <col min="10242" max="10242" width="5.5546875" style="1" customWidth="1"/>
    <col min="10243" max="10243" width="6.109375" style="1" customWidth="1"/>
    <col min="10244" max="10244" width="11.109375" style="1" bestFit="1" customWidth="1"/>
    <col min="10245" max="10245" width="10" style="1" customWidth="1"/>
    <col min="10246" max="10246" width="11.109375" style="1" customWidth="1"/>
    <col min="10247" max="10247" width="9.109375" style="1"/>
    <col min="10248" max="10248" width="10" style="1" customWidth="1"/>
    <col min="10249" max="10249" width="11.109375" style="1" bestFit="1" customWidth="1"/>
    <col min="10250" max="10251" width="9.109375" style="1"/>
    <col min="10252" max="10252" width="7.33203125" style="1" customWidth="1"/>
    <col min="10253" max="10253" width="3" style="1" bestFit="1" customWidth="1"/>
    <col min="10254" max="10259" width="8.6640625" style="1" customWidth="1"/>
    <col min="10260" max="10260" width="9" style="1" bestFit="1" customWidth="1"/>
    <col min="10261" max="10261" width="5.5546875" style="1" customWidth="1"/>
    <col min="10262" max="10262" width="3" style="1" bestFit="1" customWidth="1"/>
    <col min="10263" max="10268" width="8.6640625" style="1" customWidth="1"/>
    <col min="10269" max="10269" width="6.5546875" style="1" bestFit="1" customWidth="1"/>
    <col min="10270" max="10270" width="6.33203125" style="1" customWidth="1"/>
    <col min="10271" max="10271" width="3" style="1" bestFit="1" customWidth="1"/>
    <col min="10272" max="10277" width="8.6640625" style="1" customWidth="1"/>
    <col min="10278" max="10279" width="5.5546875" style="1" bestFit="1" customWidth="1"/>
    <col min="10280" max="10280" width="3" style="1" bestFit="1" customWidth="1"/>
    <col min="10281" max="10286" width="8.6640625" style="1" customWidth="1"/>
    <col min="10287" max="10288" width="5.5546875" style="1" bestFit="1" customWidth="1"/>
    <col min="10289" max="10289" width="3" style="1" bestFit="1" customWidth="1"/>
    <col min="10290" max="10292" width="5.5546875" style="1" bestFit="1" customWidth="1"/>
    <col min="10293" max="10294" width="5.5546875" style="1" customWidth="1"/>
    <col min="10295" max="10295" width="5.5546875" style="1" bestFit="1" customWidth="1"/>
    <col min="10296" max="10296" width="2.44140625" style="1" customWidth="1"/>
    <col min="10297" max="10297" width="3" style="1" bestFit="1" customWidth="1"/>
    <col min="10298" max="10298" width="5.5546875" style="1" bestFit="1" customWidth="1"/>
    <col min="10299" max="10299" width="5.6640625" style="1" customWidth="1"/>
    <col min="10300" max="10300" width="5.5546875" style="1" bestFit="1" customWidth="1"/>
    <col min="10301" max="10302" width="5.5546875" style="1" customWidth="1"/>
    <col min="10303" max="10303" width="5.5546875" style="1" bestFit="1" customWidth="1"/>
    <col min="10304" max="10304" width="2.44140625" style="1" customWidth="1"/>
    <col min="10305" max="10305" width="3" style="1" bestFit="1" customWidth="1"/>
    <col min="10306" max="10307" width="4.5546875" style="1" bestFit="1" customWidth="1"/>
    <col min="10308" max="10309" width="4.5546875" style="1" customWidth="1"/>
    <col min="10310" max="10311" width="4.5546875" style="1" bestFit="1" customWidth="1"/>
    <col min="10312" max="10312" width="2" style="1" customWidth="1"/>
    <col min="10313" max="10313" width="3" style="1" bestFit="1" customWidth="1"/>
    <col min="10314" max="10316" width="5.5546875" style="1" bestFit="1" customWidth="1"/>
    <col min="10317" max="10318" width="5.5546875" style="1" customWidth="1"/>
    <col min="10319" max="10319" width="5.5546875" style="1" bestFit="1" customWidth="1"/>
    <col min="10320" max="10320" width="2.33203125" style="1" customWidth="1"/>
    <col min="10321" max="10496" width="9.109375" style="1"/>
    <col min="10497" max="10497" width="7.88671875" style="1" customWidth="1"/>
    <col min="10498" max="10498" width="5.5546875" style="1" customWidth="1"/>
    <col min="10499" max="10499" width="6.109375" style="1" customWidth="1"/>
    <col min="10500" max="10500" width="11.109375" style="1" bestFit="1" customWidth="1"/>
    <col min="10501" max="10501" width="10" style="1" customWidth="1"/>
    <col min="10502" max="10502" width="11.109375" style="1" customWidth="1"/>
    <col min="10503" max="10503" width="9.109375" style="1"/>
    <col min="10504" max="10504" width="10" style="1" customWidth="1"/>
    <col min="10505" max="10505" width="11.109375" style="1" bestFit="1" customWidth="1"/>
    <col min="10506" max="10507" width="9.109375" style="1"/>
    <col min="10508" max="10508" width="7.33203125" style="1" customWidth="1"/>
    <col min="10509" max="10509" width="3" style="1" bestFit="1" customWidth="1"/>
    <col min="10510" max="10515" width="8.6640625" style="1" customWidth="1"/>
    <col min="10516" max="10516" width="9" style="1" bestFit="1" customWidth="1"/>
    <col min="10517" max="10517" width="5.5546875" style="1" customWidth="1"/>
    <col min="10518" max="10518" width="3" style="1" bestFit="1" customWidth="1"/>
    <col min="10519" max="10524" width="8.6640625" style="1" customWidth="1"/>
    <col min="10525" max="10525" width="6.5546875" style="1" bestFit="1" customWidth="1"/>
    <col min="10526" max="10526" width="6.33203125" style="1" customWidth="1"/>
    <col min="10527" max="10527" width="3" style="1" bestFit="1" customWidth="1"/>
    <col min="10528" max="10533" width="8.6640625" style="1" customWidth="1"/>
    <col min="10534" max="10535" width="5.5546875" style="1" bestFit="1" customWidth="1"/>
    <col min="10536" max="10536" width="3" style="1" bestFit="1" customWidth="1"/>
    <col min="10537" max="10542" width="8.6640625" style="1" customWidth="1"/>
    <col min="10543" max="10544" width="5.5546875" style="1" bestFit="1" customWidth="1"/>
    <col min="10545" max="10545" width="3" style="1" bestFit="1" customWidth="1"/>
    <col min="10546" max="10548" width="5.5546875" style="1" bestFit="1" customWidth="1"/>
    <col min="10549" max="10550" width="5.5546875" style="1" customWidth="1"/>
    <col min="10551" max="10551" width="5.5546875" style="1" bestFit="1" customWidth="1"/>
    <col min="10552" max="10552" width="2.44140625" style="1" customWidth="1"/>
    <col min="10553" max="10553" width="3" style="1" bestFit="1" customWidth="1"/>
    <col min="10554" max="10554" width="5.5546875" style="1" bestFit="1" customWidth="1"/>
    <col min="10555" max="10555" width="5.6640625" style="1" customWidth="1"/>
    <col min="10556" max="10556" width="5.5546875" style="1" bestFit="1" customWidth="1"/>
    <col min="10557" max="10558" width="5.5546875" style="1" customWidth="1"/>
    <col min="10559" max="10559" width="5.5546875" style="1" bestFit="1" customWidth="1"/>
    <col min="10560" max="10560" width="2.44140625" style="1" customWidth="1"/>
    <col min="10561" max="10561" width="3" style="1" bestFit="1" customWidth="1"/>
    <col min="10562" max="10563" width="4.5546875" style="1" bestFit="1" customWidth="1"/>
    <col min="10564" max="10565" width="4.5546875" style="1" customWidth="1"/>
    <col min="10566" max="10567" width="4.5546875" style="1" bestFit="1" customWidth="1"/>
    <col min="10568" max="10568" width="2" style="1" customWidth="1"/>
    <col min="10569" max="10569" width="3" style="1" bestFit="1" customWidth="1"/>
    <col min="10570" max="10572" width="5.5546875" style="1" bestFit="1" customWidth="1"/>
    <col min="10573" max="10574" width="5.5546875" style="1" customWidth="1"/>
    <col min="10575" max="10575" width="5.5546875" style="1" bestFit="1" customWidth="1"/>
    <col min="10576" max="10576" width="2.33203125" style="1" customWidth="1"/>
    <col min="10577" max="10752" width="9.109375" style="1"/>
    <col min="10753" max="10753" width="7.88671875" style="1" customWidth="1"/>
    <col min="10754" max="10754" width="5.5546875" style="1" customWidth="1"/>
    <col min="10755" max="10755" width="6.109375" style="1" customWidth="1"/>
    <col min="10756" max="10756" width="11.109375" style="1" bestFit="1" customWidth="1"/>
    <col min="10757" max="10757" width="10" style="1" customWidth="1"/>
    <col min="10758" max="10758" width="11.109375" style="1" customWidth="1"/>
    <col min="10759" max="10759" width="9.109375" style="1"/>
    <col min="10760" max="10760" width="10" style="1" customWidth="1"/>
    <col min="10761" max="10761" width="11.109375" style="1" bestFit="1" customWidth="1"/>
    <col min="10762" max="10763" width="9.109375" style="1"/>
    <col min="10764" max="10764" width="7.33203125" style="1" customWidth="1"/>
    <col min="10765" max="10765" width="3" style="1" bestFit="1" customWidth="1"/>
    <col min="10766" max="10771" width="8.6640625" style="1" customWidth="1"/>
    <col min="10772" max="10772" width="9" style="1" bestFit="1" customWidth="1"/>
    <col min="10773" max="10773" width="5.5546875" style="1" customWidth="1"/>
    <col min="10774" max="10774" width="3" style="1" bestFit="1" customWidth="1"/>
    <col min="10775" max="10780" width="8.6640625" style="1" customWidth="1"/>
    <col min="10781" max="10781" width="6.5546875" style="1" bestFit="1" customWidth="1"/>
    <col min="10782" max="10782" width="6.33203125" style="1" customWidth="1"/>
    <col min="10783" max="10783" width="3" style="1" bestFit="1" customWidth="1"/>
    <col min="10784" max="10789" width="8.6640625" style="1" customWidth="1"/>
    <col min="10790" max="10791" width="5.5546875" style="1" bestFit="1" customWidth="1"/>
    <col min="10792" max="10792" width="3" style="1" bestFit="1" customWidth="1"/>
    <col min="10793" max="10798" width="8.6640625" style="1" customWidth="1"/>
    <col min="10799" max="10800" width="5.5546875" style="1" bestFit="1" customWidth="1"/>
    <col min="10801" max="10801" width="3" style="1" bestFit="1" customWidth="1"/>
    <col min="10802" max="10804" width="5.5546875" style="1" bestFit="1" customWidth="1"/>
    <col min="10805" max="10806" width="5.5546875" style="1" customWidth="1"/>
    <col min="10807" max="10807" width="5.5546875" style="1" bestFit="1" customWidth="1"/>
    <col min="10808" max="10808" width="2.44140625" style="1" customWidth="1"/>
    <col min="10809" max="10809" width="3" style="1" bestFit="1" customWidth="1"/>
    <col min="10810" max="10810" width="5.5546875" style="1" bestFit="1" customWidth="1"/>
    <col min="10811" max="10811" width="5.6640625" style="1" customWidth="1"/>
    <col min="10812" max="10812" width="5.5546875" style="1" bestFit="1" customWidth="1"/>
    <col min="10813" max="10814" width="5.5546875" style="1" customWidth="1"/>
    <col min="10815" max="10815" width="5.5546875" style="1" bestFit="1" customWidth="1"/>
    <col min="10816" max="10816" width="2.44140625" style="1" customWidth="1"/>
    <col min="10817" max="10817" width="3" style="1" bestFit="1" customWidth="1"/>
    <col min="10818" max="10819" width="4.5546875" style="1" bestFit="1" customWidth="1"/>
    <col min="10820" max="10821" width="4.5546875" style="1" customWidth="1"/>
    <col min="10822" max="10823" width="4.5546875" style="1" bestFit="1" customWidth="1"/>
    <col min="10824" max="10824" width="2" style="1" customWidth="1"/>
    <col min="10825" max="10825" width="3" style="1" bestFit="1" customWidth="1"/>
    <col min="10826" max="10828" width="5.5546875" style="1" bestFit="1" customWidth="1"/>
    <col min="10829" max="10830" width="5.5546875" style="1" customWidth="1"/>
    <col min="10831" max="10831" width="5.5546875" style="1" bestFit="1" customWidth="1"/>
    <col min="10832" max="10832" width="2.33203125" style="1" customWidth="1"/>
    <col min="10833" max="11008" width="9.109375" style="1"/>
    <col min="11009" max="11009" width="7.88671875" style="1" customWidth="1"/>
    <col min="11010" max="11010" width="5.5546875" style="1" customWidth="1"/>
    <col min="11011" max="11011" width="6.109375" style="1" customWidth="1"/>
    <col min="11012" max="11012" width="11.109375" style="1" bestFit="1" customWidth="1"/>
    <col min="11013" max="11013" width="10" style="1" customWidth="1"/>
    <col min="11014" max="11014" width="11.109375" style="1" customWidth="1"/>
    <col min="11015" max="11015" width="9.109375" style="1"/>
    <col min="11016" max="11016" width="10" style="1" customWidth="1"/>
    <col min="11017" max="11017" width="11.109375" style="1" bestFit="1" customWidth="1"/>
    <col min="11018" max="11019" width="9.109375" style="1"/>
    <col min="11020" max="11020" width="7.33203125" style="1" customWidth="1"/>
    <col min="11021" max="11021" width="3" style="1" bestFit="1" customWidth="1"/>
    <col min="11022" max="11027" width="8.6640625" style="1" customWidth="1"/>
    <col min="11028" max="11028" width="9" style="1" bestFit="1" customWidth="1"/>
    <col min="11029" max="11029" width="5.5546875" style="1" customWidth="1"/>
    <col min="11030" max="11030" width="3" style="1" bestFit="1" customWidth="1"/>
    <col min="11031" max="11036" width="8.6640625" style="1" customWidth="1"/>
    <col min="11037" max="11037" width="6.5546875" style="1" bestFit="1" customWidth="1"/>
    <col min="11038" max="11038" width="6.33203125" style="1" customWidth="1"/>
    <col min="11039" max="11039" width="3" style="1" bestFit="1" customWidth="1"/>
    <col min="11040" max="11045" width="8.6640625" style="1" customWidth="1"/>
    <col min="11046" max="11047" width="5.5546875" style="1" bestFit="1" customWidth="1"/>
    <col min="11048" max="11048" width="3" style="1" bestFit="1" customWidth="1"/>
    <col min="11049" max="11054" width="8.6640625" style="1" customWidth="1"/>
    <col min="11055" max="11056" width="5.5546875" style="1" bestFit="1" customWidth="1"/>
    <col min="11057" max="11057" width="3" style="1" bestFit="1" customWidth="1"/>
    <col min="11058" max="11060" width="5.5546875" style="1" bestFit="1" customWidth="1"/>
    <col min="11061" max="11062" width="5.5546875" style="1" customWidth="1"/>
    <col min="11063" max="11063" width="5.5546875" style="1" bestFit="1" customWidth="1"/>
    <col min="11064" max="11064" width="2.44140625" style="1" customWidth="1"/>
    <col min="11065" max="11065" width="3" style="1" bestFit="1" customWidth="1"/>
    <col min="11066" max="11066" width="5.5546875" style="1" bestFit="1" customWidth="1"/>
    <col min="11067" max="11067" width="5.6640625" style="1" customWidth="1"/>
    <col min="11068" max="11068" width="5.5546875" style="1" bestFit="1" customWidth="1"/>
    <col min="11069" max="11070" width="5.5546875" style="1" customWidth="1"/>
    <col min="11071" max="11071" width="5.5546875" style="1" bestFit="1" customWidth="1"/>
    <col min="11072" max="11072" width="2.44140625" style="1" customWidth="1"/>
    <col min="11073" max="11073" width="3" style="1" bestFit="1" customWidth="1"/>
    <col min="11074" max="11075" width="4.5546875" style="1" bestFit="1" customWidth="1"/>
    <col min="11076" max="11077" width="4.5546875" style="1" customWidth="1"/>
    <col min="11078" max="11079" width="4.5546875" style="1" bestFit="1" customWidth="1"/>
    <col min="11080" max="11080" width="2" style="1" customWidth="1"/>
    <col min="11081" max="11081" width="3" style="1" bestFit="1" customWidth="1"/>
    <col min="11082" max="11084" width="5.5546875" style="1" bestFit="1" customWidth="1"/>
    <col min="11085" max="11086" width="5.5546875" style="1" customWidth="1"/>
    <col min="11087" max="11087" width="5.5546875" style="1" bestFit="1" customWidth="1"/>
    <col min="11088" max="11088" width="2.33203125" style="1" customWidth="1"/>
    <col min="11089" max="11264" width="9.109375" style="1"/>
    <col min="11265" max="11265" width="7.88671875" style="1" customWidth="1"/>
    <col min="11266" max="11266" width="5.5546875" style="1" customWidth="1"/>
    <col min="11267" max="11267" width="6.109375" style="1" customWidth="1"/>
    <col min="11268" max="11268" width="11.109375" style="1" bestFit="1" customWidth="1"/>
    <col min="11269" max="11269" width="10" style="1" customWidth="1"/>
    <col min="11270" max="11270" width="11.109375" style="1" customWidth="1"/>
    <col min="11271" max="11271" width="9.109375" style="1"/>
    <col min="11272" max="11272" width="10" style="1" customWidth="1"/>
    <col min="11273" max="11273" width="11.109375" style="1" bestFit="1" customWidth="1"/>
    <col min="11274" max="11275" width="9.109375" style="1"/>
    <col min="11276" max="11276" width="7.33203125" style="1" customWidth="1"/>
    <col min="11277" max="11277" width="3" style="1" bestFit="1" customWidth="1"/>
    <col min="11278" max="11283" width="8.6640625" style="1" customWidth="1"/>
    <col min="11284" max="11284" width="9" style="1" bestFit="1" customWidth="1"/>
    <col min="11285" max="11285" width="5.5546875" style="1" customWidth="1"/>
    <col min="11286" max="11286" width="3" style="1" bestFit="1" customWidth="1"/>
    <col min="11287" max="11292" width="8.6640625" style="1" customWidth="1"/>
    <col min="11293" max="11293" width="6.5546875" style="1" bestFit="1" customWidth="1"/>
    <col min="11294" max="11294" width="6.33203125" style="1" customWidth="1"/>
    <col min="11295" max="11295" width="3" style="1" bestFit="1" customWidth="1"/>
    <col min="11296" max="11301" width="8.6640625" style="1" customWidth="1"/>
    <col min="11302" max="11303" width="5.5546875" style="1" bestFit="1" customWidth="1"/>
    <col min="11304" max="11304" width="3" style="1" bestFit="1" customWidth="1"/>
    <col min="11305" max="11310" width="8.6640625" style="1" customWidth="1"/>
    <col min="11311" max="11312" width="5.5546875" style="1" bestFit="1" customWidth="1"/>
    <col min="11313" max="11313" width="3" style="1" bestFit="1" customWidth="1"/>
    <col min="11314" max="11316" width="5.5546875" style="1" bestFit="1" customWidth="1"/>
    <col min="11317" max="11318" width="5.5546875" style="1" customWidth="1"/>
    <col min="11319" max="11319" width="5.5546875" style="1" bestFit="1" customWidth="1"/>
    <col min="11320" max="11320" width="2.44140625" style="1" customWidth="1"/>
    <col min="11321" max="11321" width="3" style="1" bestFit="1" customWidth="1"/>
    <col min="11322" max="11322" width="5.5546875" style="1" bestFit="1" customWidth="1"/>
    <col min="11323" max="11323" width="5.6640625" style="1" customWidth="1"/>
    <col min="11324" max="11324" width="5.5546875" style="1" bestFit="1" customWidth="1"/>
    <col min="11325" max="11326" width="5.5546875" style="1" customWidth="1"/>
    <col min="11327" max="11327" width="5.5546875" style="1" bestFit="1" customWidth="1"/>
    <col min="11328" max="11328" width="2.44140625" style="1" customWidth="1"/>
    <col min="11329" max="11329" width="3" style="1" bestFit="1" customWidth="1"/>
    <col min="11330" max="11331" width="4.5546875" style="1" bestFit="1" customWidth="1"/>
    <col min="11332" max="11333" width="4.5546875" style="1" customWidth="1"/>
    <col min="11334" max="11335" width="4.5546875" style="1" bestFit="1" customWidth="1"/>
    <col min="11336" max="11336" width="2" style="1" customWidth="1"/>
    <col min="11337" max="11337" width="3" style="1" bestFit="1" customWidth="1"/>
    <col min="11338" max="11340" width="5.5546875" style="1" bestFit="1" customWidth="1"/>
    <col min="11341" max="11342" width="5.5546875" style="1" customWidth="1"/>
    <col min="11343" max="11343" width="5.5546875" style="1" bestFit="1" customWidth="1"/>
    <col min="11344" max="11344" width="2.33203125" style="1" customWidth="1"/>
    <col min="11345" max="11520" width="9.109375" style="1"/>
    <col min="11521" max="11521" width="7.88671875" style="1" customWidth="1"/>
    <col min="11522" max="11522" width="5.5546875" style="1" customWidth="1"/>
    <col min="11523" max="11523" width="6.109375" style="1" customWidth="1"/>
    <col min="11524" max="11524" width="11.109375" style="1" bestFit="1" customWidth="1"/>
    <col min="11525" max="11525" width="10" style="1" customWidth="1"/>
    <col min="11526" max="11526" width="11.109375" style="1" customWidth="1"/>
    <col min="11527" max="11527" width="9.109375" style="1"/>
    <col min="11528" max="11528" width="10" style="1" customWidth="1"/>
    <col min="11529" max="11529" width="11.109375" style="1" bestFit="1" customWidth="1"/>
    <col min="11530" max="11531" width="9.109375" style="1"/>
    <col min="11532" max="11532" width="7.33203125" style="1" customWidth="1"/>
    <col min="11533" max="11533" width="3" style="1" bestFit="1" customWidth="1"/>
    <col min="11534" max="11539" width="8.6640625" style="1" customWidth="1"/>
    <col min="11540" max="11540" width="9" style="1" bestFit="1" customWidth="1"/>
    <col min="11541" max="11541" width="5.5546875" style="1" customWidth="1"/>
    <col min="11542" max="11542" width="3" style="1" bestFit="1" customWidth="1"/>
    <col min="11543" max="11548" width="8.6640625" style="1" customWidth="1"/>
    <col min="11549" max="11549" width="6.5546875" style="1" bestFit="1" customWidth="1"/>
    <col min="11550" max="11550" width="6.33203125" style="1" customWidth="1"/>
    <col min="11551" max="11551" width="3" style="1" bestFit="1" customWidth="1"/>
    <col min="11552" max="11557" width="8.6640625" style="1" customWidth="1"/>
    <col min="11558" max="11559" width="5.5546875" style="1" bestFit="1" customWidth="1"/>
    <col min="11560" max="11560" width="3" style="1" bestFit="1" customWidth="1"/>
    <col min="11561" max="11566" width="8.6640625" style="1" customWidth="1"/>
    <col min="11567" max="11568" width="5.5546875" style="1" bestFit="1" customWidth="1"/>
    <col min="11569" max="11569" width="3" style="1" bestFit="1" customWidth="1"/>
    <col min="11570" max="11572" width="5.5546875" style="1" bestFit="1" customWidth="1"/>
    <col min="11573" max="11574" width="5.5546875" style="1" customWidth="1"/>
    <col min="11575" max="11575" width="5.5546875" style="1" bestFit="1" customWidth="1"/>
    <col min="11576" max="11576" width="2.44140625" style="1" customWidth="1"/>
    <col min="11577" max="11577" width="3" style="1" bestFit="1" customWidth="1"/>
    <col min="11578" max="11578" width="5.5546875" style="1" bestFit="1" customWidth="1"/>
    <col min="11579" max="11579" width="5.6640625" style="1" customWidth="1"/>
    <col min="11580" max="11580" width="5.5546875" style="1" bestFit="1" customWidth="1"/>
    <col min="11581" max="11582" width="5.5546875" style="1" customWidth="1"/>
    <col min="11583" max="11583" width="5.5546875" style="1" bestFit="1" customWidth="1"/>
    <col min="11584" max="11584" width="2.44140625" style="1" customWidth="1"/>
    <col min="11585" max="11585" width="3" style="1" bestFit="1" customWidth="1"/>
    <col min="11586" max="11587" width="4.5546875" style="1" bestFit="1" customWidth="1"/>
    <col min="11588" max="11589" width="4.5546875" style="1" customWidth="1"/>
    <col min="11590" max="11591" width="4.5546875" style="1" bestFit="1" customWidth="1"/>
    <col min="11592" max="11592" width="2" style="1" customWidth="1"/>
    <col min="11593" max="11593" width="3" style="1" bestFit="1" customWidth="1"/>
    <col min="11594" max="11596" width="5.5546875" style="1" bestFit="1" customWidth="1"/>
    <col min="11597" max="11598" width="5.5546875" style="1" customWidth="1"/>
    <col min="11599" max="11599" width="5.5546875" style="1" bestFit="1" customWidth="1"/>
    <col min="11600" max="11600" width="2.33203125" style="1" customWidth="1"/>
    <col min="11601" max="11776" width="9.109375" style="1"/>
    <col min="11777" max="11777" width="7.88671875" style="1" customWidth="1"/>
    <col min="11778" max="11778" width="5.5546875" style="1" customWidth="1"/>
    <col min="11779" max="11779" width="6.109375" style="1" customWidth="1"/>
    <col min="11780" max="11780" width="11.109375" style="1" bestFit="1" customWidth="1"/>
    <col min="11781" max="11781" width="10" style="1" customWidth="1"/>
    <col min="11782" max="11782" width="11.109375" style="1" customWidth="1"/>
    <col min="11783" max="11783" width="9.109375" style="1"/>
    <col min="11784" max="11784" width="10" style="1" customWidth="1"/>
    <col min="11785" max="11785" width="11.109375" style="1" bestFit="1" customWidth="1"/>
    <col min="11786" max="11787" width="9.109375" style="1"/>
    <col min="11788" max="11788" width="7.33203125" style="1" customWidth="1"/>
    <col min="11789" max="11789" width="3" style="1" bestFit="1" customWidth="1"/>
    <col min="11790" max="11795" width="8.6640625" style="1" customWidth="1"/>
    <col min="11796" max="11796" width="9" style="1" bestFit="1" customWidth="1"/>
    <col min="11797" max="11797" width="5.5546875" style="1" customWidth="1"/>
    <col min="11798" max="11798" width="3" style="1" bestFit="1" customWidth="1"/>
    <col min="11799" max="11804" width="8.6640625" style="1" customWidth="1"/>
    <col min="11805" max="11805" width="6.5546875" style="1" bestFit="1" customWidth="1"/>
    <col min="11806" max="11806" width="6.33203125" style="1" customWidth="1"/>
    <col min="11807" max="11807" width="3" style="1" bestFit="1" customWidth="1"/>
    <col min="11808" max="11813" width="8.6640625" style="1" customWidth="1"/>
    <col min="11814" max="11815" width="5.5546875" style="1" bestFit="1" customWidth="1"/>
    <col min="11816" max="11816" width="3" style="1" bestFit="1" customWidth="1"/>
    <col min="11817" max="11822" width="8.6640625" style="1" customWidth="1"/>
    <col min="11823" max="11824" width="5.5546875" style="1" bestFit="1" customWidth="1"/>
    <col min="11825" max="11825" width="3" style="1" bestFit="1" customWidth="1"/>
    <col min="11826" max="11828" width="5.5546875" style="1" bestFit="1" customWidth="1"/>
    <col min="11829" max="11830" width="5.5546875" style="1" customWidth="1"/>
    <col min="11831" max="11831" width="5.5546875" style="1" bestFit="1" customWidth="1"/>
    <col min="11832" max="11832" width="2.44140625" style="1" customWidth="1"/>
    <col min="11833" max="11833" width="3" style="1" bestFit="1" customWidth="1"/>
    <col min="11834" max="11834" width="5.5546875" style="1" bestFit="1" customWidth="1"/>
    <col min="11835" max="11835" width="5.6640625" style="1" customWidth="1"/>
    <col min="11836" max="11836" width="5.5546875" style="1" bestFit="1" customWidth="1"/>
    <col min="11837" max="11838" width="5.5546875" style="1" customWidth="1"/>
    <col min="11839" max="11839" width="5.5546875" style="1" bestFit="1" customWidth="1"/>
    <col min="11840" max="11840" width="2.44140625" style="1" customWidth="1"/>
    <col min="11841" max="11841" width="3" style="1" bestFit="1" customWidth="1"/>
    <col min="11842" max="11843" width="4.5546875" style="1" bestFit="1" customWidth="1"/>
    <col min="11844" max="11845" width="4.5546875" style="1" customWidth="1"/>
    <col min="11846" max="11847" width="4.5546875" style="1" bestFit="1" customWidth="1"/>
    <col min="11848" max="11848" width="2" style="1" customWidth="1"/>
    <col min="11849" max="11849" width="3" style="1" bestFit="1" customWidth="1"/>
    <col min="11850" max="11852" width="5.5546875" style="1" bestFit="1" customWidth="1"/>
    <col min="11853" max="11854" width="5.5546875" style="1" customWidth="1"/>
    <col min="11855" max="11855" width="5.5546875" style="1" bestFit="1" customWidth="1"/>
    <col min="11856" max="11856" width="2.33203125" style="1" customWidth="1"/>
    <col min="11857" max="12032" width="9.109375" style="1"/>
    <col min="12033" max="12033" width="7.88671875" style="1" customWidth="1"/>
    <col min="12034" max="12034" width="5.5546875" style="1" customWidth="1"/>
    <col min="12035" max="12035" width="6.109375" style="1" customWidth="1"/>
    <col min="12036" max="12036" width="11.109375" style="1" bestFit="1" customWidth="1"/>
    <col min="12037" max="12037" width="10" style="1" customWidth="1"/>
    <col min="12038" max="12038" width="11.109375" style="1" customWidth="1"/>
    <col min="12039" max="12039" width="9.109375" style="1"/>
    <col min="12040" max="12040" width="10" style="1" customWidth="1"/>
    <col min="12041" max="12041" width="11.109375" style="1" bestFit="1" customWidth="1"/>
    <col min="12042" max="12043" width="9.109375" style="1"/>
    <col min="12044" max="12044" width="7.33203125" style="1" customWidth="1"/>
    <col min="12045" max="12045" width="3" style="1" bestFit="1" customWidth="1"/>
    <col min="12046" max="12051" width="8.6640625" style="1" customWidth="1"/>
    <col min="12052" max="12052" width="9" style="1" bestFit="1" customWidth="1"/>
    <col min="12053" max="12053" width="5.5546875" style="1" customWidth="1"/>
    <col min="12054" max="12054" width="3" style="1" bestFit="1" customWidth="1"/>
    <col min="12055" max="12060" width="8.6640625" style="1" customWidth="1"/>
    <col min="12061" max="12061" width="6.5546875" style="1" bestFit="1" customWidth="1"/>
    <col min="12062" max="12062" width="6.33203125" style="1" customWidth="1"/>
    <col min="12063" max="12063" width="3" style="1" bestFit="1" customWidth="1"/>
    <col min="12064" max="12069" width="8.6640625" style="1" customWidth="1"/>
    <col min="12070" max="12071" width="5.5546875" style="1" bestFit="1" customWidth="1"/>
    <col min="12072" max="12072" width="3" style="1" bestFit="1" customWidth="1"/>
    <col min="12073" max="12078" width="8.6640625" style="1" customWidth="1"/>
    <col min="12079" max="12080" width="5.5546875" style="1" bestFit="1" customWidth="1"/>
    <col min="12081" max="12081" width="3" style="1" bestFit="1" customWidth="1"/>
    <col min="12082" max="12084" width="5.5546875" style="1" bestFit="1" customWidth="1"/>
    <col min="12085" max="12086" width="5.5546875" style="1" customWidth="1"/>
    <col min="12087" max="12087" width="5.5546875" style="1" bestFit="1" customWidth="1"/>
    <col min="12088" max="12088" width="2.44140625" style="1" customWidth="1"/>
    <col min="12089" max="12089" width="3" style="1" bestFit="1" customWidth="1"/>
    <col min="12090" max="12090" width="5.5546875" style="1" bestFit="1" customWidth="1"/>
    <col min="12091" max="12091" width="5.6640625" style="1" customWidth="1"/>
    <col min="12092" max="12092" width="5.5546875" style="1" bestFit="1" customWidth="1"/>
    <col min="12093" max="12094" width="5.5546875" style="1" customWidth="1"/>
    <col min="12095" max="12095" width="5.5546875" style="1" bestFit="1" customWidth="1"/>
    <col min="12096" max="12096" width="2.44140625" style="1" customWidth="1"/>
    <col min="12097" max="12097" width="3" style="1" bestFit="1" customWidth="1"/>
    <col min="12098" max="12099" width="4.5546875" style="1" bestFit="1" customWidth="1"/>
    <col min="12100" max="12101" width="4.5546875" style="1" customWidth="1"/>
    <col min="12102" max="12103" width="4.5546875" style="1" bestFit="1" customWidth="1"/>
    <col min="12104" max="12104" width="2" style="1" customWidth="1"/>
    <col min="12105" max="12105" width="3" style="1" bestFit="1" customWidth="1"/>
    <col min="12106" max="12108" width="5.5546875" style="1" bestFit="1" customWidth="1"/>
    <col min="12109" max="12110" width="5.5546875" style="1" customWidth="1"/>
    <col min="12111" max="12111" width="5.5546875" style="1" bestFit="1" customWidth="1"/>
    <col min="12112" max="12112" width="2.33203125" style="1" customWidth="1"/>
    <col min="12113" max="12288" width="9.109375" style="1"/>
    <col min="12289" max="12289" width="7.88671875" style="1" customWidth="1"/>
    <col min="12290" max="12290" width="5.5546875" style="1" customWidth="1"/>
    <col min="12291" max="12291" width="6.109375" style="1" customWidth="1"/>
    <col min="12292" max="12292" width="11.109375" style="1" bestFit="1" customWidth="1"/>
    <col min="12293" max="12293" width="10" style="1" customWidth="1"/>
    <col min="12294" max="12294" width="11.109375" style="1" customWidth="1"/>
    <col min="12295" max="12295" width="9.109375" style="1"/>
    <col min="12296" max="12296" width="10" style="1" customWidth="1"/>
    <col min="12297" max="12297" width="11.109375" style="1" bestFit="1" customWidth="1"/>
    <col min="12298" max="12299" width="9.109375" style="1"/>
    <col min="12300" max="12300" width="7.33203125" style="1" customWidth="1"/>
    <col min="12301" max="12301" width="3" style="1" bestFit="1" customWidth="1"/>
    <col min="12302" max="12307" width="8.6640625" style="1" customWidth="1"/>
    <col min="12308" max="12308" width="9" style="1" bestFit="1" customWidth="1"/>
    <col min="12309" max="12309" width="5.5546875" style="1" customWidth="1"/>
    <col min="12310" max="12310" width="3" style="1" bestFit="1" customWidth="1"/>
    <col min="12311" max="12316" width="8.6640625" style="1" customWidth="1"/>
    <col min="12317" max="12317" width="6.5546875" style="1" bestFit="1" customWidth="1"/>
    <col min="12318" max="12318" width="6.33203125" style="1" customWidth="1"/>
    <col min="12319" max="12319" width="3" style="1" bestFit="1" customWidth="1"/>
    <col min="12320" max="12325" width="8.6640625" style="1" customWidth="1"/>
    <col min="12326" max="12327" width="5.5546875" style="1" bestFit="1" customWidth="1"/>
    <col min="12328" max="12328" width="3" style="1" bestFit="1" customWidth="1"/>
    <col min="12329" max="12334" width="8.6640625" style="1" customWidth="1"/>
    <col min="12335" max="12336" width="5.5546875" style="1" bestFit="1" customWidth="1"/>
    <col min="12337" max="12337" width="3" style="1" bestFit="1" customWidth="1"/>
    <col min="12338" max="12340" width="5.5546875" style="1" bestFit="1" customWidth="1"/>
    <col min="12341" max="12342" width="5.5546875" style="1" customWidth="1"/>
    <col min="12343" max="12343" width="5.5546875" style="1" bestFit="1" customWidth="1"/>
    <col min="12344" max="12344" width="2.44140625" style="1" customWidth="1"/>
    <col min="12345" max="12345" width="3" style="1" bestFit="1" customWidth="1"/>
    <col min="12346" max="12346" width="5.5546875" style="1" bestFit="1" customWidth="1"/>
    <col min="12347" max="12347" width="5.6640625" style="1" customWidth="1"/>
    <col min="12348" max="12348" width="5.5546875" style="1" bestFit="1" customWidth="1"/>
    <col min="12349" max="12350" width="5.5546875" style="1" customWidth="1"/>
    <col min="12351" max="12351" width="5.5546875" style="1" bestFit="1" customWidth="1"/>
    <col min="12352" max="12352" width="2.44140625" style="1" customWidth="1"/>
    <col min="12353" max="12353" width="3" style="1" bestFit="1" customWidth="1"/>
    <col min="12354" max="12355" width="4.5546875" style="1" bestFit="1" customWidth="1"/>
    <col min="12356" max="12357" width="4.5546875" style="1" customWidth="1"/>
    <col min="12358" max="12359" width="4.5546875" style="1" bestFit="1" customWidth="1"/>
    <col min="12360" max="12360" width="2" style="1" customWidth="1"/>
    <col min="12361" max="12361" width="3" style="1" bestFit="1" customWidth="1"/>
    <col min="12362" max="12364" width="5.5546875" style="1" bestFit="1" customWidth="1"/>
    <col min="12365" max="12366" width="5.5546875" style="1" customWidth="1"/>
    <col min="12367" max="12367" width="5.5546875" style="1" bestFit="1" customWidth="1"/>
    <col min="12368" max="12368" width="2.33203125" style="1" customWidth="1"/>
    <col min="12369" max="12544" width="9.109375" style="1"/>
    <col min="12545" max="12545" width="7.88671875" style="1" customWidth="1"/>
    <col min="12546" max="12546" width="5.5546875" style="1" customWidth="1"/>
    <col min="12547" max="12547" width="6.109375" style="1" customWidth="1"/>
    <col min="12548" max="12548" width="11.109375" style="1" bestFit="1" customWidth="1"/>
    <col min="12549" max="12549" width="10" style="1" customWidth="1"/>
    <col min="12550" max="12550" width="11.109375" style="1" customWidth="1"/>
    <col min="12551" max="12551" width="9.109375" style="1"/>
    <col min="12552" max="12552" width="10" style="1" customWidth="1"/>
    <col min="12553" max="12553" width="11.109375" style="1" bestFit="1" customWidth="1"/>
    <col min="12554" max="12555" width="9.109375" style="1"/>
    <col min="12556" max="12556" width="7.33203125" style="1" customWidth="1"/>
    <col min="12557" max="12557" width="3" style="1" bestFit="1" customWidth="1"/>
    <col min="12558" max="12563" width="8.6640625" style="1" customWidth="1"/>
    <col min="12564" max="12564" width="9" style="1" bestFit="1" customWidth="1"/>
    <col min="12565" max="12565" width="5.5546875" style="1" customWidth="1"/>
    <col min="12566" max="12566" width="3" style="1" bestFit="1" customWidth="1"/>
    <col min="12567" max="12572" width="8.6640625" style="1" customWidth="1"/>
    <col min="12573" max="12573" width="6.5546875" style="1" bestFit="1" customWidth="1"/>
    <col min="12574" max="12574" width="6.33203125" style="1" customWidth="1"/>
    <col min="12575" max="12575" width="3" style="1" bestFit="1" customWidth="1"/>
    <col min="12576" max="12581" width="8.6640625" style="1" customWidth="1"/>
    <col min="12582" max="12583" width="5.5546875" style="1" bestFit="1" customWidth="1"/>
    <col min="12584" max="12584" width="3" style="1" bestFit="1" customWidth="1"/>
    <col min="12585" max="12590" width="8.6640625" style="1" customWidth="1"/>
    <col min="12591" max="12592" width="5.5546875" style="1" bestFit="1" customWidth="1"/>
    <col min="12593" max="12593" width="3" style="1" bestFit="1" customWidth="1"/>
    <col min="12594" max="12596" width="5.5546875" style="1" bestFit="1" customWidth="1"/>
    <col min="12597" max="12598" width="5.5546875" style="1" customWidth="1"/>
    <col min="12599" max="12599" width="5.5546875" style="1" bestFit="1" customWidth="1"/>
    <col min="12600" max="12600" width="2.44140625" style="1" customWidth="1"/>
    <col min="12601" max="12601" width="3" style="1" bestFit="1" customWidth="1"/>
    <col min="12602" max="12602" width="5.5546875" style="1" bestFit="1" customWidth="1"/>
    <col min="12603" max="12603" width="5.6640625" style="1" customWidth="1"/>
    <col min="12604" max="12604" width="5.5546875" style="1" bestFit="1" customWidth="1"/>
    <col min="12605" max="12606" width="5.5546875" style="1" customWidth="1"/>
    <col min="12607" max="12607" width="5.5546875" style="1" bestFit="1" customWidth="1"/>
    <col min="12608" max="12608" width="2.44140625" style="1" customWidth="1"/>
    <col min="12609" max="12609" width="3" style="1" bestFit="1" customWidth="1"/>
    <col min="12610" max="12611" width="4.5546875" style="1" bestFit="1" customWidth="1"/>
    <col min="12612" max="12613" width="4.5546875" style="1" customWidth="1"/>
    <col min="12614" max="12615" width="4.5546875" style="1" bestFit="1" customWidth="1"/>
    <col min="12616" max="12616" width="2" style="1" customWidth="1"/>
    <col min="12617" max="12617" width="3" style="1" bestFit="1" customWidth="1"/>
    <col min="12618" max="12620" width="5.5546875" style="1" bestFit="1" customWidth="1"/>
    <col min="12621" max="12622" width="5.5546875" style="1" customWidth="1"/>
    <col min="12623" max="12623" width="5.5546875" style="1" bestFit="1" customWidth="1"/>
    <col min="12624" max="12624" width="2.33203125" style="1" customWidth="1"/>
    <col min="12625" max="12800" width="9.109375" style="1"/>
    <col min="12801" max="12801" width="7.88671875" style="1" customWidth="1"/>
    <col min="12802" max="12802" width="5.5546875" style="1" customWidth="1"/>
    <col min="12803" max="12803" width="6.109375" style="1" customWidth="1"/>
    <col min="12804" max="12804" width="11.109375" style="1" bestFit="1" customWidth="1"/>
    <col min="12805" max="12805" width="10" style="1" customWidth="1"/>
    <col min="12806" max="12806" width="11.109375" style="1" customWidth="1"/>
    <col min="12807" max="12807" width="9.109375" style="1"/>
    <col min="12808" max="12808" width="10" style="1" customWidth="1"/>
    <col min="12809" max="12809" width="11.109375" style="1" bestFit="1" customWidth="1"/>
    <col min="12810" max="12811" width="9.109375" style="1"/>
    <col min="12812" max="12812" width="7.33203125" style="1" customWidth="1"/>
    <col min="12813" max="12813" width="3" style="1" bestFit="1" customWidth="1"/>
    <col min="12814" max="12819" width="8.6640625" style="1" customWidth="1"/>
    <col min="12820" max="12820" width="9" style="1" bestFit="1" customWidth="1"/>
    <col min="12821" max="12821" width="5.5546875" style="1" customWidth="1"/>
    <col min="12822" max="12822" width="3" style="1" bestFit="1" customWidth="1"/>
    <col min="12823" max="12828" width="8.6640625" style="1" customWidth="1"/>
    <col min="12829" max="12829" width="6.5546875" style="1" bestFit="1" customWidth="1"/>
    <col min="12830" max="12830" width="6.33203125" style="1" customWidth="1"/>
    <col min="12831" max="12831" width="3" style="1" bestFit="1" customWidth="1"/>
    <col min="12832" max="12837" width="8.6640625" style="1" customWidth="1"/>
    <col min="12838" max="12839" width="5.5546875" style="1" bestFit="1" customWidth="1"/>
    <col min="12840" max="12840" width="3" style="1" bestFit="1" customWidth="1"/>
    <col min="12841" max="12846" width="8.6640625" style="1" customWidth="1"/>
    <col min="12847" max="12848" width="5.5546875" style="1" bestFit="1" customWidth="1"/>
    <col min="12849" max="12849" width="3" style="1" bestFit="1" customWidth="1"/>
    <col min="12850" max="12852" width="5.5546875" style="1" bestFit="1" customWidth="1"/>
    <col min="12853" max="12854" width="5.5546875" style="1" customWidth="1"/>
    <col min="12855" max="12855" width="5.5546875" style="1" bestFit="1" customWidth="1"/>
    <col min="12856" max="12856" width="2.44140625" style="1" customWidth="1"/>
    <col min="12857" max="12857" width="3" style="1" bestFit="1" customWidth="1"/>
    <col min="12858" max="12858" width="5.5546875" style="1" bestFit="1" customWidth="1"/>
    <col min="12859" max="12859" width="5.6640625" style="1" customWidth="1"/>
    <col min="12860" max="12860" width="5.5546875" style="1" bestFit="1" customWidth="1"/>
    <col min="12861" max="12862" width="5.5546875" style="1" customWidth="1"/>
    <col min="12863" max="12863" width="5.5546875" style="1" bestFit="1" customWidth="1"/>
    <col min="12864" max="12864" width="2.44140625" style="1" customWidth="1"/>
    <col min="12865" max="12865" width="3" style="1" bestFit="1" customWidth="1"/>
    <col min="12866" max="12867" width="4.5546875" style="1" bestFit="1" customWidth="1"/>
    <col min="12868" max="12869" width="4.5546875" style="1" customWidth="1"/>
    <col min="12870" max="12871" width="4.5546875" style="1" bestFit="1" customWidth="1"/>
    <col min="12872" max="12872" width="2" style="1" customWidth="1"/>
    <col min="12873" max="12873" width="3" style="1" bestFit="1" customWidth="1"/>
    <col min="12874" max="12876" width="5.5546875" style="1" bestFit="1" customWidth="1"/>
    <col min="12877" max="12878" width="5.5546875" style="1" customWidth="1"/>
    <col min="12879" max="12879" width="5.5546875" style="1" bestFit="1" customWidth="1"/>
    <col min="12880" max="12880" width="2.33203125" style="1" customWidth="1"/>
    <col min="12881" max="13056" width="9.109375" style="1"/>
    <col min="13057" max="13057" width="7.88671875" style="1" customWidth="1"/>
    <col min="13058" max="13058" width="5.5546875" style="1" customWidth="1"/>
    <col min="13059" max="13059" width="6.109375" style="1" customWidth="1"/>
    <col min="13060" max="13060" width="11.109375" style="1" bestFit="1" customWidth="1"/>
    <col min="13061" max="13061" width="10" style="1" customWidth="1"/>
    <col min="13062" max="13062" width="11.109375" style="1" customWidth="1"/>
    <col min="13063" max="13063" width="9.109375" style="1"/>
    <col min="13064" max="13064" width="10" style="1" customWidth="1"/>
    <col min="13065" max="13065" width="11.109375" style="1" bestFit="1" customWidth="1"/>
    <col min="13066" max="13067" width="9.109375" style="1"/>
    <col min="13068" max="13068" width="7.33203125" style="1" customWidth="1"/>
    <col min="13069" max="13069" width="3" style="1" bestFit="1" customWidth="1"/>
    <col min="13070" max="13075" width="8.6640625" style="1" customWidth="1"/>
    <col min="13076" max="13076" width="9" style="1" bestFit="1" customWidth="1"/>
    <col min="13077" max="13077" width="5.5546875" style="1" customWidth="1"/>
    <col min="13078" max="13078" width="3" style="1" bestFit="1" customWidth="1"/>
    <col min="13079" max="13084" width="8.6640625" style="1" customWidth="1"/>
    <col min="13085" max="13085" width="6.5546875" style="1" bestFit="1" customWidth="1"/>
    <col min="13086" max="13086" width="6.33203125" style="1" customWidth="1"/>
    <col min="13087" max="13087" width="3" style="1" bestFit="1" customWidth="1"/>
    <col min="13088" max="13093" width="8.6640625" style="1" customWidth="1"/>
    <col min="13094" max="13095" width="5.5546875" style="1" bestFit="1" customWidth="1"/>
    <col min="13096" max="13096" width="3" style="1" bestFit="1" customWidth="1"/>
    <col min="13097" max="13102" width="8.6640625" style="1" customWidth="1"/>
    <col min="13103" max="13104" width="5.5546875" style="1" bestFit="1" customWidth="1"/>
    <col min="13105" max="13105" width="3" style="1" bestFit="1" customWidth="1"/>
    <col min="13106" max="13108" width="5.5546875" style="1" bestFit="1" customWidth="1"/>
    <col min="13109" max="13110" width="5.5546875" style="1" customWidth="1"/>
    <col min="13111" max="13111" width="5.5546875" style="1" bestFit="1" customWidth="1"/>
    <col min="13112" max="13112" width="2.44140625" style="1" customWidth="1"/>
    <col min="13113" max="13113" width="3" style="1" bestFit="1" customWidth="1"/>
    <col min="13114" max="13114" width="5.5546875" style="1" bestFit="1" customWidth="1"/>
    <col min="13115" max="13115" width="5.6640625" style="1" customWidth="1"/>
    <col min="13116" max="13116" width="5.5546875" style="1" bestFit="1" customWidth="1"/>
    <col min="13117" max="13118" width="5.5546875" style="1" customWidth="1"/>
    <col min="13119" max="13119" width="5.5546875" style="1" bestFit="1" customWidth="1"/>
    <col min="13120" max="13120" width="2.44140625" style="1" customWidth="1"/>
    <col min="13121" max="13121" width="3" style="1" bestFit="1" customWidth="1"/>
    <col min="13122" max="13123" width="4.5546875" style="1" bestFit="1" customWidth="1"/>
    <col min="13124" max="13125" width="4.5546875" style="1" customWidth="1"/>
    <col min="13126" max="13127" width="4.5546875" style="1" bestFit="1" customWidth="1"/>
    <col min="13128" max="13128" width="2" style="1" customWidth="1"/>
    <col min="13129" max="13129" width="3" style="1" bestFit="1" customWidth="1"/>
    <col min="13130" max="13132" width="5.5546875" style="1" bestFit="1" customWidth="1"/>
    <col min="13133" max="13134" width="5.5546875" style="1" customWidth="1"/>
    <col min="13135" max="13135" width="5.5546875" style="1" bestFit="1" customWidth="1"/>
    <col min="13136" max="13136" width="2.33203125" style="1" customWidth="1"/>
    <col min="13137" max="13312" width="9.109375" style="1"/>
    <col min="13313" max="13313" width="7.88671875" style="1" customWidth="1"/>
    <col min="13314" max="13314" width="5.5546875" style="1" customWidth="1"/>
    <col min="13315" max="13315" width="6.109375" style="1" customWidth="1"/>
    <col min="13316" max="13316" width="11.109375" style="1" bestFit="1" customWidth="1"/>
    <col min="13317" max="13317" width="10" style="1" customWidth="1"/>
    <col min="13318" max="13318" width="11.109375" style="1" customWidth="1"/>
    <col min="13319" max="13319" width="9.109375" style="1"/>
    <col min="13320" max="13320" width="10" style="1" customWidth="1"/>
    <col min="13321" max="13321" width="11.109375" style="1" bestFit="1" customWidth="1"/>
    <col min="13322" max="13323" width="9.109375" style="1"/>
    <col min="13324" max="13324" width="7.33203125" style="1" customWidth="1"/>
    <col min="13325" max="13325" width="3" style="1" bestFit="1" customWidth="1"/>
    <col min="13326" max="13331" width="8.6640625" style="1" customWidth="1"/>
    <col min="13332" max="13332" width="9" style="1" bestFit="1" customWidth="1"/>
    <col min="13333" max="13333" width="5.5546875" style="1" customWidth="1"/>
    <col min="13334" max="13334" width="3" style="1" bestFit="1" customWidth="1"/>
    <col min="13335" max="13340" width="8.6640625" style="1" customWidth="1"/>
    <col min="13341" max="13341" width="6.5546875" style="1" bestFit="1" customWidth="1"/>
    <col min="13342" max="13342" width="6.33203125" style="1" customWidth="1"/>
    <col min="13343" max="13343" width="3" style="1" bestFit="1" customWidth="1"/>
    <col min="13344" max="13349" width="8.6640625" style="1" customWidth="1"/>
    <col min="13350" max="13351" width="5.5546875" style="1" bestFit="1" customWidth="1"/>
    <col min="13352" max="13352" width="3" style="1" bestFit="1" customWidth="1"/>
    <col min="13353" max="13358" width="8.6640625" style="1" customWidth="1"/>
    <col min="13359" max="13360" width="5.5546875" style="1" bestFit="1" customWidth="1"/>
    <col min="13361" max="13361" width="3" style="1" bestFit="1" customWidth="1"/>
    <col min="13362" max="13364" width="5.5546875" style="1" bestFit="1" customWidth="1"/>
    <col min="13365" max="13366" width="5.5546875" style="1" customWidth="1"/>
    <col min="13367" max="13367" width="5.5546875" style="1" bestFit="1" customWidth="1"/>
    <col min="13368" max="13368" width="2.44140625" style="1" customWidth="1"/>
    <col min="13369" max="13369" width="3" style="1" bestFit="1" customWidth="1"/>
    <col min="13370" max="13370" width="5.5546875" style="1" bestFit="1" customWidth="1"/>
    <col min="13371" max="13371" width="5.6640625" style="1" customWidth="1"/>
    <col min="13372" max="13372" width="5.5546875" style="1" bestFit="1" customWidth="1"/>
    <col min="13373" max="13374" width="5.5546875" style="1" customWidth="1"/>
    <col min="13375" max="13375" width="5.5546875" style="1" bestFit="1" customWidth="1"/>
    <col min="13376" max="13376" width="2.44140625" style="1" customWidth="1"/>
    <col min="13377" max="13377" width="3" style="1" bestFit="1" customWidth="1"/>
    <col min="13378" max="13379" width="4.5546875" style="1" bestFit="1" customWidth="1"/>
    <col min="13380" max="13381" width="4.5546875" style="1" customWidth="1"/>
    <col min="13382" max="13383" width="4.5546875" style="1" bestFit="1" customWidth="1"/>
    <col min="13384" max="13384" width="2" style="1" customWidth="1"/>
    <col min="13385" max="13385" width="3" style="1" bestFit="1" customWidth="1"/>
    <col min="13386" max="13388" width="5.5546875" style="1" bestFit="1" customWidth="1"/>
    <col min="13389" max="13390" width="5.5546875" style="1" customWidth="1"/>
    <col min="13391" max="13391" width="5.5546875" style="1" bestFit="1" customWidth="1"/>
    <col min="13392" max="13392" width="2.33203125" style="1" customWidth="1"/>
    <col min="13393" max="13568" width="9.109375" style="1"/>
    <col min="13569" max="13569" width="7.88671875" style="1" customWidth="1"/>
    <col min="13570" max="13570" width="5.5546875" style="1" customWidth="1"/>
    <col min="13571" max="13571" width="6.109375" style="1" customWidth="1"/>
    <col min="13572" max="13572" width="11.109375" style="1" bestFit="1" customWidth="1"/>
    <col min="13573" max="13573" width="10" style="1" customWidth="1"/>
    <col min="13574" max="13574" width="11.109375" style="1" customWidth="1"/>
    <col min="13575" max="13575" width="9.109375" style="1"/>
    <col min="13576" max="13576" width="10" style="1" customWidth="1"/>
    <col min="13577" max="13577" width="11.109375" style="1" bestFit="1" customWidth="1"/>
    <col min="13578" max="13579" width="9.109375" style="1"/>
    <col min="13580" max="13580" width="7.33203125" style="1" customWidth="1"/>
    <col min="13581" max="13581" width="3" style="1" bestFit="1" customWidth="1"/>
    <col min="13582" max="13587" width="8.6640625" style="1" customWidth="1"/>
    <col min="13588" max="13588" width="9" style="1" bestFit="1" customWidth="1"/>
    <col min="13589" max="13589" width="5.5546875" style="1" customWidth="1"/>
    <col min="13590" max="13590" width="3" style="1" bestFit="1" customWidth="1"/>
    <col min="13591" max="13596" width="8.6640625" style="1" customWidth="1"/>
    <col min="13597" max="13597" width="6.5546875" style="1" bestFit="1" customWidth="1"/>
    <col min="13598" max="13598" width="6.33203125" style="1" customWidth="1"/>
    <col min="13599" max="13599" width="3" style="1" bestFit="1" customWidth="1"/>
    <col min="13600" max="13605" width="8.6640625" style="1" customWidth="1"/>
    <col min="13606" max="13607" width="5.5546875" style="1" bestFit="1" customWidth="1"/>
    <col min="13608" max="13608" width="3" style="1" bestFit="1" customWidth="1"/>
    <col min="13609" max="13614" width="8.6640625" style="1" customWidth="1"/>
    <col min="13615" max="13616" width="5.5546875" style="1" bestFit="1" customWidth="1"/>
    <col min="13617" max="13617" width="3" style="1" bestFit="1" customWidth="1"/>
    <col min="13618" max="13620" width="5.5546875" style="1" bestFit="1" customWidth="1"/>
    <col min="13621" max="13622" width="5.5546875" style="1" customWidth="1"/>
    <col min="13623" max="13623" width="5.5546875" style="1" bestFit="1" customWidth="1"/>
    <col min="13624" max="13624" width="2.44140625" style="1" customWidth="1"/>
    <col min="13625" max="13625" width="3" style="1" bestFit="1" customWidth="1"/>
    <col min="13626" max="13626" width="5.5546875" style="1" bestFit="1" customWidth="1"/>
    <col min="13627" max="13627" width="5.6640625" style="1" customWidth="1"/>
    <col min="13628" max="13628" width="5.5546875" style="1" bestFit="1" customWidth="1"/>
    <col min="13629" max="13630" width="5.5546875" style="1" customWidth="1"/>
    <col min="13631" max="13631" width="5.5546875" style="1" bestFit="1" customWidth="1"/>
    <col min="13632" max="13632" width="2.44140625" style="1" customWidth="1"/>
    <col min="13633" max="13633" width="3" style="1" bestFit="1" customWidth="1"/>
    <col min="13634" max="13635" width="4.5546875" style="1" bestFit="1" customWidth="1"/>
    <col min="13636" max="13637" width="4.5546875" style="1" customWidth="1"/>
    <col min="13638" max="13639" width="4.5546875" style="1" bestFit="1" customWidth="1"/>
    <col min="13640" max="13640" width="2" style="1" customWidth="1"/>
    <col min="13641" max="13641" width="3" style="1" bestFit="1" customWidth="1"/>
    <col min="13642" max="13644" width="5.5546875" style="1" bestFit="1" customWidth="1"/>
    <col min="13645" max="13646" width="5.5546875" style="1" customWidth="1"/>
    <col min="13647" max="13647" width="5.5546875" style="1" bestFit="1" customWidth="1"/>
    <col min="13648" max="13648" width="2.33203125" style="1" customWidth="1"/>
    <col min="13649" max="13824" width="9.109375" style="1"/>
    <col min="13825" max="13825" width="7.88671875" style="1" customWidth="1"/>
    <col min="13826" max="13826" width="5.5546875" style="1" customWidth="1"/>
    <col min="13827" max="13827" width="6.109375" style="1" customWidth="1"/>
    <col min="13828" max="13828" width="11.109375" style="1" bestFit="1" customWidth="1"/>
    <col min="13829" max="13829" width="10" style="1" customWidth="1"/>
    <col min="13830" max="13830" width="11.109375" style="1" customWidth="1"/>
    <col min="13831" max="13831" width="9.109375" style="1"/>
    <col min="13832" max="13832" width="10" style="1" customWidth="1"/>
    <col min="13833" max="13833" width="11.109375" style="1" bestFit="1" customWidth="1"/>
    <col min="13834" max="13835" width="9.109375" style="1"/>
    <col min="13836" max="13836" width="7.33203125" style="1" customWidth="1"/>
    <col min="13837" max="13837" width="3" style="1" bestFit="1" customWidth="1"/>
    <col min="13838" max="13843" width="8.6640625" style="1" customWidth="1"/>
    <col min="13844" max="13844" width="9" style="1" bestFit="1" customWidth="1"/>
    <col min="13845" max="13845" width="5.5546875" style="1" customWidth="1"/>
    <col min="13846" max="13846" width="3" style="1" bestFit="1" customWidth="1"/>
    <col min="13847" max="13852" width="8.6640625" style="1" customWidth="1"/>
    <col min="13853" max="13853" width="6.5546875" style="1" bestFit="1" customWidth="1"/>
    <col min="13854" max="13854" width="6.33203125" style="1" customWidth="1"/>
    <col min="13855" max="13855" width="3" style="1" bestFit="1" customWidth="1"/>
    <col min="13856" max="13861" width="8.6640625" style="1" customWidth="1"/>
    <col min="13862" max="13863" width="5.5546875" style="1" bestFit="1" customWidth="1"/>
    <col min="13864" max="13864" width="3" style="1" bestFit="1" customWidth="1"/>
    <col min="13865" max="13870" width="8.6640625" style="1" customWidth="1"/>
    <col min="13871" max="13872" width="5.5546875" style="1" bestFit="1" customWidth="1"/>
    <col min="13873" max="13873" width="3" style="1" bestFit="1" customWidth="1"/>
    <col min="13874" max="13876" width="5.5546875" style="1" bestFit="1" customWidth="1"/>
    <col min="13877" max="13878" width="5.5546875" style="1" customWidth="1"/>
    <col min="13879" max="13879" width="5.5546875" style="1" bestFit="1" customWidth="1"/>
    <col min="13880" max="13880" width="2.44140625" style="1" customWidth="1"/>
    <col min="13881" max="13881" width="3" style="1" bestFit="1" customWidth="1"/>
    <col min="13882" max="13882" width="5.5546875" style="1" bestFit="1" customWidth="1"/>
    <col min="13883" max="13883" width="5.6640625" style="1" customWidth="1"/>
    <col min="13884" max="13884" width="5.5546875" style="1" bestFit="1" customWidth="1"/>
    <col min="13885" max="13886" width="5.5546875" style="1" customWidth="1"/>
    <col min="13887" max="13887" width="5.5546875" style="1" bestFit="1" customWidth="1"/>
    <col min="13888" max="13888" width="2.44140625" style="1" customWidth="1"/>
    <col min="13889" max="13889" width="3" style="1" bestFit="1" customWidth="1"/>
    <col min="13890" max="13891" width="4.5546875" style="1" bestFit="1" customWidth="1"/>
    <col min="13892" max="13893" width="4.5546875" style="1" customWidth="1"/>
    <col min="13894" max="13895" width="4.5546875" style="1" bestFit="1" customWidth="1"/>
    <col min="13896" max="13896" width="2" style="1" customWidth="1"/>
    <col min="13897" max="13897" width="3" style="1" bestFit="1" customWidth="1"/>
    <col min="13898" max="13900" width="5.5546875" style="1" bestFit="1" customWidth="1"/>
    <col min="13901" max="13902" width="5.5546875" style="1" customWidth="1"/>
    <col min="13903" max="13903" width="5.5546875" style="1" bestFit="1" customWidth="1"/>
    <col min="13904" max="13904" width="2.33203125" style="1" customWidth="1"/>
    <col min="13905" max="14080" width="9.109375" style="1"/>
    <col min="14081" max="14081" width="7.88671875" style="1" customWidth="1"/>
    <col min="14082" max="14082" width="5.5546875" style="1" customWidth="1"/>
    <col min="14083" max="14083" width="6.109375" style="1" customWidth="1"/>
    <col min="14084" max="14084" width="11.109375" style="1" bestFit="1" customWidth="1"/>
    <col min="14085" max="14085" width="10" style="1" customWidth="1"/>
    <col min="14086" max="14086" width="11.109375" style="1" customWidth="1"/>
    <col min="14087" max="14087" width="9.109375" style="1"/>
    <col min="14088" max="14088" width="10" style="1" customWidth="1"/>
    <col min="14089" max="14089" width="11.109375" style="1" bestFit="1" customWidth="1"/>
    <col min="14090" max="14091" width="9.109375" style="1"/>
    <col min="14092" max="14092" width="7.33203125" style="1" customWidth="1"/>
    <col min="14093" max="14093" width="3" style="1" bestFit="1" customWidth="1"/>
    <col min="14094" max="14099" width="8.6640625" style="1" customWidth="1"/>
    <col min="14100" max="14100" width="9" style="1" bestFit="1" customWidth="1"/>
    <col min="14101" max="14101" width="5.5546875" style="1" customWidth="1"/>
    <col min="14102" max="14102" width="3" style="1" bestFit="1" customWidth="1"/>
    <col min="14103" max="14108" width="8.6640625" style="1" customWidth="1"/>
    <col min="14109" max="14109" width="6.5546875" style="1" bestFit="1" customWidth="1"/>
    <col min="14110" max="14110" width="6.33203125" style="1" customWidth="1"/>
    <col min="14111" max="14111" width="3" style="1" bestFit="1" customWidth="1"/>
    <col min="14112" max="14117" width="8.6640625" style="1" customWidth="1"/>
    <col min="14118" max="14119" width="5.5546875" style="1" bestFit="1" customWidth="1"/>
    <col min="14120" max="14120" width="3" style="1" bestFit="1" customWidth="1"/>
    <col min="14121" max="14126" width="8.6640625" style="1" customWidth="1"/>
    <col min="14127" max="14128" width="5.5546875" style="1" bestFit="1" customWidth="1"/>
    <col min="14129" max="14129" width="3" style="1" bestFit="1" customWidth="1"/>
    <col min="14130" max="14132" width="5.5546875" style="1" bestFit="1" customWidth="1"/>
    <col min="14133" max="14134" width="5.5546875" style="1" customWidth="1"/>
    <col min="14135" max="14135" width="5.5546875" style="1" bestFit="1" customWidth="1"/>
    <col min="14136" max="14136" width="2.44140625" style="1" customWidth="1"/>
    <col min="14137" max="14137" width="3" style="1" bestFit="1" customWidth="1"/>
    <col min="14138" max="14138" width="5.5546875" style="1" bestFit="1" customWidth="1"/>
    <col min="14139" max="14139" width="5.6640625" style="1" customWidth="1"/>
    <col min="14140" max="14140" width="5.5546875" style="1" bestFit="1" customWidth="1"/>
    <col min="14141" max="14142" width="5.5546875" style="1" customWidth="1"/>
    <col min="14143" max="14143" width="5.5546875" style="1" bestFit="1" customWidth="1"/>
    <col min="14144" max="14144" width="2.44140625" style="1" customWidth="1"/>
    <col min="14145" max="14145" width="3" style="1" bestFit="1" customWidth="1"/>
    <col min="14146" max="14147" width="4.5546875" style="1" bestFit="1" customWidth="1"/>
    <col min="14148" max="14149" width="4.5546875" style="1" customWidth="1"/>
    <col min="14150" max="14151" width="4.5546875" style="1" bestFit="1" customWidth="1"/>
    <col min="14152" max="14152" width="2" style="1" customWidth="1"/>
    <col min="14153" max="14153" width="3" style="1" bestFit="1" customWidth="1"/>
    <col min="14154" max="14156" width="5.5546875" style="1" bestFit="1" customWidth="1"/>
    <col min="14157" max="14158" width="5.5546875" style="1" customWidth="1"/>
    <col min="14159" max="14159" width="5.5546875" style="1" bestFit="1" customWidth="1"/>
    <col min="14160" max="14160" width="2.33203125" style="1" customWidth="1"/>
    <col min="14161" max="14336" width="9.109375" style="1"/>
    <col min="14337" max="14337" width="7.88671875" style="1" customWidth="1"/>
    <col min="14338" max="14338" width="5.5546875" style="1" customWidth="1"/>
    <col min="14339" max="14339" width="6.109375" style="1" customWidth="1"/>
    <col min="14340" max="14340" width="11.109375" style="1" bestFit="1" customWidth="1"/>
    <col min="14341" max="14341" width="10" style="1" customWidth="1"/>
    <col min="14342" max="14342" width="11.109375" style="1" customWidth="1"/>
    <col min="14343" max="14343" width="9.109375" style="1"/>
    <col min="14344" max="14344" width="10" style="1" customWidth="1"/>
    <col min="14345" max="14345" width="11.109375" style="1" bestFit="1" customWidth="1"/>
    <col min="14346" max="14347" width="9.109375" style="1"/>
    <col min="14348" max="14348" width="7.33203125" style="1" customWidth="1"/>
    <col min="14349" max="14349" width="3" style="1" bestFit="1" customWidth="1"/>
    <col min="14350" max="14355" width="8.6640625" style="1" customWidth="1"/>
    <col min="14356" max="14356" width="9" style="1" bestFit="1" customWidth="1"/>
    <col min="14357" max="14357" width="5.5546875" style="1" customWidth="1"/>
    <col min="14358" max="14358" width="3" style="1" bestFit="1" customWidth="1"/>
    <col min="14359" max="14364" width="8.6640625" style="1" customWidth="1"/>
    <col min="14365" max="14365" width="6.5546875" style="1" bestFit="1" customWidth="1"/>
    <col min="14366" max="14366" width="6.33203125" style="1" customWidth="1"/>
    <col min="14367" max="14367" width="3" style="1" bestFit="1" customWidth="1"/>
    <col min="14368" max="14373" width="8.6640625" style="1" customWidth="1"/>
    <col min="14374" max="14375" width="5.5546875" style="1" bestFit="1" customWidth="1"/>
    <col min="14376" max="14376" width="3" style="1" bestFit="1" customWidth="1"/>
    <col min="14377" max="14382" width="8.6640625" style="1" customWidth="1"/>
    <col min="14383" max="14384" width="5.5546875" style="1" bestFit="1" customWidth="1"/>
    <col min="14385" max="14385" width="3" style="1" bestFit="1" customWidth="1"/>
    <col min="14386" max="14388" width="5.5546875" style="1" bestFit="1" customWidth="1"/>
    <col min="14389" max="14390" width="5.5546875" style="1" customWidth="1"/>
    <col min="14391" max="14391" width="5.5546875" style="1" bestFit="1" customWidth="1"/>
    <col min="14392" max="14392" width="2.44140625" style="1" customWidth="1"/>
    <col min="14393" max="14393" width="3" style="1" bestFit="1" customWidth="1"/>
    <col min="14394" max="14394" width="5.5546875" style="1" bestFit="1" customWidth="1"/>
    <col min="14395" max="14395" width="5.6640625" style="1" customWidth="1"/>
    <col min="14396" max="14396" width="5.5546875" style="1" bestFit="1" customWidth="1"/>
    <col min="14397" max="14398" width="5.5546875" style="1" customWidth="1"/>
    <col min="14399" max="14399" width="5.5546875" style="1" bestFit="1" customWidth="1"/>
    <col min="14400" max="14400" width="2.44140625" style="1" customWidth="1"/>
    <col min="14401" max="14401" width="3" style="1" bestFit="1" customWidth="1"/>
    <col min="14402" max="14403" width="4.5546875" style="1" bestFit="1" customWidth="1"/>
    <col min="14404" max="14405" width="4.5546875" style="1" customWidth="1"/>
    <col min="14406" max="14407" width="4.5546875" style="1" bestFit="1" customWidth="1"/>
    <col min="14408" max="14408" width="2" style="1" customWidth="1"/>
    <col min="14409" max="14409" width="3" style="1" bestFit="1" customWidth="1"/>
    <col min="14410" max="14412" width="5.5546875" style="1" bestFit="1" customWidth="1"/>
    <col min="14413" max="14414" width="5.5546875" style="1" customWidth="1"/>
    <col min="14415" max="14415" width="5.5546875" style="1" bestFit="1" customWidth="1"/>
    <col min="14416" max="14416" width="2.33203125" style="1" customWidth="1"/>
    <col min="14417" max="14592" width="9.109375" style="1"/>
    <col min="14593" max="14593" width="7.88671875" style="1" customWidth="1"/>
    <col min="14594" max="14594" width="5.5546875" style="1" customWidth="1"/>
    <col min="14595" max="14595" width="6.109375" style="1" customWidth="1"/>
    <col min="14596" max="14596" width="11.109375" style="1" bestFit="1" customWidth="1"/>
    <col min="14597" max="14597" width="10" style="1" customWidth="1"/>
    <col min="14598" max="14598" width="11.109375" style="1" customWidth="1"/>
    <col min="14599" max="14599" width="9.109375" style="1"/>
    <col min="14600" max="14600" width="10" style="1" customWidth="1"/>
    <col min="14601" max="14601" width="11.109375" style="1" bestFit="1" customWidth="1"/>
    <col min="14602" max="14603" width="9.109375" style="1"/>
    <col min="14604" max="14604" width="7.33203125" style="1" customWidth="1"/>
    <col min="14605" max="14605" width="3" style="1" bestFit="1" customWidth="1"/>
    <col min="14606" max="14611" width="8.6640625" style="1" customWidth="1"/>
    <col min="14612" max="14612" width="9" style="1" bestFit="1" customWidth="1"/>
    <col min="14613" max="14613" width="5.5546875" style="1" customWidth="1"/>
    <col min="14614" max="14614" width="3" style="1" bestFit="1" customWidth="1"/>
    <col min="14615" max="14620" width="8.6640625" style="1" customWidth="1"/>
    <col min="14621" max="14621" width="6.5546875" style="1" bestFit="1" customWidth="1"/>
    <col min="14622" max="14622" width="6.33203125" style="1" customWidth="1"/>
    <col min="14623" max="14623" width="3" style="1" bestFit="1" customWidth="1"/>
    <col min="14624" max="14629" width="8.6640625" style="1" customWidth="1"/>
    <col min="14630" max="14631" width="5.5546875" style="1" bestFit="1" customWidth="1"/>
    <col min="14632" max="14632" width="3" style="1" bestFit="1" customWidth="1"/>
    <col min="14633" max="14638" width="8.6640625" style="1" customWidth="1"/>
    <col min="14639" max="14640" width="5.5546875" style="1" bestFit="1" customWidth="1"/>
    <col min="14641" max="14641" width="3" style="1" bestFit="1" customWidth="1"/>
    <col min="14642" max="14644" width="5.5546875" style="1" bestFit="1" customWidth="1"/>
    <col min="14645" max="14646" width="5.5546875" style="1" customWidth="1"/>
    <col min="14647" max="14647" width="5.5546875" style="1" bestFit="1" customWidth="1"/>
    <col min="14648" max="14648" width="2.44140625" style="1" customWidth="1"/>
    <col min="14649" max="14649" width="3" style="1" bestFit="1" customWidth="1"/>
    <col min="14650" max="14650" width="5.5546875" style="1" bestFit="1" customWidth="1"/>
    <col min="14651" max="14651" width="5.6640625" style="1" customWidth="1"/>
    <col min="14652" max="14652" width="5.5546875" style="1" bestFit="1" customWidth="1"/>
    <col min="14653" max="14654" width="5.5546875" style="1" customWidth="1"/>
    <col min="14655" max="14655" width="5.5546875" style="1" bestFit="1" customWidth="1"/>
    <col min="14656" max="14656" width="2.44140625" style="1" customWidth="1"/>
    <col min="14657" max="14657" width="3" style="1" bestFit="1" customWidth="1"/>
    <col min="14658" max="14659" width="4.5546875" style="1" bestFit="1" customWidth="1"/>
    <col min="14660" max="14661" width="4.5546875" style="1" customWidth="1"/>
    <col min="14662" max="14663" width="4.5546875" style="1" bestFit="1" customWidth="1"/>
    <col min="14664" max="14664" width="2" style="1" customWidth="1"/>
    <col min="14665" max="14665" width="3" style="1" bestFit="1" customWidth="1"/>
    <col min="14666" max="14668" width="5.5546875" style="1" bestFit="1" customWidth="1"/>
    <col min="14669" max="14670" width="5.5546875" style="1" customWidth="1"/>
    <col min="14671" max="14671" width="5.5546875" style="1" bestFit="1" customWidth="1"/>
    <col min="14672" max="14672" width="2.33203125" style="1" customWidth="1"/>
    <col min="14673" max="14848" width="9.109375" style="1"/>
    <col min="14849" max="14849" width="7.88671875" style="1" customWidth="1"/>
    <col min="14850" max="14850" width="5.5546875" style="1" customWidth="1"/>
    <col min="14851" max="14851" width="6.109375" style="1" customWidth="1"/>
    <col min="14852" max="14852" width="11.109375" style="1" bestFit="1" customWidth="1"/>
    <col min="14853" max="14853" width="10" style="1" customWidth="1"/>
    <col min="14854" max="14854" width="11.109375" style="1" customWidth="1"/>
    <col min="14855" max="14855" width="9.109375" style="1"/>
    <col min="14856" max="14856" width="10" style="1" customWidth="1"/>
    <col min="14857" max="14857" width="11.109375" style="1" bestFit="1" customWidth="1"/>
    <col min="14858" max="14859" width="9.109375" style="1"/>
    <col min="14860" max="14860" width="7.33203125" style="1" customWidth="1"/>
    <col min="14861" max="14861" width="3" style="1" bestFit="1" customWidth="1"/>
    <col min="14862" max="14867" width="8.6640625" style="1" customWidth="1"/>
    <col min="14868" max="14868" width="9" style="1" bestFit="1" customWidth="1"/>
    <col min="14869" max="14869" width="5.5546875" style="1" customWidth="1"/>
    <col min="14870" max="14870" width="3" style="1" bestFit="1" customWidth="1"/>
    <col min="14871" max="14876" width="8.6640625" style="1" customWidth="1"/>
    <col min="14877" max="14877" width="6.5546875" style="1" bestFit="1" customWidth="1"/>
    <col min="14878" max="14878" width="6.33203125" style="1" customWidth="1"/>
    <col min="14879" max="14879" width="3" style="1" bestFit="1" customWidth="1"/>
    <col min="14880" max="14885" width="8.6640625" style="1" customWidth="1"/>
    <col min="14886" max="14887" width="5.5546875" style="1" bestFit="1" customWidth="1"/>
    <col min="14888" max="14888" width="3" style="1" bestFit="1" customWidth="1"/>
    <col min="14889" max="14894" width="8.6640625" style="1" customWidth="1"/>
    <col min="14895" max="14896" width="5.5546875" style="1" bestFit="1" customWidth="1"/>
    <col min="14897" max="14897" width="3" style="1" bestFit="1" customWidth="1"/>
    <col min="14898" max="14900" width="5.5546875" style="1" bestFit="1" customWidth="1"/>
    <col min="14901" max="14902" width="5.5546875" style="1" customWidth="1"/>
    <col min="14903" max="14903" width="5.5546875" style="1" bestFit="1" customWidth="1"/>
    <col min="14904" max="14904" width="2.44140625" style="1" customWidth="1"/>
    <col min="14905" max="14905" width="3" style="1" bestFit="1" customWidth="1"/>
    <col min="14906" max="14906" width="5.5546875" style="1" bestFit="1" customWidth="1"/>
    <col min="14907" max="14907" width="5.6640625" style="1" customWidth="1"/>
    <col min="14908" max="14908" width="5.5546875" style="1" bestFit="1" customWidth="1"/>
    <col min="14909" max="14910" width="5.5546875" style="1" customWidth="1"/>
    <col min="14911" max="14911" width="5.5546875" style="1" bestFit="1" customWidth="1"/>
    <col min="14912" max="14912" width="2.44140625" style="1" customWidth="1"/>
    <col min="14913" max="14913" width="3" style="1" bestFit="1" customWidth="1"/>
    <col min="14914" max="14915" width="4.5546875" style="1" bestFit="1" customWidth="1"/>
    <col min="14916" max="14917" width="4.5546875" style="1" customWidth="1"/>
    <col min="14918" max="14919" width="4.5546875" style="1" bestFit="1" customWidth="1"/>
    <col min="14920" max="14920" width="2" style="1" customWidth="1"/>
    <col min="14921" max="14921" width="3" style="1" bestFit="1" customWidth="1"/>
    <col min="14922" max="14924" width="5.5546875" style="1" bestFit="1" customWidth="1"/>
    <col min="14925" max="14926" width="5.5546875" style="1" customWidth="1"/>
    <col min="14927" max="14927" width="5.5546875" style="1" bestFit="1" customWidth="1"/>
    <col min="14928" max="14928" width="2.33203125" style="1" customWidth="1"/>
    <col min="14929" max="15104" width="9.109375" style="1"/>
    <col min="15105" max="15105" width="7.88671875" style="1" customWidth="1"/>
    <col min="15106" max="15106" width="5.5546875" style="1" customWidth="1"/>
    <col min="15107" max="15107" width="6.109375" style="1" customWidth="1"/>
    <col min="15108" max="15108" width="11.109375" style="1" bestFit="1" customWidth="1"/>
    <col min="15109" max="15109" width="10" style="1" customWidth="1"/>
    <col min="15110" max="15110" width="11.109375" style="1" customWidth="1"/>
    <col min="15111" max="15111" width="9.109375" style="1"/>
    <col min="15112" max="15112" width="10" style="1" customWidth="1"/>
    <col min="15113" max="15113" width="11.109375" style="1" bestFit="1" customWidth="1"/>
    <col min="15114" max="15115" width="9.109375" style="1"/>
    <col min="15116" max="15116" width="7.33203125" style="1" customWidth="1"/>
    <col min="15117" max="15117" width="3" style="1" bestFit="1" customWidth="1"/>
    <col min="15118" max="15123" width="8.6640625" style="1" customWidth="1"/>
    <col min="15124" max="15124" width="9" style="1" bestFit="1" customWidth="1"/>
    <col min="15125" max="15125" width="5.5546875" style="1" customWidth="1"/>
    <col min="15126" max="15126" width="3" style="1" bestFit="1" customWidth="1"/>
    <col min="15127" max="15132" width="8.6640625" style="1" customWidth="1"/>
    <col min="15133" max="15133" width="6.5546875" style="1" bestFit="1" customWidth="1"/>
    <col min="15134" max="15134" width="6.33203125" style="1" customWidth="1"/>
    <col min="15135" max="15135" width="3" style="1" bestFit="1" customWidth="1"/>
    <col min="15136" max="15141" width="8.6640625" style="1" customWidth="1"/>
    <col min="15142" max="15143" width="5.5546875" style="1" bestFit="1" customWidth="1"/>
    <col min="15144" max="15144" width="3" style="1" bestFit="1" customWidth="1"/>
    <col min="15145" max="15150" width="8.6640625" style="1" customWidth="1"/>
    <col min="15151" max="15152" width="5.5546875" style="1" bestFit="1" customWidth="1"/>
    <col min="15153" max="15153" width="3" style="1" bestFit="1" customWidth="1"/>
    <col min="15154" max="15156" width="5.5546875" style="1" bestFit="1" customWidth="1"/>
    <col min="15157" max="15158" width="5.5546875" style="1" customWidth="1"/>
    <col min="15159" max="15159" width="5.5546875" style="1" bestFit="1" customWidth="1"/>
    <col min="15160" max="15160" width="2.44140625" style="1" customWidth="1"/>
    <col min="15161" max="15161" width="3" style="1" bestFit="1" customWidth="1"/>
    <col min="15162" max="15162" width="5.5546875" style="1" bestFit="1" customWidth="1"/>
    <col min="15163" max="15163" width="5.6640625" style="1" customWidth="1"/>
    <col min="15164" max="15164" width="5.5546875" style="1" bestFit="1" customWidth="1"/>
    <col min="15165" max="15166" width="5.5546875" style="1" customWidth="1"/>
    <col min="15167" max="15167" width="5.5546875" style="1" bestFit="1" customWidth="1"/>
    <col min="15168" max="15168" width="2.44140625" style="1" customWidth="1"/>
    <col min="15169" max="15169" width="3" style="1" bestFit="1" customWidth="1"/>
    <col min="15170" max="15171" width="4.5546875" style="1" bestFit="1" customWidth="1"/>
    <col min="15172" max="15173" width="4.5546875" style="1" customWidth="1"/>
    <col min="15174" max="15175" width="4.5546875" style="1" bestFit="1" customWidth="1"/>
    <col min="15176" max="15176" width="2" style="1" customWidth="1"/>
    <col min="15177" max="15177" width="3" style="1" bestFit="1" customWidth="1"/>
    <col min="15178" max="15180" width="5.5546875" style="1" bestFit="1" customWidth="1"/>
    <col min="15181" max="15182" width="5.5546875" style="1" customWidth="1"/>
    <col min="15183" max="15183" width="5.5546875" style="1" bestFit="1" customWidth="1"/>
    <col min="15184" max="15184" width="2.33203125" style="1" customWidth="1"/>
    <col min="15185" max="15360" width="9.109375" style="1"/>
    <col min="15361" max="15361" width="7.88671875" style="1" customWidth="1"/>
    <col min="15362" max="15362" width="5.5546875" style="1" customWidth="1"/>
    <col min="15363" max="15363" width="6.109375" style="1" customWidth="1"/>
    <col min="15364" max="15364" width="11.109375" style="1" bestFit="1" customWidth="1"/>
    <col min="15365" max="15365" width="10" style="1" customWidth="1"/>
    <col min="15366" max="15366" width="11.109375" style="1" customWidth="1"/>
    <col min="15367" max="15367" width="9.109375" style="1"/>
    <col min="15368" max="15368" width="10" style="1" customWidth="1"/>
    <col min="15369" max="15369" width="11.109375" style="1" bestFit="1" customWidth="1"/>
    <col min="15370" max="15371" width="9.109375" style="1"/>
    <col min="15372" max="15372" width="7.33203125" style="1" customWidth="1"/>
    <col min="15373" max="15373" width="3" style="1" bestFit="1" customWidth="1"/>
    <col min="15374" max="15379" width="8.6640625" style="1" customWidth="1"/>
    <col min="15380" max="15380" width="9" style="1" bestFit="1" customWidth="1"/>
    <col min="15381" max="15381" width="5.5546875" style="1" customWidth="1"/>
    <col min="15382" max="15382" width="3" style="1" bestFit="1" customWidth="1"/>
    <col min="15383" max="15388" width="8.6640625" style="1" customWidth="1"/>
    <col min="15389" max="15389" width="6.5546875" style="1" bestFit="1" customWidth="1"/>
    <col min="15390" max="15390" width="6.33203125" style="1" customWidth="1"/>
    <col min="15391" max="15391" width="3" style="1" bestFit="1" customWidth="1"/>
    <col min="15392" max="15397" width="8.6640625" style="1" customWidth="1"/>
    <col min="15398" max="15399" width="5.5546875" style="1" bestFit="1" customWidth="1"/>
    <col min="15400" max="15400" width="3" style="1" bestFit="1" customWidth="1"/>
    <col min="15401" max="15406" width="8.6640625" style="1" customWidth="1"/>
    <col min="15407" max="15408" width="5.5546875" style="1" bestFit="1" customWidth="1"/>
    <col min="15409" max="15409" width="3" style="1" bestFit="1" customWidth="1"/>
    <col min="15410" max="15412" width="5.5546875" style="1" bestFit="1" customWidth="1"/>
    <col min="15413" max="15414" width="5.5546875" style="1" customWidth="1"/>
    <col min="15415" max="15415" width="5.5546875" style="1" bestFit="1" customWidth="1"/>
    <col min="15416" max="15416" width="2.44140625" style="1" customWidth="1"/>
    <col min="15417" max="15417" width="3" style="1" bestFit="1" customWidth="1"/>
    <col min="15418" max="15418" width="5.5546875" style="1" bestFit="1" customWidth="1"/>
    <col min="15419" max="15419" width="5.6640625" style="1" customWidth="1"/>
    <col min="15420" max="15420" width="5.5546875" style="1" bestFit="1" customWidth="1"/>
    <col min="15421" max="15422" width="5.5546875" style="1" customWidth="1"/>
    <col min="15423" max="15423" width="5.5546875" style="1" bestFit="1" customWidth="1"/>
    <col min="15424" max="15424" width="2.44140625" style="1" customWidth="1"/>
    <col min="15425" max="15425" width="3" style="1" bestFit="1" customWidth="1"/>
    <col min="15426" max="15427" width="4.5546875" style="1" bestFit="1" customWidth="1"/>
    <col min="15428" max="15429" width="4.5546875" style="1" customWidth="1"/>
    <col min="15430" max="15431" width="4.5546875" style="1" bestFit="1" customWidth="1"/>
    <col min="15432" max="15432" width="2" style="1" customWidth="1"/>
    <col min="15433" max="15433" width="3" style="1" bestFit="1" customWidth="1"/>
    <col min="15434" max="15436" width="5.5546875" style="1" bestFit="1" customWidth="1"/>
    <col min="15437" max="15438" width="5.5546875" style="1" customWidth="1"/>
    <col min="15439" max="15439" width="5.5546875" style="1" bestFit="1" customWidth="1"/>
    <col min="15440" max="15440" width="2.33203125" style="1" customWidth="1"/>
    <col min="15441" max="15616" width="9.109375" style="1"/>
    <col min="15617" max="15617" width="7.88671875" style="1" customWidth="1"/>
    <col min="15618" max="15618" width="5.5546875" style="1" customWidth="1"/>
    <col min="15619" max="15619" width="6.109375" style="1" customWidth="1"/>
    <col min="15620" max="15620" width="11.109375" style="1" bestFit="1" customWidth="1"/>
    <col min="15621" max="15621" width="10" style="1" customWidth="1"/>
    <col min="15622" max="15622" width="11.109375" style="1" customWidth="1"/>
    <col min="15623" max="15623" width="9.109375" style="1"/>
    <col min="15624" max="15624" width="10" style="1" customWidth="1"/>
    <col min="15625" max="15625" width="11.109375" style="1" bestFit="1" customWidth="1"/>
    <col min="15626" max="15627" width="9.109375" style="1"/>
    <col min="15628" max="15628" width="7.33203125" style="1" customWidth="1"/>
    <col min="15629" max="15629" width="3" style="1" bestFit="1" customWidth="1"/>
    <col min="15630" max="15635" width="8.6640625" style="1" customWidth="1"/>
    <col min="15636" max="15636" width="9" style="1" bestFit="1" customWidth="1"/>
    <col min="15637" max="15637" width="5.5546875" style="1" customWidth="1"/>
    <col min="15638" max="15638" width="3" style="1" bestFit="1" customWidth="1"/>
    <col min="15639" max="15644" width="8.6640625" style="1" customWidth="1"/>
    <col min="15645" max="15645" width="6.5546875" style="1" bestFit="1" customWidth="1"/>
    <col min="15646" max="15646" width="6.33203125" style="1" customWidth="1"/>
    <col min="15647" max="15647" width="3" style="1" bestFit="1" customWidth="1"/>
    <col min="15648" max="15653" width="8.6640625" style="1" customWidth="1"/>
    <col min="15654" max="15655" width="5.5546875" style="1" bestFit="1" customWidth="1"/>
    <col min="15656" max="15656" width="3" style="1" bestFit="1" customWidth="1"/>
    <col min="15657" max="15662" width="8.6640625" style="1" customWidth="1"/>
    <col min="15663" max="15664" width="5.5546875" style="1" bestFit="1" customWidth="1"/>
    <col min="15665" max="15665" width="3" style="1" bestFit="1" customWidth="1"/>
    <col min="15666" max="15668" width="5.5546875" style="1" bestFit="1" customWidth="1"/>
    <col min="15669" max="15670" width="5.5546875" style="1" customWidth="1"/>
    <col min="15671" max="15671" width="5.5546875" style="1" bestFit="1" customWidth="1"/>
    <col min="15672" max="15672" width="2.44140625" style="1" customWidth="1"/>
    <col min="15673" max="15673" width="3" style="1" bestFit="1" customWidth="1"/>
    <col min="15674" max="15674" width="5.5546875" style="1" bestFit="1" customWidth="1"/>
    <col min="15675" max="15675" width="5.6640625" style="1" customWidth="1"/>
    <col min="15676" max="15676" width="5.5546875" style="1" bestFit="1" customWidth="1"/>
    <col min="15677" max="15678" width="5.5546875" style="1" customWidth="1"/>
    <col min="15679" max="15679" width="5.5546875" style="1" bestFit="1" customWidth="1"/>
    <col min="15680" max="15680" width="2.44140625" style="1" customWidth="1"/>
    <col min="15681" max="15681" width="3" style="1" bestFit="1" customWidth="1"/>
    <col min="15682" max="15683" width="4.5546875" style="1" bestFit="1" customWidth="1"/>
    <col min="15684" max="15685" width="4.5546875" style="1" customWidth="1"/>
    <col min="15686" max="15687" width="4.5546875" style="1" bestFit="1" customWidth="1"/>
    <col min="15688" max="15688" width="2" style="1" customWidth="1"/>
    <col min="15689" max="15689" width="3" style="1" bestFit="1" customWidth="1"/>
    <col min="15690" max="15692" width="5.5546875" style="1" bestFit="1" customWidth="1"/>
    <col min="15693" max="15694" width="5.5546875" style="1" customWidth="1"/>
    <col min="15695" max="15695" width="5.5546875" style="1" bestFit="1" customWidth="1"/>
    <col min="15696" max="15696" width="2.33203125" style="1" customWidth="1"/>
    <col min="15697" max="15872" width="9.109375" style="1"/>
    <col min="15873" max="15873" width="7.88671875" style="1" customWidth="1"/>
    <col min="15874" max="15874" width="5.5546875" style="1" customWidth="1"/>
    <col min="15875" max="15875" width="6.109375" style="1" customWidth="1"/>
    <col min="15876" max="15876" width="11.109375" style="1" bestFit="1" customWidth="1"/>
    <col min="15877" max="15877" width="10" style="1" customWidth="1"/>
    <col min="15878" max="15878" width="11.109375" style="1" customWidth="1"/>
    <col min="15879" max="15879" width="9.109375" style="1"/>
    <col min="15880" max="15880" width="10" style="1" customWidth="1"/>
    <col min="15881" max="15881" width="11.109375" style="1" bestFit="1" customWidth="1"/>
    <col min="15882" max="15883" width="9.109375" style="1"/>
    <col min="15884" max="15884" width="7.33203125" style="1" customWidth="1"/>
    <col min="15885" max="15885" width="3" style="1" bestFit="1" customWidth="1"/>
    <col min="15886" max="15891" width="8.6640625" style="1" customWidth="1"/>
    <col min="15892" max="15892" width="9" style="1" bestFit="1" customWidth="1"/>
    <col min="15893" max="15893" width="5.5546875" style="1" customWidth="1"/>
    <col min="15894" max="15894" width="3" style="1" bestFit="1" customWidth="1"/>
    <col min="15895" max="15900" width="8.6640625" style="1" customWidth="1"/>
    <col min="15901" max="15901" width="6.5546875" style="1" bestFit="1" customWidth="1"/>
    <col min="15902" max="15902" width="6.33203125" style="1" customWidth="1"/>
    <col min="15903" max="15903" width="3" style="1" bestFit="1" customWidth="1"/>
    <col min="15904" max="15909" width="8.6640625" style="1" customWidth="1"/>
    <col min="15910" max="15911" width="5.5546875" style="1" bestFit="1" customWidth="1"/>
    <col min="15912" max="15912" width="3" style="1" bestFit="1" customWidth="1"/>
    <col min="15913" max="15918" width="8.6640625" style="1" customWidth="1"/>
    <col min="15919" max="15920" width="5.5546875" style="1" bestFit="1" customWidth="1"/>
    <col min="15921" max="15921" width="3" style="1" bestFit="1" customWidth="1"/>
    <col min="15922" max="15924" width="5.5546875" style="1" bestFit="1" customWidth="1"/>
    <col min="15925" max="15926" width="5.5546875" style="1" customWidth="1"/>
    <col min="15927" max="15927" width="5.5546875" style="1" bestFit="1" customWidth="1"/>
    <col min="15928" max="15928" width="2.44140625" style="1" customWidth="1"/>
    <col min="15929" max="15929" width="3" style="1" bestFit="1" customWidth="1"/>
    <col min="15930" max="15930" width="5.5546875" style="1" bestFit="1" customWidth="1"/>
    <col min="15931" max="15931" width="5.6640625" style="1" customWidth="1"/>
    <col min="15932" max="15932" width="5.5546875" style="1" bestFit="1" customWidth="1"/>
    <col min="15933" max="15934" width="5.5546875" style="1" customWidth="1"/>
    <col min="15935" max="15935" width="5.5546875" style="1" bestFit="1" customWidth="1"/>
    <col min="15936" max="15936" width="2.44140625" style="1" customWidth="1"/>
    <col min="15937" max="15937" width="3" style="1" bestFit="1" customWidth="1"/>
    <col min="15938" max="15939" width="4.5546875" style="1" bestFit="1" customWidth="1"/>
    <col min="15940" max="15941" width="4.5546875" style="1" customWidth="1"/>
    <col min="15942" max="15943" width="4.5546875" style="1" bestFit="1" customWidth="1"/>
    <col min="15944" max="15944" width="2" style="1" customWidth="1"/>
    <col min="15945" max="15945" width="3" style="1" bestFit="1" customWidth="1"/>
    <col min="15946" max="15948" width="5.5546875" style="1" bestFit="1" customWidth="1"/>
    <col min="15949" max="15950" width="5.5546875" style="1" customWidth="1"/>
    <col min="15951" max="15951" width="5.5546875" style="1" bestFit="1" customWidth="1"/>
    <col min="15952" max="15952" width="2.33203125" style="1" customWidth="1"/>
    <col min="15953" max="16128" width="9.109375" style="1"/>
    <col min="16129" max="16129" width="7.88671875" style="1" customWidth="1"/>
    <col min="16130" max="16130" width="5.5546875" style="1" customWidth="1"/>
    <col min="16131" max="16131" width="6.109375" style="1" customWidth="1"/>
    <col min="16132" max="16132" width="11.109375" style="1" bestFit="1" customWidth="1"/>
    <col min="16133" max="16133" width="10" style="1" customWidth="1"/>
    <col min="16134" max="16134" width="11.109375" style="1" customWidth="1"/>
    <col min="16135" max="16135" width="9.109375" style="1"/>
    <col min="16136" max="16136" width="10" style="1" customWidth="1"/>
    <col min="16137" max="16137" width="11.109375" style="1" bestFit="1" customWidth="1"/>
    <col min="16138" max="16139" width="9.109375" style="1"/>
    <col min="16140" max="16140" width="7.33203125" style="1" customWidth="1"/>
    <col min="16141" max="16141" width="3" style="1" bestFit="1" customWidth="1"/>
    <col min="16142" max="16147" width="8.6640625" style="1" customWidth="1"/>
    <col min="16148" max="16148" width="9" style="1" bestFit="1" customWidth="1"/>
    <col min="16149" max="16149" width="5.5546875" style="1" customWidth="1"/>
    <col min="16150" max="16150" width="3" style="1" bestFit="1" customWidth="1"/>
    <col min="16151" max="16156" width="8.6640625" style="1" customWidth="1"/>
    <col min="16157" max="16157" width="6.5546875" style="1" bestFit="1" customWidth="1"/>
    <col min="16158" max="16158" width="6.33203125" style="1" customWidth="1"/>
    <col min="16159" max="16159" width="3" style="1" bestFit="1" customWidth="1"/>
    <col min="16160" max="16165" width="8.6640625" style="1" customWidth="1"/>
    <col min="16166" max="16167" width="5.5546875" style="1" bestFit="1" customWidth="1"/>
    <col min="16168" max="16168" width="3" style="1" bestFit="1" customWidth="1"/>
    <col min="16169" max="16174" width="8.6640625" style="1" customWidth="1"/>
    <col min="16175" max="16176" width="5.5546875" style="1" bestFit="1" customWidth="1"/>
    <col min="16177" max="16177" width="3" style="1" bestFit="1" customWidth="1"/>
    <col min="16178" max="16180" width="5.5546875" style="1" bestFit="1" customWidth="1"/>
    <col min="16181" max="16182" width="5.5546875" style="1" customWidth="1"/>
    <col min="16183" max="16183" width="5.5546875" style="1" bestFit="1" customWidth="1"/>
    <col min="16184" max="16184" width="2.44140625" style="1" customWidth="1"/>
    <col min="16185" max="16185" width="3" style="1" bestFit="1" customWidth="1"/>
    <col min="16186" max="16186" width="5.5546875" style="1" bestFit="1" customWidth="1"/>
    <col min="16187" max="16187" width="5.6640625" style="1" customWidth="1"/>
    <col min="16188" max="16188" width="5.5546875" style="1" bestFit="1" customWidth="1"/>
    <col min="16189" max="16190" width="5.5546875" style="1" customWidth="1"/>
    <col min="16191" max="16191" width="5.5546875" style="1" bestFit="1" customWidth="1"/>
    <col min="16192" max="16192" width="2.44140625" style="1" customWidth="1"/>
    <col min="16193" max="16193" width="3" style="1" bestFit="1" customWidth="1"/>
    <col min="16194" max="16195" width="4.5546875" style="1" bestFit="1" customWidth="1"/>
    <col min="16196" max="16197" width="4.5546875" style="1" customWidth="1"/>
    <col min="16198" max="16199" width="4.5546875" style="1" bestFit="1" customWidth="1"/>
    <col min="16200" max="16200" width="2" style="1" customWidth="1"/>
    <col min="16201" max="16201" width="3" style="1" bestFit="1" customWidth="1"/>
    <col min="16202" max="16204" width="5.5546875" style="1" bestFit="1" customWidth="1"/>
    <col min="16205" max="16206" width="5.5546875" style="1" customWidth="1"/>
    <col min="16207" max="16207" width="5.5546875" style="1" bestFit="1" customWidth="1"/>
    <col min="16208" max="16208" width="2.33203125" style="1" customWidth="1"/>
    <col min="16209" max="16384" width="9.109375" style="1"/>
  </cols>
  <sheetData>
    <row r="2" spans="2:81" x14ac:dyDescent="0.25"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81" ht="13.8" thickBot="1" x14ac:dyDescent="0.3">
      <c r="H3" s="2"/>
      <c r="M3" s="102" t="s">
        <v>75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 t="str">
        <f>M3</f>
        <v>CLS</v>
      </c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2:81" ht="36.75" customHeight="1" thickBot="1" x14ac:dyDescent="0.3">
      <c r="B4" s="3" t="s">
        <v>58</v>
      </c>
      <c r="C4" s="3" t="s">
        <v>59</v>
      </c>
      <c r="D4" s="4" t="s">
        <v>60</v>
      </c>
      <c r="E4" s="5" t="s">
        <v>6</v>
      </c>
      <c r="F4" s="4" t="s">
        <v>7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  <c r="L4" s="7"/>
      <c r="M4" s="101" t="s">
        <v>60</v>
      </c>
      <c r="N4" s="101"/>
      <c r="O4" s="101"/>
      <c r="P4" s="101"/>
      <c r="Q4" s="101"/>
      <c r="R4" s="101"/>
      <c r="S4" s="101"/>
      <c r="T4" s="8" t="s">
        <v>68</v>
      </c>
      <c r="U4" s="8"/>
      <c r="V4" s="100" t="s">
        <v>66</v>
      </c>
      <c r="W4" s="100"/>
      <c r="X4" s="100"/>
      <c r="Y4" s="100"/>
      <c r="Z4" s="100"/>
      <c r="AA4" s="100"/>
      <c r="AB4" s="100"/>
      <c r="AC4" s="8" t="s">
        <v>68</v>
      </c>
      <c r="AD4" s="8"/>
      <c r="AE4" s="101" t="s">
        <v>6</v>
      </c>
      <c r="AF4" s="101"/>
      <c r="AG4" s="101"/>
      <c r="AH4" s="101"/>
      <c r="AI4" s="101"/>
      <c r="AJ4" s="101"/>
      <c r="AK4" s="101"/>
      <c r="AL4" s="8" t="s">
        <v>68</v>
      </c>
      <c r="AM4" s="8"/>
      <c r="AN4" s="100" t="s">
        <v>7</v>
      </c>
      <c r="AO4" s="100"/>
      <c r="AP4" s="100"/>
      <c r="AQ4" s="100"/>
      <c r="AR4" s="100"/>
      <c r="AS4" s="100"/>
      <c r="AT4" s="100"/>
      <c r="AU4" s="8" t="s">
        <v>68</v>
      </c>
      <c r="AV4" s="8"/>
      <c r="AW4" s="100" t="s">
        <v>63</v>
      </c>
      <c r="AX4" s="100"/>
      <c r="AY4" s="100"/>
      <c r="AZ4" s="100"/>
      <c r="BA4" s="100"/>
      <c r="BB4" s="100"/>
      <c r="BC4" s="100"/>
      <c r="BD4" s="10"/>
      <c r="BE4" s="100" t="s">
        <v>64</v>
      </c>
      <c r="BF4" s="100"/>
      <c r="BG4" s="100"/>
      <c r="BH4" s="100"/>
      <c r="BI4" s="100"/>
      <c r="BJ4" s="100"/>
      <c r="BK4" s="100"/>
      <c r="BL4" s="10"/>
      <c r="BM4" s="100" t="s">
        <v>61</v>
      </c>
      <c r="BN4" s="100"/>
      <c r="BO4" s="100"/>
      <c r="BP4" s="100"/>
      <c r="BQ4" s="100"/>
      <c r="BR4" s="100"/>
      <c r="BS4" s="100"/>
      <c r="BT4" s="10"/>
      <c r="BU4" s="100" t="s">
        <v>65</v>
      </c>
      <c r="BV4" s="100"/>
      <c r="BW4" s="100"/>
      <c r="BX4" s="100"/>
      <c r="BY4" s="100"/>
      <c r="BZ4" s="100"/>
      <c r="CA4" s="100"/>
      <c r="CC4" s="10"/>
    </row>
    <row r="5" spans="2:81" x14ac:dyDescent="0.25">
      <c r="B5" s="11">
        <v>1</v>
      </c>
      <c r="C5" s="11">
        <v>1</v>
      </c>
      <c r="D5" s="12">
        <v>9.5</v>
      </c>
      <c r="E5" s="12">
        <v>2.73</v>
      </c>
      <c r="F5" s="12">
        <v>5.35</v>
      </c>
      <c r="G5" s="12">
        <v>4.0999999999999996</v>
      </c>
      <c r="H5" s="13">
        <v>112.7</v>
      </c>
      <c r="I5" s="14">
        <f>D5-(0.343*(E5+F5)+0.094*G5+0.29)</f>
        <v>6.0531600000000001</v>
      </c>
      <c r="J5" s="14">
        <f>I5*H5/100</f>
        <v>6.8219113200000008</v>
      </c>
      <c r="K5" s="12">
        <v>12.85</v>
      </c>
      <c r="L5" s="15"/>
      <c r="M5" s="11">
        <v>1</v>
      </c>
      <c r="N5" s="16">
        <f>D5</f>
        <v>9.5</v>
      </c>
      <c r="O5" s="16">
        <f>D10</f>
        <v>9.49</v>
      </c>
      <c r="P5" s="16">
        <f>D12</f>
        <v>9.4499999999999993</v>
      </c>
      <c r="Q5" s="16">
        <f>D14</f>
        <v>9.5</v>
      </c>
      <c r="R5" s="16">
        <f>D19</f>
        <v>9.4700000000000006</v>
      </c>
      <c r="S5" s="16">
        <f>D21</f>
        <v>9.6300000000000008</v>
      </c>
      <c r="T5" s="8">
        <f>(N5+O5+P5+S5+Q5+R5)/6</f>
        <v>9.5066666666666659</v>
      </c>
      <c r="U5" s="17">
        <f>VAR(N5:S5)</f>
        <v>4.0266666666667105E-3</v>
      </c>
      <c r="V5" s="11">
        <v>1</v>
      </c>
      <c r="W5" s="16">
        <f>H5</f>
        <v>112.7</v>
      </c>
      <c r="X5" s="16">
        <f>H10</f>
        <v>113.1</v>
      </c>
      <c r="Y5" s="16">
        <f>H12</f>
        <v>103.1</v>
      </c>
      <c r="Z5" s="16">
        <f>H14</f>
        <v>119.2</v>
      </c>
      <c r="AA5" s="16">
        <f>H19</f>
        <v>97.8</v>
      </c>
      <c r="AB5" s="16">
        <f>H21</f>
        <v>120.5</v>
      </c>
      <c r="AC5" s="8">
        <f>(W5+X5+Y5+AB5+Z5+AA5)/6</f>
        <v>111.06666666666666</v>
      </c>
      <c r="AD5" s="17">
        <f>VAR(W5:AB5)</f>
        <v>80.282666666666699</v>
      </c>
      <c r="AE5" s="11">
        <v>1</v>
      </c>
      <c r="AF5" s="16">
        <f>E5</f>
        <v>2.73</v>
      </c>
      <c r="AG5" s="16">
        <f>E10</f>
        <v>3.23</v>
      </c>
      <c r="AH5" s="16">
        <f>E12</f>
        <v>2.38</v>
      </c>
      <c r="AI5" s="16">
        <f>E14</f>
        <v>3.28</v>
      </c>
      <c r="AJ5" s="16">
        <f>E19</f>
        <v>3.22</v>
      </c>
      <c r="AK5" s="16">
        <f>E21</f>
        <v>2.96</v>
      </c>
      <c r="AL5" s="8">
        <f>(AF5+AG5+AH5+AK5)/4</f>
        <v>2.8250000000000002</v>
      </c>
      <c r="AM5" s="17">
        <f>VAR(AF5:AK5)</f>
        <v>0.12638666666666581</v>
      </c>
      <c r="AN5" s="11">
        <v>1</v>
      </c>
      <c r="AO5" s="16">
        <f>F5</f>
        <v>5.35</v>
      </c>
      <c r="AP5" s="16">
        <f>F10</f>
        <v>4.46</v>
      </c>
      <c r="AQ5" s="16">
        <f>F12</f>
        <v>5.4</v>
      </c>
      <c r="AR5" s="16">
        <f>F14</f>
        <v>4.1900000000000004</v>
      </c>
      <c r="AS5" s="16">
        <f>F19</f>
        <v>4.7300000000000004</v>
      </c>
      <c r="AT5" s="16">
        <f>F21</f>
        <v>5.63</v>
      </c>
      <c r="AU5" s="8">
        <f>(AO5+AP5+AQ5+AT5)/4</f>
        <v>5.21</v>
      </c>
      <c r="AV5" s="17">
        <f>VAR(AO5:AT5)</f>
        <v>0.33808000000000787</v>
      </c>
      <c r="AW5" s="11">
        <v>1</v>
      </c>
      <c r="AX5" s="16">
        <f>I5</f>
        <v>6.0531600000000001</v>
      </c>
      <c r="AY5" s="16">
        <f>I10</f>
        <v>6.1308699999999998</v>
      </c>
      <c r="AZ5" s="16">
        <f>I12</f>
        <v>6.0468399999999995</v>
      </c>
      <c r="BA5" s="16">
        <f>I14</f>
        <v>6.3375899999999996</v>
      </c>
      <c r="BB5" s="16">
        <f>I19</f>
        <v>6.0639900000000004</v>
      </c>
      <c r="BC5" s="16">
        <f>I21</f>
        <v>6.0063500000000003</v>
      </c>
      <c r="BD5" s="8"/>
      <c r="BE5" s="11">
        <v>1</v>
      </c>
      <c r="BF5" s="16">
        <f>J5</f>
        <v>6.8219113200000008</v>
      </c>
      <c r="BG5" s="16">
        <f>J10</f>
        <v>6.9340139699999996</v>
      </c>
      <c r="BH5" s="16">
        <f>J12</f>
        <v>6.2342920399999988</v>
      </c>
      <c r="BI5" s="16">
        <f>J14</f>
        <v>7.5544072799999995</v>
      </c>
      <c r="BJ5" s="16">
        <f>J19</f>
        <v>5.9305822199999998</v>
      </c>
      <c r="BK5" s="16">
        <f>J21</f>
        <v>7.2376517500000004</v>
      </c>
      <c r="BL5" s="8"/>
      <c r="BM5" s="11">
        <v>1</v>
      </c>
      <c r="BN5" s="16">
        <f>G5</f>
        <v>4.0999999999999996</v>
      </c>
      <c r="BO5" s="16">
        <f>G10</f>
        <v>4.59</v>
      </c>
      <c r="BP5" s="16">
        <f>G12</f>
        <v>4.7300000000000004</v>
      </c>
      <c r="BQ5" s="16">
        <f>G14</f>
        <v>3.3</v>
      </c>
      <c r="BR5" s="16">
        <f>G19</f>
        <v>4.1399999999999997</v>
      </c>
      <c r="BS5" s="16">
        <f>G21</f>
        <v>4.12</v>
      </c>
      <c r="BT5" s="8"/>
      <c r="BU5" s="11">
        <v>1</v>
      </c>
      <c r="BV5" s="16">
        <f>K5</f>
        <v>12.85</v>
      </c>
      <c r="BW5" s="16">
        <f>K10</f>
        <v>12.72</v>
      </c>
      <c r="BX5" s="16">
        <f>K12</f>
        <v>12.64</v>
      </c>
      <c r="BY5" s="16">
        <f>K14</f>
        <v>12.88</v>
      </c>
      <c r="BZ5" s="16">
        <f>K19</f>
        <v>12.07</v>
      </c>
      <c r="CA5" s="16">
        <f>K21</f>
        <v>12.61</v>
      </c>
      <c r="CB5" s="8"/>
      <c r="CC5" s="17"/>
    </row>
    <row r="6" spans="2:81" x14ac:dyDescent="0.25">
      <c r="B6" s="18">
        <v>2</v>
      </c>
      <c r="C6" s="18">
        <v>2</v>
      </c>
      <c r="D6" s="19">
        <v>10.65</v>
      </c>
      <c r="E6" s="19">
        <v>2.83</v>
      </c>
      <c r="F6" s="19">
        <v>5.72</v>
      </c>
      <c r="G6" s="19">
        <v>3.98</v>
      </c>
      <c r="H6" s="20">
        <v>136</v>
      </c>
      <c r="I6" s="21">
        <f t="shared" ref="I6:I22" si="0">D6-(0.343*(E6+F6)+0.094*G6+0.29)</f>
        <v>7.0532299999999992</v>
      </c>
      <c r="J6" s="21">
        <f t="shared" ref="J6:J22" si="1">I6*H6/100</f>
        <v>9.5923927999999989</v>
      </c>
      <c r="K6" s="19">
        <v>13.58</v>
      </c>
      <c r="L6" s="15"/>
      <c r="M6" s="18">
        <v>2</v>
      </c>
      <c r="N6" s="22">
        <f>D6</f>
        <v>10.65</v>
      </c>
      <c r="O6" s="22">
        <f>D8</f>
        <v>10.72</v>
      </c>
      <c r="P6" s="22">
        <f>D11</f>
        <v>9.39</v>
      </c>
      <c r="Q6" s="22">
        <f>D16</f>
        <v>9.48</v>
      </c>
      <c r="R6" s="22">
        <f>D18</f>
        <v>10.4</v>
      </c>
      <c r="S6" s="22">
        <f>D22</f>
        <v>9.75</v>
      </c>
      <c r="T6" s="8">
        <f>(N6+O6+P6+S6+Q6+R6)/6</f>
        <v>10.065000000000001</v>
      </c>
      <c r="U6" s="17">
        <f>VAR(N6:S6)</f>
        <v>0.35611000000000004</v>
      </c>
      <c r="V6" s="18">
        <v>2</v>
      </c>
      <c r="W6" s="22">
        <f>H6</f>
        <v>136</v>
      </c>
      <c r="X6" s="22">
        <f>H8</f>
        <v>126.9</v>
      </c>
      <c r="Y6" s="22">
        <f>H11</f>
        <v>117.2</v>
      </c>
      <c r="Z6" s="22">
        <f>H16</f>
        <v>109.8</v>
      </c>
      <c r="AA6" s="22">
        <f>H18</f>
        <v>140.9</v>
      </c>
      <c r="AB6" s="22">
        <f>H22</f>
        <v>130.5</v>
      </c>
      <c r="AC6" s="8">
        <f>(W6+X6+Y6+AB6+Z6+AA6)/6</f>
        <v>126.88333333333333</v>
      </c>
      <c r="AD6" s="17">
        <f>VAR(W6:AB6)</f>
        <v>135.65366666666671</v>
      </c>
      <c r="AE6" s="18">
        <v>2</v>
      </c>
      <c r="AF6" s="22">
        <f>E6</f>
        <v>2.83</v>
      </c>
      <c r="AG6" s="22">
        <f>E8</f>
        <v>3.15</v>
      </c>
      <c r="AH6" s="22">
        <f>E11</f>
        <v>2.88</v>
      </c>
      <c r="AI6" s="22">
        <f>E16</f>
        <v>3.22</v>
      </c>
      <c r="AJ6" s="22">
        <f>E18</f>
        <v>2.76</v>
      </c>
      <c r="AK6" s="22">
        <f>E22</f>
        <v>2.8</v>
      </c>
      <c r="AL6" s="8">
        <f>(AF6+AG6+AH6+AK6)/4</f>
        <v>2.915</v>
      </c>
      <c r="AM6" s="17">
        <f>VAR(AF6:AK6)</f>
        <v>3.8040000000000039E-2</v>
      </c>
      <c r="AN6" s="18">
        <v>2</v>
      </c>
      <c r="AO6" s="22">
        <f>F6</f>
        <v>5.72</v>
      </c>
      <c r="AP6" s="22">
        <f>F8</f>
        <v>4.42</v>
      </c>
      <c r="AQ6" s="22">
        <f>F11</f>
        <v>5.19</v>
      </c>
      <c r="AR6" s="22">
        <f>F16</f>
        <v>5.3</v>
      </c>
      <c r="AS6" s="22">
        <f>F18</f>
        <v>5.85</v>
      </c>
      <c r="AT6" s="22">
        <f>F22</f>
        <v>5.3</v>
      </c>
      <c r="AU6" s="8">
        <f>(AO6+AP6+AQ6+AT6)/4</f>
        <v>5.1575000000000006</v>
      </c>
      <c r="AV6" s="17">
        <f>VAR(AO6:AT6)</f>
        <v>0.25306666666666661</v>
      </c>
      <c r="AW6" s="18">
        <v>2</v>
      </c>
      <c r="AX6" s="22">
        <f>I6</f>
        <v>7.0532299999999992</v>
      </c>
      <c r="AY6" s="22">
        <f>I8</f>
        <v>7.54209</v>
      </c>
      <c r="AZ6" s="22">
        <f>I11</f>
        <v>5.9494100000000003</v>
      </c>
      <c r="BA6" s="22">
        <f>I16</f>
        <v>5.9818800000000003</v>
      </c>
      <c r="BB6" s="22">
        <f>I18</f>
        <v>6.7403500000000003</v>
      </c>
      <c r="BC6" s="22">
        <f>I22</f>
        <v>6.2483599999999999</v>
      </c>
      <c r="BD6" s="8"/>
      <c r="BE6" s="18">
        <v>2</v>
      </c>
      <c r="BF6" s="22">
        <f>J6</f>
        <v>9.5923927999999989</v>
      </c>
      <c r="BG6" s="22">
        <f>J8</f>
        <v>9.5709122099999995</v>
      </c>
      <c r="BH6" s="22">
        <f>J11</f>
        <v>6.9727085200000012</v>
      </c>
      <c r="BI6" s="22">
        <f>J16</f>
        <v>6.5681042400000003</v>
      </c>
      <c r="BJ6" s="22">
        <f>J18</f>
        <v>9.4971531500000008</v>
      </c>
      <c r="BK6" s="22">
        <f>J22</f>
        <v>8.1541098000000005</v>
      </c>
      <c r="BL6" s="8"/>
      <c r="BM6" s="18">
        <v>2</v>
      </c>
      <c r="BN6" s="22">
        <f>G6</f>
        <v>3.98</v>
      </c>
      <c r="BO6" s="22">
        <f>G8</f>
        <v>3.1</v>
      </c>
      <c r="BP6" s="22">
        <f>G11</f>
        <v>4.07</v>
      </c>
      <c r="BQ6" s="22">
        <f>G16</f>
        <v>3.04</v>
      </c>
      <c r="BR6" s="22">
        <f>G18</f>
        <v>4.43</v>
      </c>
      <c r="BS6" s="22">
        <f>G22</f>
        <v>4.6100000000000003</v>
      </c>
      <c r="BT6" s="8"/>
      <c r="BU6" s="18">
        <v>2</v>
      </c>
      <c r="BV6" s="22">
        <f>K6</f>
        <v>13.58</v>
      </c>
      <c r="BW6" s="22">
        <f>K8</f>
        <v>13.44</v>
      </c>
      <c r="BX6" s="22">
        <f>K11</f>
        <v>12.7</v>
      </c>
      <c r="BY6" s="22">
        <f>K16</f>
        <v>11.94</v>
      </c>
      <c r="BZ6" s="22">
        <f>K18</f>
        <v>13.82</v>
      </c>
      <c r="CA6" s="22">
        <f>K22</f>
        <v>12.82</v>
      </c>
      <c r="CB6" s="8"/>
      <c r="CC6" s="17"/>
    </row>
    <row r="7" spans="2:81" ht="13.8" thickBot="1" x14ac:dyDescent="0.3">
      <c r="B7" s="23">
        <v>3</v>
      </c>
      <c r="C7" s="23">
        <v>3</v>
      </c>
      <c r="D7" s="24">
        <v>10.25</v>
      </c>
      <c r="E7" s="24">
        <v>3.1</v>
      </c>
      <c r="F7" s="24">
        <v>4.3</v>
      </c>
      <c r="G7" s="24">
        <v>3.24</v>
      </c>
      <c r="H7" s="25">
        <v>127.6</v>
      </c>
      <c r="I7" s="26">
        <f t="shared" si="0"/>
        <v>7.1172399999999998</v>
      </c>
      <c r="J7" s="26">
        <f t="shared" si="1"/>
        <v>9.0815982399999999</v>
      </c>
      <c r="K7" s="24">
        <v>13.03</v>
      </c>
      <c r="L7" s="15"/>
      <c r="M7" s="23">
        <v>3</v>
      </c>
      <c r="N7" s="27">
        <f>D7</f>
        <v>10.25</v>
      </c>
      <c r="O7" s="27">
        <f>D9</f>
        <v>9.34</v>
      </c>
      <c r="P7" s="27">
        <f>D13</f>
        <v>9.25</v>
      </c>
      <c r="Q7" s="27">
        <f>D15</f>
        <v>9.31</v>
      </c>
      <c r="R7" s="27">
        <f>D17</f>
        <v>9.8699999999999992</v>
      </c>
      <c r="S7" s="27">
        <f>D20</f>
        <v>9.68</v>
      </c>
      <c r="T7" s="8">
        <f>(N7+O7+P7+S7+Q7+R7)/6</f>
        <v>9.6166666666666654</v>
      </c>
      <c r="U7" s="17">
        <f>VAR(N7:S7)</f>
        <v>0.15486666666666654</v>
      </c>
      <c r="V7" s="23">
        <v>3</v>
      </c>
      <c r="W7" s="27">
        <f>H7</f>
        <v>127.6</v>
      </c>
      <c r="X7" s="27">
        <f>H9</f>
        <v>143.4</v>
      </c>
      <c r="Y7" s="27">
        <f>H13</f>
        <v>119.5</v>
      </c>
      <c r="Z7" s="27">
        <f>H15</f>
        <v>128</v>
      </c>
      <c r="AA7" s="27">
        <f>H17</f>
        <v>123.9</v>
      </c>
      <c r="AB7" s="27">
        <f>H20</f>
        <v>123.4</v>
      </c>
      <c r="AC7" s="8">
        <f>(W7+X7+Y7+AB7+Z7+AA7)/6</f>
        <v>127.63333333333333</v>
      </c>
      <c r="AD7" s="17">
        <f>VAR(W7:AB7)</f>
        <v>69.346666666666678</v>
      </c>
      <c r="AE7" s="23">
        <v>3</v>
      </c>
      <c r="AF7" s="27">
        <f>E7</f>
        <v>3.1</v>
      </c>
      <c r="AG7" s="27">
        <f>E9</f>
        <v>3.54</v>
      </c>
      <c r="AH7" s="27">
        <f>E13</f>
        <v>3.16</v>
      </c>
      <c r="AI7" s="27">
        <f>E15</f>
        <v>3.22</v>
      </c>
      <c r="AJ7" s="27">
        <f>E17</f>
        <v>3.25</v>
      </c>
      <c r="AK7" s="27">
        <f>E20</f>
        <v>3.08</v>
      </c>
      <c r="AL7" s="8">
        <f>(AF7+AG7+AH7+AK7)/4</f>
        <v>3.22</v>
      </c>
      <c r="AM7" s="17">
        <f>VAR(AF7:AK7)</f>
        <v>2.8149999999999991E-2</v>
      </c>
      <c r="AN7" s="23">
        <v>3</v>
      </c>
      <c r="AO7" s="27">
        <f>F7</f>
        <v>4.3</v>
      </c>
      <c r="AP7" s="27">
        <f>F9</f>
        <v>4.46</v>
      </c>
      <c r="AQ7" s="27">
        <f>F13</f>
        <v>4.62</v>
      </c>
      <c r="AR7" s="27">
        <f>F15</f>
        <v>4.95</v>
      </c>
      <c r="AS7" s="27">
        <f>F17</f>
        <v>4.45</v>
      </c>
      <c r="AT7" s="27">
        <f>F20</f>
        <v>6.03</v>
      </c>
      <c r="AU7" s="8">
        <f>(AO7+AP7+AQ7+AT7)/4</f>
        <v>4.8525</v>
      </c>
      <c r="AV7" s="17">
        <f>VAR(AO7:AT7)</f>
        <v>0.41117666666667108</v>
      </c>
      <c r="AW7" s="23">
        <v>3</v>
      </c>
      <c r="AX7" s="27">
        <f>I7</f>
        <v>7.1172399999999998</v>
      </c>
      <c r="AY7" s="27">
        <f>I9</f>
        <v>5.9318799999999996</v>
      </c>
      <c r="AZ7" s="27">
        <f>I13</f>
        <v>5.9145199999999996</v>
      </c>
      <c r="BA7" s="27">
        <f>I15</f>
        <v>5.8059700000000003</v>
      </c>
      <c r="BB7" s="27">
        <f>I17</f>
        <v>6.5798199999999989</v>
      </c>
      <c r="BC7" s="27">
        <f>I20</f>
        <v>5.8610699999999998</v>
      </c>
      <c r="BD7" s="8"/>
      <c r="BE7" s="23">
        <v>3</v>
      </c>
      <c r="BF7" s="27">
        <f>J7</f>
        <v>9.0815982399999999</v>
      </c>
      <c r="BG7" s="27">
        <f>J9</f>
        <v>8.5063159199999987</v>
      </c>
      <c r="BH7" s="27">
        <f>J13</f>
        <v>7.0678513999999995</v>
      </c>
      <c r="BI7" s="27">
        <f>J15</f>
        <v>7.4316416000000007</v>
      </c>
      <c r="BJ7" s="27">
        <f>J17</f>
        <v>8.1523969799999989</v>
      </c>
      <c r="BK7" s="27">
        <f>J20</f>
        <v>7.2325603799999998</v>
      </c>
      <c r="BL7" s="8"/>
      <c r="BM7" s="23">
        <v>3</v>
      </c>
      <c r="BN7" s="27">
        <f>G7</f>
        <v>3.24</v>
      </c>
      <c r="BO7" s="27">
        <f>G9</f>
        <v>3.98</v>
      </c>
      <c r="BP7" s="27">
        <f>G13</f>
        <v>4.01</v>
      </c>
      <c r="BQ7" s="27">
        <f>G15</f>
        <v>4.38</v>
      </c>
      <c r="BR7" s="27">
        <f>G17</f>
        <v>3.82</v>
      </c>
      <c r="BS7" s="27">
        <f>G20</f>
        <v>4.3</v>
      </c>
      <c r="BT7" s="8"/>
      <c r="BU7" s="23">
        <v>3</v>
      </c>
      <c r="BV7" s="27">
        <f>K7</f>
        <v>13.03</v>
      </c>
      <c r="BW7" s="27">
        <f>K9</f>
        <v>12.29</v>
      </c>
      <c r="BX7" s="27">
        <f>K13</f>
        <v>11.3</v>
      </c>
      <c r="BY7" s="27">
        <f>K15</f>
        <v>12.4</v>
      </c>
      <c r="BZ7" s="27">
        <f>K17</f>
        <v>12.6</v>
      </c>
      <c r="CA7" s="27">
        <f>K20</f>
        <v>12.75</v>
      </c>
      <c r="CB7" s="8"/>
      <c r="CC7" s="17"/>
    </row>
    <row r="8" spans="2:81" x14ac:dyDescent="0.25">
      <c r="B8" s="11">
        <v>4</v>
      </c>
      <c r="C8" s="11">
        <v>2</v>
      </c>
      <c r="D8" s="12">
        <v>10.72</v>
      </c>
      <c r="E8" s="12">
        <v>3.15</v>
      </c>
      <c r="F8" s="12">
        <v>4.42</v>
      </c>
      <c r="G8" s="12">
        <v>3.1</v>
      </c>
      <c r="H8" s="13">
        <v>126.9</v>
      </c>
      <c r="I8" s="28">
        <f t="shared" si="0"/>
        <v>7.54209</v>
      </c>
      <c r="J8" s="28">
        <f t="shared" si="1"/>
        <v>9.5709122099999995</v>
      </c>
      <c r="K8" s="12">
        <v>13.44</v>
      </c>
      <c r="L8" s="29"/>
      <c r="M8" s="30"/>
      <c r="N8" s="31"/>
      <c r="O8" s="31"/>
      <c r="P8" s="31"/>
      <c r="Q8" s="31"/>
      <c r="R8" s="31"/>
      <c r="S8" s="31"/>
      <c r="T8" s="32">
        <f>AVERAGE(T5:T7)</f>
        <v>9.7294444444444448</v>
      </c>
      <c r="U8" s="17"/>
      <c r="V8" s="30"/>
      <c r="W8" s="31"/>
      <c r="X8" s="31"/>
      <c r="Y8" s="31"/>
      <c r="Z8" s="31"/>
      <c r="AA8" s="31"/>
      <c r="AB8" s="31"/>
      <c r="AC8" s="32">
        <f>AVERAGE(AC5:AC7)</f>
        <v>121.8611111111111</v>
      </c>
      <c r="AD8" s="17"/>
      <c r="AE8" s="30"/>
      <c r="AF8" s="31"/>
      <c r="AG8" s="31"/>
      <c r="AH8" s="31"/>
      <c r="AI8" s="31"/>
      <c r="AJ8" s="31"/>
      <c r="AK8" s="31"/>
      <c r="AL8" s="32">
        <f>AVERAGE(AL5:AL7)</f>
        <v>2.9866666666666668</v>
      </c>
      <c r="AM8" s="17"/>
      <c r="AN8" s="30"/>
      <c r="AO8" s="31"/>
      <c r="AP8" s="31"/>
      <c r="AQ8" s="31"/>
      <c r="AR8" s="31"/>
      <c r="AS8" s="31"/>
      <c r="AT8" s="31"/>
      <c r="AU8" s="32">
        <f>AVERAGE(AU5:AU7)</f>
        <v>5.0733333333333333</v>
      </c>
      <c r="AV8" s="17"/>
      <c r="AW8" s="33"/>
      <c r="AX8" s="33"/>
      <c r="AY8" s="33"/>
      <c r="AZ8" s="33"/>
      <c r="BA8" s="33"/>
      <c r="BB8" s="33"/>
      <c r="BC8" s="33"/>
      <c r="BD8" s="32"/>
      <c r="BE8" s="33"/>
      <c r="BF8" s="33"/>
      <c r="BG8" s="33"/>
      <c r="BH8" s="33"/>
      <c r="BI8" s="33"/>
      <c r="BJ8" s="33"/>
      <c r="BK8" s="33"/>
      <c r="BL8" s="32"/>
      <c r="BM8" s="33"/>
      <c r="BN8" s="33"/>
      <c r="BO8" s="33"/>
      <c r="BP8" s="33"/>
      <c r="BQ8" s="33"/>
      <c r="BR8" s="33"/>
      <c r="BS8" s="33"/>
      <c r="BT8" s="32"/>
      <c r="BU8" s="33"/>
      <c r="BV8" s="33"/>
      <c r="BW8" s="33"/>
      <c r="BX8" s="33"/>
      <c r="BY8" s="33"/>
      <c r="BZ8" s="33"/>
      <c r="CA8" s="33"/>
      <c r="CB8" s="8"/>
      <c r="CC8" s="17"/>
    </row>
    <row r="9" spans="2:81" x14ac:dyDescent="0.25">
      <c r="B9" s="18">
        <v>5</v>
      </c>
      <c r="C9" s="18">
        <v>3</v>
      </c>
      <c r="D9" s="19">
        <v>9.34</v>
      </c>
      <c r="E9" s="19">
        <v>3.54</v>
      </c>
      <c r="F9" s="19">
        <v>4.46</v>
      </c>
      <c r="G9" s="19">
        <v>3.98</v>
      </c>
      <c r="H9" s="20">
        <v>143.4</v>
      </c>
      <c r="I9" s="21">
        <f t="shared" si="0"/>
        <v>5.9318799999999996</v>
      </c>
      <c r="J9" s="21">
        <f t="shared" si="1"/>
        <v>8.5063159199999987</v>
      </c>
      <c r="K9" s="19">
        <v>12.29</v>
      </c>
      <c r="L9" s="29"/>
      <c r="M9" s="9"/>
      <c r="N9" s="8"/>
      <c r="O9" s="8"/>
      <c r="P9" s="8"/>
      <c r="Q9" s="8"/>
      <c r="R9" s="8"/>
      <c r="S9" s="8"/>
      <c r="T9" s="8"/>
      <c r="U9" s="17"/>
      <c r="V9" s="9"/>
      <c r="W9" s="8"/>
      <c r="X9" s="8"/>
      <c r="Y9" s="8"/>
      <c r="Z9" s="8"/>
      <c r="AA9" s="8"/>
      <c r="AB9" s="8"/>
      <c r="AC9" s="8"/>
      <c r="AD9" s="17"/>
      <c r="AE9" s="9"/>
      <c r="AF9" s="8"/>
      <c r="AG9" s="8"/>
      <c r="AH9" s="8"/>
      <c r="AI9" s="8"/>
      <c r="AJ9" s="8"/>
      <c r="AK9" s="8"/>
      <c r="AL9" s="8"/>
      <c r="AM9" s="17"/>
      <c r="AN9" s="9"/>
      <c r="AO9" s="8"/>
      <c r="AP9" s="8"/>
      <c r="AQ9" s="8"/>
      <c r="AR9" s="8"/>
      <c r="AS9" s="8"/>
      <c r="AT9" s="8"/>
      <c r="AU9" s="8"/>
      <c r="AV9" s="17"/>
      <c r="CB9" s="32"/>
      <c r="CC9" s="17"/>
    </row>
    <row r="10" spans="2:81" ht="13.8" thickBot="1" x14ac:dyDescent="0.3">
      <c r="B10" s="23">
        <v>6</v>
      </c>
      <c r="C10" s="23">
        <v>1</v>
      </c>
      <c r="D10" s="24">
        <v>9.49</v>
      </c>
      <c r="E10" s="24">
        <v>3.23</v>
      </c>
      <c r="F10" s="24">
        <v>4.46</v>
      </c>
      <c r="G10" s="24">
        <v>4.59</v>
      </c>
      <c r="H10" s="25">
        <v>113.1</v>
      </c>
      <c r="I10" s="26">
        <f t="shared" si="0"/>
        <v>6.1308699999999998</v>
      </c>
      <c r="J10" s="26">
        <f t="shared" si="1"/>
        <v>6.9340139699999996</v>
      </c>
      <c r="K10" s="24">
        <v>12.72</v>
      </c>
      <c r="L10" s="29"/>
      <c r="M10" s="9"/>
      <c r="N10" s="8"/>
      <c r="O10" s="8"/>
      <c r="P10" s="8"/>
      <c r="Q10" s="8"/>
      <c r="R10" s="8"/>
      <c r="S10" s="8"/>
      <c r="T10" s="8"/>
      <c r="U10" s="17"/>
      <c r="V10" s="9"/>
      <c r="W10" s="8"/>
      <c r="X10" s="8"/>
      <c r="Y10" s="8"/>
      <c r="Z10" s="8"/>
      <c r="AA10" s="8"/>
      <c r="AB10" s="8"/>
      <c r="AC10" s="8"/>
      <c r="AD10" s="17"/>
      <c r="AE10" s="9"/>
      <c r="AF10" s="8"/>
      <c r="AG10" s="8"/>
      <c r="AH10" s="8"/>
      <c r="AI10" s="8"/>
      <c r="AJ10" s="8"/>
      <c r="AK10" s="8"/>
      <c r="AL10" s="8"/>
      <c r="AM10" s="17"/>
      <c r="AN10" s="9"/>
      <c r="AO10" s="8"/>
      <c r="AP10" s="8"/>
      <c r="AQ10" s="8"/>
      <c r="AR10" s="8"/>
      <c r="AS10" s="8"/>
      <c r="AT10" s="8"/>
      <c r="AU10" s="8"/>
      <c r="AV10" s="17"/>
      <c r="CC10" s="17"/>
    </row>
    <row r="11" spans="2:81" ht="13.8" thickBot="1" x14ac:dyDescent="0.3">
      <c r="B11" s="11">
        <v>7</v>
      </c>
      <c r="C11" s="11">
        <v>2</v>
      </c>
      <c r="D11" s="12">
        <v>9.39</v>
      </c>
      <c r="E11" s="12">
        <v>2.88</v>
      </c>
      <c r="F11" s="12">
        <v>5.19</v>
      </c>
      <c r="G11" s="12">
        <v>4.07</v>
      </c>
      <c r="H11" s="13">
        <v>117.2</v>
      </c>
      <c r="I11" s="28">
        <f t="shared" si="0"/>
        <v>5.9494100000000003</v>
      </c>
      <c r="J11" s="28">
        <f t="shared" si="1"/>
        <v>6.9727085200000012</v>
      </c>
      <c r="K11" s="12">
        <v>12.7</v>
      </c>
      <c r="L11" s="29"/>
      <c r="M11" s="103" t="s">
        <v>63</v>
      </c>
      <c r="N11" s="103"/>
      <c r="O11" s="103"/>
      <c r="P11" s="103"/>
      <c r="Q11" s="103"/>
      <c r="R11" s="103"/>
      <c r="S11" s="103"/>
      <c r="T11" s="8" t="s">
        <v>68</v>
      </c>
      <c r="U11" s="10"/>
      <c r="V11" s="100" t="s">
        <v>64</v>
      </c>
      <c r="W11" s="100"/>
      <c r="X11" s="100"/>
      <c r="Y11" s="100"/>
      <c r="Z11" s="100"/>
      <c r="AA11" s="100"/>
      <c r="AB11" s="100"/>
      <c r="AC11" s="8" t="s">
        <v>68</v>
      </c>
      <c r="AD11" s="10"/>
      <c r="AE11" s="100" t="s">
        <v>61</v>
      </c>
      <c r="AF11" s="100"/>
      <c r="AG11" s="100"/>
      <c r="AH11" s="100"/>
      <c r="AI11" s="100"/>
      <c r="AJ11" s="100"/>
      <c r="AK11" s="100"/>
      <c r="AL11" s="10"/>
      <c r="AM11" s="10"/>
      <c r="AN11" s="100" t="s">
        <v>65</v>
      </c>
      <c r="AO11" s="100"/>
      <c r="AP11" s="100"/>
      <c r="AQ11" s="100"/>
      <c r="AR11" s="100"/>
      <c r="AS11" s="100"/>
      <c r="AT11" s="100"/>
      <c r="AV11" s="10"/>
      <c r="CC11" s="17"/>
    </row>
    <row r="12" spans="2:81" x14ac:dyDescent="0.25">
      <c r="B12" s="23">
        <v>8</v>
      </c>
      <c r="C12" s="23">
        <v>1</v>
      </c>
      <c r="D12" s="24">
        <v>9.4499999999999993</v>
      </c>
      <c r="E12" s="24">
        <v>2.38</v>
      </c>
      <c r="F12" s="24">
        <v>5.4</v>
      </c>
      <c r="G12" s="24">
        <v>4.7300000000000004</v>
      </c>
      <c r="H12" s="25">
        <v>103.1</v>
      </c>
      <c r="I12" s="34">
        <f t="shared" si="0"/>
        <v>6.0468399999999995</v>
      </c>
      <c r="J12" s="34">
        <f t="shared" si="1"/>
        <v>6.2342920399999988</v>
      </c>
      <c r="K12" s="24">
        <v>12.64</v>
      </c>
      <c r="L12" s="15"/>
      <c r="M12" s="11">
        <v>1</v>
      </c>
      <c r="N12" s="13">
        <f t="shared" ref="N12:S14" si="2">AX5</f>
        <v>6.0531600000000001</v>
      </c>
      <c r="O12" s="13">
        <f t="shared" si="2"/>
        <v>6.1308699999999998</v>
      </c>
      <c r="P12" s="13">
        <f t="shared" si="2"/>
        <v>6.0468399999999995</v>
      </c>
      <c r="Q12" s="13">
        <f t="shared" si="2"/>
        <v>6.3375899999999996</v>
      </c>
      <c r="R12" s="13">
        <f t="shared" si="2"/>
        <v>6.0639900000000004</v>
      </c>
      <c r="S12" s="13">
        <f t="shared" si="2"/>
        <v>6.0063500000000003</v>
      </c>
      <c r="T12" s="8">
        <f>(N12+O12+P12+S12+Q12+R12)/6</f>
        <v>6.1064666666666669</v>
      </c>
      <c r="U12" s="17">
        <f>VAR(N12:S12)</f>
        <v>1.444761442666662E-2</v>
      </c>
      <c r="V12" s="11">
        <v>1</v>
      </c>
      <c r="W12" s="13">
        <f t="shared" ref="W12:AB14" si="3">BF5</f>
        <v>6.8219113200000008</v>
      </c>
      <c r="X12" s="13">
        <f t="shared" si="3"/>
        <v>6.9340139699999996</v>
      </c>
      <c r="Y12" s="13">
        <f t="shared" si="3"/>
        <v>6.2342920399999988</v>
      </c>
      <c r="Z12" s="13">
        <f t="shared" si="3"/>
        <v>7.5544072799999995</v>
      </c>
      <c r="AA12" s="13">
        <f t="shared" si="3"/>
        <v>5.9305822199999998</v>
      </c>
      <c r="AB12" s="13">
        <f t="shared" si="3"/>
        <v>7.2376517500000004</v>
      </c>
      <c r="AC12" s="8">
        <f>(W12+X12+Y12+AB12+Z12+AA12)/6</f>
        <v>6.7854764299999992</v>
      </c>
      <c r="AD12" s="17">
        <f>VAR(W12:AB12)</f>
        <v>0.3707512832337172</v>
      </c>
      <c r="AE12" s="11">
        <v>1</v>
      </c>
      <c r="AF12" s="16">
        <f t="shared" ref="AF12:AK14" si="4">BN5</f>
        <v>4.0999999999999996</v>
      </c>
      <c r="AG12" s="16">
        <f t="shared" si="4"/>
        <v>4.59</v>
      </c>
      <c r="AH12" s="16">
        <f t="shared" si="4"/>
        <v>4.7300000000000004</v>
      </c>
      <c r="AI12" s="16">
        <f t="shared" si="4"/>
        <v>3.3</v>
      </c>
      <c r="AJ12" s="16">
        <f t="shared" si="4"/>
        <v>4.1399999999999997</v>
      </c>
      <c r="AK12" s="16">
        <f t="shared" si="4"/>
        <v>4.12</v>
      </c>
      <c r="AL12" s="8">
        <f>(AF12+AG12+AH12+AK12)/4</f>
        <v>4.3849999999999998</v>
      </c>
      <c r="AM12" s="17">
        <f>VAR(AF12:AK12)</f>
        <v>0.25098666666666813</v>
      </c>
      <c r="AN12" s="11">
        <v>1</v>
      </c>
      <c r="AO12" s="16">
        <f t="shared" ref="AO12:AT14" si="5">BV5</f>
        <v>12.85</v>
      </c>
      <c r="AP12" s="16">
        <f t="shared" si="5"/>
        <v>12.72</v>
      </c>
      <c r="AQ12" s="16">
        <f t="shared" si="5"/>
        <v>12.64</v>
      </c>
      <c r="AR12" s="16">
        <f t="shared" si="5"/>
        <v>12.88</v>
      </c>
      <c r="AS12" s="16">
        <f t="shared" si="5"/>
        <v>12.07</v>
      </c>
      <c r="AT12" s="16">
        <f t="shared" si="5"/>
        <v>12.61</v>
      </c>
      <c r="AU12" s="8">
        <f>(AO12+AP12+AQ12+AT12)/4</f>
        <v>12.705</v>
      </c>
      <c r="AV12" s="17">
        <f>VAR(AO12:AT12)</f>
        <v>8.6616666666666675E-2</v>
      </c>
      <c r="CC12" s="17"/>
    </row>
    <row r="13" spans="2:81" ht="13.8" thickBot="1" x14ac:dyDescent="0.3">
      <c r="B13" s="23">
        <v>9</v>
      </c>
      <c r="C13" s="23">
        <v>3</v>
      </c>
      <c r="D13" s="24">
        <v>9.25</v>
      </c>
      <c r="E13" s="24">
        <v>3.16</v>
      </c>
      <c r="F13" s="24">
        <v>4.62</v>
      </c>
      <c r="G13" s="24">
        <v>4.01</v>
      </c>
      <c r="H13" s="25">
        <v>119.5</v>
      </c>
      <c r="I13" s="26">
        <f t="shared" si="0"/>
        <v>5.9145199999999996</v>
      </c>
      <c r="J13" s="26">
        <f t="shared" si="1"/>
        <v>7.0678513999999995</v>
      </c>
      <c r="K13" s="24">
        <v>11.3</v>
      </c>
      <c r="L13" s="29"/>
      <c r="M13" s="18">
        <v>2</v>
      </c>
      <c r="N13" s="20">
        <f t="shared" si="2"/>
        <v>7.0532299999999992</v>
      </c>
      <c r="O13" s="20">
        <f t="shared" si="2"/>
        <v>7.54209</v>
      </c>
      <c r="P13" s="20">
        <f t="shared" si="2"/>
        <v>5.9494100000000003</v>
      </c>
      <c r="Q13" s="20">
        <f t="shared" si="2"/>
        <v>5.9818800000000003</v>
      </c>
      <c r="R13" s="20">
        <f t="shared" si="2"/>
        <v>6.7403500000000003</v>
      </c>
      <c r="S13" s="20">
        <f t="shared" si="2"/>
        <v>6.2483599999999999</v>
      </c>
      <c r="T13" s="8">
        <f>(N13+O13+P13+S13+Q13+R13)/6</f>
        <v>6.5858866666666662</v>
      </c>
      <c r="U13" s="17">
        <f>VAR(N13:S13)</f>
        <v>0.40808887570666641</v>
      </c>
      <c r="V13" s="18">
        <v>2</v>
      </c>
      <c r="W13" s="20">
        <f t="shared" si="3"/>
        <v>9.5923927999999989</v>
      </c>
      <c r="X13" s="20">
        <f t="shared" si="3"/>
        <v>9.5709122099999995</v>
      </c>
      <c r="Y13" s="20">
        <f t="shared" si="3"/>
        <v>6.9727085200000012</v>
      </c>
      <c r="Z13" s="20">
        <f t="shared" si="3"/>
        <v>6.5681042400000003</v>
      </c>
      <c r="AA13" s="20">
        <f t="shared" si="3"/>
        <v>9.4971531500000008</v>
      </c>
      <c r="AB13" s="20">
        <f t="shared" si="3"/>
        <v>8.1541098000000005</v>
      </c>
      <c r="AC13" s="8">
        <f>(W13+X13+Y13+AB13+Z13+AA13)/6</f>
        <v>8.3925634533333326</v>
      </c>
      <c r="AD13" s="17">
        <f>VAR(W13:AB13)</f>
        <v>1.889942849811689</v>
      </c>
      <c r="AE13" s="18">
        <v>2</v>
      </c>
      <c r="AF13" s="22">
        <f t="shared" si="4"/>
        <v>3.98</v>
      </c>
      <c r="AG13" s="22">
        <f t="shared" si="4"/>
        <v>3.1</v>
      </c>
      <c r="AH13" s="22">
        <f t="shared" si="4"/>
        <v>4.07</v>
      </c>
      <c r="AI13" s="22">
        <f t="shared" si="4"/>
        <v>3.04</v>
      </c>
      <c r="AJ13" s="22">
        <f t="shared" si="4"/>
        <v>4.43</v>
      </c>
      <c r="AK13" s="22">
        <f t="shared" si="4"/>
        <v>4.6100000000000003</v>
      </c>
      <c r="AL13" s="8">
        <f>(AF13+AG13+AH13+AK13)/4</f>
        <v>3.9400000000000004</v>
      </c>
      <c r="AM13" s="17">
        <f>VAR(AF13:AK13)</f>
        <v>0.439016666666663</v>
      </c>
      <c r="AN13" s="18">
        <v>2</v>
      </c>
      <c r="AO13" s="22">
        <f t="shared" si="5"/>
        <v>13.58</v>
      </c>
      <c r="AP13" s="22">
        <f t="shared" si="5"/>
        <v>13.44</v>
      </c>
      <c r="AQ13" s="22">
        <f t="shared" si="5"/>
        <v>12.7</v>
      </c>
      <c r="AR13" s="22">
        <f t="shared" si="5"/>
        <v>11.94</v>
      </c>
      <c r="AS13" s="22">
        <f t="shared" si="5"/>
        <v>13.82</v>
      </c>
      <c r="AT13" s="22">
        <f t="shared" si="5"/>
        <v>12.82</v>
      </c>
      <c r="AU13" s="8">
        <f>(AO13+AP13+AQ13+AT13)/4</f>
        <v>13.135</v>
      </c>
      <c r="AV13" s="17">
        <f>VAR(AO13:AT13)</f>
        <v>0.48668000000000033</v>
      </c>
      <c r="CC13" s="17"/>
    </row>
    <row r="14" spans="2:81" ht="13.8" thickBot="1" x14ac:dyDescent="0.3">
      <c r="B14" s="11">
        <v>10</v>
      </c>
      <c r="C14" s="11">
        <v>1</v>
      </c>
      <c r="D14" s="12">
        <v>9.5</v>
      </c>
      <c r="E14" s="12">
        <v>3.28</v>
      </c>
      <c r="F14" s="12">
        <v>4.1900000000000004</v>
      </c>
      <c r="G14" s="12">
        <v>3.3</v>
      </c>
      <c r="H14" s="13">
        <v>119.2</v>
      </c>
      <c r="I14" s="28">
        <f t="shared" si="0"/>
        <v>6.3375899999999996</v>
      </c>
      <c r="J14" s="28">
        <f t="shared" si="1"/>
        <v>7.5544072799999995</v>
      </c>
      <c r="K14" s="12">
        <v>12.88</v>
      </c>
      <c r="L14" s="29"/>
      <c r="M14" s="23">
        <v>3</v>
      </c>
      <c r="N14" s="25">
        <f t="shared" si="2"/>
        <v>7.1172399999999998</v>
      </c>
      <c r="O14" s="25">
        <f t="shared" si="2"/>
        <v>5.9318799999999996</v>
      </c>
      <c r="P14" s="25">
        <f t="shared" si="2"/>
        <v>5.9145199999999996</v>
      </c>
      <c r="Q14" s="25">
        <f t="shared" si="2"/>
        <v>5.8059700000000003</v>
      </c>
      <c r="R14" s="25">
        <f t="shared" si="2"/>
        <v>6.5798199999999989</v>
      </c>
      <c r="S14" s="25">
        <f t="shared" si="2"/>
        <v>5.8610699999999998</v>
      </c>
      <c r="T14" s="8">
        <f>(N14+O14+P14+S14+Q14+R14)/6</f>
        <v>6.2017499999999997</v>
      </c>
      <c r="U14" s="17">
        <f>VAR(N14:S14)</f>
        <v>0.28181888511999986</v>
      </c>
      <c r="V14" s="23">
        <v>3</v>
      </c>
      <c r="W14" s="25">
        <f t="shared" si="3"/>
        <v>9.0815982399999999</v>
      </c>
      <c r="X14" s="25">
        <f t="shared" si="3"/>
        <v>8.5063159199999987</v>
      </c>
      <c r="Y14" s="25">
        <f t="shared" si="3"/>
        <v>7.0678513999999995</v>
      </c>
      <c r="Z14" s="25">
        <f t="shared" si="3"/>
        <v>7.4316416000000007</v>
      </c>
      <c r="AA14" s="25">
        <f t="shared" si="3"/>
        <v>8.1523969799999989</v>
      </c>
      <c r="AB14" s="25">
        <f t="shared" si="3"/>
        <v>7.2325603799999998</v>
      </c>
      <c r="AC14" s="8">
        <f>(W14+X14+Y14+AB14+Z14+AA14)/6</f>
        <v>7.912060753333332</v>
      </c>
      <c r="AD14" s="17">
        <f>VAR(W14:AB14)</f>
        <v>0.6367862780364244</v>
      </c>
      <c r="AE14" s="23">
        <v>3</v>
      </c>
      <c r="AF14" s="27">
        <f t="shared" si="4"/>
        <v>3.24</v>
      </c>
      <c r="AG14" s="27">
        <f t="shared" si="4"/>
        <v>3.98</v>
      </c>
      <c r="AH14" s="27">
        <f t="shared" si="4"/>
        <v>4.01</v>
      </c>
      <c r="AI14" s="27">
        <f t="shared" si="4"/>
        <v>4.38</v>
      </c>
      <c r="AJ14" s="27">
        <f t="shared" si="4"/>
        <v>3.82</v>
      </c>
      <c r="AK14" s="27">
        <f t="shared" si="4"/>
        <v>4.3</v>
      </c>
      <c r="AL14" s="8">
        <f>(AF14+AG14+AH14+AK14)/4</f>
        <v>3.8825000000000003</v>
      </c>
      <c r="AM14" s="17">
        <f>VAR(AF14:AK14)</f>
        <v>0.16654999999999989</v>
      </c>
      <c r="AN14" s="23">
        <v>3</v>
      </c>
      <c r="AO14" s="27">
        <f t="shared" si="5"/>
        <v>13.03</v>
      </c>
      <c r="AP14" s="27">
        <f t="shared" si="5"/>
        <v>12.29</v>
      </c>
      <c r="AQ14" s="27">
        <f t="shared" si="5"/>
        <v>11.3</v>
      </c>
      <c r="AR14" s="27">
        <f t="shared" si="5"/>
        <v>12.4</v>
      </c>
      <c r="AS14" s="27">
        <f t="shared" si="5"/>
        <v>12.6</v>
      </c>
      <c r="AT14" s="27">
        <f t="shared" si="5"/>
        <v>12.75</v>
      </c>
      <c r="AU14" s="8">
        <f>(AO14+AP14+AQ14+AT14)/4</f>
        <v>12.342500000000001</v>
      </c>
      <c r="AV14" s="17">
        <f>VAR(AO14:AT14)</f>
        <v>0.35626999999999953</v>
      </c>
    </row>
    <row r="15" spans="2:81" x14ac:dyDescent="0.25">
      <c r="B15" s="18">
        <v>11</v>
      </c>
      <c r="C15" s="18">
        <v>3</v>
      </c>
      <c r="D15" s="19">
        <v>9.31</v>
      </c>
      <c r="E15" s="19">
        <v>3.22</v>
      </c>
      <c r="F15" s="19">
        <v>4.95</v>
      </c>
      <c r="G15" s="19">
        <v>4.38</v>
      </c>
      <c r="H15" s="20">
        <v>128</v>
      </c>
      <c r="I15" s="21">
        <f t="shared" si="0"/>
        <v>5.8059700000000003</v>
      </c>
      <c r="J15" s="21">
        <f t="shared" si="1"/>
        <v>7.4316416000000007</v>
      </c>
      <c r="K15" s="19">
        <v>12.4</v>
      </c>
      <c r="L15" s="29"/>
      <c r="M15" s="33"/>
      <c r="N15" s="33"/>
      <c r="O15" s="33"/>
      <c r="P15" s="33"/>
      <c r="Q15" s="33"/>
      <c r="R15" s="33"/>
      <c r="S15" s="33"/>
      <c r="T15" s="32">
        <f>AVERAGE(T12:T14)</f>
        <v>6.2980344444444443</v>
      </c>
      <c r="V15" s="33"/>
      <c r="W15" s="33"/>
      <c r="X15" s="33"/>
      <c r="Y15" s="33"/>
      <c r="Z15" s="33"/>
      <c r="AA15" s="33"/>
      <c r="AB15" s="33"/>
      <c r="AC15" s="32">
        <f>AVERAGE(AC12:AC14)</f>
        <v>7.696700212222221</v>
      </c>
      <c r="AE15" s="33"/>
      <c r="AF15" s="33"/>
      <c r="AG15" s="33"/>
      <c r="AH15" s="33"/>
      <c r="AI15" s="33"/>
      <c r="AJ15" s="33"/>
      <c r="AK15" s="33"/>
      <c r="AL15" s="32">
        <f>AVERAGE(AL12:AL14)</f>
        <v>4.0691666666666668</v>
      </c>
      <c r="AN15" s="33"/>
      <c r="AO15" s="33"/>
      <c r="AP15" s="33"/>
      <c r="AQ15" s="33"/>
      <c r="AR15" s="33"/>
      <c r="AS15" s="33"/>
      <c r="AT15" s="33"/>
      <c r="AU15" s="32">
        <f>AVERAGE(AU12:AU14)</f>
        <v>12.727500000000001</v>
      </c>
    </row>
    <row r="16" spans="2:81" ht="13.8" thickBot="1" x14ac:dyDescent="0.3">
      <c r="B16" s="23">
        <v>12</v>
      </c>
      <c r="C16" s="23">
        <v>2</v>
      </c>
      <c r="D16" s="24">
        <v>9.48</v>
      </c>
      <c r="E16" s="24">
        <v>3.22</v>
      </c>
      <c r="F16" s="24">
        <v>5.3</v>
      </c>
      <c r="G16" s="24">
        <v>3.04</v>
      </c>
      <c r="H16" s="25">
        <v>109.8</v>
      </c>
      <c r="I16" s="26">
        <f t="shared" si="0"/>
        <v>5.9818800000000003</v>
      </c>
      <c r="J16" s="26">
        <f t="shared" si="1"/>
        <v>6.5681042400000003</v>
      </c>
      <c r="K16" s="24">
        <v>11.94</v>
      </c>
      <c r="L16" s="29"/>
    </row>
    <row r="17" spans="2:32" x14ac:dyDescent="0.25">
      <c r="B17" s="11">
        <v>13</v>
      </c>
      <c r="C17" s="11">
        <v>3</v>
      </c>
      <c r="D17" s="12">
        <v>9.8699999999999992</v>
      </c>
      <c r="E17" s="12">
        <v>3.25</v>
      </c>
      <c r="F17" s="12">
        <v>4.45</v>
      </c>
      <c r="G17" s="12">
        <v>3.82</v>
      </c>
      <c r="H17" s="13">
        <v>123.9</v>
      </c>
      <c r="I17" s="28">
        <f t="shared" si="0"/>
        <v>6.5798199999999989</v>
      </c>
      <c r="J17" s="28">
        <f t="shared" si="1"/>
        <v>8.1523969799999989</v>
      </c>
      <c r="K17" s="12">
        <v>12.6</v>
      </c>
      <c r="L17" s="29"/>
    </row>
    <row r="18" spans="2:32" ht="13.8" thickBot="1" x14ac:dyDescent="0.3">
      <c r="B18" s="18">
        <v>14</v>
      </c>
      <c r="C18" s="18">
        <v>2</v>
      </c>
      <c r="D18" s="19">
        <v>10.4</v>
      </c>
      <c r="E18" s="19">
        <v>2.76</v>
      </c>
      <c r="F18" s="19">
        <v>5.85</v>
      </c>
      <c r="G18" s="19">
        <v>4.43</v>
      </c>
      <c r="H18" s="20">
        <v>140.9</v>
      </c>
      <c r="I18" s="21">
        <f t="shared" si="0"/>
        <v>6.7403500000000003</v>
      </c>
      <c r="J18" s="21">
        <f t="shared" si="1"/>
        <v>9.4971531500000008</v>
      </c>
      <c r="K18" s="19">
        <v>13.82</v>
      </c>
      <c r="L18" s="29"/>
      <c r="M18" s="101" t="s">
        <v>6</v>
      </c>
      <c r="N18" s="101"/>
      <c r="O18" s="101"/>
      <c r="P18" s="101"/>
      <c r="Q18" s="101"/>
      <c r="R18" s="101"/>
      <c r="S18" s="101"/>
      <c r="T18" s="8" t="s">
        <v>68</v>
      </c>
      <c r="U18" s="8"/>
      <c r="V18" s="100" t="s">
        <v>7</v>
      </c>
      <c r="W18" s="100"/>
      <c r="X18" s="100"/>
      <c r="Y18" s="100"/>
      <c r="Z18" s="100"/>
      <c r="AA18" s="100"/>
      <c r="AB18" s="100"/>
      <c r="AC18" s="8" t="s">
        <v>68</v>
      </c>
      <c r="AD18" s="8"/>
      <c r="AF18" s="99" t="s">
        <v>67</v>
      </c>
    </row>
    <row r="19" spans="2:32" ht="13.8" thickBot="1" x14ac:dyDescent="0.3">
      <c r="B19" s="23">
        <v>15</v>
      </c>
      <c r="C19" s="23">
        <v>1</v>
      </c>
      <c r="D19" s="24">
        <v>9.4700000000000006</v>
      </c>
      <c r="E19" s="24">
        <v>3.22</v>
      </c>
      <c r="F19" s="24">
        <v>4.7300000000000004</v>
      </c>
      <c r="G19" s="24">
        <v>4.1399999999999997</v>
      </c>
      <c r="H19" s="25">
        <v>97.8</v>
      </c>
      <c r="I19" s="26">
        <f t="shared" si="0"/>
        <v>6.0639900000000004</v>
      </c>
      <c r="J19" s="26">
        <f t="shared" si="1"/>
        <v>5.9305822199999998</v>
      </c>
      <c r="K19" s="24">
        <v>12.07</v>
      </c>
      <c r="L19" s="29"/>
      <c r="M19" s="11">
        <v>1</v>
      </c>
      <c r="N19" s="16">
        <v>2.73</v>
      </c>
      <c r="O19" s="16">
        <v>3.23</v>
      </c>
      <c r="P19" s="16">
        <v>2.38</v>
      </c>
      <c r="Q19" s="16">
        <v>3.28</v>
      </c>
      <c r="R19" s="16">
        <v>3.22</v>
      </c>
      <c r="S19" s="16">
        <v>2.96</v>
      </c>
      <c r="T19" s="8">
        <f>(N19+O19+P19+S19+Q19+R19)/6</f>
        <v>2.9666666666666668</v>
      </c>
      <c r="U19" s="17">
        <v>0.12638666666666581</v>
      </c>
      <c r="V19" s="11">
        <v>1</v>
      </c>
      <c r="W19" s="16">
        <v>5.35</v>
      </c>
      <c r="X19" s="16">
        <v>4.46</v>
      </c>
      <c r="Y19" s="16">
        <v>5.4</v>
      </c>
      <c r="Z19" s="16">
        <v>4.1900000000000004</v>
      </c>
      <c r="AA19" s="16">
        <v>4.7300000000000004</v>
      </c>
      <c r="AB19" s="16">
        <v>5.63</v>
      </c>
      <c r="AC19" s="8">
        <f>(W19+X19+Y19+AB19+Z19+AA19)/6</f>
        <v>4.96</v>
      </c>
      <c r="AD19" s="17">
        <v>0.5112666666666712</v>
      </c>
      <c r="AF19" s="99"/>
    </row>
    <row r="20" spans="2:32" x14ac:dyDescent="0.25">
      <c r="B20" s="11">
        <v>16</v>
      </c>
      <c r="C20" s="11">
        <v>3</v>
      </c>
      <c r="D20" s="12">
        <v>9.68</v>
      </c>
      <c r="E20" s="12">
        <v>3.08</v>
      </c>
      <c r="F20" s="12">
        <v>6.03</v>
      </c>
      <c r="G20" s="12">
        <v>4.3</v>
      </c>
      <c r="H20" s="13">
        <v>123.4</v>
      </c>
      <c r="I20" s="28">
        <f t="shared" si="0"/>
        <v>5.8610699999999998</v>
      </c>
      <c r="J20" s="28">
        <f t="shared" si="1"/>
        <v>7.2325603799999998</v>
      </c>
      <c r="K20" s="12">
        <v>12.75</v>
      </c>
      <c r="L20" s="29"/>
      <c r="M20" s="18">
        <v>2</v>
      </c>
      <c r="N20" s="22">
        <v>2.83</v>
      </c>
      <c r="O20" s="22">
        <v>3.15</v>
      </c>
      <c r="P20" s="22">
        <v>2.88</v>
      </c>
      <c r="Q20" s="22">
        <v>3.22</v>
      </c>
      <c r="R20" s="22">
        <v>2.76</v>
      </c>
      <c r="S20" s="22">
        <v>2.8</v>
      </c>
      <c r="T20" s="8">
        <f>(N20+O20+P20+S20+Q20+R20)/6</f>
        <v>2.94</v>
      </c>
      <c r="U20" s="17">
        <v>3.8039999999998034E-2</v>
      </c>
      <c r="V20" s="18">
        <v>2</v>
      </c>
      <c r="W20" s="35">
        <v>5.72</v>
      </c>
      <c r="X20" s="35">
        <v>4.42</v>
      </c>
      <c r="Y20" s="35">
        <v>5.19</v>
      </c>
      <c r="Z20" s="35">
        <v>5.3</v>
      </c>
      <c r="AA20" s="35">
        <v>5.85</v>
      </c>
      <c r="AB20" s="35">
        <v>5.3</v>
      </c>
      <c r="AC20" s="8">
        <f>(W20+X20+Y20+AB20+Z20+AA20)/6</f>
        <v>5.2966666666666669</v>
      </c>
      <c r="AD20" s="17">
        <v>0.70270666666666559</v>
      </c>
      <c r="AF20" s="99"/>
    </row>
    <row r="21" spans="2:32" ht="13.8" thickBot="1" x14ac:dyDescent="0.3">
      <c r="B21" s="18">
        <v>17</v>
      </c>
      <c r="C21" s="18">
        <v>1</v>
      </c>
      <c r="D21" s="19">
        <v>9.6300000000000008</v>
      </c>
      <c r="E21" s="19">
        <v>2.96</v>
      </c>
      <c r="F21" s="19">
        <v>5.63</v>
      </c>
      <c r="G21" s="19">
        <v>4.12</v>
      </c>
      <c r="H21" s="20">
        <v>120.5</v>
      </c>
      <c r="I21" s="21">
        <f t="shared" si="0"/>
        <v>6.0063500000000003</v>
      </c>
      <c r="J21" s="21">
        <f t="shared" si="1"/>
        <v>7.2376517500000004</v>
      </c>
      <c r="K21" s="19">
        <v>12.61</v>
      </c>
      <c r="L21" s="15"/>
      <c r="M21" s="36">
        <v>3</v>
      </c>
      <c r="N21" s="37">
        <v>3.1</v>
      </c>
      <c r="O21" s="37">
        <v>3.54</v>
      </c>
      <c r="P21" s="37">
        <v>3.16</v>
      </c>
      <c r="Q21" s="37">
        <v>3.22</v>
      </c>
      <c r="R21" s="37">
        <v>3.25</v>
      </c>
      <c r="S21" s="37">
        <v>3.08</v>
      </c>
      <c r="T21" s="8">
        <f>(N21+O21+P21+S21+Q21+R21)/6</f>
        <v>3.2250000000000001</v>
      </c>
      <c r="U21" s="17">
        <v>2.8149999999997989E-2</v>
      </c>
      <c r="V21" s="36">
        <v>3</v>
      </c>
      <c r="W21" s="37">
        <v>4.3</v>
      </c>
      <c r="X21" s="37">
        <v>4.46</v>
      </c>
      <c r="Y21" s="37">
        <v>4.62</v>
      </c>
      <c r="Z21" s="37">
        <v>4.95</v>
      </c>
      <c r="AA21" s="37">
        <v>4.45</v>
      </c>
      <c r="AB21" s="37">
        <v>6.03</v>
      </c>
      <c r="AC21" s="8">
        <f>(W21+X21+Y21+AB21+Z21+AA21)/6</f>
        <v>4.8016666666666667</v>
      </c>
      <c r="AD21" s="17">
        <v>0.41117666666667108</v>
      </c>
      <c r="AF21" s="99"/>
    </row>
    <row r="22" spans="2:32" ht="13.8" thickBot="1" x14ac:dyDescent="0.3">
      <c r="B22" s="23">
        <v>18</v>
      </c>
      <c r="C22" s="23">
        <v>2</v>
      </c>
      <c r="D22" s="24">
        <v>9.75</v>
      </c>
      <c r="E22" s="24">
        <v>2.8</v>
      </c>
      <c r="F22" s="24">
        <v>5.3</v>
      </c>
      <c r="G22" s="24">
        <v>4.6100000000000003</v>
      </c>
      <c r="H22" s="25">
        <v>130.5</v>
      </c>
      <c r="I22" s="26">
        <f t="shared" si="0"/>
        <v>6.2483599999999999</v>
      </c>
      <c r="J22" s="26">
        <f t="shared" si="1"/>
        <v>8.1541098000000005</v>
      </c>
      <c r="K22" s="24">
        <v>12.82</v>
      </c>
      <c r="L22" s="29"/>
      <c r="M22" s="9"/>
      <c r="N22" s="8"/>
      <c r="O22" s="8"/>
      <c r="P22" s="8"/>
      <c r="Q22" s="8"/>
      <c r="R22" s="8"/>
      <c r="S22" s="8"/>
      <c r="T22" s="32">
        <f>AVERAGE(T19:T21)</f>
        <v>3.0438888888888886</v>
      </c>
      <c r="U22" s="17"/>
      <c r="V22" s="9"/>
      <c r="W22" s="8"/>
      <c r="X22" s="8"/>
      <c r="Y22" s="8"/>
      <c r="Z22" s="8"/>
      <c r="AA22" s="8"/>
      <c r="AB22" s="8"/>
      <c r="AC22" s="32">
        <f>AVERAGE(AC19:AC21)</f>
        <v>5.0194444444444448</v>
      </c>
      <c r="AD22" s="17"/>
      <c r="AF22" s="99"/>
    </row>
    <row r="23" spans="2:32" x14ac:dyDescent="0.2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8"/>
      <c r="M23" s="9"/>
      <c r="N23" s="8"/>
      <c r="O23" s="8"/>
      <c r="P23" s="8"/>
      <c r="Q23" s="8"/>
      <c r="R23" s="8"/>
      <c r="S23" s="8"/>
      <c r="T23" s="8"/>
      <c r="U23" s="17"/>
      <c r="V23" s="9"/>
      <c r="W23" s="8"/>
      <c r="X23" s="8"/>
      <c r="Y23" s="8"/>
      <c r="Z23" s="8"/>
      <c r="AA23" s="8"/>
      <c r="AB23" s="8"/>
      <c r="AC23" s="8"/>
      <c r="AD23" s="17"/>
      <c r="AF23" s="99"/>
    </row>
    <row r="24" spans="2:32" x14ac:dyDescent="0.25">
      <c r="D24" s="10">
        <f>AVERAGE(D5:D22)</f>
        <v>9.7294444444444466</v>
      </c>
      <c r="E24" s="10">
        <f t="shared" ref="E24:K24" si="6">AVERAGE(E5:E22)</f>
        <v>3.0438888888888886</v>
      </c>
      <c r="F24" s="10">
        <f t="shared" si="6"/>
        <v>5.0194444444444439</v>
      </c>
      <c r="G24" s="10">
        <f t="shared" si="6"/>
        <v>3.9966666666666666</v>
      </c>
      <c r="H24" s="10">
        <f t="shared" si="6"/>
        <v>121.86111111111111</v>
      </c>
      <c r="I24" s="10">
        <f t="shared" si="6"/>
        <v>6.2980344444444452</v>
      </c>
      <c r="J24" s="10">
        <f t="shared" si="6"/>
        <v>7.6967002122222219</v>
      </c>
      <c r="K24" s="10">
        <f t="shared" si="6"/>
        <v>12.691111111111107</v>
      </c>
      <c r="L24" s="8"/>
      <c r="M24" s="9"/>
      <c r="N24" s="8"/>
      <c r="O24" s="8"/>
      <c r="P24" s="8"/>
      <c r="Q24" s="8"/>
      <c r="R24" s="8"/>
      <c r="S24" s="8"/>
      <c r="T24" s="8"/>
      <c r="U24" s="17"/>
      <c r="V24" s="9"/>
      <c r="W24" s="8"/>
      <c r="X24" s="8"/>
      <c r="Y24" s="8"/>
      <c r="Z24" s="8"/>
      <c r="AA24" s="8"/>
      <c r="AB24" s="8"/>
      <c r="AC24" s="8"/>
      <c r="AD24" s="17"/>
      <c r="AF24" s="99"/>
    </row>
    <row r="25" spans="2:32" ht="13.8" thickBot="1" x14ac:dyDescent="0.3">
      <c r="L25" s="8"/>
      <c r="M25" s="100" t="s">
        <v>61</v>
      </c>
      <c r="N25" s="100"/>
      <c r="O25" s="100"/>
      <c r="P25" s="100"/>
      <c r="Q25" s="100"/>
      <c r="R25" s="100"/>
      <c r="S25" s="100"/>
      <c r="T25" s="8" t="s">
        <v>68</v>
      </c>
      <c r="U25" s="17"/>
      <c r="V25" s="100" t="s">
        <v>65</v>
      </c>
      <c r="W25" s="100"/>
      <c r="X25" s="100"/>
      <c r="Y25" s="100"/>
      <c r="Z25" s="100"/>
      <c r="AA25" s="100"/>
      <c r="AB25" s="100"/>
      <c r="AC25" s="8" t="s">
        <v>68</v>
      </c>
      <c r="AD25" s="17"/>
      <c r="AF25" s="99"/>
    </row>
    <row r="26" spans="2:32" x14ac:dyDescent="0.25">
      <c r="L26" s="8"/>
      <c r="M26" s="11">
        <v>1</v>
      </c>
      <c r="N26" s="16">
        <v>4.0999999999999996</v>
      </c>
      <c r="O26" s="16">
        <v>4.59</v>
      </c>
      <c r="P26" s="16">
        <v>4.7300000000000004</v>
      </c>
      <c r="Q26" s="16">
        <v>3.3</v>
      </c>
      <c r="R26" s="16">
        <v>4.1399999999999997</v>
      </c>
      <c r="S26" s="16">
        <v>4.12</v>
      </c>
      <c r="T26" s="8">
        <f>(N26+O26+P26+S26+Q26+R26)/6</f>
        <v>4.1633333333333331</v>
      </c>
      <c r="U26" s="17">
        <v>0.49646666666666023</v>
      </c>
      <c r="V26" s="11">
        <v>1</v>
      </c>
      <c r="W26" s="16">
        <v>12.85</v>
      </c>
      <c r="X26" s="16">
        <v>12.72</v>
      </c>
      <c r="Y26" s="16">
        <v>12.64</v>
      </c>
      <c r="Z26" s="16">
        <v>12.88</v>
      </c>
      <c r="AA26" s="16">
        <v>12.07</v>
      </c>
      <c r="AB26" s="16">
        <v>12.61</v>
      </c>
      <c r="AC26" s="8">
        <f>(W26+X26+Y26+AB26+Z26+AA26)/6</f>
        <v>12.628333333333336</v>
      </c>
      <c r="AD26" s="17">
        <v>8.6616666666600395E-2</v>
      </c>
      <c r="AF26" s="99"/>
    </row>
    <row r="27" spans="2:32" x14ac:dyDescent="0.25">
      <c r="H27" s="10">
        <f>SUM(H5:H22)</f>
        <v>2193.5</v>
      </c>
      <c r="L27" s="8"/>
      <c r="M27" s="18">
        <v>2</v>
      </c>
      <c r="N27" s="22">
        <v>3.98</v>
      </c>
      <c r="O27" s="22">
        <v>3.1</v>
      </c>
      <c r="P27" s="22">
        <v>4.07</v>
      </c>
      <c r="Q27" s="22">
        <v>3.04</v>
      </c>
      <c r="R27" s="22">
        <v>4.43</v>
      </c>
      <c r="S27" s="22">
        <v>4.6100000000000003</v>
      </c>
      <c r="T27" s="8">
        <f>(N27+O27+P27+S27+Q27+R27)/6</f>
        <v>3.8716666666666666</v>
      </c>
      <c r="U27" s="17">
        <v>0.439016666666663</v>
      </c>
      <c r="V27" s="18">
        <v>2</v>
      </c>
      <c r="W27" s="22">
        <v>13.58</v>
      </c>
      <c r="X27" s="22">
        <v>13.44</v>
      </c>
      <c r="Y27" s="22">
        <v>12.7</v>
      </c>
      <c r="Z27" s="22">
        <v>11.94</v>
      </c>
      <c r="AA27" s="22">
        <v>13.82</v>
      </c>
      <c r="AB27" s="22">
        <v>12.82</v>
      </c>
      <c r="AC27" s="8">
        <f>(W27+X27+Y27+AB27+Z27+AA27)/6</f>
        <v>13.050000000000002</v>
      </c>
      <c r="AD27" s="17">
        <v>0.48668000000006939</v>
      </c>
      <c r="AF27" s="99"/>
    </row>
    <row r="28" spans="2:32" ht="13.8" thickBot="1" x14ac:dyDescent="0.3">
      <c r="L28" s="8"/>
      <c r="M28" s="23">
        <v>3</v>
      </c>
      <c r="N28" s="27">
        <v>3.24</v>
      </c>
      <c r="O28" s="27">
        <v>3.98</v>
      </c>
      <c r="P28" s="27">
        <v>4.01</v>
      </c>
      <c r="Q28" s="27">
        <v>4.38</v>
      </c>
      <c r="R28" s="27">
        <v>3.82</v>
      </c>
      <c r="S28" s="27">
        <v>4.3</v>
      </c>
      <c r="T28" s="8">
        <f>(N28+O28+P28+S28+Q28+R28)/6</f>
        <v>3.9550000000000001</v>
      </c>
      <c r="U28" s="17">
        <v>0.16654999999999803</v>
      </c>
      <c r="V28" s="23">
        <v>3</v>
      </c>
      <c r="W28" s="27">
        <v>13.03</v>
      </c>
      <c r="X28" s="27">
        <v>12.29</v>
      </c>
      <c r="Y28" s="27">
        <v>11.3</v>
      </c>
      <c r="Z28" s="27">
        <v>12.4</v>
      </c>
      <c r="AA28" s="27">
        <v>12.6</v>
      </c>
      <c r="AB28" s="27">
        <v>12.75</v>
      </c>
      <c r="AC28" s="8">
        <f>(W28+X28+Y28+AB28+Z28+AA28)/6</f>
        <v>12.395000000000001</v>
      </c>
      <c r="AD28" s="17">
        <v>0.35626999999997222</v>
      </c>
      <c r="AF28" s="99"/>
    </row>
    <row r="29" spans="2:32" x14ac:dyDescent="0.25">
      <c r="L29" s="8"/>
      <c r="M29" s="33"/>
      <c r="N29" s="33"/>
      <c r="O29" s="33"/>
      <c r="P29" s="33"/>
      <c r="Q29" s="33"/>
      <c r="R29" s="33"/>
      <c r="S29" s="33"/>
      <c r="T29" s="32">
        <f>AVERAGE(T26:T28)</f>
        <v>3.9966666666666666</v>
      </c>
      <c r="V29" s="33"/>
      <c r="W29" s="33"/>
      <c r="X29" s="33"/>
      <c r="Y29" s="33"/>
      <c r="Z29" s="33"/>
      <c r="AA29" s="33"/>
      <c r="AB29" s="33"/>
      <c r="AC29" s="32">
        <f>AVERAGE(AC26:AC28)</f>
        <v>12.691111111111113</v>
      </c>
      <c r="AF29" s="99"/>
    </row>
    <row r="30" spans="2:32" x14ac:dyDescent="0.25">
      <c r="L30" s="8"/>
      <c r="AF30" s="99"/>
    </row>
    <row r="31" spans="2:32" ht="13.5" customHeight="1" x14ac:dyDescent="0.25">
      <c r="L31" s="8"/>
      <c r="AF31" s="99"/>
    </row>
    <row r="32" spans="2:32" x14ac:dyDescent="0.25">
      <c r="L32" s="8"/>
      <c r="AF32" s="99"/>
    </row>
    <row r="33" spans="12:12" x14ac:dyDescent="0.25">
      <c r="L33" s="8"/>
    </row>
    <row r="34" spans="12:12" x14ac:dyDescent="0.25">
      <c r="L34" s="8"/>
    </row>
    <row r="35" spans="12:12" x14ac:dyDescent="0.25">
      <c r="L35" s="8"/>
    </row>
    <row r="36" spans="12:12" ht="13.5" customHeight="1" x14ac:dyDescent="0.25">
      <c r="L36" s="8"/>
    </row>
    <row r="37" spans="12:12" x14ac:dyDescent="0.25">
      <c r="L37" s="8"/>
    </row>
    <row r="38" spans="12:12" x14ac:dyDescent="0.25">
      <c r="L38" s="8"/>
    </row>
    <row r="39" spans="12:12" x14ac:dyDescent="0.25">
      <c r="L39" s="8"/>
    </row>
    <row r="40" spans="12:12" x14ac:dyDescent="0.25">
      <c r="L40" s="8"/>
    </row>
    <row r="41" spans="12:12" x14ac:dyDescent="0.25">
      <c r="L41" s="8"/>
    </row>
    <row r="42" spans="12:12" x14ac:dyDescent="0.25">
      <c r="L42" s="8"/>
    </row>
    <row r="43" spans="12:12" x14ac:dyDescent="0.25">
      <c r="L43" s="8"/>
    </row>
    <row r="44" spans="12:12" x14ac:dyDescent="0.25">
      <c r="L44" s="8"/>
    </row>
    <row r="45" spans="12:12" x14ac:dyDescent="0.25">
      <c r="L45" s="8"/>
    </row>
    <row r="46" spans="12:12" x14ac:dyDescent="0.25">
      <c r="L46" s="8"/>
    </row>
    <row r="47" spans="12:12" x14ac:dyDescent="0.25">
      <c r="L47" s="8"/>
    </row>
    <row r="48" spans="12:12" x14ac:dyDescent="0.25">
      <c r="L48" s="8"/>
    </row>
    <row r="49" spans="12:12" x14ac:dyDescent="0.25">
      <c r="L49" s="8"/>
    </row>
    <row r="50" spans="12:12" x14ac:dyDescent="0.25">
      <c r="L50" s="8"/>
    </row>
    <row r="51" spans="12:12" x14ac:dyDescent="0.25">
      <c r="L51" s="8"/>
    </row>
    <row r="52" spans="12:12" x14ac:dyDescent="0.25">
      <c r="L52" s="8"/>
    </row>
    <row r="53" spans="12:12" x14ac:dyDescent="0.25">
      <c r="L53" s="8"/>
    </row>
    <row r="54" spans="12:12" x14ac:dyDescent="0.25">
      <c r="L54" s="8"/>
    </row>
    <row r="55" spans="12:12" x14ac:dyDescent="0.25">
      <c r="L55" s="8"/>
    </row>
    <row r="56" spans="12:12" x14ac:dyDescent="0.25">
      <c r="L56" s="8"/>
    </row>
    <row r="57" spans="12:12" x14ac:dyDescent="0.25">
      <c r="L57" s="8"/>
    </row>
    <row r="58" spans="12:12" x14ac:dyDescent="0.25">
      <c r="L58" s="8"/>
    </row>
    <row r="59" spans="12:12" x14ac:dyDescent="0.25">
      <c r="L59" s="8"/>
    </row>
    <row r="60" spans="12:12" x14ac:dyDescent="0.25">
      <c r="L60" s="8"/>
    </row>
    <row r="61" spans="12:12" x14ac:dyDescent="0.25">
      <c r="L61" s="8"/>
    </row>
    <row r="62" spans="12:12" x14ac:dyDescent="0.25">
      <c r="L62" s="8"/>
    </row>
    <row r="63" spans="12:12" x14ac:dyDescent="0.25">
      <c r="L63" s="8"/>
    </row>
    <row r="64" spans="12:12" x14ac:dyDescent="0.25">
      <c r="L64" s="10"/>
    </row>
    <row r="65" spans="12:12" x14ac:dyDescent="0.25">
      <c r="L65" s="10"/>
    </row>
    <row r="66" spans="12:12" x14ac:dyDescent="0.25">
      <c r="L66" s="10"/>
    </row>
  </sheetData>
  <mergeCells count="20">
    <mergeCell ref="B2:K2"/>
    <mergeCell ref="M3:AD3"/>
    <mergeCell ref="M4:S4"/>
    <mergeCell ref="V4:AB4"/>
    <mergeCell ref="AW4:BC4"/>
    <mergeCell ref="BE4:BK4"/>
    <mergeCell ref="BM4:BS4"/>
    <mergeCell ref="BU4:CA4"/>
    <mergeCell ref="M11:S11"/>
    <mergeCell ref="V11:AB11"/>
    <mergeCell ref="AE11:AK11"/>
    <mergeCell ref="AN11:AT11"/>
    <mergeCell ref="AF18:AF32"/>
    <mergeCell ref="AN4:AT4"/>
    <mergeCell ref="AE4:AK4"/>
    <mergeCell ref="AE3:AV3"/>
    <mergeCell ref="M18:S18"/>
    <mergeCell ref="V18:AB18"/>
    <mergeCell ref="M25:S25"/>
    <mergeCell ref="V25:AB2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8"/>
  <sheetViews>
    <sheetView workbookViewId="0"/>
  </sheetViews>
  <sheetFormatPr defaultColWidth="9.109375" defaultRowHeight="13.8" x14ac:dyDescent="0.25"/>
  <cols>
    <col min="1" max="2" width="9.109375" style="40"/>
    <col min="3" max="3" width="16" style="40" customWidth="1"/>
    <col min="4" max="4" width="9.109375" style="40"/>
    <col min="5" max="5" width="8.109375" style="40" customWidth="1"/>
    <col min="6" max="6" width="8" style="40" customWidth="1"/>
    <col min="7" max="7" width="13" style="40" customWidth="1"/>
    <col min="8" max="8" width="13.5546875" style="40" customWidth="1"/>
    <col min="9" max="9" width="12" style="40" customWidth="1"/>
    <col min="10" max="10" width="15" style="40" customWidth="1"/>
    <col min="11" max="11" width="14.109375" style="40" customWidth="1"/>
    <col min="12" max="12" width="13" style="40" customWidth="1"/>
    <col min="13" max="13" width="14.109375" style="40" customWidth="1"/>
    <col min="14" max="14" width="13.5546875" style="40" customWidth="1"/>
    <col min="15" max="15" width="11.109375" style="40" customWidth="1"/>
    <col min="16" max="16384" width="9.109375" style="40"/>
  </cols>
  <sheetData>
    <row r="2" spans="1:18" x14ac:dyDescent="0.25">
      <c r="C2" s="104" t="s">
        <v>69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8" x14ac:dyDescent="0.25">
      <c r="A3" s="42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ht="14.4" thickBot="1" x14ac:dyDescent="0.3">
      <c r="C4" s="134" t="s">
        <v>70</v>
      </c>
      <c r="D4" s="134"/>
      <c r="E4" s="134"/>
      <c r="F4" s="134"/>
      <c r="G4" s="45"/>
      <c r="H4" s="45"/>
      <c r="I4" s="45"/>
      <c r="J4" s="134" t="s">
        <v>76</v>
      </c>
      <c r="K4" s="134"/>
      <c r="L4" s="45"/>
      <c r="M4" s="134" t="s">
        <v>77</v>
      </c>
      <c r="N4" s="134"/>
      <c r="O4" s="45"/>
    </row>
    <row r="5" spans="1:18" ht="14.4" thickTop="1" x14ac:dyDescent="0.25">
      <c r="C5" s="46" t="s">
        <v>75</v>
      </c>
      <c r="D5" s="46"/>
      <c r="E5" s="46"/>
      <c r="F5" s="46"/>
      <c r="G5" s="46"/>
      <c r="H5" s="45"/>
      <c r="I5" s="45"/>
      <c r="J5" s="137" t="s">
        <v>40</v>
      </c>
      <c r="K5" s="137"/>
      <c r="L5" s="45"/>
      <c r="M5" s="104">
        <v>2022</v>
      </c>
      <c r="N5" s="104"/>
      <c r="O5" s="47"/>
    </row>
    <row r="6" spans="1:18" x14ac:dyDescent="0.25">
      <c r="C6" s="46"/>
      <c r="D6" s="48"/>
      <c r="E6" s="48"/>
      <c r="F6" s="48"/>
      <c r="G6" s="48"/>
      <c r="H6" s="47"/>
      <c r="I6" s="47"/>
      <c r="J6" s="47"/>
      <c r="K6" s="47"/>
      <c r="L6" s="47"/>
      <c r="M6" s="47"/>
      <c r="N6" s="47"/>
      <c r="O6" s="47"/>
    </row>
    <row r="7" spans="1:18" ht="14.4" thickBot="1" x14ac:dyDescent="0.3"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8" ht="42" thickBot="1" x14ac:dyDescent="0.3">
      <c r="C8" s="121" t="s">
        <v>72</v>
      </c>
      <c r="D8" s="121"/>
      <c r="E8" s="121"/>
      <c r="F8" s="121"/>
      <c r="G8" s="50" t="s">
        <v>78</v>
      </c>
      <c r="H8" s="50" t="s">
        <v>79</v>
      </c>
      <c r="I8" s="50" t="s">
        <v>80</v>
      </c>
      <c r="J8" s="50" t="s">
        <v>81</v>
      </c>
      <c r="K8" s="50" t="s">
        <v>82</v>
      </c>
      <c r="L8" s="50" t="s">
        <v>83</v>
      </c>
      <c r="M8" s="50" t="s">
        <v>84</v>
      </c>
      <c r="N8" s="50" t="s">
        <v>85</v>
      </c>
      <c r="O8" s="50" t="s">
        <v>86</v>
      </c>
    </row>
    <row r="9" spans="1:18" ht="18" customHeight="1" x14ac:dyDescent="0.25">
      <c r="C9" s="122">
        <v>1</v>
      </c>
      <c r="D9" s="123"/>
      <c r="E9" s="123"/>
      <c r="F9" s="124"/>
      <c r="G9" s="51">
        <v>11107</v>
      </c>
      <c r="H9" s="52">
        <v>9.51</v>
      </c>
      <c r="I9" s="52">
        <f t="shared" ref="I9:I11" si="0">(H9/O9)*100</f>
        <v>75.296912114014248</v>
      </c>
      <c r="J9" s="52">
        <v>2.97</v>
      </c>
      <c r="K9" s="52">
        <v>4.96</v>
      </c>
      <c r="L9" s="52">
        <v>4.16</v>
      </c>
      <c r="M9" s="52">
        <v>6.11</v>
      </c>
      <c r="N9" s="51">
        <v>679</v>
      </c>
      <c r="O9" s="52">
        <v>12.63</v>
      </c>
      <c r="Q9" s="53"/>
      <c r="R9" s="53"/>
    </row>
    <row r="10" spans="1:18" ht="18" customHeight="1" x14ac:dyDescent="0.25">
      <c r="C10" s="125">
        <v>2</v>
      </c>
      <c r="D10" s="126"/>
      <c r="E10" s="126"/>
      <c r="F10" s="127"/>
      <c r="G10" s="54">
        <v>12688</v>
      </c>
      <c r="H10" s="55">
        <v>10.07</v>
      </c>
      <c r="I10" s="55">
        <f t="shared" si="0"/>
        <v>77.164750957854395</v>
      </c>
      <c r="J10" s="55">
        <v>2.94</v>
      </c>
      <c r="K10" s="55">
        <v>5.3</v>
      </c>
      <c r="L10" s="55">
        <v>3.87</v>
      </c>
      <c r="M10" s="55">
        <v>6.59</v>
      </c>
      <c r="N10" s="54">
        <v>839</v>
      </c>
      <c r="O10" s="55">
        <v>13.05</v>
      </c>
      <c r="Q10" s="53"/>
      <c r="R10" s="53"/>
    </row>
    <row r="11" spans="1:18" ht="18" customHeight="1" thickBot="1" x14ac:dyDescent="0.3">
      <c r="C11" s="128">
        <v>3</v>
      </c>
      <c r="D11" s="129"/>
      <c r="E11" s="129"/>
      <c r="F11" s="130"/>
      <c r="G11" s="56">
        <v>12763</v>
      </c>
      <c r="H11" s="57">
        <v>9.6199999999999992</v>
      </c>
      <c r="I11" s="55">
        <f t="shared" si="0"/>
        <v>77.58064516129032</v>
      </c>
      <c r="J11" s="57">
        <v>3.23</v>
      </c>
      <c r="K11" s="57">
        <v>4.8</v>
      </c>
      <c r="L11" s="57">
        <v>3.96</v>
      </c>
      <c r="M11" s="57">
        <v>6.2</v>
      </c>
      <c r="N11" s="56">
        <v>791</v>
      </c>
      <c r="O11" s="57">
        <v>12.4</v>
      </c>
      <c r="Q11" s="53"/>
      <c r="R11" s="53"/>
    </row>
    <row r="12" spans="1:18" s="58" customFormat="1" x14ac:dyDescent="0.25">
      <c r="B12" s="59"/>
      <c r="C12" s="131" t="s">
        <v>73</v>
      </c>
      <c r="D12" s="133" t="s">
        <v>74</v>
      </c>
      <c r="E12" s="60" t="s">
        <v>41</v>
      </c>
      <c r="F12" s="61">
        <v>4.0999999999999996</v>
      </c>
      <c r="G12" s="119" t="s">
        <v>42</v>
      </c>
      <c r="H12" s="119" t="s">
        <v>43</v>
      </c>
      <c r="I12" s="119"/>
      <c r="J12" s="119">
        <v>4.0640000000000001</v>
      </c>
      <c r="K12" s="119">
        <v>1.4450000000000001</v>
      </c>
      <c r="L12" s="119">
        <v>0.46300000000000002</v>
      </c>
      <c r="M12" s="119">
        <v>1.9690000000000001</v>
      </c>
      <c r="N12" s="119" t="s">
        <v>44</v>
      </c>
      <c r="O12" s="119">
        <v>2.226</v>
      </c>
      <c r="Q12" s="59"/>
    </row>
    <row r="13" spans="1:18" s="58" customFormat="1" ht="14.4" thickBot="1" x14ac:dyDescent="0.3">
      <c r="B13" s="59"/>
      <c r="C13" s="132"/>
      <c r="D13" s="117"/>
      <c r="E13" s="62" t="s">
        <v>45</v>
      </c>
      <c r="F13" s="63">
        <v>7.56</v>
      </c>
      <c r="G13" s="120"/>
      <c r="H13" s="120"/>
      <c r="I13" s="120"/>
      <c r="J13" s="120"/>
      <c r="K13" s="120"/>
      <c r="L13" s="120"/>
      <c r="M13" s="120"/>
      <c r="N13" s="120"/>
      <c r="O13" s="120"/>
      <c r="Q13" s="59"/>
    </row>
    <row r="14" spans="1:18" s="59" customFormat="1" x14ac:dyDescent="0.25">
      <c r="C14" s="115" t="s">
        <v>46</v>
      </c>
      <c r="D14" s="116"/>
      <c r="E14" s="116"/>
      <c r="F14" s="64" t="s">
        <v>41</v>
      </c>
      <c r="G14" s="65">
        <f>2.228*1.4142*4.0973*100</f>
        <v>1290.9926898479998</v>
      </c>
      <c r="H14" s="66">
        <f>2.228*1.4142*0.1451</f>
        <v>0.45718653576000001</v>
      </c>
      <c r="I14" s="67"/>
      <c r="J14" s="66"/>
      <c r="K14" s="66"/>
      <c r="L14" s="66"/>
      <c r="M14" s="66"/>
      <c r="N14" s="65">
        <f>2.228*1.4142*0.3593*100</f>
        <v>113.209594968</v>
      </c>
      <c r="O14" s="66"/>
    </row>
    <row r="15" spans="1:18" s="59" customFormat="1" ht="14.4" thickBot="1" x14ac:dyDescent="0.3">
      <c r="C15" s="117"/>
      <c r="D15" s="118"/>
      <c r="E15" s="118"/>
      <c r="F15" s="68" t="s">
        <v>45</v>
      </c>
      <c r="G15" s="69">
        <f>3.169*1.4142*4.0973*100</f>
        <v>1836.2458860539998</v>
      </c>
      <c r="H15" s="70">
        <f>3.169*1.4142*0.1451</f>
        <v>0.65028013098000004</v>
      </c>
      <c r="I15" s="71"/>
      <c r="J15" s="70"/>
      <c r="K15" s="70"/>
      <c r="L15" s="70"/>
      <c r="M15" s="70"/>
      <c r="N15" s="69">
        <f>3.169*1.4142*0.3593*100</f>
        <v>161.02388081399999</v>
      </c>
      <c r="O15" s="70"/>
    </row>
    <row r="16" spans="1:18" x14ac:dyDescent="0.25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8" x14ac:dyDescent="0.25">
      <c r="C17" s="47"/>
      <c r="D17" s="47"/>
      <c r="E17" s="47"/>
      <c r="F17" s="47"/>
      <c r="G17" s="72">
        <f t="shared" ref="G17:O17" si="1">AVERAGE(G9:G11)</f>
        <v>12186</v>
      </c>
      <c r="H17" s="73">
        <f t="shared" si="1"/>
        <v>9.7333333333333325</v>
      </c>
      <c r="I17" s="73">
        <f t="shared" si="1"/>
        <v>76.680769411052992</v>
      </c>
      <c r="J17" s="73">
        <f t="shared" si="1"/>
        <v>3.0466666666666669</v>
      </c>
      <c r="K17" s="73">
        <f t="shared" si="1"/>
        <v>5.0199999999999996</v>
      </c>
      <c r="L17" s="73">
        <f t="shared" si="1"/>
        <v>3.9966666666666675</v>
      </c>
      <c r="M17" s="74">
        <f t="shared" si="1"/>
        <v>6.3</v>
      </c>
      <c r="N17" s="73">
        <f t="shared" si="1"/>
        <v>769.66666666666663</v>
      </c>
      <c r="O17" s="73">
        <f t="shared" si="1"/>
        <v>12.693333333333333</v>
      </c>
    </row>
    <row r="18" spans="1:18" x14ac:dyDescent="0.25"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18" x14ac:dyDescent="0.25">
      <c r="C19" s="45" t="s">
        <v>47</v>
      </c>
      <c r="D19" s="47"/>
      <c r="E19" s="47"/>
      <c r="F19" s="47"/>
      <c r="G19" s="47"/>
      <c r="H19" s="47"/>
      <c r="I19" s="47"/>
      <c r="J19" s="47"/>
      <c r="K19" s="47"/>
      <c r="L19" s="47"/>
      <c r="M19" s="104"/>
      <c r="N19" s="104"/>
      <c r="O19" s="47"/>
    </row>
    <row r="20" spans="1:18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104"/>
      <c r="N20" s="104"/>
      <c r="O20" s="47"/>
    </row>
    <row r="22" spans="1:18" x14ac:dyDescent="0.25">
      <c r="C22" s="104" t="s">
        <v>69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</row>
    <row r="23" spans="1:18" x14ac:dyDescent="0.25">
      <c r="A23" s="4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</row>
    <row r="24" spans="1:18" ht="14.4" thickBot="1" x14ac:dyDescent="0.3">
      <c r="C24" s="134" t="s">
        <v>70</v>
      </c>
      <c r="D24" s="134"/>
      <c r="E24" s="134"/>
      <c r="F24" s="134"/>
      <c r="G24" s="45"/>
      <c r="H24" s="45"/>
      <c r="I24" s="45"/>
      <c r="J24" s="134" t="s">
        <v>76</v>
      </c>
      <c r="K24" s="134"/>
      <c r="L24" s="45"/>
      <c r="M24" s="134" t="s">
        <v>77</v>
      </c>
      <c r="N24" s="134"/>
      <c r="O24" s="45"/>
    </row>
    <row r="25" spans="1:18" ht="14.4" thickTop="1" x14ac:dyDescent="0.25">
      <c r="C25" s="46" t="s">
        <v>71</v>
      </c>
      <c r="D25" s="46"/>
      <c r="E25" s="46"/>
      <c r="F25" s="46"/>
      <c r="G25" s="46"/>
      <c r="H25" s="45"/>
      <c r="I25" s="45"/>
      <c r="J25" s="137" t="s">
        <v>48</v>
      </c>
      <c r="K25" s="137"/>
      <c r="L25" s="45"/>
      <c r="M25" s="104">
        <v>2022</v>
      </c>
      <c r="N25" s="104"/>
      <c r="O25" s="47"/>
    </row>
    <row r="26" spans="1:18" ht="14.4" thickBot="1" x14ac:dyDescent="0.3"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</row>
    <row r="27" spans="1:18" ht="42" thickBot="1" x14ac:dyDescent="0.3">
      <c r="C27" s="121" t="s">
        <v>72</v>
      </c>
      <c r="D27" s="121"/>
      <c r="E27" s="121"/>
      <c r="F27" s="121"/>
      <c r="G27" s="50" t="s">
        <v>78</v>
      </c>
      <c r="H27" s="50" t="s">
        <v>79</v>
      </c>
      <c r="I27" s="50" t="s">
        <v>80</v>
      </c>
      <c r="J27" s="50" t="s">
        <v>81</v>
      </c>
      <c r="K27" s="50" t="s">
        <v>82</v>
      </c>
      <c r="L27" s="50" t="s">
        <v>83</v>
      </c>
      <c r="M27" s="50" t="s">
        <v>84</v>
      </c>
      <c r="N27" s="50" t="s">
        <v>85</v>
      </c>
      <c r="O27" s="50" t="s">
        <v>86</v>
      </c>
    </row>
    <row r="28" spans="1:18" ht="18" customHeight="1" x14ac:dyDescent="0.25">
      <c r="C28" s="122">
        <v>1</v>
      </c>
      <c r="D28" s="123"/>
      <c r="E28" s="123"/>
      <c r="F28" s="124"/>
      <c r="G28" s="51">
        <v>7180</v>
      </c>
      <c r="H28" s="52">
        <v>17.940000000000001</v>
      </c>
      <c r="I28" s="52">
        <f t="shared" ref="I28:I30" si="2">(H28/O28)*100</f>
        <v>89.253731343283576</v>
      </c>
      <c r="J28" s="52">
        <v>0.52</v>
      </c>
      <c r="K28" s="52">
        <v>4.63</v>
      </c>
      <c r="L28" s="52">
        <v>1.37</v>
      </c>
      <c r="M28" s="52">
        <v>15.75</v>
      </c>
      <c r="N28" s="51">
        <v>1132</v>
      </c>
      <c r="O28" s="52">
        <v>20.100000000000001</v>
      </c>
      <c r="Q28" s="53"/>
      <c r="R28" s="53"/>
    </row>
    <row r="29" spans="1:18" ht="18" customHeight="1" x14ac:dyDescent="0.25">
      <c r="C29" s="125">
        <v>2</v>
      </c>
      <c r="D29" s="126"/>
      <c r="E29" s="126"/>
      <c r="F29" s="127"/>
      <c r="G29" s="54">
        <v>7667</v>
      </c>
      <c r="H29" s="55">
        <v>18.14</v>
      </c>
      <c r="I29" s="55">
        <f t="shared" si="2"/>
        <v>88.921568627450981</v>
      </c>
      <c r="J29" s="55">
        <v>0.45</v>
      </c>
      <c r="K29" s="55">
        <v>4.49</v>
      </c>
      <c r="L29" s="55">
        <v>1.3</v>
      </c>
      <c r="M29" s="55">
        <v>16.03</v>
      </c>
      <c r="N29" s="54">
        <v>1229</v>
      </c>
      <c r="O29" s="55">
        <v>20.399999999999999</v>
      </c>
      <c r="Q29" s="53"/>
      <c r="R29" s="53"/>
    </row>
    <row r="30" spans="1:18" ht="18" customHeight="1" thickBot="1" x14ac:dyDescent="0.3">
      <c r="C30" s="128">
        <v>3</v>
      </c>
      <c r="D30" s="129"/>
      <c r="E30" s="129"/>
      <c r="F30" s="130"/>
      <c r="G30" s="56">
        <v>7620</v>
      </c>
      <c r="H30" s="57">
        <v>18.43</v>
      </c>
      <c r="I30" s="55">
        <f t="shared" si="2"/>
        <v>89.596499756927557</v>
      </c>
      <c r="J30" s="57">
        <v>0.44</v>
      </c>
      <c r="K30" s="57">
        <v>4.58</v>
      </c>
      <c r="L30" s="57">
        <v>1.31</v>
      </c>
      <c r="M30" s="57">
        <v>16.3</v>
      </c>
      <c r="N30" s="56">
        <v>1239</v>
      </c>
      <c r="O30" s="57">
        <v>20.57</v>
      </c>
      <c r="Q30" s="53"/>
      <c r="R30" s="53"/>
    </row>
    <row r="31" spans="1:18" s="58" customFormat="1" x14ac:dyDescent="0.25">
      <c r="B31" s="59"/>
      <c r="C31" s="131" t="s">
        <v>73</v>
      </c>
      <c r="D31" s="133" t="s">
        <v>74</v>
      </c>
      <c r="E31" s="60" t="s">
        <v>41</v>
      </c>
      <c r="F31" s="61">
        <v>4.0999999999999996</v>
      </c>
      <c r="G31" s="119">
        <v>0.74099999999999999</v>
      </c>
      <c r="H31" s="135">
        <v>1.36</v>
      </c>
      <c r="I31" s="119"/>
      <c r="J31" s="119">
        <v>0.56100000000000005</v>
      </c>
      <c r="K31" s="119">
        <v>0.192</v>
      </c>
      <c r="L31" s="135">
        <v>0.32</v>
      </c>
      <c r="M31" s="119">
        <v>0.98599999999999999</v>
      </c>
      <c r="N31" s="119">
        <v>1.4470000000000001</v>
      </c>
      <c r="O31" s="119">
        <v>0.90600000000000003</v>
      </c>
      <c r="Q31" s="59"/>
    </row>
    <row r="32" spans="1:18" s="58" customFormat="1" ht="14.4" thickBot="1" x14ac:dyDescent="0.3">
      <c r="B32" s="59"/>
      <c r="C32" s="132"/>
      <c r="D32" s="117"/>
      <c r="E32" s="62" t="s">
        <v>45</v>
      </c>
      <c r="F32" s="63">
        <v>7.56</v>
      </c>
      <c r="G32" s="120"/>
      <c r="H32" s="136"/>
      <c r="I32" s="120"/>
      <c r="J32" s="120"/>
      <c r="K32" s="120"/>
      <c r="L32" s="136"/>
      <c r="M32" s="120"/>
      <c r="N32" s="120"/>
      <c r="O32" s="120"/>
      <c r="Q32" s="59"/>
    </row>
    <row r="33" spans="3:15" s="59" customFormat="1" x14ac:dyDescent="0.25">
      <c r="C33" s="115" t="s">
        <v>46</v>
      </c>
      <c r="D33" s="116"/>
      <c r="E33" s="116"/>
      <c r="F33" s="64" t="s">
        <v>41</v>
      </c>
      <c r="G33" s="65"/>
      <c r="H33" s="66"/>
      <c r="I33" s="67"/>
      <c r="J33" s="66"/>
      <c r="K33" s="66"/>
      <c r="L33" s="66"/>
      <c r="M33" s="66"/>
      <c r="N33" s="65"/>
      <c r="O33" s="66"/>
    </row>
    <row r="34" spans="3:15" s="59" customFormat="1" ht="14.4" thickBot="1" x14ac:dyDescent="0.3">
      <c r="C34" s="117"/>
      <c r="D34" s="118"/>
      <c r="E34" s="118"/>
      <c r="F34" s="68" t="s">
        <v>45</v>
      </c>
      <c r="G34" s="69"/>
      <c r="H34" s="70"/>
      <c r="I34" s="71"/>
      <c r="J34" s="70"/>
      <c r="K34" s="70"/>
      <c r="L34" s="70"/>
      <c r="M34" s="70"/>
      <c r="N34" s="69"/>
      <c r="O34" s="70"/>
    </row>
    <row r="35" spans="3:15" x14ac:dyDescent="0.25"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</row>
    <row r="36" spans="3:15" x14ac:dyDescent="0.25">
      <c r="C36" s="47"/>
      <c r="D36" s="47"/>
      <c r="E36" s="47"/>
      <c r="F36" s="47"/>
      <c r="G36" s="72">
        <f t="shared" ref="G36:O36" si="3">AVERAGE(G28:G30)</f>
        <v>7489</v>
      </c>
      <c r="H36" s="73">
        <f t="shared" si="3"/>
        <v>18.169999999999998</v>
      </c>
      <c r="I36" s="73">
        <f t="shared" si="3"/>
        <v>89.257266575887385</v>
      </c>
      <c r="J36" s="73">
        <f t="shared" si="3"/>
        <v>0.47</v>
      </c>
      <c r="K36" s="73">
        <f t="shared" si="3"/>
        <v>4.5666666666666673</v>
      </c>
      <c r="L36" s="73">
        <f t="shared" si="3"/>
        <v>1.3266666666666667</v>
      </c>
      <c r="M36" s="74">
        <f t="shared" si="3"/>
        <v>16.026666666666667</v>
      </c>
      <c r="N36" s="73">
        <f t="shared" si="3"/>
        <v>1200</v>
      </c>
      <c r="O36" s="73">
        <f t="shared" si="3"/>
        <v>20.356666666666666</v>
      </c>
    </row>
    <row r="37" spans="3:15" x14ac:dyDescent="0.25"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3:15" x14ac:dyDescent="0.25">
      <c r="C38" s="45" t="s">
        <v>47</v>
      </c>
      <c r="D38" s="47"/>
      <c r="E38" s="47"/>
      <c r="F38" s="47"/>
      <c r="G38" s="47"/>
      <c r="H38" s="47"/>
      <c r="I38" s="47"/>
      <c r="J38" s="47"/>
      <c r="K38" s="47"/>
      <c r="L38" s="47"/>
      <c r="M38" s="104"/>
      <c r="N38" s="104"/>
      <c r="O38" s="47"/>
    </row>
  </sheetData>
  <mergeCells count="47">
    <mergeCell ref="C2:O2"/>
    <mergeCell ref="C4:F4"/>
    <mergeCell ref="J4:K4"/>
    <mergeCell ref="M4:N4"/>
    <mergeCell ref="J5:K5"/>
    <mergeCell ref="M5:N5"/>
    <mergeCell ref="C8:F8"/>
    <mergeCell ref="C9:F9"/>
    <mergeCell ref="C10:F10"/>
    <mergeCell ref="C11:F11"/>
    <mergeCell ref="C12:C13"/>
    <mergeCell ref="D12:D13"/>
    <mergeCell ref="O12:O13"/>
    <mergeCell ref="C14:E15"/>
    <mergeCell ref="M19:N19"/>
    <mergeCell ref="C22:O22"/>
    <mergeCell ref="C24:F24"/>
    <mergeCell ref="J24:K24"/>
    <mergeCell ref="M24:N24"/>
    <mergeCell ref="M20:N20"/>
    <mergeCell ref="G12:G13"/>
    <mergeCell ref="H12:H13"/>
    <mergeCell ref="I12:I13"/>
    <mergeCell ref="J12:J13"/>
    <mergeCell ref="K12:K13"/>
    <mergeCell ref="L12:L13"/>
    <mergeCell ref="M12:M13"/>
    <mergeCell ref="N12:N13"/>
    <mergeCell ref="J25:K25"/>
    <mergeCell ref="M25:N25"/>
    <mergeCell ref="C27:F27"/>
    <mergeCell ref="C28:F28"/>
    <mergeCell ref="C29:F29"/>
    <mergeCell ref="C30:F30"/>
    <mergeCell ref="C31:C32"/>
    <mergeCell ref="D31:D32"/>
    <mergeCell ref="M31:M32"/>
    <mergeCell ref="N31:N32"/>
    <mergeCell ref="O31:O32"/>
    <mergeCell ref="C33:E34"/>
    <mergeCell ref="M38:N38"/>
    <mergeCell ref="G31:G32"/>
    <mergeCell ref="H31:H32"/>
    <mergeCell ref="I31:I32"/>
    <mergeCell ref="J31:J32"/>
    <mergeCell ref="K31:K32"/>
    <mergeCell ref="L31:L3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40"/>
  <sheetViews>
    <sheetView workbookViewId="0">
      <selection activeCell="B3" sqref="B3"/>
    </sheetView>
  </sheetViews>
  <sheetFormatPr defaultColWidth="9.109375" defaultRowHeight="13.8" x14ac:dyDescent="0.25"/>
  <cols>
    <col min="1" max="2" width="9.109375" style="40"/>
    <col min="3" max="3" width="16" style="40" customWidth="1"/>
    <col min="4" max="4" width="9.109375" style="40"/>
    <col min="5" max="5" width="8.109375" style="40" customWidth="1"/>
    <col min="6" max="6" width="8" style="40" customWidth="1"/>
    <col min="7" max="15" width="13" style="40" customWidth="1"/>
    <col min="16" max="16384" width="9.109375" style="40"/>
  </cols>
  <sheetData>
    <row r="2" spans="1:18" x14ac:dyDescent="0.25">
      <c r="C2" s="47"/>
      <c r="D2" s="47"/>
      <c r="E2" s="47"/>
      <c r="F2" s="47"/>
      <c r="G2" s="47"/>
      <c r="H2" s="47"/>
    </row>
    <row r="3" spans="1:18" x14ac:dyDescent="0.25">
      <c r="C3" s="104" t="s">
        <v>69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</row>
    <row r="4" spans="1:18" x14ac:dyDescent="0.25">
      <c r="A4" s="42"/>
      <c r="B4" s="43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8" ht="14.4" thickBot="1" x14ac:dyDescent="0.3">
      <c r="C5" s="134" t="s">
        <v>70</v>
      </c>
      <c r="D5" s="134"/>
      <c r="E5" s="134"/>
      <c r="F5" s="134"/>
      <c r="G5" s="45"/>
      <c r="H5" s="45"/>
      <c r="I5" s="45"/>
      <c r="J5" s="134" t="s">
        <v>76</v>
      </c>
      <c r="K5" s="134"/>
      <c r="L5" s="45"/>
      <c r="M5" s="134" t="s">
        <v>77</v>
      </c>
      <c r="N5" s="134"/>
      <c r="O5" s="45"/>
    </row>
    <row r="6" spans="1:18" ht="14.4" thickTop="1" x14ac:dyDescent="0.25">
      <c r="C6" s="46" t="s">
        <v>71</v>
      </c>
      <c r="D6" s="46"/>
      <c r="E6" s="46"/>
      <c r="F6" s="46"/>
      <c r="G6" s="46"/>
      <c r="H6" s="45"/>
      <c r="I6" s="45"/>
      <c r="J6" s="137" t="s">
        <v>48</v>
      </c>
      <c r="K6" s="137"/>
      <c r="L6" s="45"/>
      <c r="M6" s="104">
        <v>2023</v>
      </c>
      <c r="N6" s="104"/>
      <c r="O6" s="47"/>
    </row>
    <row r="7" spans="1:18" x14ac:dyDescent="0.25">
      <c r="C7" s="46"/>
      <c r="D7" s="48"/>
      <c r="E7" s="48"/>
      <c r="F7" s="48"/>
      <c r="G7" s="48"/>
      <c r="H7" s="47"/>
      <c r="I7" s="47"/>
      <c r="J7" s="47"/>
      <c r="K7" s="47"/>
      <c r="L7" s="47"/>
      <c r="M7" s="47"/>
      <c r="N7" s="47"/>
      <c r="O7" s="47"/>
    </row>
    <row r="8" spans="1:18" ht="14.4" thickBot="1" x14ac:dyDescent="0.3"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8" ht="42" thickBot="1" x14ac:dyDescent="0.3">
      <c r="C9" s="121" t="s">
        <v>72</v>
      </c>
      <c r="D9" s="121"/>
      <c r="E9" s="121"/>
      <c r="F9" s="121"/>
      <c r="G9" s="50" t="s">
        <v>78</v>
      </c>
      <c r="H9" s="50" t="s">
        <v>79</v>
      </c>
      <c r="I9" s="50" t="s">
        <v>80</v>
      </c>
      <c r="J9" s="50" t="s">
        <v>81</v>
      </c>
      <c r="K9" s="50" t="s">
        <v>82</v>
      </c>
      <c r="L9" s="50" t="s">
        <v>83</v>
      </c>
      <c r="M9" s="50" t="s">
        <v>84</v>
      </c>
      <c r="N9" s="50" t="s">
        <v>85</v>
      </c>
      <c r="O9" s="50" t="s">
        <v>86</v>
      </c>
    </row>
    <row r="10" spans="1:18" x14ac:dyDescent="0.25">
      <c r="C10" s="122">
        <v>1</v>
      </c>
      <c r="D10" s="123"/>
      <c r="E10" s="123"/>
      <c r="F10" s="124"/>
      <c r="G10" s="51">
        <v>10833</v>
      </c>
      <c r="H10" s="52">
        <v>18.079999999999998</v>
      </c>
      <c r="I10" s="52">
        <f t="shared" ref="I10:I12" si="0">(H10/O10)*100</f>
        <v>82.294037323623115</v>
      </c>
      <c r="J10" s="52">
        <v>1.54</v>
      </c>
      <c r="K10" s="52">
        <v>6.56</v>
      </c>
      <c r="L10" s="52">
        <v>5.77</v>
      </c>
      <c r="M10" s="52">
        <v>14.48</v>
      </c>
      <c r="N10" s="51">
        <v>1567</v>
      </c>
      <c r="O10" s="52">
        <v>21.97</v>
      </c>
      <c r="Q10" s="53"/>
      <c r="R10" s="53"/>
    </row>
    <row r="11" spans="1:18" x14ac:dyDescent="0.25">
      <c r="C11" s="125">
        <v>2</v>
      </c>
      <c r="D11" s="126"/>
      <c r="E11" s="126"/>
      <c r="F11" s="127"/>
      <c r="G11" s="54">
        <v>12547</v>
      </c>
      <c r="H11" s="55">
        <v>18.079999999999998</v>
      </c>
      <c r="I11" s="55">
        <f t="shared" si="0"/>
        <v>82.708142726440983</v>
      </c>
      <c r="J11" s="55">
        <v>1.38</v>
      </c>
      <c r="K11" s="55">
        <v>6.63</v>
      </c>
      <c r="L11" s="55">
        <v>5.55</v>
      </c>
      <c r="M11" s="55">
        <v>14.52</v>
      </c>
      <c r="N11" s="54">
        <v>1822</v>
      </c>
      <c r="O11" s="55">
        <v>21.86</v>
      </c>
      <c r="Q11" s="53"/>
      <c r="R11" s="53"/>
    </row>
    <row r="12" spans="1:18" ht="14.4" thickBot="1" x14ac:dyDescent="0.3">
      <c r="C12" s="128">
        <v>3</v>
      </c>
      <c r="D12" s="129"/>
      <c r="E12" s="129"/>
      <c r="F12" s="130"/>
      <c r="G12" s="56">
        <v>12390</v>
      </c>
      <c r="H12" s="57">
        <v>18.239999999999998</v>
      </c>
      <c r="I12" s="55">
        <f t="shared" si="0"/>
        <v>80.779450841452615</v>
      </c>
      <c r="J12" s="57">
        <v>1.33</v>
      </c>
      <c r="K12" s="57">
        <v>6.31</v>
      </c>
      <c r="L12" s="57">
        <v>5.23</v>
      </c>
      <c r="M12" s="57">
        <v>14.84</v>
      </c>
      <c r="N12" s="56">
        <v>1910</v>
      </c>
      <c r="O12" s="57">
        <v>22.58</v>
      </c>
      <c r="Q12" s="53"/>
      <c r="R12" s="53"/>
    </row>
    <row r="13" spans="1:18" s="58" customFormat="1" x14ac:dyDescent="0.25">
      <c r="B13" s="59"/>
      <c r="C13" s="131" t="s">
        <v>73</v>
      </c>
      <c r="D13" s="133" t="s">
        <v>74</v>
      </c>
      <c r="E13" s="60" t="s">
        <v>41</v>
      </c>
      <c r="F13" s="61">
        <v>4.0999999999999996</v>
      </c>
      <c r="G13" s="119" t="s">
        <v>55</v>
      </c>
      <c r="H13" s="119">
        <v>0.155</v>
      </c>
      <c r="I13" s="119"/>
      <c r="J13" s="140">
        <v>2691</v>
      </c>
      <c r="K13" s="135">
        <v>0.51</v>
      </c>
      <c r="L13" s="140">
        <v>1683</v>
      </c>
      <c r="M13" s="119">
        <v>0.54100000000000004</v>
      </c>
      <c r="N13" s="119" t="s">
        <v>56</v>
      </c>
      <c r="O13" s="140">
        <v>2181</v>
      </c>
      <c r="Q13" s="59"/>
    </row>
    <row r="14" spans="1:18" s="58" customFormat="1" ht="14.4" thickBot="1" x14ac:dyDescent="0.3">
      <c r="B14" s="59"/>
      <c r="C14" s="132"/>
      <c r="D14" s="117"/>
      <c r="E14" s="62" t="s">
        <v>45</v>
      </c>
      <c r="F14" s="63">
        <v>7.56</v>
      </c>
      <c r="G14" s="120"/>
      <c r="H14" s="120"/>
      <c r="I14" s="120"/>
      <c r="J14" s="120"/>
      <c r="K14" s="136"/>
      <c r="L14" s="120"/>
      <c r="M14" s="120"/>
      <c r="N14" s="120"/>
      <c r="O14" s="120"/>
      <c r="Q14" s="59"/>
    </row>
    <row r="15" spans="1:18" s="59" customFormat="1" x14ac:dyDescent="0.25">
      <c r="C15" s="115" t="s">
        <v>46</v>
      </c>
      <c r="D15" s="116"/>
      <c r="E15" s="116"/>
      <c r="F15" s="64" t="s">
        <v>41</v>
      </c>
      <c r="G15" s="65">
        <f>2.228*1.4142*1.9268*100</f>
        <v>607.10338876800006</v>
      </c>
      <c r="H15" s="66"/>
      <c r="I15" s="65"/>
      <c r="J15" s="65"/>
      <c r="K15" s="65"/>
      <c r="L15" s="65"/>
      <c r="M15" s="66"/>
      <c r="N15" s="65">
        <f>2.228*1.4142*0.3416*100</f>
        <v>107.632612416</v>
      </c>
      <c r="O15" s="66"/>
    </row>
    <row r="16" spans="1:18" s="59" customFormat="1" ht="14.4" thickBot="1" x14ac:dyDescent="0.3">
      <c r="C16" s="117"/>
      <c r="D16" s="118"/>
      <c r="E16" s="118"/>
      <c r="F16" s="68" t="s">
        <v>45</v>
      </c>
      <c r="G16" s="69">
        <f>3.169*1.4142*1.9268*100</f>
        <v>863.51464946399994</v>
      </c>
      <c r="H16" s="70"/>
      <c r="I16" s="69"/>
      <c r="J16" s="69"/>
      <c r="K16" s="69"/>
      <c r="L16" s="69"/>
      <c r="M16" s="70"/>
      <c r="N16" s="69">
        <f>3.169*1.4142*0.3416*100</f>
        <v>153.091449168</v>
      </c>
      <c r="O16" s="70"/>
    </row>
    <row r="17" spans="1:22" x14ac:dyDescent="0.25"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22" x14ac:dyDescent="0.25">
      <c r="C18" s="47"/>
      <c r="D18" s="47"/>
      <c r="E18" s="47"/>
      <c r="F18" s="47"/>
      <c r="G18" s="72">
        <f t="shared" ref="G18:O18" si="1">AVERAGE(G10:G12)</f>
        <v>11923.333333333334</v>
      </c>
      <c r="H18" s="73">
        <f t="shared" si="1"/>
        <v>18.133333333333329</v>
      </c>
      <c r="I18" s="73">
        <f t="shared" si="1"/>
        <v>81.927210297172238</v>
      </c>
      <c r="J18" s="73">
        <f t="shared" si="1"/>
        <v>1.4166666666666667</v>
      </c>
      <c r="K18" s="73">
        <f t="shared" si="1"/>
        <v>6.5</v>
      </c>
      <c r="L18" s="73">
        <f t="shared" si="1"/>
        <v>5.5166666666666666</v>
      </c>
      <c r="M18" s="74">
        <f t="shared" si="1"/>
        <v>14.613333333333335</v>
      </c>
      <c r="N18" s="73">
        <f t="shared" si="1"/>
        <v>1766.3333333333333</v>
      </c>
      <c r="O18" s="73">
        <f t="shared" si="1"/>
        <v>22.136666666666667</v>
      </c>
    </row>
    <row r="19" spans="1:22" x14ac:dyDescent="0.25"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1:22" x14ac:dyDescent="0.25">
      <c r="C20" s="45" t="s">
        <v>47</v>
      </c>
      <c r="D20" s="47"/>
      <c r="E20" s="47"/>
      <c r="F20" s="47"/>
      <c r="G20" s="47"/>
      <c r="H20" s="47"/>
      <c r="I20" s="47"/>
      <c r="J20" s="47"/>
      <c r="K20" s="47"/>
      <c r="L20" s="47"/>
      <c r="M20" s="104"/>
      <c r="N20" s="104"/>
      <c r="O20" s="47"/>
    </row>
    <row r="23" spans="1:22" x14ac:dyDescent="0.25">
      <c r="C23" s="104" t="s">
        <v>69</v>
      </c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4"/>
      <c r="S23" s="104"/>
    </row>
    <row r="24" spans="1:22" x14ac:dyDescent="0.25">
      <c r="A24" s="42"/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</row>
    <row r="25" spans="1:22" ht="14.4" thickBot="1" x14ac:dyDescent="0.3">
      <c r="C25" s="134" t="s">
        <v>70</v>
      </c>
      <c r="D25" s="134"/>
      <c r="E25" s="134"/>
      <c r="F25" s="134"/>
      <c r="G25" s="45"/>
      <c r="H25" s="45"/>
      <c r="I25" s="45"/>
      <c r="J25" s="45"/>
      <c r="K25" s="45"/>
      <c r="L25" s="134" t="s">
        <v>76</v>
      </c>
      <c r="M25" s="134"/>
      <c r="N25" s="45"/>
      <c r="O25" s="134" t="s">
        <v>77</v>
      </c>
      <c r="P25" s="134"/>
      <c r="Q25" s="134"/>
      <c r="R25" s="85"/>
      <c r="S25" s="45"/>
    </row>
    <row r="26" spans="1:22" ht="14.4" thickTop="1" x14ac:dyDescent="0.25">
      <c r="C26" s="46" t="s">
        <v>71</v>
      </c>
      <c r="D26" s="46"/>
      <c r="E26" s="46"/>
      <c r="F26" s="46"/>
      <c r="G26" s="46"/>
      <c r="H26" s="46"/>
      <c r="I26" s="45"/>
      <c r="J26" s="45"/>
      <c r="K26" s="45"/>
      <c r="L26" s="137" t="s">
        <v>48</v>
      </c>
      <c r="M26" s="137"/>
      <c r="N26" s="45"/>
      <c r="O26" s="104">
        <v>2023</v>
      </c>
      <c r="P26" s="104"/>
      <c r="Q26" s="104"/>
      <c r="R26" s="41"/>
      <c r="S26" s="47"/>
    </row>
    <row r="27" spans="1:22" ht="14.4" x14ac:dyDescent="0.25">
      <c r="C27" s="46"/>
      <c r="D27" s="48"/>
      <c r="E27" s="48"/>
      <c r="F27" s="48"/>
      <c r="G27" s="92"/>
      <c r="H27" s="48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</row>
    <row r="28" spans="1:22" ht="15" thickBot="1" x14ac:dyDescent="0.3"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92"/>
      <c r="P28" s="47"/>
      <c r="Q28" s="92"/>
      <c r="R28" s="47"/>
      <c r="S28" s="47"/>
    </row>
    <row r="29" spans="1:22" ht="60.75" customHeight="1" thickBot="1" x14ac:dyDescent="0.3">
      <c r="C29" s="121" t="s">
        <v>72</v>
      </c>
      <c r="D29" s="121"/>
      <c r="E29" s="121"/>
      <c r="F29" s="121"/>
      <c r="G29" s="145" t="s">
        <v>87</v>
      </c>
      <c r="H29" s="146"/>
      <c r="I29" s="145" t="s">
        <v>79</v>
      </c>
      <c r="J29" s="146"/>
      <c r="K29" s="49" t="s">
        <v>80</v>
      </c>
      <c r="L29" s="50" t="s">
        <v>81</v>
      </c>
      <c r="M29" s="50" t="s">
        <v>82</v>
      </c>
      <c r="N29" s="50" t="s">
        <v>83</v>
      </c>
      <c r="O29" s="145" t="s">
        <v>88</v>
      </c>
      <c r="P29" s="146"/>
      <c r="Q29" s="145" t="s">
        <v>89</v>
      </c>
      <c r="R29" s="146"/>
      <c r="S29" s="50" t="s">
        <v>86</v>
      </c>
    </row>
    <row r="30" spans="1:22" ht="18" customHeight="1" x14ac:dyDescent="0.25">
      <c r="C30" s="122">
        <v>1</v>
      </c>
      <c r="D30" s="123"/>
      <c r="E30" s="123"/>
      <c r="F30" s="124"/>
      <c r="G30" s="86">
        <v>10833</v>
      </c>
      <c r="H30" s="87" t="s">
        <v>50</v>
      </c>
      <c r="I30" s="93">
        <v>18.079999999999998</v>
      </c>
      <c r="J30" s="94" t="s">
        <v>49</v>
      </c>
      <c r="K30" s="52">
        <f t="shared" ref="K30:K32" si="2">(I30/S30)*100</f>
        <v>82.294037323623115</v>
      </c>
      <c r="L30" s="52">
        <v>1.54</v>
      </c>
      <c r="M30" s="52">
        <v>6.56</v>
      </c>
      <c r="N30" s="52">
        <v>5.77</v>
      </c>
      <c r="O30" s="93">
        <v>14.48</v>
      </c>
      <c r="P30" s="94" t="s">
        <v>49</v>
      </c>
      <c r="Q30" s="86">
        <v>1567</v>
      </c>
      <c r="R30" s="87" t="s">
        <v>50</v>
      </c>
      <c r="S30" s="52">
        <v>21.97</v>
      </c>
      <c r="U30" s="53"/>
      <c r="V30" s="53"/>
    </row>
    <row r="31" spans="1:22" ht="18" customHeight="1" x14ac:dyDescent="0.25">
      <c r="C31" s="125">
        <v>2</v>
      </c>
      <c r="D31" s="126"/>
      <c r="E31" s="126"/>
      <c r="F31" s="127"/>
      <c r="G31" s="88">
        <v>12547</v>
      </c>
      <c r="H31" s="89" t="s">
        <v>49</v>
      </c>
      <c r="I31" s="95">
        <v>18.079999999999998</v>
      </c>
      <c r="J31" s="96" t="s">
        <v>49</v>
      </c>
      <c r="K31" s="55">
        <f t="shared" si="2"/>
        <v>82.708142726440983</v>
      </c>
      <c r="L31" s="55">
        <v>1.38</v>
      </c>
      <c r="M31" s="55">
        <v>6.63</v>
      </c>
      <c r="N31" s="55">
        <v>5.55</v>
      </c>
      <c r="O31" s="95">
        <v>14.52</v>
      </c>
      <c r="P31" s="96" t="s">
        <v>49</v>
      </c>
      <c r="Q31" s="88">
        <v>1822</v>
      </c>
      <c r="R31" s="89" t="s">
        <v>49</v>
      </c>
      <c r="S31" s="55">
        <v>21.86</v>
      </c>
      <c r="U31" s="53"/>
      <c r="V31" s="53"/>
    </row>
    <row r="32" spans="1:22" ht="18" customHeight="1" thickBot="1" x14ac:dyDescent="0.3">
      <c r="C32" s="128">
        <v>3</v>
      </c>
      <c r="D32" s="129"/>
      <c r="E32" s="129"/>
      <c r="F32" s="130"/>
      <c r="G32" s="90">
        <v>12390</v>
      </c>
      <c r="H32" s="91" t="s">
        <v>49</v>
      </c>
      <c r="I32" s="97">
        <v>18.239999999999998</v>
      </c>
      <c r="J32" s="98" t="s">
        <v>49</v>
      </c>
      <c r="K32" s="55">
        <f t="shared" si="2"/>
        <v>80.779450841452615</v>
      </c>
      <c r="L32" s="57">
        <v>1.33</v>
      </c>
      <c r="M32" s="57">
        <v>6.31</v>
      </c>
      <c r="N32" s="57">
        <v>5.23</v>
      </c>
      <c r="O32" s="97">
        <v>14.84</v>
      </c>
      <c r="P32" s="98" t="s">
        <v>49</v>
      </c>
      <c r="Q32" s="90">
        <v>1910</v>
      </c>
      <c r="R32" s="91" t="s">
        <v>49</v>
      </c>
      <c r="S32" s="57">
        <v>22.58</v>
      </c>
      <c r="U32" s="53"/>
      <c r="V32" s="53"/>
    </row>
    <row r="33" spans="2:21" s="58" customFormat="1" x14ac:dyDescent="0.25">
      <c r="B33" s="59"/>
      <c r="C33" s="131" t="s">
        <v>73</v>
      </c>
      <c r="D33" s="133" t="s">
        <v>74</v>
      </c>
      <c r="E33" s="60" t="s">
        <v>41</v>
      </c>
      <c r="F33" s="61">
        <v>4.0999999999999996</v>
      </c>
      <c r="G33" s="107" t="s">
        <v>55</v>
      </c>
      <c r="H33" s="108"/>
      <c r="I33" s="107">
        <v>0.155</v>
      </c>
      <c r="J33" s="108"/>
      <c r="K33" s="119"/>
      <c r="L33" s="140">
        <v>2691</v>
      </c>
      <c r="M33" s="135">
        <v>0.51</v>
      </c>
      <c r="N33" s="140">
        <v>1683</v>
      </c>
      <c r="O33" s="107">
        <v>0.54100000000000004</v>
      </c>
      <c r="P33" s="108"/>
      <c r="Q33" s="107" t="s">
        <v>57</v>
      </c>
      <c r="R33" s="108"/>
      <c r="S33" s="140">
        <v>2181</v>
      </c>
      <c r="U33" s="59"/>
    </row>
    <row r="34" spans="2:21" s="58" customFormat="1" ht="14.4" thickBot="1" x14ac:dyDescent="0.3">
      <c r="B34" s="59"/>
      <c r="C34" s="132"/>
      <c r="D34" s="117"/>
      <c r="E34" s="62" t="s">
        <v>45</v>
      </c>
      <c r="F34" s="63">
        <v>7.56</v>
      </c>
      <c r="G34" s="109"/>
      <c r="H34" s="110"/>
      <c r="I34" s="109"/>
      <c r="J34" s="110"/>
      <c r="K34" s="120"/>
      <c r="L34" s="120"/>
      <c r="M34" s="136"/>
      <c r="N34" s="120"/>
      <c r="O34" s="109"/>
      <c r="P34" s="110"/>
      <c r="Q34" s="109"/>
      <c r="R34" s="110"/>
      <c r="S34" s="120"/>
      <c r="U34" s="59"/>
    </row>
    <row r="35" spans="2:21" s="59" customFormat="1" x14ac:dyDescent="0.25">
      <c r="C35" s="115" t="s">
        <v>46</v>
      </c>
      <c r="D35" s="116"/>
      <c r="E35" s="116"/>
      <c r="F35" s="64" t="s">
        <v>41</v>
      </c>
      <c r="G35" s="141">
        <f>2.228*1.4142*1.9268*100</f>
        <v>607.10338876800006</v>
      </c>
      <c r="H35" s="142"/>
      <c r="I35" s="111"/>
      <c r="J35" s="112"/>
      <c r="K35" s="65"/>
      <c r="L35" s="65"/>
      <c r="M35" s="65"/>
      <c r="N35" s="65"/>
      <c r="O35" s="111"/>
      <c r="P35" s="112"/>
      <c r="Q35" s="141">
        <f t="shared" ref="Q35" si="3">2.228*1.4142*0.3416*100</f>
        <v>107.632612416</v>
      </c>
      <c r="R35" s="142"/>
      <c r="S35" s="66"/>
    </row>
    <row r="36" spans="2:21" s="59" customFormat="1" ht="14.4" thickBot="1" x14ac:dyDescent="0.3">
      <c r="C36" s="117"/>
      <c r="D36" s="118"/>
      <c r="E36" s="118"/>
      <c r="F36" s="68" t="s">
        <v>45</v>
      </c>
      <c r="G36" s="138">
        <f>3.169*1.4142*1.9268*100</f>
        <v>863.51464946399994</v>
      </c>
      <c r="H36" s="139"/>
      <c r="I36" s="143"/>
      <c r="J36" s="144"/>
      <c r="K36" s="69"/>
      <c r="L36" s="69"/>
      <c r="M36" s="69"/>
      <c r="N36" s="69"/>
      <c r="O36" s="143"/>
      <c r="P36" s="144"/>
      <c r="Q36" s="138">
        <f t="shared" ref="Q36" si="4">3.169*1.4142*0.3416*100</f>
        <v>153.091449168</v>
      </c>
      <c r="R36" s="139"/>
      <c r="S36" s="70"/>
    </row>
    <row r="37" spans="2:21" x14ac:dyDescent="0.25"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</row>
    <row r="38" spans="2:21" x14ac:dyDescent="0.25">
      <c r="C38" s="47"/>
      <c r="D38" s="47"/>
      <c r="E38" s="47"/>
      <c r="F38" s="47"/>
      <c r="G38" s="72">
        <f t="shared" ref="G38:S38" si="5">AVERAGE(G30:G32)</f>
        <v>11923.333333333334</v>
      </c>
      <c r="H38" s="72"/>
      <c r="I38" s="73">
        <f t="shared" si="5"/>
        <v>18.133333333333329</v>
      </c>
      <c r="J38" s="73"/>
      <c r="K38" s="73">
        <f t="shared" si="5"/>
        <v>81.927210297172238</v>
      </c>
      <c r="L38" s="73">
        <f t="shared" si="5"/>
        <v>1.4166666666666667</v>
      </c>
      <c r="M38" s="73">
        <f t="shared" si="5"/>
        <v>6.5</v>
      </c>
      <c r="N38" s="73">
        <f t="shared" si="5"/>
        <v>5.5166666666666666</v>
      </c>
      <c r="O38" s="74">
        <f t="shared" si="5"/>
        <v>14.613333333333335</v>
      </c>
      <c r="P38" s="74"/>
      <c r="Q38" s="73">
        <f t="shared" si="5"/>
        <v>1766.3333333333333</v>
      </c>
      <c r="R38" s="73"/>
      <c r="S38" s="73">
        <f t="shared" si="5"/>
        <v>22.136666666666667</v>
      </c>
    </row>
    <row r="39" spans="2:21" x14ac:dyDescent="0.25"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</row>
    <row r="40" spans="2:21" x14ac:dyDescent="0.25">
      <c r="C40" s="45" t="s">
        <v>47</v>
      </c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104"/>
      <c r="P40" s="104"/>
      <c r="Q40" s="104"/>
      <c r="R40" s="41"/>
      <c r="S40" s="47"/>
    </row>
  </sheetData>
  <mergeCells count="58">
    <mergeCell ref="C3:O3"/>
    <mergeCell ref="C5:F5"/>
    <mergeCell ref="J5:K5"/>
    <mergeCell ref="M5:N5"/>
    <mergeCell ref="J6:K6"/>
    <mergeCell ref="M6:N6"/>
    <mergeCell ref="C9:F9"/>
    <mergeCell ref="C10:F10"/>
    <mergeCell ref="C11:F11"/>
    <mergeCell ref="C12:F12"/>
    <mergeCell ref="C13:C14"/>
    <mergeCell ref="D13:D14"/>
    <mergeCell ref="C23:S23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C15:E16"/>
    <mergeCell ref="M20:N20"/>
    <mergeCell ref="C29:F29"/>
    <mergeCell ref="G29:H29"/>
    <mergeCell ref="I29:J29"/>
    <mergeCell ref="O29:P29"/>
    <mergeCell ref="Q29:R29"/>
    <mergeCell ref="C25:F25"/>
    <mergeCell ref="L25:M25"/>
    <mergeCell ref="O25:Q25"/>
    <mergeCell ref="L26:M26"/>
    <mergeCell ref="O26:Q26"/>
    <mergeCell ref="N33:N34"/>
    <mergeCell ref="O33:P34"/>
    <mergeCell ref="C30:F30"/>
    <mergeCell ref="C31:F31"/>
    <mergeCell ref="C32:F32"/>
    <mergeCell ref="C33:C34"/>
    <mergeCell ref="D33:D34"/>
    <mergeCell ref="G33:H34"/>
    <mergeCell ref="Q36:R36"/>
    <mergeCell ref="O40:Q40"/>
    <mergeCell ref="Q33:R34"/>
    <mergeCell ref="S33:S34"/>
    <mergeCell ref="C35:E36"/>
    <mergeCell ref="G35:H35"/>
    <mergeCell ref="I35:J35"/>
    <mergeCell ref="O35:P35"/>
    <mergeCell ref="Q35:R35"/>
    <mergeCell ref="G36:H36"/>
    <mergeCell ref="I36:J36"/>
    <mergeCell ref="O36:P36"/>
    <mergeCell ref="I33:J34"/>
    <mergeCell ref="K33:K34"/>
    <mergeCell ref="L33:L34"/>
    <mergeCell ref="M33:M3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39"/>
  <sheetViews>
    <sheetView workbookViewId="0">
      <selection activeCell="B3" sqref="B3"/>
    </sheetView>
  </sheetViews>
  <sheetFormatPr defaultColWidth="9.109375" defaultRowHeight="13.8" x14ac:dyDescent="0.25"/>
  <cols>
    <col min="1" max="2" width="9.109375" style="40"/>
    <col min="3" max="3" width="16" style="40" customWidth="1"/>
    <col min="4" max="4" width="9.109375" style="40"/>
    <col min="5" max="5" width="8.109375" style="40" customWidth="1"/>
    <col min="6" max="6" width="8" style="40" customWidth="1"/>
    <col min="7" max="7" width="13" style="40" customWidth="1"/>
    <col min="8" max="8" width="13.5546875" style="40" customWidth="1"/>
    <col min="9" max="9" width="12" style="40" customWidth="1"/>
    <col min="10" max="10" width="15" style="40" customWidth="1"/>
    <col min="11" max="11" width="14.109375" style="40" customWidth="1"/>
    <col min="12" max="12" width="13" style="40" customWidth="1"/>
    <col min="13" max="13" width="14.109375" style="40" customWidth="1"/>
    <col min="14" max="14" width="13.5546875" style="40" customWidth="1"/>
    <col min="15" max="15" width="11.109375" style="40" customWidth="1"/>
    <col min="16" max="16384" width="9.109375" style="40"/>
  </cols>
  <sheetData>
    <row r="2" spans="1:18" x14ac:dyDescent="0.25">
      <c r="C2" s="104" t="s">
        <v>69</v>
      </c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</row>
    <row r="3" spans="1:18" x14ac:dyDescent="0.25">
      <c r="A3" s="42"/>
      <c r="B3" s="43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ht="14.4" thickBot="1" x14ac:dyDescent="0.3">
      <c r="C4" s="134" t="s">
        <v>70</v>
      </c>
      <c r="D4" s="134"/>
      <c r="E4" s="134"/>
      <c r="F4" s="134"/>
      <c r="G4" s="45"/>
      <c r="H4" s="45"/>
      <c r="I4" s="45"/>
      <c r="J4" s="134" t="s">
        <v>76</v>
      </c>
      <c r="K4" s="134"/>
      <c r="L4" s="45"/>
      <c r="M4" s="134" t="s">
        <v>77</v>
      </c>
      <c r="N4" s="134"/>
      <c r="O4" s="45"/>
    </row>
    <row r="5" spans="1:18" ht="14.4" thickTop="1" x14ac:dyDescent="0.25">
      <c r="C5" s="46" t="s">
        <v>75</v>
      </c>
      <c r="D5" s="46"/>
      <c r="E5" s="46"/>
      <c r="F5" s="46"/>
      <c r="G5" s="46"/>
      <c r="H5" s="45"/>
      <c r="I5" s="45"/>
      <c r="J5" s="137" t="s">
        <v>40</v>
      </c>
      <c r="K5" s="137"/>
      <c r="L5" s="45"/>
      <c r="M5" s="104">
        <v>2023</v>
      </c>
      <c r="N5" s="104"/>
      <c r="O5" s="47"/>
    </row>
    <row r="6" spans="1:18" x14ac:dyDescent="0.25">
      <c r="C6" s="46"/>
      <c r="D6" s="48"/>
      <c r="E6" s="48"/>
      <c r="F6" s="48"/>
      <c r="G6" s="48"/>
      <c r="H6" s="47"/>
      <c r="I6" s="47"/>
      <c r="J6" s="47"/>
      <c r="K6" s="47"/>
      <c r="L6" s="47"/>
      <c r="M6" s="47"/>
      <c r="N6" s="47"/>
      <c r="O6" s="47"/>
    </row>
    <row r="7" spans="1:18" ht="14.4" thickBot="1" x14ac:dyDescent="0.3"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8" ht="42" thickBot="1" x14ac:dyDescent="0.3">
      <c r="C8" s="121" t="s">
        <v>72</v>
      </c>
      <c r="D8" s="121"/>
      <c r="E8" s="121"/>
      <c r="F8" s="121"/>
      <c r="G8" s="50" t="s">
        <v>78</v>
      </c>
      <c r="H8" s="50" t="s">
        <v>79</v>
      </c>
      <c r="I8" s="50" t="s">
        <v>80</v>
      </c>
      <c r="J8" s="50" t="s">
        <v>81</v>
      </c>
      <c r="K8" s="50" t="s">
        <v>82</v>
      </c>
      <c r="L8" s="50" t="s">
        <v>83</v>
      </c>
      <c r="M8" s="50" t="s">
        <v>84</v>
      </c>
      <c r="N8" s="50" t="s">
        <v>85</v>
      </c>
      <c r="O8" s="50" t="s">
        <v>86</v>
      </c>
    </row>
    <row r="9" spans="1:18" x14ac:dyDescent="0.25">
      <c r="C9" s="122">
        <v>1</v>
      </c>
      <c r="D9" s="123"/>
      <c r="E9" s="123"/>
      <c r="F9" s="124"/>
      <c r="G9" s="51">
        <v>10388</v>
      </c>
      <c r="H9" s="52">
        <v>10.97</v>
      </c>
      <c r="I9" s="52">
        <f t="shared" ref="I9:I11" si="0">(H9/O9)*100</f>
        <v>82.854984894259815</v>
      </c>
      <c r="J9" s="52">
        <v>4.4000000000000004</v>
      </c>
      <c r="K9" s="52">
        <v>3.89</v>
      </c>
      <c r="L9" s="52">
        <v>3.48</v>
      </c>
      <c r="M9" s="52">
        <v>7.51</v>
      </c>
      <c r="N9" s="51">
        <v>780</v>
      </c>
      <c r="O9" s="52">
        <v>13.24</v>
      </c>
      <c r="Q9" s="53"/>
      <c r="R9" s="53"/>
    </row>
    <row r="10" spans="1:18" x14ac:dyDescent="0.25">
      <c r="C10" s="125">
        <v>2</v>
      </c>
      <c r="D10" s="126"/>
      <c r="E10" s="126"/>
      <c r="F10" s="127"/>
      <c r="G10" s="54">
        <v>11488</v>
      </c>
      <c r="H10" s="55">
        <v>11.41</v>
      </c>
      <c r="I10" s="55">
        <f t="shared" si="0"/>
        <v>80.63604240282686</v>
      </c>
      <c r="J10" s="55">
        <v>4.1500000000000004</v>
      </c>
      <c r="K10" s="55">
        <v>3.71</v>
      </c>
      <c r="L10" s="55">
        <v>3.5</v>
      </c>
      <c r="M10" s="55">
        <v>8.1</v>
      </c>
      <c r="N10" s="54">
        <v>927</v>
      </c>
      <c r="O10" s="55">
        <v>14.15</v>
      </c>
      <c r="Q10" s="53"/>
      <c r="R10" s="53"/>
    </row>
    <row r="11" spans="1:18" ht="14.4" thickBot="1" x14ac:dyDescent="0.3">
      <c r="C11" s="128">
        <v>3</v>
      </c>
      <c r="D11" s="129"/>
      <c r="E11" s="129"/>
      <c r="F11" s="130"/>
      <c r="G11" s="56">
        <v>10902</v>
      </c>
      <c r="H11" s="57">
        <v>11.34</v>
      </c>
      <c r="I11" s="55">
        <f t="shared" si="0"/>
        <v>83.137829912023449</v>
      </c>
      <c r="J11" s="57">
        <v>4.4000000000000004</v>
      </c>
      <c r="K11" s="57">
        <v>3.92</v>
      </c>
      <c r="L11" s="57">
        <v>3.76</v>
      </c>
      <c r="M11" s="57">
        <v>7.84</v>
      </c>
      <c r="N11" s="56">
        <v>854</v>
      </c>
      <c r="O11" s="57">
        <v>13.64</v>
      </c>
      <c r="Q11" s="53"/>
      <c r="R11" s="53"/>
    </row>
    <row r="12" spans="1:18" s="58" customFormat="1" x14ac:dyDescent="0.25">
      <c r="B12" s="59"/>
      <c r="C12" s="131" t="s">
        <v>73</v>
      </c>
      <c r="D12" s="133" t="s">
        <v>74</v>
      </c>
      <c r="E12" s="60" t="s">
        <v>41</v>
      </c>
      <c r="F12" s="61">
        <v>4.0999999999999996</v>
      </c>
      <c r="G12" s="119" t="s">
        <v>52</v>
      </c>
      <c r="H12" s="140">
        <v>2749</v>
      </c>
      <c r="I12" s="119"/>
      <c r="J12" s="140">
        <v>1070</v>
      </c>
      <c r="K12" s="140">
        <v>1386</v>
      </c>
      <c r="L12" s="119">
        <v>0.81</v>
      </c>
      <c r="M12" s="140">
        <v>3347</v>
      </c>
      <c r="N12" s="119" t="s">
        <v>53</v>
      </c>
      <c r="O12" s="140">
        <v>3973</v>
      </c>
      <c r="Q12" s="59"/>
    </row>
    <row r="13" spans="1:18" s="58" customFormat="1" ht="14.4" thickBot="1" x14ac:dyDescent="0.3">
      <c r="B13" s="59"/>
      <c r="C13" s="132"/>
      <c r="D13" s="117"/>
      <c r="E13" s="62" t="s">
        <v>45</v>
      </c>
      <c r="F13" s="63">
        <v>7.56</v>
      </c>
      <c r="G13" s="120"/>
      <c r="H13" s="120"/>
      <c r="I13" s="120"/>
      <c r="J13" s="120"/>
      <c r="K13" s="120"/>
      <c r="L13" s="120"/>
      <c r="M13" s="120"/>
      <c r="N13" s="120"/>
      <c r="O13" s="120"/>
      <c r="Q13" s="59"/>
    </row>
    <row r="14" spans="1:18" s="59" customFormat="1" x14ac:dyDescent="0.25">
      <c r="C14" s="115" t="s">
        <v>46</v>
      </c>
      <c r="D14" s="116"/>
      <c r="E14" s="116"/>
      <c r="F14" s="64" t="s">
        <v>41</v>
      </c>
      <c r="G14" s="65">
        <f>2.228*1.4142*2.5837*100</f>
        <v>814.08191071200008</v>
      </c>
      <c r="H14" s="66"/>
      <c r="I14" s="66"/>
      <c r="J14" s="66"/>
      <c r="K14" s="66"/>
      <c r="L14" s="66"/>
      <c r="M14" s="66"/>
      <c r="N14" s="65">
        <f>2.228*1.4142*0.2705*100</f>
        <v>85.230157079999998</v>
      </c>
      <c r="O14" s="66"/>
    </row>
    <row r="15" spans="1:18" s="59" customFormat="1" ht="14.4" thickBot="1" x14ac:dyDescent="0.3">
      <c r="C15" s="117"/>
      <c r="D15" s="118"/>
      <c r="E15" s="118"/>
      <c r="F15" s="68" t="s">
        <v>45</v>
      </c>
      <c r="G15" s="69">
        <f>3.169*1.4142*2.5837*100</f>
        <v>1157.9109403259999</v>
      </c>
      <c r="H15" s="70"/>
      <c r="I15" s="70"/>
      <c r="J15" s="70"/>
      <c r="K15" s="70"/>
      <c r="L15" s="70"/>
      <c r="M15" s="70"/>
      <c r="N15" s="69">
        <f>3.169*1.4142*0.2705*100</f>
        <v>121.22727459000001</v>
      </c>
      <c r="O15" s="70"/>
    </row>
    <row r="16" spans="1:18" x14ac:dyDescent="0.25"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20" x14ac:dyDescent="0.25">
      <c r="C17" s="47"/>
      <c r="D17" s="47"/>
      <c r="E17" s="47"/>
      <c r="F17" s="47"/>
      <c r="G17" s="72">
        <f t="shared" ref="G17:O17" si="1">AVERAGE(G9:G11)</f>
        <v>10926</v>
      </c>
      <c r="H17" s="73">
        <f t="shared" si="1"/>
        <v>11.24</v>
      </c>
      <c r="I17" s="73">
        <f t="shared" si="1"/>
        <v>82.209619069703379</v>
      </c>
      <c r="J17" s="73">
        <f t="shared" si="1"/>
        <v>4.3166666666666673</v>
      </c>
      <c r="K17" s="73">
        <f t="shared" si="1"/>
        <v>3.84</v>
      </c>
      <c r="L17" s="73">
        <f t="shared" si="1"/>
        <v>3.58</v>
      </c>
      <c r="M17" s="74">
        <f t="shared" si="1"/>
        <v>7.8166666666666664</v>
      </c>
      <c r="N17" s="73">
        <f t="shared" si="1"/>
        <v>853.66666666666663</v>
      </c>
      <c r="O17" s="73">
        <f t="shared" si="1"/>
        <v>13.676666666666668</v>
      </c>
    </row>
    <row r="18" spans="1:20" x14ac:dyDescent="0.25"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</row>
    <row r="19" spans="1:20" x14ac:dyDescent="0.25">
      <c r="C19" s="45" t="s">
        <v>47</v>
      </c>
      <c r="D19" s="47"/>
      <c r="E19" s="47"/>
      <c r="F19" s="47"/>
      <c r="G19" s="47"/>
      <c r="H19" s="47"/>
      <c r="I19" s="47"/>
      <c r="J19" s="47"/>
      <c r="K19" s="47"/>
      <c r="L19" s="47"/>
      <c r="M19" s="104"/>
      <c r="N19" s="104"/>
      <c r="O19" s="47"/>
    </row>
    <row r="20" spans="1:20" x14ac:dyDescent="0.25"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104"/>
      <c r="N20" s="104"/>
      <c r="O20" s="47"/>
    </row>
    <row r="22" spans="1:20" x14ac:dyDescent="0.25">
      <c r="C22" s="104" t="s">
        <v>69</v>
      </c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45"/>
      <c r="S22" s="45"/>
    </row>
    <row r="23" spans="1:20" x14ac:dyDescent="0.25">
      <c r="A23" s="42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</row>
    <row r="24" spans="1:20" ht="14.4" thickBot="1" x14ac:dyDescent="0.3">
      <c r="C24" s="134" t="s">
        <v>70</v>
      </c>
      <c r="D24" s="134"/>
      <c r="E24" s="134"/>
      <c r="F24" s="134"/>
      <c r="G24" s="45"/>
      <c r="H24" s="45"/>
      <c r="I24" s="45"/>
      <c r="J24" s="45"/>
      <c r="K24" s="134" t="s">
        <v>76</v>
      </c>
      <c r="L24" s="134"/>
      <c r="N24" s="45"/>
      <c r="O24" s="134" t="s">
        <v>77</v>
      </c>
      <c r="P24" s="134"/>
      <c r="Q24" s="134"/>
      <c r="R24" s="85"/>
      <c r="S24" s="45"/>
    </row>
    <row r="25" spans="1:20" ht="14.4" thickTop="1" x14ac:dyDescent="0.25">
      <c r="C25" s="46" t="s">
        <v>75</v>
      </c>
      <c r="D25" s="46"/>
      <c r="E25" s="46"/>
      <c r="F25" s="46"/>
      <c r="G25" s="46"/>
      <c r="H25" s="46"/>
      <c r="I25" s="45"/>
      <c r="J25" s="45"/>
      <c r="K25" s="137" t="s">
        <v>40</v>
      </c>
      <c r="L25" s="137"/>
      <c r="M25" s="45"/>
      <c r="N25" s="104">
        <v>2023</v>
      </c>
      <c r="O25" s="104"/>
      <c r="P25" s="41"/>
      <c r="Q25" s="47"/>
    </row>
    <row r="26" spans="1:20" x14ac:dyDescent="0.25">
      <c r="C26" s="46"/>
      <c r="D26" s="48"/>
      <c r="E26" s="48"/>
      <c r="F26" s="48"/>
      <c r="G26" s="48"/>
      <c r="H26" s="48"/>
      <c r="I26" s="47"/>
      <c r="J26" s="47"/>
      <c r="K26" s="47"/>
      <c r="L26" s="47"/>
      <c r="M26" s="47"/>
      <c r="N26" s="47"/>
      <c r="O26" s="47"/>
      <c r="P26" s="47"/>
      <c r="Q26" s="47"/>
    </row>
    <row r="27" spans="1:20" ht="14.4" thickBot="1" x14ac:dyDescent="0.3"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20" ht="50.25" customHeight="1" thickBot="1" x14ac:dyDescent="0.3">
      <c r="C28" s="121" t="s">
        <v>72</v>
      </c>
      <c r="D28" s="121"/>
      <c r="E28" s="121"/>
      <c r="F28" s="121"/>
      <c r="G28" s="147" t="s">
        <v>87</v>
      </c>
      <c r="H28" s="148"/>
      <c r="I28" s="50" t="s">
        <v>79</v>
      </c>
      <c r="J28" s="50" t="s">
        <v>80</v>
      </c>
      <c r="K28" s="50" t="s">
        <v>81</v>
      </c>
      <c r="L28" s="50" t="s">
        <v>82</v>
      </c>
      <c r="M28" s="50" t="s">
        <v>83</v>
      </c>
      <c r="N28" s="50" t="s">
        <v>84</v>
      </c>
      <c r="O28" s="147" t="s">
        <v>90</v>
      </c>
      <c r="P28" s="148"/>
      <c r="Q28" s="50" t="s">
        <v>86</v>
      </c>
    </row>
    <row r="29" spans="1:20" ht="18" customHeight="1" x14ac:dyDescent="0.25">
      <c r="C29" s="122">
        <v>1</v>
      </c>
      <c r="D29" s="123"/>
      <c r="E29" s="123"/>
      <c r="F29" s="124"/>
      <c r="G29" s="86">
        <v>10388</v>
      </c>
      <c r="H29" s="87" t="s">
        <v>50</v>
      </c>
      <c r="I29" s="52">
        <v>10.97</v>
      </c>
      <c r="J29" s="52">
        <f t="shared" ref="J29:J31" si="2">(I29/Q29)*100</f>
        <v>82.854984894259815</v>
      </c>
      <c r="K29" s="52">
        <v>4.4000000000000004</v>
      </c>
      <c r="L29" s="52">
        <v>3.89</v>
      </c>
      <c r="M29" s="52">
        <v>3.48</v>
      </c>
      <c r="N29" s="52">
        <v>7.51</v>
      </c>
      <c r="O29" s="86">
        <v>780</v>
      </c>
      <c r="P29" s="87" t="s">
        <v>50</v>
      </c>
      <c r="Q29" s="52">
        <v>13.24</v>
      </c>
      <c r="S29" s="53"/>
      <c r="T29" s="53"/>
    </row>
    <row r="30" spans="1:20" ht="18" customHeight="1" x14ac:dyDescent="0.25">
      <c r="C30" s="125">
        <v>2</v>
      </c>
      <c r="D30" s="126"/>
      <c r="E30" s="126"/>
      <c r="F30" s="127"/>
      <c r="G30" s="88">
        <v>11488</v>
      </c>
      <c r="H30" s="89" t="s">
        <v>49</v>
      </c>
      <c r="I30" s="55">
        <v>11.41</v>
      </c>
      <c r="J30" s="55">
        <f t="shared" si="2"/>
        <v>80.63604240282686</v>
      </c>
      <c r="K30" s="55">
        <v>4.1500000000000004</v>
      </c>
      <c r="L30" s="55">
        <v>3.71</v>
      </c>
      <c r="M30" s="55">
        <v>3.5</v>
      </c>
      <c r="N30" s="55">
        <v>8.1</v>
      </c>
      <c r="O30" s="88">
        <v>927</v>
      </c>
      <c r="P30" s="89" t="s">
        <v>49</v>
      </c>
      <c r="Q30" s="55">
        <v>14.15</v>
      </c>
      <c r="S30" s="53"/>
      <c r="T30" s="53"/>
    </row>
    <row r="31" spans="1:20" ht="18" customHeight="1" thickBot="1" x14ac:dyDescent="0.3">
      <c r="C31" s="128">
        <v>3</v>
      </c>
      <c r="D31" s="129"/>
      <c r="E31" s="129"/>
      <c r="F31" s="130"/>
      <c r="G31" s="90">
        <v>10902</v>
      </c>
      <c r="H31" s="91" t="s">
        <v>54</v>
      </c>
      <c r="I31" s="57">
        <v>11.34</v>
      </c>
      <c r="J31" s="55">
        <f t="shared" si="2"/>
        <v>83.137829912023449</v>
      </c>
      <c r="K31" s="57">
        <v>4.4000000000000004</v>
      </c>
      <c r="L31" s="57">
        <v>3.92</v>
      </c>
      <c r="M31" s="57">
        <v>3.76</v>
      </c>
      <c r="N31" s="57">
        <v>7.84</v>
      </c>
      <c r="O31" s="90">
        <v>854</v>
      </c>
      <c r="P31" s="91" t="s">
        <v>54</v>
      </c>
      <c r="Q31" s="57">
        <v>13.64</v>
      </c>
      <c r="S31" s="53"/>
      <c r="T31" s="53"/>
    </row>
    <row r="32" spans="1:20" s="58" customFormat="1" x14ac:dyDescent="0.25">
      <c r="B32" s="59"/>
      <c r="C32" s="131" t="s">
        <v>73</v>
      </c>
      <c r="D32" s="133" t="s">
        <v>74</v>
      </c>
      <c r="E32" s="60" t="s">
        <v>41</v>
      </c>
      <c r="F32" s="61">
        <v>4.0999999999999996</v>
      </c>
      <c r="G32" s="107" t="s">
        <v>52</v>
      </c>
      <c r="H32" s="108"/>
      <c r="I32" s="140">
        <v>2749</v>
      </c>
      <c r="J32" s="119"/>
      <c r="K32" s="140">
        <v>1070</v>
      </c>
      <c r="L32" s="140">
        <v>1386</v>
      </c>
      <c r="M32" s="119">
        <v>0.81</v>
      </c>
      <c r="N32" s="140">
        <v>3347</v>
      </c>
      <c r="O32" s="107" t="s">
        <v>53</v>
      </c>
      <c r="P32" s="108"/>
      <c r="Q32" s="140">
        <v>3973</v>
      </c>
      <c r="S32" s="59"/>
    </row>
    <row r="33" spans="2:19" s="58" customFormat="1" ht="14.4" thickBot="1" x14ac:dyDescent="0.3">
      <c r="B33" s="59"/>
      <c r="C33" s="132"/>
      <c r="D33" s="117"/>
      <c r="E33" s="62" t="s">
        <v>45</v>
      </c>
      <c r="F33" s="63">
        <v>7.56</v>
      </c>
      <c r="G33" s="109"/>
      <c r="H33" s="110"/>
      <c r="I33" s="120"/>
      <c r="J33" s="120"/>
      <c r="K33" s="120"/>
      <c r="L33" s="120"/>
      <c r="M33" s="120"/>
      <c r="N33" s="120"/>
      <c r="O33" s="109"/>
      <c r="P33" s="110"/>
      <c r="Q33" s="120"/>
      <c r="S33" s="59"/>
    </row>
    <row r="34" spans="2:19" s="59" customFormat="1" x14ac:dyDescent="0.25">
      <c r="C34" s="115" t="s">
        <v>46</v>
      </c>
      <c r="D34" s="116"/>
      <c r="E34" s="116"/>
      <c r="F34" s="64" t="s">
        <v>41</v>
      </c>
      <c r="G34" s="141">
        <f>2.228*1.4142*2.5837*100</f>
        <v>814.08191071200008</v>
      </c>
      <c r="H34" s="142"/>
      <c r="I34" s="66"/>
      <c r="J34" s="66"/>
      <c r="K34" s="66"/>
      <c r="L34" s="66"/>
      <c r="M34" s="66"/>
      <c r="N34" s="66"/>
      <c r="O34" s="141">
        <f>2.228*1.4142*0.2705*100</f>
        <v>85.230157079999998</v>
      </c>
      <c r="P34" s="142"/>
      <c r="Q34" s="66"/>
    </row>
    <row r="35" spans="2:19" s="59" customFormat="1" ht="14.4" thickBot="1" x14ac:dyDescent="0.3">
      <c r="C35" s="117"/>
      <c r="D35" s="118"/>
      <c r="E35" s="118"/>
      <c r="F35" s="68" t="s">
        <v>45</v>
      </c>
      <c r="G35" s="138">
        <f>3.169*1.4142*2.5837*100</f>
        <v>1157.9109403259999</v>
      </c>
      <c r="H35" s="139"/>
      <c r="I35" s="70"/>
      <c r="J35" s="70"/>
      <c r="K35" s="70"/>
      <c r="L35" s="70"/>
      <c r="M35" s="70"/>
      <c r="N35" s="70"/>
      <c r="O35" s="138">
        <f>3.169*1.4142*0.2705*100</f>
        <v>121.22727459000001</v>
      </c>
      <c r="P35" s="139"/>
      <c r="Q35" s="70"/>
    </row>
    <row r="36" spans="2:19" x14ac:dyDescent="0.25"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</row>
    <row r="37" spans="2:19" x14ac:dyDescent="0.25">
      <c r="C37" s="47"/>
      <c r="D37" s="47"/>
      <c r="E37" s="47"/>
      <c r="F37" s="47"/>
      <c r="G37" s="72">
        <f t="shared" ref="G37:Q37" si="3">AVERAGE(G29:G31)</f>
        <v>10926</v>
      </c>
      <c r="H37" s="72"/>
      <c r="I37" s="73">
        <f t="shared" si="3"/>
        <v>11.24</v>
      </c>
      <c r="J37" s="73">
        <f t="shared" si="3"/>
        <v>82.209619069703379</v>
      </c>
      <c r="K37" s="73">
        <f t="shared" si="3"/>
        <v>4.3166666666666673</v>
      </c>
      <c r="L37" s="73">
        <f t="shared" si="3"/>
        <v>3.84</v>
      </c>
      <c r="M37" s="73">
        <f t="shared" si="3"/>
        <v>3.58</v>
      </c>
      <c r="N37" s="74">
        <f t="shared" si="3"/>
        <v>7.8166666666666664</v>
      </c>
      <c r="O37" s="73">
        <f t="shared" si="3"/>
        <v>853.66666666666663</v>
      </c>
      <c r="P37" s="73"/>
      <c r="Q37" s="73">
        <f t="shared" si="3"/>
        <v>13.676666666666668</v>
      </c>
    </row>
    <row r="38" spans="2:19" x14ac:dyDescent="0.25"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</row>
    <row r="39" spans="2:19" x14ac:dyDescent="0.25">
      <c r="C39" s="45" t="s">
        <v>47</v>
      </c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104"/>
      <c r="O39" s="104"/>
      <c r="P39" s="41"/>
      <c r="Q39" s="47"/>
    </row>
  </sheetData>
  <mergeCells count="53">
    <mergeCell ref="C8:F8"/>
    <mergeCell ref="C9:F9"/>
    <mergeCell ref="C10:F10"/>
    <mergeCell ref="C11:F11"/>
    <mergeCell ref="C12:C13"/>
    <mergeCell ref="D12:D13"/>
    <mergeCell ref="C2:O2"/>
    <mergeCell ref="C4:F4"/>
    <mergeCell ref="J4:K4"/>
    <mergeCell ref="M4:N4"/>
    <mergeCell ref="J5:K5"/>
    <mergeCell ref="M5:N5"/>
    <mergeCell ref="H12:H13"/>
    <mergeCell ref="I12:I13"/>
    <mergeCell ref="J12:J13"/>
    <mergeCell ref="K12:K13"/>
    <mergeCell ref="O24:Q24"/>
    <mergeCell ref="L12:L13"/>
    <mergeCell ref="M12:M13"/>
    <mergeCell ref="N12:N13"/>
    <mergeCell ref="O12:O13"/>
    <mergeCell ref="C14:E15"/>
    <mergeCell ref="M19:N19"/>
    <mergeCell ref="C31:F31"/>
    <mergeCell ref="C22:Q22"/>
    <mergeCell ref="C24:F24"/>
    <mergeCell ref="K24:L24"/>
    <mergeCell ref="K25:L25"/>
    <mergeCell ref="N25:O25"/>
    <mergeCell ref="C28:F28"/>
    <mergeCell ref="G28:H28"/>
    <mergeCell ref="O28:P28"/>
    <mergeCell ref="C29:F29"/>
    <mergeCell ref="C30:F30"/>
    <mergeCell ref="M20:N20"/>
    <mergeCell ref="G12:G13"/>
    <mergeCell ref="Q32:Q33"/>
    <mergeCell ref="C34:E35"/>
    <mergeCell ref="G34:H34"/>
    <mergeCell ref="O34:P34"/>
    <mergeCell ref="G35:H35"/>
    <mergeCell ref="O35:P35"/>
    <mergeCell ref="C32:C33"/>
    <mergeCell ref="D32:D33"/>
    <mergeCell ref="G32:H33"/>
    <mergeCell ref="I32:I33"/>
    <mergeCell ref="J32:J33"/>
    <mergeCell ref="K32:K33"/>
    <mergeCell ref="N39:O39"/>
    <mergeCell ref="L32:L33"/>
    <mergeCell ref="M32:M33"/>
    <mergeCell ref="N32:N33"/>
    <mergeCell ref="O32:P3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66"/>
  <sheetViews>
    <sheetView workbookViewId="0">
      <selection activeCell="M3" sqref="M3:AD3"/>
    </sheetView>
  </sheetViews>
  <sheetFormatPr defaultRowHeight="13.2" x14ac:dyDescent="0.25"/>
  <cols>
    <col min="1" max="1" width="7.88671875" style="1" customWidth="1"/>
    <col min="2" max="3" width="8.109375" style="1" bestFit="1" customWidth="1"/>
    <col min="4" max="4" width="11.109375" style="1" bestFit="1" customWidth="1"/>
    <col min="5" max="5" width="10" style="1" customWidth="1"/>
    <col min="6" max="6" width="11.109375" style="1" customWidth="1"/>
    <col min="7" max="7" width="9.109375" style="1"/>
    <col min="8" max="8" width="10" style="1" customWidth="1"/>
    <col min="9" max="9" width="11.109375" style="1" bestFit="1" customWidth="1"/>
    <col min="10" max="11" width="9.109375" style="1"/>
    <col min="12" max="12" width="7.33203125" style="1" customWidth="1"/>
    <col min="13" max="13" width="3" style="1" bestFit="1" customWidth="1"/>
    <col min="14" max="19" width="8.6640625" style="1" customWidth="1"/>
    <col min="20" max="20" width="9" style="1" bestFit="1" customWidth="1"/>
    <col min="21" max="21" width="5.5546875" style="1" customWidth="1"/>
    <col min="22" max="22" width="3" style="1" bestFit="1" customWidth="1"/>
    <col min="23" max="28" width="8.6640625" style="1" customWidth="1"/>
    <col min="29" max="29" width="6.5546875" style="1" bestFit="1" customWidth="1"/>
    <col min="30" max="30" width="6.33203125" style="1" customWidth="1"/>
    <col min="31" max="31" width="3" style="1" bestFit="1" customWidth="1"/>
    <col min="32" max="37" width="8.6640625" style="1" customWidth="1"/>
    <col min="38" max="39" width="5.5546875" style="1" bestFit="1" customWidth="1"/>
    <col min="40" max="40" width="3" style="1" bestFit="1" customWidth="1"/>
    <col min="41" max="46" width="8.6640625" style="1" customWidth="1"/>
    <col min="47" max="48" width="5.5546875" style="1" bestFit="1" customWidth="1"/>
    <col min="49" max="49" width="3" style="1" bestFit="1" customWidth="1"/>
    <col min="50" max="52" width="5.5546875" style="1" bestFit="1" customWidth="1"/>
    <col min="53" max="54" width="5.5546875" style="1" customWidth="1"/>
    <col min="55" max="55" width="5.5546875" style="1" bestFit="1" customWidth="1"/>
    <col min="56" max="56" width="2.44140625" style="1" customWidth="1"/>
    <col min="57" max="57" width="3" style="1" bestFit="1" customWidth="1"/>
    <col min="58" max="58" width="5.5546875" style="1" bestFit="1" customWidth="1"/>
    <col min="59" max="59" width="5.6640625" style="1" customWidth="1"/>
    <col min="60" max="60" width="5.5546875" style="1" bestFit="1" customWidth="1"/>
    <col min="61" max="62" width="5.5546875" style="1" customWidth="1"/>
    <col min="63" max="63" width="5.5546875" style="1" bestFit="1" customWidth="1"/>
    <col min="64" max="64" width="2.44140625" style="1" customWidth="1"/>
    <col min="65" max="65" width="3" style="1" bestFit="1" customWidth="1"/>
    <col min="66" max="67" width="4.5546875" style="1" bestFit="1" customWidth="1"/>
    <col min="68" max="69" width="4.5546875" style="1" customWidth="1"/>
    <col min="70" max="71" width="4.5546875" style="1" bestFit="1" customWidth="1"/>
    <col min="72" max="72" width="2" style="1" customWidth="1"/>
    <col min="73" max="73" width="3" style="1" bestFit="1" customWidth="1"/>
    <col min="74" max="76" width="5.5546875" style="1" bestFit="1" customWidth="1"/>
    <col min="77" max="78" width="5.5546875" style="1" customWidth="1"/>
    <col min="79" max="79" width="5.5546875" style="1" bestFit="1" customWidth="1"/>
    <col min="80" max="80" width="2.33203125" style="1" customWidth="1"/>
    <col min="81" max="256" width="9.109375" style="1"/>
    <col min="257" max="257" width="7.88671875" style="1" customWidth="1"/>
    <col min="258" max="258" width="5.5546875" style="1" customWidth="1"/>
    <col min="259" max="259" width="6.109375" style="1" customWidth="1"/>
    <col min="260" max="260" width="11.109375" style="1" bestFit="1" customWidth="1"/>
    <col min="261" max="261" width="10" style="1" customWidth="1"/>
    <col min="262" max="262" width="11.109375" style="1" customWidth="1"/>
    <col min="263" max="263" width="9.109375" style="1"/>
    <col min="264" max="264" width="10" style="1" customWidth="1"/>
    <col min="265" max="265" width="11.109375" style="1" bestFit="1" customWidth="1"/>
    <col min="266" max="267" width="9.109375" style="1"/>
    <col min="268" max="268" width="7.33203125" style="1" customWidth="1"/>
    <col min="269" max="269" width="3" style="1" bestFit="1" customWidth="1"/>
    <col min="270" max="275" width="8.6640625" style="1" customWidth="1"/>
    <col min="276" max="276" width="9" style="1" bestFit="1" customWidth="1"/>
    <col min="277" max="277" width="5.5546875" style="1" customWidth="1"/>
    <col min="278" max="278" width="3" style="1" bestFit="1" customWidth="1"/>
    <col min="279" max="284" width="8.6640625" style="1" customWidth="1"/>
    <col min="285" max="285" width="6.5546875" style="1" bestFit="1" customWidth="1"/>
    <col min="286" max="286" width="6.33203125" style="1" customWidth="1"/>
    <col min="287" max="287" width="3" style="1" bestFit="1" customWidth="1"/>
    <col min="288" max="293" width="8.6640625" style="1" customWidth="1"/>
    <col min="294" max="295" width="5.5546875" style="1" bestFit="1" customWidth="1"/>
    <col min="296" max="296" width="3" style="1" bestFit="1" customWidth="1"/>
    <col min="297" max="302" width="8.6640625" style="1" customWidth="1"/>
    <col min="303" max="304" width="5.5546875" style="1" bestFit="1" customWidth="1"/>
    <col min="305" max="305" width="3" style="1" bestFit="1" customWidth="1"/>
    <col min="306" max="308" width="5.5546875" style="1" bestFit="1" customWidth="1"/>
    <col min="309" max="310" width="5.5546875" style="1" customWidth="1"/>
    <col min="311" max="311" width="5.5546875" style="1" bestFit="1" customWidth="1"/>
    <col min="312" max="312" width="2.44140625" style="1" customWidth="1"/>
    <col min="313" max="313" width="3" style="1" bestFit="1" customWidth="1"/>
    <col min="314" max="314" width="5.5546875" style="1" bestFit="1" customWidth="1"/>
    <col min="315" max="315" width="5.6640625" style="1" customWidth="1"/>
    <col min="316" max="316" width="5.5546875" style="1" bestFit="1" customWidth="1"/>
    <col min="317" max="318" width="5.5546875" style="1" customWidth="1"/>
    <col min="319" max="319" width="5.5546875" style="1" bestFit="1" customWidth="1"/>
    <col min="320" max="320" width="2.44140625" style="1" customWidth="1"/>
    <col min="321" max="321" width="3" style="1" bestFit="1" customWidth="1"/>
    <col min="322" max="323" width="4.5546875" style="1" bestFit="1" customWidth="1"/>
    <col min="324" max="325" width="4.5546875" style="1" customWidth="1"/>
    <col min="326" max="327" width="4.5546875" style="1" bestFit="1" customWidth="1"/>
    <col min="328" max="328" width="2" style="1" customWidth="1"/>
    <col min="329" max="329" width="3" style="1" bestFit="1" customWidth="1"/>
    <col min="330" max="332" width="5.5546875" style="1" bestFit="1" customWidth="1"/>
    <col min="333" max="334" width="5.5546875" style="1" customWidth="1"/>
    <col min="335" max="335" width="5.5546875" style="1" bestFit="1" customWidth="1"/>
    <col min="336" max="336" width="2.33203125" style="1" customWidth="1"/>
    <col min="337" max="512" width="9.109375" style="1"/>
    <col min="513" max="513" width="7.88671875" style="1" customWidth="1"/>
    <col min="514" max="514" width="5.5546875" style="1" customWidth="1"/>
    <col min="515" max="515" width="6.109375" style="1" customWidth="1"/>
    <col min="516" max="516" width="11.109375" style="1" bestFit="1" customWidth="1"/>
    <col min="517" max="517" width="10" style="1" customWidth="1"/>
    <col min="518" max="518" width="11.109375" style="1" customWidth="1"/>
    <col min="519" max="519" width="9.109375" style="1"/>
    <col min="520" max="520" width="10" style="1" customWidth="1"/>
    <col min="521" max="521" width="11.109375" style="1" bestFit="1" customWidth="1"/>
    <col min="522" max="523" width="9.109375" style="1"/>
    <col min="524" max="524" width="7.33203125" style="1" customWidth="1"/>
    <col min="525" max="525" width="3" style="1" bestFit="1" customWidth="1"/>
    <col min="526" max="531" width="8.6640625" style="1" customWidth="1"/>
    <col min="532" max="532" width="9" style="1" bestFit="1" customWidth="1"/>
    <col min="533" max="533" width="5.5546875" style="1" customWidth="1"/>
    <col min="534" max="534" width="3" style="1" bestFit="1" customWidth="1"/>
    <col min="535" max="540" width="8.6640625" style="1" customWidth="1"/>
    <col min="541" max="541" width="6.5546875" style="1" bestFit="1" customWidth="1"/>
    <col min="542" max="542" width="6.33203125" style="1" customWidth="1"/>
    <col min="543" max="543" width="3" style="1" bestFit="1" customWidth="1"/>
    <col min="544" max="549" width="8.6640625" style="1" customWidth="1"/>
    <col min="550" max="551" width="5.5546875" style="1" bestFit="1" customWidth="1"/>
    <col min="552" max="552" width="3" style="1" bestFit="1" customWidth="1"/>
    <col min="553" max="558" width="8.6640625" style="1" customWidth="1"/>
    <col min="559" max="560" width="5.5546875" style="1" bestFit="1" customWidth="1"/>
    <col min="561" max="561" width="3" style="1" bestFit="1" customWidth="1"/>
    <col min="562" max="564" width="5.5546875" style="1" bestFit="1" customWidth="1"/>
    <col min="565" max="566" width="5.5546875" style="1" customWidth="1"/>
    <col min="567" max="567" width="5.5546875" style="1" bestFit="1" customWidth="1"/>
    <col min="568" max="568" width="2.44140625" style="1" customWidth="1"/>
    <col min="569" max="569" width="3" style="1" bestFit="1" customWidth="1"/>
    <col min="570" max="570" width="5.5546875" style="1" bestFit="1" customWidth="1"/>
    <col min="571" max="571" width="5.6640625" style="1" customWidth="1"/>
    <col min="572" max="572" width="5.5546875" style="1" bestFit="1" customWidth="1"/>
    <col min="573" max="574" width="5.5546875" style="1" customWidth="1"/>
    <col min="575" max="575" width="5.5546875" style="1" bestFit="1" customWidth="1"/>
    <col min="576" max="576" width="2.44140625" style="1" customWidth="1"/>
    <col min="577" max="577" width="3" style="1" bestFit="1" customWidth="1"/>
    <col min="578" max="579" width="4.5546875" style="1" bestFit="1" customWidth="1"/>
    <col min="580" max="581" width="4.5546875" style="1" customWidth="1"/>
    <col min="582" max="583" width="4.5546875" style="1" bestFit="1" customWidth="1"/>
    <col min="584" max="584" width="2" style="1" customWidth="1"/>
    <col min="585" max="585" width="3" style="1" bestFit="1" customWidth="1"/>
    <col min="586" max="588" width="5.5546875" style="1" bestFit="1" customWidth="1"/>
    <col min="589" max="590" width="5.5546875" style="1" customWidth="1"/>
    <col min="591" max="591" width="5.5546875" style="1" bestFit="1" customWidth="1"/>
    <col min="592" max="592" width="2.33203125" style="1" customWidth="1"/>
    <col min="593" max="768" width="9.109375" style="1"/>
    <col min="769" max="769" width="7.88671875" style="1" customWidth="1"/>
    <col min="770" max="770" width="5.5546875" style="1" customWidth="1"/>
    <col min="771" max="771" width="6.109375" style="1" customWidth="1"/>
    <col min="772" max="772" width="11.109375" style="1" bestFit="1" customWidth="1"/>
    <col min="773" max="773" width="10" style="1" customWidth="1"/>
    <col min="774" max="774" width="11.109375" style="1" customWidth="1"/>
    <col min="775" max="775" width="9.109375" style="1"/>
    <col min="776" max="776" width="10" style="1" customWidth="1"/>
    <col min="777" max="777" width="11.109375" style="1" bestFit="1" customWidth="1"/>
    <col min="778" max="779" width="9.109375" style="1"/>
    <col min="780" max="780" width="7.33203125" style="1" customWidth="1"/>
    <col min="781" max="781" width="3" style="1" bestFit="1" customWidth="1"/>
    <col min="782" max="787" width="8.6640625" style="1" customWidth="1"/>
    <col min="788" max="788" width="9" style="1" bestFit="1" customWidth="1"/>
    <col min="789" max="789" width="5.5546875" style="1" customWidth="1"/>
    <col min="790" max="790" width="3" style="1" bestFit="1" customWidth="1"/>
    <col min="791" max="796" width="8.6640625" style="1" customWidth="1"/>
    <col min="797" max="797" width="6.5546875" style="1" bestFit="1" customWidth="1"/>
    <col min="798" max="798" width="6.33203125" style="1" customWidth="1"/>
    <col min="799" max="799" width="3" style="1" bestFit="1" customWidth="1"/>
    <col min="800" max="805" width="8.6640625" style="1" customWidth="1"/>
    <col min="806" max="807" width="5.5546875" style="1" bestFit="1" customWidth="1"/>
    <col min="808" max="808" width="3" style="1" bestFit="1" customWidth="1"/>
    <col min="809" max="814" width="8.6640625" style="1" customWidth="1"/>
    <col min="815" max="816" width="5.5546875" style="1" bestFit="1" customWidth="1"/>
    <col min="817" max="817" width="3" style="1" bestFit="1" customWidth="1"/>
    <col min="818" max="820" width="5.5546875" style="1" bestFit="1" customWidth="1"/>
    <col min="821" max="822" width="5.5546875" style="1" customWidth="1"/>
    <col min="823" max="823" width="5.5546875" style="1" bestFit="1" customWidth="1"/>
    <col min="824" max="824" width="2.44140625" style="1" customWidth="1"/>
    <col min="825" max="825" width="3" style="1" bestFit="1" customWidth="1"/>
    <col min="826" max="826" width="5.5546875" style="1" bestFit="1" customWidth="1"/>
    <col min="827" max="827" width="5.6640625" style="1" customWidth="1"/>
    <col min="828" max="828" width="5.5546875" style="1" bestFit="1" customWidth="1"/>
    <col min="829" max="830" width="5.5546875" style="1" customWidth="1"/>
    <col min="831" max="831" width="5.5546875" style="1" bestFit="1" customWidth="1"/>
    <col min="832" max="832" width="2.44140625" style="1" customWidth="1"/>
    <col min="833" max="833" width="3" style="1" bestFit="1" customWidth="1"/>
    <col min="834" max="835" width="4.5546875" style="1" bestFit="1" customWidth="1"/>
    <col min="836" max="837" width="4.5546875" style="1" customWidth="1"/>
    <col min="838" max="839" width="4.5546875" style="1" bestFit="1" customWidth="1"/>
    <col min="840" max="840" width="2" style="1" customWidth="1"/>
    <col min="841" max="841" width="3" style="1" bestFit="1" customWidth="1"/>
    <col min="842" max="844" width="5.5546875" style="1" bestFit="1" customWidth="1"/>
    <col min="845" max="846" width="5.5546875" style="1" customWidth="1"/>
    <col min="847" max="847" width="5.5546875" style="1" bestFit="1" customWidth="1"/>
    <col min="848" max="848" width="2.33203125" style="1" customWidth="1"/>
    <col min="849" max="1024" width="9.109375" style="1"/>
    <col min="1025" max="1025" width="7.88671875" style="1" customWidth="1"/>
    <col min="1026" max="1026" width="5.5546875" style="1" customWidth="1"/>
    <col min="1027" max="1027" width="6.109375" style="1" customWidth="1"/>
    <col min="1028" max="1028" width="11.109375" style="1" bestFit="1" customWidth="1"/>
    <col min="1029" max="1029" width="10" style="1" customWidth="1"/>
    <col min="1030" max="1030" width="11.109375" style="1" customWidth="1"/>
    <col min="1031" max="1031" width="9.109375" style="1"/>
    <col min="1032" max="1032" width="10" style="1" customWidth="1"/>
    <col min="1033" max="1033" width="11.109375" style="1" bestFit="1" customWidth="1"/>
    <col min="1034" max="1035" width="9.109375" style="1"/>
    <col min="1036" max="1036" width="7.33203125" style="1" customWidth="1"/>
    <col min="1037" max="1037" width="3" style="1" bestFit="1" customWidth="1"/>
    <col min="1038" max="1043" width="8.6640625" style="1" customWidth="1"/>
    <col min="1044" max="1044" width="9" style="1" bestFit="1" customWidth="1"/>
    <col min="1045" max="1045" width="5.5546875" style="1" customWidth="1"/>
    <col min="1046" max="1046" width="3" style="1" bestFit="1" customWidth="1"/>
    <col min="1047" max="1052" width="8.6640625" style="1" customWidth="1"/>
    <col min="1053" max="1053" width="6.5546875" style="1" bestFit="1" customWidth="1"/>
    <col min="1054" max="1054" width="6.33203125" style="1" customWidth="1"/>
    <col min="1055" max="1055" width="3" style="1" bestFit="1" customWidth="1"/>
    <col min="1056" max="1061" width="8.6640625" style="1" customWidth="1"/>
    <col min="1062" max="1063" width="5.5546875" style="1" bestFit="1" customWidth="1"/>
    <col min="1064" max="1064" width="3" style="1" bestFit="1" customWidth="1"/>
    <col min="1065" max="1070" width="8.6640625" style="1" customWidth="1"/>
    <col min="1071" max="1072" width="5.5546875" style="1" bestFit="1" customWidth="1"/>
    <col min="1073" max="1073" width="3" style="1" bestFit="1" customWidth="1"/>
    <col min="1074" max="1076" width="5.5546875" style="1" bestFit="1" customWidth="1"/>
    <col min="1077" max="1078" width="5.5546875" style="1" customWidth="1"/>
    <col min="1079" max="1079" width="5.5546875" style="1" bestFit="1" customWidth="1"/>
    <col min="1080" max="1080" width="2.44140625" style="1" customWidth="1"/>
    <col min="1081" max="1081" width="3" style="1" bestFit="1" customWidth="1"/>
    <col min="1082" max="1082" width="5.5546875" style="1" bestFit="1" customWidth="1"/>
    <col min="1083" max="1083" width="5.6640625" style="1" customWidth="1"/>
    <col min="1084" max="1084" width="5.5546875" style="1" bestFit="1" customWidth="1"/>
    <col min="1085" max="1086" width="5.5546875" style="1" customWidth="1"/>
    <col min="1087" max="1087" width="5.5546875" style="1" bestFit="1" customWidth="1"/>
    <col min="1088" max="1088" width="2.44140625" style="1" customWidth="1"/>
    <col min="1089" max="1089" width="3" style="1" bestFit="1" customWidth="1"/>
    <col min="1090" max="1091" width="4.5546875" style="1" bestFit="1" customWidth="1"/>
    <col min="1092" max="1093" width="4.5546875" style="1" customWidth="1"/>
    <col min="1094" max="1095" width="4.5546875" style="1" bestFit="1" customWidth="1"/>
    <col min="1096" max="1096" width="2" style="1" customWidth="1"/>
    <col min="1097" max="1097" width="3" style="1" bestFit="1" customWidth="1"/>
    <col min="1098" max="1100" width="5.5546875" style="1" bestFit="1" customWidth="1"/>
    <col min="1101" max="1102" width="5.5546875" style="1" customWidth="1"/>
    <col min="1103" max="1103" width="5.5546875" style="1" bestFit="1" customWidth="1"/>
    <col min="1104" max="1104" width="2.33203125" style="1" customWidth="1"/>
    <col min="1105" max="1280" width="9.109375" style="1"/>
    <col min="1281" max="1281" width="7.88671875" style="1" customWidth="1"/>
    <col min="1282" max="1282" width="5.5546875" style="1" customWidth="1"/>
    <col min="1283" max="1283" width="6.109375" style="1" customWidth="1"/>
    <col min="1284" max="1284" width="11.109375" style="1" bestFit="1" customWidth="1"/>
    <col min="1285" max="1285" width="10" style="1" customWidth="1"/>
    <col min="1286" max="1286" width="11.109375" style="1" customWidth="1"/>
    <col min="1287" max="1287" width="9.109375" style="1"/>
    <col min="1288" max="1288" width="10" style="1" customWidth="1"/>
    <col min="1289" max="1289" width="11.109375" style="1" bestFit="1" customWidth="1"/>
    <col min="1290" max="1291" width="9.109375" style="1"/>
    <col min="1292" max="1292" width="7.33203125" style="1" customWidth="1"/>
    <col min="1293" max="1293" width="3" style="1" bestFit="1" customWidth="1"/>
    <col min="1294" max="1299" width="8.6640625" style="1" customWidth="1"/>
    <col min="1300" max="1300" width="9" style="1" bestFit="1" customWidth="1"/>
    <col min="1301" max="1301" width="5.5546875" style="1" customWidth="1"/>
    <col min="1302" max="1302" width="3" style="1" bestFit="1" customWidth="1"/>
    <col min="1303" max="1308" width="8.6640625" style="1" customWidth="1"/>
    <col min="1309" max="1309" width="6.5546875" style="1" bestFit="1" customWidth="1"/>
    <col min="1310" max="1310" width="6.33203125" style="1" customWidth="1"/>
    <col min="1311" max="1311" width="3" style="1" bestFit="1" customWidth="1"/>
    <col min="1312" max="1317" width="8.6640625" style="1" customWidth="1"/>
    <col min="1318" max="1319" width="5.5546875" style="1" bestFit="1" customWidth="1"/>
    <col min="1320" max="1320" width="3" style="1" bestFit="1" customWidth="1"/>
    <col min="1321" max="1326" width="8.6640625" style="1" customWidth="1"/>
    <col min="1327" max="1328" width="5.5546875" style="1" bestFit="1" customWidth="1"/>
    <col min="1329" max="1329" width="3" style="1" bestFit="1" customWidth="1"/>
    <col min="1330" max="1332" width="5.5546875" style="1" bestFit="1" customWidth="1"/>
    <col min="1333" max="1334" width="5.5546875" style="1" customWidth="1"/>
    <col min="1335" max="1335" width="5.5546875" style="1" bestFit="1" customWidth="1"/>
    <col min="1336" max="1336" width="2.44140625" style="1" customWidth="1"/>
    <col min="1337" max="1337" width="3" style="1" bestFit="1" customWidth="1"/>
    <col min="1338" max="1338" width="5.5546875" style="1" bestFit="1" customWidth="1"/>
    <col min="1339" max="1339" width="5.6640625" style="1" customWidth="1"/>
    <col min="1340" max="1340" width="5.5546875" style="1" bestFit="1" customWidth="1"/>
    <col min="1341" max="1342" width="5.5546875" style="1" customWidth="1"/>
    <col min="1343" max="1343" width="5.5546875" style="1" bestFit="1" customWidth="1"/>
    <col min="1344" max="1344" width="2.44140625" style="1" customWidth="1"/>
    <col min="1345" max="1345" width="3" style="1" bestFit="1" customWidth="1"/>
    <col min="1346" max="1347" width="4.5546875" style="1" bestFit="1" customWidth="1"/>
    <col min="1348" max="1349" width="4.5546875" style="1" customWidth="1"/>
    <col min="1350" max="1351" width="4.5546875" style="1" bestFit="1" customWidth="1"/>
    <col min="1352" max="1352" width="2" style="1" customWidth="1"/>
    <col min="1353" max="1353" width="3" style="1" bestFit="1" customWidth="1"/>
    <col min="1354" max="1356" width="5.5546875" style="1" bestFit="1" customWidth="1"/>
    <col min="1357" max="1358" width="5.5546875" style="1" customWidth="1"/>
    <col min="1359" max="1359" width="5.5546875" style="1" bestFit="1" customWidth="1"/>
    <col min="1360" max="1360" width="2.33203125" style="1" customWidth="1"/>
    <col min="1361" max="1536" width="9.109375" style="1"/>
    <col min="1537" max="1537" width="7.88671875" style="1" customWidth="1"/>
    <col min="1538" max="1538" width="5.5546875" style="1" customWidth="1"/>
    <col min="1539" max="1539" width="6.109375" style="1" customWidth="1"/>
    <col min="1540" max="1540" width="11.109375" style="1" bestFit="1" customWidth="1"/>
    <col min="1541" max="1541" width="10" style="1" customWidth="1"/>
    <col min="1542" max="1542" width="11.109375" style="1" customWidth="1"/>
    <col min="1543" max="1543" width="9.109375" style="1"/>
    <col min="1544" max="1544" width="10" style="1" customWidth="1"/>
    <col min="1545" max="1545" width="11.109375" style="1" bestFit="1" customWidth="1"/>
    <col min="1546" max="1547" width="9.109375" style="1"/>
    <col min="1548" max="1548" width="7.33203125" style="1" customWidth="1"/>
    <col min="1549" max="1549" width="3" style="1" bestFit="1" customWidth="1"/>
    <col min="1550" max="1555" width="8.6640625" style="1" customWidth="1"/>
    <col min="1556" max="1556" width="9" style="1" bestFit="1" customWidth="1"/>
    <col min="1557" max="1557" width="5.5546875" style="1" customWidth="1"/>
    <col min="1558" max="1558" width="3" style="1" bestFit="1" customWidth="1"/>
    <col min="1559" max="1564" width="8.6640625" style="1" customWidth="1"/>
    <col min="1565" max="1565" width="6.5546875" style="1" bestFit="1" customWidth="1"/>
    <col min="1566" max="1566" width="6.33203125" style="1" customWidth="1"/>
    <col min="1567" max="1567" width="3" style="1" bestFit="1" customWidth="1"/>
    <col min="1568" max="1573" width="8.6640625" style="1" customWidth="1"/>
    <col min="1574" max="1575" width="5.5546875" style="1" bestFit="1" customWidth="1"/>
    <col min="1576" max="1576" width="3" style="1" bestFit="1" customWidth="1"/>
    <col min="1577" max="1582" width="8.6640625" style="1" customWidth="1"/>
    <col min="1583" max="1584" width="5.5546875" style="1" bestFit="1" customWidth="1"/>
    <col min="1585" max="1585" width="3" style="1" bestFit="1" customWidth="1"/>
    <col min="1586" max="1588" width="5.5546875" style="1" bestFit="1" customWidth="1"/>
    <col min="1589" max="1590" width="5.5546875" style="1" customWidth="1"/>
    <col min="1591" max="1591" width="5.5546875" style="1" bestFit="1" customWidth="1"/>
    <col min="1592" max="1592" width="2.44140625" style="1" customWidth="1"/>
    <col min="1593" max="1593" width="3" style="1" bestFit="1" customWidth="1"/>
    <col min="1594" max="1594" width="5.5546875" style="1" bestFit="1" customWidth="1"/>
    <col min="1595" max="1595" width="5.6640625" style="1" customWidth="1"/>
    <col min="1596" max="1596" width="5.5546875" style="1" bestFit="1" customWidth="1"/>
    <col min="1597" max="1598" width="5.5546875" style="1" customWidth="1"/>
    <col min="1599" max="1599" width="5.5546875" style="1" bestFit="1" customWidth="1"/>
    <col min="1600" max="1600" width="2.44140625" style="1" customWidth="1"/>
    <col min="1601" max="1601" width="3" style="1" bestFit="1" customWidth="1"/>
    <col min="1602" max="1603" width="4.5546875" style="1" bestFit="1" customWidth="1"/>
    <col min="1604" max="1605" width="4.5546875" style="1" customWidth="1"/>
    <col min="1606" max="1607" width="4.5546875" style="1" bestFit="1" customWidth="1"/>
    <col min="1608" max="1608" width="2" style="1" customWidth="1"/>
    <col min="1609" max="1609" width="3" style="1" bestFit="1" customWidth="1"/>
    <col min="1610" max="1612" width="5.5546875" style="1" bestFit="1" customWidth="1"/>
    <col min="1613" max="1614" width="5.5546875" style="1" customWidth="1"/>
    <col min="1615" max="1615" width="5.5546875" style="1" bestFit="1" customWidth="1"/>
    <col min="1616" max="1616" width="2.33203125" style="1" customWidth="1"/>
    <col min="1617" max="1792" width="9.109375" style="1"/>
    <col min="1793" max="1793" width="7.88671875" style="1" customWidth="1"/>
    <col min="1794" max="1794" width="5.5546875" style="1" customWidth="1"/>
    <col min="1795" max="1795" width="6.109375" style="1" customWidth="1"/>
    <col min="1796" max="1796" width="11.109375" style="1" bestFit="1" customWidth="1"/>
    <col min="1797" max="1797" width="10" style="1" customWidth="1"/>
    <col min="1798" max="1798" width="11.109375" style="1" customWidth="1"/>
    <col min="1799" max="1799" width="9.109375" style="1"/>
    <col min="1800" max="1800" width="10" style="1" customWidth="1"/>
    <col min="1801" max="1801" width="11.109375" style="1" bestFit="1" customWidth="1"/>
    <col min="1802" max="1803" width="9.109375" style="1"/>
    <col min="1804" max="1804" width="7.33203125" style="1" customWidth="1"/>
    <col min="1805" max="1805" width="3" style="1" bestFit="1" customWidth="1"/>
    <col min="1806" max="1811" width="8.6640625" style="1" customWidth="1"/>
    <col min="1812" max="1812" width="9" style="1" bestFit="1" customWidth="1"/>
    <col min="1813" max="1813" width="5.5546875" style="1" customWidth="1"/>
    <col min="1814" max="1814" width="3" style="1" bestFit="1" customWidth="1"/>
    <col min="1815" max="1820" width="8.6640625" style="1" customWidth="1"/>
    <col min="1821" max="1821" width="6.5546875" style="1" bestFit="1" customWidth="1"/>
    <col min="1822" max="1822" width="6.33203125" style="1" customWidth="1"/>
    <col min="1823" max="1823" width="3" style="1" bestFit="1" customWidth="1"/>
    <col min="1824" max="1829" width="8.6640625" style="1" customWidth="1"/>
    <col min="1830" max="1831" width="5.5546875" style="1" bestFit="1" customWidth="1"/>
    <col min="1832" max="1832" width="3" style="1" bestFit="1" customWidth="1"/>
    <col min="1833" max="1838" width="8.6640625" style="1" customWidth="1"/>
    <col min="1839" max="1840" width="5.5546875" style="1" bestFit="1" customWidth="1"/>
    <col min="1841" max="1841" width="3" style="1" bestFit="1" customWidth="1"/>
    <col min="1842" max="1844" width="5.5546875" style="1" bestFit="1" customWidth="1"/>
    <col min="1845" max="1846" width="5.5546875" style="1" customWidth="1"/>
    <col min="1847" max="1847" width="5.5546875" style="1" bestFit="1" customWidth="1"/>
    <col min="1848" max="1848" width="2.44140625" style="1" customWidth="1"/>
    <col min="1849" max="1849" width="3" style="1" bestFit="1" customWidth="1"/>
    <col min="1850" max="1850" width="5.5546875" style="1" bestFit="1" customWidth="1"/>
    <col min="1851" max="1851" width="5.6640625" style="1" customWidth="1"/>
    <col min="1852" max="1852" width="5.5546875" style="1" bestFit="1" customWidth="1"/>
    <col min="1853" max="1854" width="5.5546875" style="1" customWidth="1"/>
    <col min="1855" max="1855" width="5.5546875" style="1" bestFit="1" customWidth="1"/>
    <col min="1856" max="1856" width="2.44140625" style="1" customWidth="1"/>
    <col min="1857" max="1857" width="3" style="1" bestFit="1" customWidth="1"/>
    <col min="1858" max="1859" width="4.5546875" style="1" bestFit="1" customWidth="1"/>
    <col min="1860" max="1861" width="4.5546875" style="1" customWidth="1"/>
    <col min="1862" max="1863" width="4.5546875" style="1" bestFit="1" customWidth="1"/>
    <col min="1864" max="1864" width="2" style="1" customWidth="1"/>
    <col min="1865" max="1865" width="3" style="1" bestFit="1" customWidth="1"/>
    <col min="1866" max="1868" width="5.5546875" style="1" bestFit="1" customWidth="1"/>
    <col min="1869" max="1870" width="5.5546875" style="1" customWidth="1"/>
    <col min="1871" max="1871" width="5.5546875" style="1" bestFit="1" customWidth="1"/>
    <col min="1872" max="1872" width="2.33203125" style="1" customWidth="1"/>
    <col min="1873" max="2048" width="9.109375" style="1"/>
    <col min="2049" max="2049" width="7.88671875" style="1" customWidth="1"/>
    <col min="2050" max="2050" width="5.5546875" style="1" customWidth="1"/>
    <col min="2051" max="2051" width="6.109375" style="1" customWidth="1"/>
    <col min="2052" max="2052" width="11.109375" style="1" bestFit="1" customWidth="1"/>
    <col min="2053" max="2053" width="10" style="1" customWidth="1"/>
    <col min="2054" max="2054" width="11.109375" style="1" customWidth="1"/>
    <col min="2055" max="2055" width="9.109375" style="1"/>
    <col min="2056" max="2056" width="10" style="1" customWidth="1"/>
    <col min="2057" max="2057" width="11.109375" style="1" bestFit="1" customWidth="1"/>
    <col min="2058" max="2059" width="9.109375" style="1"/>
    <col min="2060" max="2060" width="7.33203125" style="1" customWidth="1"/>
    <col min="2061" max="2061" width="3" style="1" bestFit="1" customWidth="1"/>
    <col min="2062" max="2067" width="8.6640625" style="1" customWidth="1"/>
    <col min="2068" max="2068" width="9" style="1" bestFit="1" customWidth="1"/>
    <col min="2069" max="2069" width="5.5546875" style="1" customWidth="1"/>
    <col min="2070" max="2070" width="3" style="1" bestFit="1" customWidth="1"/>
    <col min="2071" max="2076" width="8.6640625" style="1" customWidth="1"/>
    <col min="2077" max="2077" width="6.5546875" style="1" bestFit="1" customWidth="1"/>
    <col min="2078" max="2078" width="6.33203125" style="1" customWidth="1"/>
    <col min="2079" max="2079" width="3" style="1" bestFit="1" customWidth="1"/>
    <col min="2080" max="2085" width="8.6640625" style="1" customWidth="1"/>
    <col min="2086" max="2087" width="5.5546875" style="1" bestFit="1" customWidth="1"/>
    <col min="2088" max="2088" width="3" style="1" bestFit="1" customWidth="1"/>
    <col min="2089" max="2094" width="8.6640625" style="1" customWidth="1"/>
    <col min="2095" max="2096" width="5.5546875" style="1" bestFit="1" customWidth="1"/>
    <col min="2097" max="2097" width="3" style="1" bestFit="1" customWidth="1"/>
    <col min="2098" max="2100" width="5.5546875" style="1" bestFit="1" customWidth="1"/>
    <col min="2101" max="2102" width="5.5546875" style="1" customWidth="1"/>
    <col min="2103" max="2103" width="5.5546875" style="1" bestFit="1" customWidth="1"/>
    <col min="2104" max="2104" width="2.44140625" style="1" customWidth="1"/>
    <col min="2105" max="2105" width="3" style="1" bestFit="1" customWidth="1"/>
    <col min="2106" max="2106" width="5.5546875" style="1" bestFit="1" customWidth="1"/>
    <col min="2107" max="2107" width="5.6640625" style="1" customWidth="1"/>
    <col min="2108" max="2108" width="5.5546875" style="1" bestFit="1" customWidth="1"/>
    <col min="2109" max="2110" width="5.5546875" style="1" customWidth="1"/>
    <col min="2111" max="2111" width="5.5546875" style="1" bestFit="1" customWidth="1"/>
    <col min="2112" max="2112" width="2.44140625" style="1" customWidth="1"/>
    <col min="2113" max="2113" width="3" style="1" bestFit="1" customWidth="1"/>
    <col min="2114" max="2115" width="4.5546875" style="1" bestFit="1" customWidth="1"/>
    <col min="2116" max="2117" width="4.5546875" style="1" customWidth="1"/>
    <col min="2118" max="2119" width="4.5546875" style="1" bestFit="1" customWidth="1"/>
    <col min="2120" max="2120" width="2" style="1" customWidth="1"/>
    <col min="2121" max="2121" width="3" style="1" bestFit="1" customWidth="1"/>
    <col min="2122" max="2124" width="5.5546875" style="1" bestFit="1" customWidth="1"/>
    <col min="2125" max="2126" width="5.5546875" style="1" customWidth="1"/>
    <col min="2127" max="2127" width="5.5546875" style="1" bestFit="1" customWidth="1"/>
    <col min="2128" max="2128" width="2.33203125" style="1" customWidth="1"/>
    <col min="2129" max="2304" width="9.109375" style="1"/>
    <col min="2305" max="2305" width="7.88671875" style="1" customWidth="1"/>
    <col min="2306" max="2306" width="5.5546875" style="1" customWidth="1"/>
    <col min="2307" max="2307" width="6.109375" style="1" customWidth="1"/>
    <col min="2308" max="2308" width="11.109375" style="1" bestFit="1" customWidth="1"/>
    <col min="2309" max="2309" width="10" style="1" customWidth="1"/>
    <col min="2310" max="2310" width="11.109375" style="1" customWidth="1"/>
    <col min="2311" max="2311" width="9.109375" style="1"/>
    <col min="2312" max="2312" width="10" style="1" customWidth="1"/>
    <col min="2313" max="2313" width="11.109375" style="1" bestFit="1" customWidth="1"/>
    <col min="2314" max="2315" width="9.109375" style="1"/>
    <col min="2316" max="2316" width="7.33203125" style="1" customWidth="1"/>
    <col min="2317" max="2317" width="3" style="1" bestFit="1" customWidth="1"/>
    <col min="2318" max="2323" width="8.6640625" style="1" customWidth="1"/>
    <col min="2324" max="2324" width="9" style="1" bestFit="1" customWidth="1"/>
    <col min="2325" max="2325" width="5.5546875" style="1" customWidth="1"/>
    <col min="2326" max="2326" width="3" style="1" bestFit="1" customWidth="1"/>
    <col min="2327" max="2332" width="8.6640625" style="1" customWidth="1"/>
    <col min="2333" max="2333" width="6.5546875" style="1" bestFit="1" customWidth="1"/>
    <col min="2334" max="2334" width="6.33203125" style="1" customWidth="1"/>
    <col min="2335" max="2335" width="3" style="1" bestFit="1" customWidth="1"/>
    <col min="2336" max="2341" width="8.6640625" style="1" customWidth="1"/>
    <col min="2342" max="2343" width="5.5546875" style="1" bestFit="1" customWidth="1"/>
    <col min="2344" max="2344" width="3" style="1" bestFit="1" customWidth="1"/>
    <col min="2345" max="2350" width="8.6640625" style="1" customWidth="1"/>
    <col min="2351" max="2352" width="5.5546875" style="1" bestFit="1" customWidth="1"/>
    <col min="2353" max="2353" width="3" style="1" bestFit="1" customWidth="1"/>
    <col min="2354" max="2356" width="5.5546875" style="1" bestFit="1" customWidth="1"/>
    <col min="2357" max="2358" width="5.5546875" style="1" customWidth="1"/>
    <col min="2359" max="2359" width="5.5546875" style="1" bestFit="1" customWidth="1"/>
    <col min="2360" max="2360" width="2.44140625" style="1" customWidth="1"/>
    <col min="2361" max="2361" width="3" style="1" bestFit="1" customWidth="1"/>
    <col min="2362" max="2362" width="5.5546875" style="1" bestFit="1" customWidth="1"/>
    <col min="2363" max="2363" width="5.6640625" style="1" customWidth="1"/>
    <col min="2364" max="2364" width="5.5546875" style="1" bestFit="1" customWidth="1"/>
    <col min="2365" max="2366" width="5.5546875" style="1" customWidth="1"/>
    <col min="2367" max="2367" width="5.5546875" style="1" bestFit="1" customWidth="1"/>
    <col min="2368" max="2368" width="2.44140625" style="1" customWidth="1"/>
    <col min="2369" max="2369" width="3" style="1" bestFit="1" customWidth="1"/>
    <col min="2370" max="2371" width="4.5546875" style="1" bestFit="1" customWidth="1"/>
    <col min="2372" max="2373" width="4.5546875" style="1" customWidth="1"/>
    <col min="2374" max="2375" width="4.5546875" style="1" bestFit="1" customWidth="1"/>
    <col min="2376" max="2376" width="2" style="1" customWidth="1"/>
    <col min="2377" max="2377" width="3" style="1" bestFit="1" customWidth="1"/>
    <col min="2378" max="2380" width="5.5546875" style="1" bestFit="1" customWidth="1"/>
    <col min="2381" max="2382" width="5.5546875" style="1" customWidth="1"/>
    <col min="2383" max="2383" width="5.5546875" style="1" bestFit="1" customWidth="1"/>
    <col min="2384" max="2384" width="2.33203125" style="1" customWidth="1"/>
    <col min="2385" max="2560" width="9.109375" style="1"/>
    <col min="2561" max="2561" width="7.88671875" style="1" customWidth="1"/>
    <col min="2562" max="2562" width="5.5546875" style="1" customWidth="1"/>
    <col min="2563" max="2563" width="6.109375" style="1" customWidth="1"/>
    <col min="2564" max="2564" width="11.109375" style="1" bestFit="1" customWidth="1"/>
    <col min="2565" max="2565" width="10" style="1" customWidth="1"/>
    <col min="2566" max="2566" width="11.109375" style="1" customWidth="1"/>
    <col min="2567" max="2567" width="9.109375" style="1"/>
    <col min="2568" max="2568" width="10" style="1" customWidth="1"/>
    <col min="2569" max="2569" width="11.109375" style="1" bestFit="1" customWidth="1"/>
    <col min="2570" max="2571" width="9.109375" style="1"/>
    <col min="2572" max="2572" width="7.33203125" style="1" customWidth="1"/>
    <col min="2573" max="2573" width="3" style="1" bestFit="1" customWidth="1"/>
    <col min="2574" max="2579" width="8.6640625" style="1" customWidth="1"/>
    <col min="2580" max="2580" width="9" style="1" bestFit="1" customWidth="1"/>
    <col min="2581" max="2581" width="5.5546875" style="1" customWidth="1"/>
    <col min="2582" max="2582" width="3" style="1" bestFit="1" customWidth="1"/>
    <col min="2583" max="2588" width="8.6640625" style="1" customWidth="1"/>
    <col min="2589" max="2589" width="6.5546875" style="1" bestFit="1" customWidth="1"/>
    <col min="2590" max="2590" width="6.33203125" style="1" customWidth="1"/>
    <col min="2591" max="2591" width="3" style="1" bestFit="1" customWidth="1"/>
    <col min="2592" max="2597" width="8.6640625" style="1" customWidth="1"/>
    <col min="2598" max="2599" width="5.5546875" style="1" bestFit="1" customWidth="1"/>
    <col min="2600" max="2600" width="3" style="1" bestFit="1" customWidth="1"/>
    <col min="2601" max="2606" width="8.6640625" style="1" customWidth="1"/>
    <col min="2607" max="2608" width="5.5546875" style="1" bestFit="1" customWidth="1"/>
    <col min="2609" max="2609" width="3" style="1" bestFit="1" customWidth="1"/>
    <col min="2610" max="2612" width="5.5546875" style="1" bestFit="1" customWidth="1"/>
    <col min="2613" max="2614" width="5.5546875" style="1" customWidth="1"/>
    <col min="2615" max="2615" width="5.5546875" style="1" bestFit="1" customWidth="1"/>
    <col min="2616" max="2616" width="2.44140625" style="1" customWidth="1"/>
    <col min="2617" max="2617" width="3" style="1" bestFit="1" customWidth="1"/>
    <col min="2618" max="2618" width="5.5546875" style="1" bestFit="1" customWidth="1"/>
    <col min="2619" max="2619" width="5.6640625" style="1" customWidth="1"/>
    <col min="2620" max="2620" width="5.5546875" style="1" bestFit="1" customWidth="1"/>
    <col min="2621" max="2622" width="5.5546875" style="1" customWidth="1"/>
    <col min="2623" max="2623" width="5.5546875" style="1" bestFit="1" customWidth="1"/>
    <col min="2624" max="2624" width="2.44140625" style="1" customWidth="1"/>
    <col min="2625" max="2625" width="3" style="1" bestFit="1" customWidth="1"/>
    <col min="2626" max="2627" width="4.5546875" style="1" bestFit="1" customWidth="1"/>
    <col min="2628" max="2629" width="4.5546875" style="1" customWidth="1"/>
    <col min="2630" max="2631" width="4.5546875" style="1" bestFit="1" customWidth="1"/>
    <col min="2632" max="2632" width="2" style="1" customWidth="1"/>
    <col min="2633" max="2633" width="3" style="1" bestFit="1" customWidth="1"/>
    <col min="2634" max="2636" width="5.5546875" style="1" bestFit="1" customWidth="1"/>
    <col min="2637" max="2638" width="5.5546875" style="1" customWidth="1"/>
    <col min="2639" max="2639" width="5.5546875" style="1" bestFit="1" customWidth="1"/>
    <col min="2640" max="2640" width="2.33203125" style="1" customWidth="1"/>
    <col min="2641" max="2816" width="9.109375" style="1"/>
    <col min="2817" max="2817" width="7.88671875" style="1" customWidth="1"/>
    <col min="2818" max="2818" width="5.5546875" style="1" customWidth="1"/>
    <col min="2819" max="2819" width="6.109375" style="1" customWidth="1"/>
    <col min="2820" max="2820" width="11.109375" style="1" bestFit="1" customWidth="1"/>
    <col min="2821" max="2821" width="10" style="1" customWidth="1"/>
    <col min="2822" max="2822" width="11.109375" style="1" customWidth="1"/>
    <col min="2823" max="2823" width="9.109375" style="1"/>
    <col min="2824" max="2824" width="10" style="1" customWidth="1"/>
    <col min="2825" max="2825" width="11.109375" style="1" bestFit="1" customWidth="1"/>
    <col min="2826" max="2827" width="9.109375" style="1"/>
    <col min="2828" max="2828" width="7.33203125" style="1" customWidth="1"/>
    <col min="2829" max="2829" width="3" style="1" bestFit="1" customWidth="1"/>
    <col min="2830" max="2835" width="8.6640625" style="1" customWidth="1"/>
    <col min="2836" max="2836" width="9" style="1" bestFit="1" customWidth="1"/>
    <col min="2837" max="2837" width="5.5546875" style="1" customWidth="1"/>
    <col min="2838" max="2838" width="3" style="1" bestFit="1" customWidth="1"/>
    <col min="2839" max="2844" width="8.6640625" style="1" customWidth="1"/>
    <col min="2845" max="2845" width="6.5546875" style="1" bestFit="1" customWidth="1"/>
    <col min="2846" max="2846" width="6.33203125" style="1" customWidth="1"/>
    <col min="2847" max="2847" width="3" style="1" bestFit="1" customWidth="1"/>
    <col min="2848" max="2853" width="8.6640625" style="1" customWidth="1"/>
    <col min="2854" max="2855" width="5.5546875" style="1" bestFit="1" customWidth="1"/>
    <col min="2856" max="2856" width="3" style="1" bestFit="1" customWidth="1"/>
    <col min="2857" max="2862" width="8.6640625" style="1" customWidth="1"/>
    <col min="2863" max="2864" width="5.5546875" style="1" bestFit="1" customWidth="1"/>
    <col min="2865" max="2865" width="3" style="1" bestFit="1" customWidth="1"/>
    <col min="2866" max="2868" width="5.5546875" style="1" bestFit="1" customWidth="1"/>
    <col min="2869" max="2870" width="5.5546875" style="1" customWidth="1"/>
    <col min="2871" max="2871" width="5.5546875" style="1" bestFit="1" customWidth="1"/>
    <col min="2872" max="2872" width="2.44140625" style="1" customWidth="1"/>
    <col min="2873" max="2873" width="3" style="1" bestFit="1" customWidth="1"/>
    <col min="2874" max="2874" width="5.5546875" style="1" bestFit="1" customWidth="1"/>
    <col min="2875" max="2875" width="5.6640625" style="1" customWidth="1"/>
    <col min="2876" max="2876" width="5.5546875" style="1" bestFit="1" customWidth="1"/>
    <col min="2877" max="2878" width="5.5546875" style="1" customWidth="1"/>
    <col min="2879" max="2879" width="5.5546875" style="1" bestFit="1" customWidth="1"/>
    <col min="2880" max="2880" width="2.44140625" style="1" customWidth="1"/>
    <col min="2881" max="2881" width="3" style="1" bestFit="1" customWidth="1"/>
    <col min="2882" max="2883" width="4.5546875" style="1" bestFit="1" customWidth="1"/>
    <col min="2884" max="2885" width="4.5546875" style="1" customWidth="1"/>
    <col min="2886" max="2887" width="4.5546875" style="1" bestFit="1" customWidth="1"/>
    <col min="2888" max="2888" width="2" style="1" customWidth="1"/>
    <col min="2889" max="2889" width="3" style="1" bestFit="1" customWidth="1"/>
    <col min="2890" max="2892" width="5.5546875" style="1" bestFit="1" customWidth="1"/>
    <col min="2893" max="2894" width="5.5546875" style="1" customWidth="1"/>
    <col min="2895" max="2895" width="5.5546875" style="1" bestFit="1" customWidth="1"/>
    <col min="2896" max="2896" width="2.33203125" style="1" customWidth="1"/>
    <col min="2897" max="3072" width="9.109375" style="1"/>
    <col min="3073" max="3073" width="7.88671875" style="1" customWidth="1"/>
    <col min="3074" max="3074" width="5.5546875" style="1" customWidth="1"/>
    <col min="3075" max="3075" width="6.109375" style="1" customWidth="1"/>
    <col min="3076" max="3076" width="11.109375" style="1" bestFit="1" customWidth="1"/>
    <col min="3077" max="3077" width="10" style="1" customWidth="1"/>
    <col min="3078" max="3078" width="11.109375" style="1" customWidth="1"/>
    <col min="3079" max="3079" width="9.109375" style="1"/>
    <col min="3080" max="3080" width="10" style="1" customWidth="1"/>
    <col min="3081" max="3081" width="11.109375" style="1" bestFit="1" customWidth="1"/>
    <col min="3082" max="3083" width="9.109375" style="1"/>
    <col min="3084" max="3084" width="7.33203125" style="1" customWidth="1"/>
    <col min="3085" max="3085" width="3" style="1" bestFit="1" customWidth="1"/>
    <col min="3086" max="3091" width="8.6640625" style="1" customWidth="1"/>
    <col min="3092" max="3092" width="9" style="1" bestFit="1" customWidth="1"/>
    <col min="3093" max="3093" width="5.5546875" style="1" customWidth="1"/>
    <col min="3094" max="3094" width="3" style="1" bestFit="1" customWidth="1"/>
    <col min="3095" max="3100" width="8.6640625" style="1" customWidth="1"/>
    <col min="3101" max="3101" width="6.5546875" style="1" bestFit="1" customWidth="1"/>
    <col min="3102" max="3102" width="6.33203125" style="1" customWidth="1"/>
    <col min="3103" max="3103" width="3" style="1" bestFit="1" customWidth="1"/>
    <col min="3104" max="3109" width="8.6640625" style="1" customWidth="1"/>
    <col min="3110" max="3111" width="5.5546875" style="1" bestFit="1" customWidth="1"/>
    <col min="3112" max="3112" width="3" style="1" bestFit="1" customWidth="1"/>
    <col min="3113" max="3118" width="8.6640625" style="1" customWidth="1"/>
    <col min="3119" max="3120" width="5.5546875" style="1" bestFit="1" customWidth="1"/>
    <col min="3121" max="3121" width="3" style="1" bestFit="1" customWidth="1"/>
    <col min="3122" max="3124" width="5.5546875" style="1" bestFit="1" customWidth="1"/>
    <col min="3125" max="3126" width="5.5546875" style="1" customWidth="1"/>
    <col min="3127" max="3127" width="5.5546875" style="1" bestFit="1" customWidth="1"/>
    <col min="3128" max="3128" width="2.44140625" style="1" customWidth="1"/>
    <col min="3129" max="3129" width="3" style="1" bestFit="1" customWidth="1"/>
    <col min="3130" max="3130" width="5.5546875" style="1" bestFit="1" customWidth="1"/>
    <col min="3131" max="3131" width="5.6640625" style="1" customWidth="1"/>
    <col min="3132" max="3132" width="5.5546875" style="1" bestFit="1" customWidth="1"/>
    <col min="3133" max="3134" width="5.5546875" style="1" customWidth="1"/>
    <col min="3135" max="3135" width="5.5546875" style="1" bestFit="1" customWidth="1"/>
    <col min="3136" max="3136" width="2.44140625" style="1" customWidth="1"/>
    <col min="3137" max="3137" width="3" style="1" bestFit="1" customWidth="1"/>
    <col min="3138" max="3139" width="4.5546875" style="1" bestFit="1" customWidth="1"/>
    <col min="3140" max="3141" width="4.5546875" style="1" customWidth="1"/>
    <col min="3142" max="3143" width="4.5546875" style="1" bestFit="1" customWidth="1"/>
    <col min="3144" max="3144" width="2" style="1" customWidth="1"/>
    <col min="3145" max="3145" width="3" style="1" bestFit="1" customWidth="1"/>
    <col min="3146" max="3148" width="5.5546875" style="1" bestFit="1" customWidth="1"/>
    <col min="3149" max="3150" width="5.5546875" style="1" customWidth="1"/>
    <col min="3151" max="3151" width="5.5546875" style="1" bestFit="1" customWidth="1"/>
    <col min="3152" max="3152" width="2.33203125" style="1" customWidth="1"/>
    <col min="3153" max="3328" width="9.109375" style="1"/>
    <col min="3329" max="3329" width="7.88671875" style="1" customWidth="1"/>
    <col min="3330" max="3330" width="5.5546875" style="1" customWidth="1"/>
    <col min="3331" max="3331" width="6.109375" style="1" customWidth="1"/>
    <col min="3332" max="3332" width="11.109375" style="1" bestFit="1" customWidth="1"/>
    <col min="3333" max="3333" width="10" style="1" customWidth="1"/>
    <col min="3334" max="3334" width="11.109375" style="1" customWidth="1"/>
    <col min="3335" max="3335" width="9.109375" style="1"/>
    <col min="3336" max="3336" width="10" style="1" customWidth="1"/>
    <col min="3337" max="3337" width="11.109375" style="1" bestFit="1" customWidth="1"/>
    <col min="3338" max="3339" width="9.109375" style="1"/>
    <col min="3340" max="3340" width="7.33203125" style="1" customWidth="1"/>
    <col min="3341" max="3341" width="3" style="1" bestFit="1" customWidth="1"/>
    <col min="3342" max="3347" width="8.6640625" style="1" customWidth="1"/>
    <col min="3348" max="3348" width="9" style="1" bestFit="1" customWidth="1"/>
    <col min="3349" max="3349" width="5.5546875" style="1" customWidth="1"/>
    <col min="3350" max="3350" width="3" style="1" bestFit="1" customWidth="1"/>
    <col min="3351" max="3356" width="8.6640625" style="1" customWidth="1"/>
    <col min="3357" max="3357" width="6.5546875" style="1" bestFit="1" customWidth="1"/>
    <col min="3358" max="3358" width="6.33203125" style="1" customWidth="1"/>
    <col min="3359" max="3359" width="3" style="1" bestFit="1" customWidth="1"/>
    <col min="3360" max="3365" width="8.6640625" style="1" customWidth="1"/>
    <col min="3366" max="3367" width="5.5546875" style="1" bestFit="1" customWidth="1"/>
    <col min="3368" max="3368" width="3" style="1" bestFit="1" customWidth="1"/>
    <col min="3369" max="3374" width="8.6640625" style="1" customWidth="1"/>
    <col min="3375" max="3376" width="5.5546875" style="1" bestFit="1" customWidth="1"/>
    <col min="3377" max="3377" width="3" style="1" bestFit="1" customWidth="1"/>
    <col min="3378" max="3380" width="5.5546875" style="1" bestFit="1" customWidth="1"/>
    <col min="3381" max="3382" width="5.5546875" style="1" customWidth="1"/>
    <col min="3383" max="3383" width="5.5546875" style="1" bestFit="1" customWidth="1"/>
    <col min="3384" max="3384" width="2.44140625" style="1" customWidth="1"/>
    <col min="3385" max="3385" width="3" style="1" bestFit="1" customWidth="1"/>
    <col min="3386" max="3386" width="5.5546875" style="1" bestFit="1" customWidth="1"/>
    <col min="3387" max="3387" width="5.6640625" style="1" customWidth="1"/>
    <col min="3388" max="3388" width="5.5546875" style="1" bestFit="1" customWidth="1"/>
    <col min="3389" max="3390" width="5.5546875" style="1" customWidth="1"/>
    <col min="3391" max="3391" width="5.5546875" style="1" bestFit="1" customWidth="1"/>
    <col min="3392" max="3392" width="2.44140625" style="1" customWidth="1"/>
    <col min="3393" max="3393" width="3" style="1" bestFit="1" customWidth="1"/>
    <col min="3394" max="3395" width="4.5546875" style="1" bestFit="1" customWidth="1"/>
    <col min="3396" max="3397" width="4.5546875" style="1" customWidth="1"/>
    <col min="3398" max="3399" width="4.5546875" style="1" bestFit="1" customWidth="1"/>
    <col min="3400" max="3400" width="2" style="1" customWidth="1"/>
    <col min="3401" max="3401" width="3" style="1" bestFit="1" customWidth="1"/>
    <col min="3402" max="3404" width="5.5546875" style="1" bestFit="1" customWidth="1"/>
    <col min="3405" max="3406" width="5.5546875" style="1" customWidth="1"/>
    <col min="3407" max="3407" width="5.5546875" style="1" bestFit="1" customWidth="1"/>
    <col min="3408" max="3408" width="2.33203125" style="1" customWidth="1"/>
    <col min="3409" max="3584" width="9.109375" style="1"/>
    <col min="3585" max="3585" width="7.88671875" style="1" customWidth="1"/>
    <col min="3586" max="3586" width="5.5546875" style="1" customWidth="1"/>
    <col min="3587" max="3587" width="6.109375" style="1" customWidth="1"/>
    <col min="3588" max="3588" width="11.109375" style="1" bestFit="1" customWidth="1"/>
    <col min="3589" max="3589" width="10" style="1" customWidth="1"/>
    <col min="3590" max="3590" width="11.109375" style="1" customWidth="1"/>
    <col min="3591" max="3591" width="9.109375" style="1"/>
    <col min="3592" max="3592" width="10" style="1" customWidth="1"/>
    <col min="3593" max="3593" width="11.109375" style="1" bestFit="1" customWidth="1"/>
    <col min="3594" max="3595" width="9.109375" style="1"/>
    <col min="3596" max="3596" width="7.33203125" style="1" customWidth="1"/>
    <col min="3597" max="3597" width="3" style="1" bestFit="1" customWidth="1"/>
    <col min="3598" max="3603" width="8.6640625" style="1" customWidth="1"/>
    <col min="3604" max="3604" width="9" style="1" bestFit="1" customWidth="1"/>
    <col min="3605" max="3605" width="5.5546875" style="1" customWidth="1"/>
    <col min="3606" max="3606" width="3" style="1" bestFit="1" customWidth="1"/>
    <col min="3607" max="3612" width="8.6640625" style="1" customWidth="1"/>
    <col min="3613" max="3613" width="6.5546875" style="1" bestFit="1" customWidth="1"/>
    <col min="3614" max="3614" width="6.33203125" style="1" customWidth="1"/>
    <col min="3615" max="3615" width="3" style="1" bestFit="1" customWidth="1"/>
    <col min="3616" max="3621" width="8.6640625" style="1" customWidth="1"/>
    <col min="3622" max="3623" width="5.5546875" style="1" bestFit="1" customWidth="1"/>
    <col min="3624" max="3624" width="3" style="1" bestFit="1" customWidth="1"/>
    <col min="3625" max="3630" width="8.6640625" style="1" customWidth="1"/>
    <col min="3631" max="3632" width="5.5546875" style="1" bestFit="1" customWidth="1"/>
    <col min="3633" max="3633" width="3" style="1" bestFit="1" customWidth="1"/>
    <col min="3634" max="3636" width="5.5546875" style="1" bestFit="1" customWidth="1"/>
    <col min="3637" max="3638" width="5.5546875" style="1" customWidth="1"/>
    <col min="3639" max="3639" width="5.5546875" style="1" bestFit="1" customWidth="1"/>
    <col min="3640" max="3640" width="2.44140625" style="1" customWidth="1"/>
    <col min="3641" max="3641" width="3" style="1" bestFit="1" customWidth="1"/>
    <col min="3642" max="3642" width="5.5546875" style="1" bestFit="1" customWidth="1"/>
    <col min="3643" max="3643" width="5.6640625" style="1" customWidth="1"/>
    <col min="3644" max="3644" width="5.5546875" style="1" bestFit="1" customWidth="1"/>
    <col min="3645" max="3646" width="5.5546875" style="1" customWidth="1"/>
    <col min="3647" max="3647" width="5.5546875" style="1" bestFit="1" customWidth="1"/>
    <col min="3648" max="3648" width="2.44140625" style="1" customWidth="1"/>
    <col min="3649" max="3649" width="3" style="1" bestFit="1" customWidth="1"/>
    <col min="3650" max="3651" width="4.5546875" style="1" bestFit="1" customWidth="1"/>
    <col min="3652" max="3653" width="4.5546875" style="1" customWidth="1"/>
    <col min="3654" max="3655" width="4.5546875" style="1" bestFit="1" customWidth="1"/>
    <col min="3656" max="3656" width="2" style="1" customWidth="1"/>
    <col min="3657" max="3657" width="3" style="1" bestFit="1" customWidth="1"/>
    <col min="3658" max="3660" width="5.5546875" style="1" bestFit="1" customWidth="1"/>
    <col min="3661" max="3662" width="5.5546875" style="1" customWidth="1"/>
    <col min="3663" max="3663" width="5.5546875" style="1" bestFit="1" customWidth="1"/>
    <col min="3664" max="3664" width="2.33203125" style="1" customWidth="1"/>
    <col min="3665" max="3840" width="9.109375" style="1"/>
    <col min="3841" max="3841" width="7.88671875" style="1" customWidth="1"/>
    <col min="3842" max="3842" width="5.5546875" style="1" customWidth="1"/>
    <col min="3843" max="3843" width="6.109375" style="1" customWidth="1"/>
    <col min="3844" max="3844" width="11.109375" style="1" bestFit="1" customWidth="1"/>
    <col min="3845" max="3845" width="10" style="1" customWidth="1"/>
    <col min="3846" max="3846" width="11.109375" style="1" customWidth="1"/>
    <col min="3847" max="3847" width="9.109375" style="1"/>
    <col min="3848" max="3848" width="10" style="1" customWidth="1"/>
    <col min="3849" max="3849" width="11.109375" style="1" bestFit="1" customWidth="1"/>
    <col min="3850" max="3851" width="9.109375" style="1"/>
    <col min="3852" max="3852" width="7.33203125" style="1" customWidth="1"/>
    <col min="3853" max="3853" width="3" style="1" bestFit="1" customWidth="1"/>
    <col min="3854" max="3859" width="8.6640625" style="1" customWidth="1"/>
    <col min="3860" max="3860" width="9" style="1" bestFit="1" customWidth="1"/>
    <col min="3861" max="3861" width="5.5546875" style="1" customWidth="1"/>
    <col min="3862" max="3862" width="3" style="1" bestFit="1" customWidth="1"/>
    <col min="3863" max="3868" width="8.6640625" style="1" customWidth="1"/>
    <col min="3869" max="3869" width="6.5546875" style="1" bestFit="1" customWidth="1"/>
    <col min="3870" max="3870" width="6.33203125" style="1" customWidth="1"/>
    <col min="3871" max="3871" width="3" style="1" bestFit="1" customWidth="1"/>
    <col min="3872" max="3877" width="8.6640625" style="1" customWidth="1"/>
    <col min="3878" max="3879" width="5.5546875" style="1" bestFit="1" customWidth="1"/>
    <col min="3880" max="3880" width="3" style="1" bestFit="1" customWidth="1"/>
    <col min="3881" max="3886" width="8.6640625" style="1" customWidth="1"/>
    <col min="3887" max="3888" width="5.5546875" style="1" bestFit="1" customWidth="1"/>
    <col min="3889" max="3889" width="3" style="1" bestFit="1" customWidth="1"/>
    <col min="3890" max="3892" width="5.5546875" style="1" bestFit="1" customWidth="1"/>
    <col min="3893" max="3894" width="5.5546875" style="1" customWidth="1"/>
    <col min="3895" max="3895" width="5.5546875" style="1" bestFit="1" customWidth="1"/>
    <col min="3896" max="3896" width="2.44140625" style="1" customWidth="1"/>
    <col min="3897" max="3897" width="3" style="1" bestFit="1" customWidth="1"/>
    <col min="3898" max="3898" width="5.5546875" style="1" bestFit="1" customWidth="1"/>
    <col min="3899" max="3899" width="5.6640625" style="1" customWidth="1"/>
    <col min="3900" max="3900" width="5.5546875" style="1" bestFit="1" customWidth="1"/>
    <col min="3901" max="3902" width="5.5546875" style="1" customWidth="1"/>
    <col min="3903" max="3903" width="5.5546875" style="1" bestFit="1" customWidth="1"/>
    <col min="3904" max="3904" width="2.44140625" style="1" customWidth="1"/>
    <col min="3905" max="3905" width="3" style="1" bestFit="1" customWidth="1"/>
    <col min="3906" max="3907" width="4.5546875" style="1" bestFit="1" customWidth="1"/>
    <col min="3908" max="3909" width="4.5546875" style="1" customWidth="1"/>
    <col min="3910" max="3911" width="4.5546875" style="1" bestFit="1" customWidth="1"/>
    <col min="3912" max="3912" width="2" style="1" customWidth="1"/>
    <col min="3913" max="3913" width="3" style="1" bestFit="1" customWidth="1"/>
    <col min="3914" max="3916" width="5.5546875" style="1" bestFit="1" customWidth="1"/>
    <col min="3917" max="3918" width="5.5546875" style="1" customWidth="1"/>
    <col min="3919" max="3919" width="5.5546875" style="1" bestFit="1" customWidth="1"/>
    <col min="3920" max="3920" width="2.33203125" style="1" customWidth="1"/>
    <col min="3921" max="4096" width="9.109375" style="1"/>
    <col min="4097" max="4097" width="7.88671875" style="1" customWidth="1"/>
    <col min="4098" max="4098" width="5.5546875" style="1" customWidth="1"/>
    <col min="4099" max="4099" width="6.109375" style="1" customWidth="1"/>
    <col min="4100" max="4100" width="11.109375" style="1" bestFit="1" customWidth="1"/>
    <col min="4101" max="4101" width="10" style="1" customWidth="1"/>
    <col min="4102" max="4102" width="11.109375" style="1" customWidth="1"/>
    <col min="4103" max="4103" width="9.109375" style="1"/>
    <col min="4104" max="4104" width="10" style="1" customWidth="1"/>
    <col min="4105" max="4105" width="11.109375" style="1" bestFit="1" customWidth="1"/>
    <col min="4106" max="4107" width="9.109375" style="1"/>
    <col min="4108" max="4108" width="7.33203125" style="1" customWidth="1"/>
    <col min="4109" max="4109" width="3" style="1" bestFit="1" customWidth="1"/>
    <col min="4110" max="4115" width="8.6640625" style="1" customWidth="1"/>
    <col min="4116" max="4116" width="9" style="1" bestFit="1" customWidth="1"/>
    <col min="4117" max="4117" width="5.5546875" style="1" customWidth="1"/>
    <col min="4118" max="4118" width="3" style="1" bestFit="1" customWidth="1"/>
    <col min="4119" max="4124" width="8.6640625" style="1" customWidth="1"/>
    <col min="4125" max="4125" width="6.5546875" style="1" bestFit="1" customWidth="1"/>
    <col min="4126" max="4126" width="6.33203125" style="1" customWidth="1"/>
    <col min="4127" max="4127" width="3" style="1" bestFit="1" customWidth="1"/>
    <col min="4128" max="4133" width="8.6640625" style="1" customWidth="1"/>
    <col min="4134" max="4135" width="5.5546875" style="1" bestFit="1" customWidth="1"/>
    <col min="4136" max="4136" width="3" style="1" bestFit="1" customWidth="1"/>
    <col min="4137" max="4142" width="8.6640625" style="1" customWidth="1"/>
    <col min="4143" max="4144" width="5.5546875" style="1" bestFit="1" customWidth="1"/>
    <col min="4145" max="4145" width="3" style="1" bestFit="1" customWidth="1"/>
    <col min="4146" max="4148" width="5.5546875" style="1" bestFit="1" customWidth="1"/>
    <col min="4149" max="4150" width="5.5546875" style="1" customWidth="1"/>
    <col min="4151" max="4151" width="5.5546875" style="1" bestFit="1" customWidth="1"/>
    <col min="4152" max="4152" width="2.44140625" style="1" customWidth="1"/>
    <col min="4153" max="4153" width="3" style="1" bestFit="1" customWidth="1"/>
    <col min="4154" max="4154" width="5.5546875" style="1" bestFit="1" customWidth="1"/>
    <col min="4155" max="4155" width="5.6640625" style="1" customWidth="1"/>
    <col min="4156" max="4156" width="5.5546875" style="1" bestFit="1" customWidth="1"/>
    <col min="4157" max="4158" width="5.5546875" style="1" customWidth="1"/>
    <col min="4159" max="4159" width="5.5546875" style="1" bestFit="1" customWidth="1"/>
    <col min="4160" max="4160" width="2.44140625" style="1" customWidth="1"/>
    <col min="4161" max="4161" width="3" style="1" bestFit="1" customWidth="1"/>
    <col min="4162" max="4163" width="4.5546875" style="1" bestFit="1" customWidth="1"/>
    <col min="4164" max="4165" width="4.5546875" style="1" customWidth="1"/>
    <col min="4166" max="4167" width="4.5546875" style="1" bestFit="1" customWidth="1"/>
    <col min="4168" max="4168" width="2" style="1" customWidth="1"/>
    <col min="4169" max="4169" width="3" style="1" bestFit="1" customWidth="1"/>
    <col min="4170" max="4172" width="5.5546875" style="1" bestFit="1" customWidth="1"/>
    <col min="4173" max="4174" width="5.5546875" style="1" customWidth="1"/>
    <col min="4175" max="4175" width="5.5546875" style="1" bestFit="1" customWidth="1"/>
    <col min="4176" max="4176" width="2.33203125" style="1" customWidth="1"/>
    <col min="4177" max="4352" width="9.109375" style="1"/>
    <col min="4353" max="4353" width="7.88671875" style="1" customWidth="1"/>
    <col min="4354" max="4354" width="5.5546875" style="1" customWidth="1"/>
    <col min="4355" max="4355" width="6.109375" style="1" customWidth="1"/>
    <col min="4356" max="4356" width="11.109375" style="1" bestFit="1" customWidth="1"/>
    <col min="4357" max="4357" width="10" style="1" customWidth="1"/>
    <col min="4358" max="4358" width="11.109375" style="1" customWidth="1"/>
    <col min="4359" max="4359" width="9.109375" style="1"/>
    <col min="4360" max="4360" width="10" style="1" customWidth="1"/>
    <col min="4361" max="4361" width="11.109375" style="1" bestFit="1" customWidth="1"/>
    <col min="4362" max="4363" width="9.109375" style="1"/>
    <col min="4364" max="4364" width="7.33203125" style="1" customWidth="1"/>
    <col min="4365" max="4365" width="3" style="1" bestFit="1" customWidth="1"/>
    <col min="4366" max="4371" width="8.6640625" style="1" customWidth="1"/>
    <col min="4372" max="4372" width="9" style="1" bestFit="1" customWidth="1"/>
    <col min="4373" max="4373" width="5.5546875" style="1" customWidth="1"/>
    <col min="4374" max="4374" width="3" style="1" bestFit="1" customWidth="1"/>
    <col min="4375" max="4380" width="8.6640625" style="1" customWidth="1"/>
    <col min="4381" max="4381" width="6.5546875" style="1" bestFit="1" customWidth="1"/>
    <col min="4382" max="4382" width="6.33203125" style="1" customWidth="1"/>
    <col min="4383" max="4383" width="3" style="1" bestFit="1" customWidth="1"/>
    <col min="4384" max="4389" width="8.6640625" style="1" customWidth="1"/>
    <col min="4390" max="4391" width="5.5546875" style="1" bestFit="1" customWidth="1"/>
    <col min="4392" max="4392" width="3" style="1" bestFit="1" customWidth="1"/>
    <col min="4393" max="4398" width="8.6640625" style="1" customWidth="1"/>
    <col min="4399" max="4400" width="5.5546875" style="1" bestFit="1" customWidth="1"/>
    <col min="4401" max="4401" width="3" style="1" bestFit="1" customWidth="1"/>
    <col min="4402" max="4404" width="5.5546875" style="1" bestFit="1" customWidth="1"/>
    <col min="4405" max="4406" width="5.5546875" style="1" customWidth="1"/>
    <col min="4407" max="4407" width="5.5546875" style="1" bestFit="1" customWidth="1"/>
    <col min="4408" max="4408" width="2.44140625" style="1" customWidth="1"/>
    <col min="4409" max="4409" width="3" style="1" bestFit="1" customWidth="1"/>
    <col min="4410" max="4410" width="5.5546875" style="1" bestFit="1" customWidth="1"/>
    <col min="4411" max="4411" width="5.6640625" style="1" customWidth="1"/>
    <col min="4412" max="4412" width="5.5546875" style="1" bestFit="1" customWidth="1"/>
    <col min="4413" max="4414" width="5.5546875" style="1" customWidth="1"/>
    <col min="4415" max="4415" width="5.5546875" style="1" bestFit="1" customWidth="1"/>
    <col min="4416" max="4416" width="2.44140625" style="1" customWidth="1"/>
    <col min="4417" max="4417" width="3" style="1" bestFit="1" customWidth="1"/>
    <col min="4418" max="4419" width="4.5546875" style="1" bestFit="1" customWidth="1"/>
    <col min="4420" max="4421" width="4.5546875" style="1" customWidth="1"/>
    <col min="4422" max="4423" width="4.5546875" style="1" bestFit="1" customWidth="1"/>
    <col min="4424" max="4424" width="2" style="1" customWidth="1"/>
    <col min="4425" max="4425" width="3" style="1" bestFit="1" customWidth="1"/>
    <col min="4426" max="4428" width="5.5546875" style="1" bestFit="1" customWidth="1"/>
    <col min="4429" max="4430" width="5.5546875" style="1" customWidth="1"/>
    <col min="4431" max="4431" width="5.5546875" style="1" bestFit="1" customWidth="1"/>
    <col min="4432" max="4432" width="2.33203125" style="1" customWidth="1"/>
    <col min="4433" max="4608" width="9.109375" style="1"/>
    <col min="4609" max="4609" width="7.88671875" style="1" customWidth="1"/>
    <col min="4610" max="4610" width="5.5546875" style="1" customWidth="1"/>
    <col min="4611" max="4611" width="6.109375" style="1" customWidth="1"/>
    <col min="4612" max="4612" width="11.109375" style="1" bestFit="1" customWidth="1"/>
    <col min="4613" max="4613" width="10" style="1" customWidth="1"/>
    <col min="4614" max="4614" width="11.109375" style="1" customWidth="1"/>
    <col min="4615" max="4615" width="9.109375" style="1"/>
    <col min="4616" max="4616" width="10" style="1" customWidth="1"/>
    <col min="4617" max="4617" width="11.109375" style="1" bestFit="1" customWidth="1"/>
    <col min="4618" max="4619" width="9.109375" style="1"/>
    <col min="4620" max="4620" width="7.33203125" style="1" customWidth="1"/>
    <col min="4621" max="4621" width="3" style="1" bestFit="1" customWidth="1"/>
    <col min="4622" max="4627" width="8.6640625" style="1" customWidth="1"/>
    <col min="4628" max="4628" width="9" style="1" bestFit="1" customWidth="1"/>
    <col min="4629" max="4629" width="5.5546875" style="1" customWidth="1"/>
    <col min="4630" max="4630" width="3" style="1" bestFit="1" customWidth="1"/>
    <col min="4631" max="4636" width="8.6640625" style="1" customWidth="1"/>
    <col min="4637" max="4637" width="6.5546875" style="1" bestFit="1" customWidth="1"/>
    <col min="4638" max="4638" width="6.33203125" style="1" customWidth="1"/>
    <col min="4639" max="4639" width="3" style="1" bestFit="1" customWidth="1"/>
    <col min="4640" max="4645" width="8.6640625" style="1" customWidth="1"/>
    <col min="4646" max="4647" width="5.5546875" style="1" bestFit="1" customWidth="1"/>
    <col min="4648" max="4648" width="3" style="1" bestFit="1" customWidth="1"/>
    <col min="4649" max="4654" width="8.6640625" style="1" customWidth="1"/>
    <col min="4655" max="4656" width="5.5546875" style="1" bestFit="1" customWidth="1"/>
    <col min="4657" max="4657" width="3" style="1" bestFit="1" customWidth="1"/>
    <col min="4658" max="4660" width="5.5546875" style="1" bestFit="1" customWidth="1"/>
    <col min="4661" max="4662" width="5.5546875" style="1" customWidth="1"/>
    <col min="4663" max="4663" width="5.5546875" style="1" bestFit="1" customWidth="1"/>
    <col min="4664" max="4664" width="2.44140625" style="1" customWidth="1"/>
    <col min="4665" max="4665" width="3" style="1" bestFit="1" customWidth="1"/>
    <col min="4666" max="4666" width="5.5546875" style="1" bestFit="1" customWidth="1"/>
    <col min="4667" max="4667" width="5.6640625" style="1" customWidth="1"/>
    <col min="4668" max="4668" width="5.5546875" style="1" bestFit="1" customWidth="1"/>
    <col min="4669" max="4670" width="5.5546875" style="1" customWidth="1"/>
    <col min="4671" max="4671" width="5.5546875" style="1" bestFit="1" customWidth="1"/>
    <col min="4672" max="4672" width="2.44140625" style="1" customWidth="1"/>
    <col min="4673" max="4673" width="3" style="1" bestFit="1" customWidth="1"/>
    <col min="4674" max="4675" width="4.5546875" style="1" bestFit="1" customWidth="1"/>
    <col min="4676" max="4677" width="4.5546875" style="1" customWidth="1"/>
    <col min="4678" max="4679" width="4.5546875" style="1" bestFit="1" customWidth="1"/>
    <col min="4680" max="4680" width="2" style="1" customWidth="1"/>
    <col min="4681" max="4681" width="3" style="1" bestFit="1" customWidth="1"/>
    <col min="4682" max="4684" width="5.5546875" style="1" bestFit="1" customWidth="1"/>
    <col min="4685" max="4686" width="5.5546875" style="1" customWidth="1"/>
    <col min="4687" max="4687" width="5.5546875" style="1" bestFit="1" customWidth="1"/>
    <col min="4688" max="4688" width="2.33203125" style="1" customWidth="1"/>
    <col min="4689" max="4864" width="9.109375" style="1"/>
    <col min="4865" max="4865" width="7.88671875" style="1" customWidth="1"/>
    <col min="4866" max="4866" width="5.5546875" style="1" customWidth="1"/>
    <col min="4867" max="4867" width="6.109375" style="1" customWidth="1"/>
    <col min="4868" max="4868" width="11.109375" style="1" bestFit="1" customWidth="1"/>
    <col min="4869" max="4869" width="10" style="1" customWidth="1"/>
    <col min="4870" max="4870" width="11.109375" style="1" customWidth="1"/>
    <col min="4871" max="4871" width="9.109375" style="1"/>
    <col min="4872" max="4872" width="10" style="1" customWidth="1"/>
    <col min="4873" max="4873" width="11.109375" style="1" bestFit="1" customWidth="1"/>
    <col min="4874" max="4875" width="9.109375" style="1"/>
    <col min="4876" max="4876" width="7.33203125" style="1" customWidth="1"/>
    <col min="4877" max="4877" width="3" style="1" bestFit="1" customWidth="1"/>
    <col min="4878" max="4883" width="8.6640625" style="1" customWidth="1"/>
    <col min="4884" max="4884" width="9" style="1" bestFit="1" customWidth="1"/>
    <col min="4885" max="4885" width="5.5546875" style="1" customWidth="1"/>
    <col min="4886" max="4886" width="3" style="1" bestFit="1" customWidth="1"/>
    <col min="4887" max="4892" width="8.6640625" style="1" customWidth="1"/>
    <col min="4893" max="4893" width="6.5546875" style="1" bestFit="1" customWidth="1"/>
    <col min="4894" max="4894" width="6.33203125" style="1" customWidth="1"/>
    <col min="4895" max="4895" width="3" style="1" bestFit="1" customWidth="1"/>
    <col min="4896" max="4901" width="8.6640625" style="1" customWidth="1"/>
    <col min="4902" max="4903" width="5.5546875" style="1" bestFit="1" customWidth="1"/>
    <col min="4904" max="4904" width="3" style="1" bestFit="1" customWidth="1"/>
    <col min="4905" max="4910" width="8.6640625" style="1" customWidth="1"/>
    <col min="4911" max="4912" width="5.5546875" style="1" bestFit="1" customWidth="1"/>
    <col min="4913" max="4913" width="3" style="1" bestFit="1" customWidth="1"/>
    <col min="4914" max="4916" width="5.5546875" style="1" bestFit="1" customWidth="1"/>
    <col min="4917" max="4918" width="5.5546875" style="1" customWidth="1"/>
    <col min="4919" max="4919" width="5.5546875" style="1" bestFit="1" customWidth="1"/>
    <col min="4920" max="4920" width="2.44140625" style="1" customWidth="1"/>
    <col min="4921" max="4921" width="3" style="1" bestFit="1" customWidth="1"/>
    <col min="4922" max="4922" width="5.5546875" style="1" bestFit="1" customWidth="1"/>
    <col min="4923" max="4923" width="5.6640625" style="1" customWidth="1"/>
    <col min="4924" max="4924" width="5.5546875" style="1" bestFit="1" customWidth="1"/>
    <col min="4925" max="4926" width="5.5546875" style="1" customWidth="1"/>
    <col min="4927" max="4927" width="5.5546875" style="1" bestFit="1" customWidth="1"/>
    <col min="4928" max="4928" width="2.44140625" style="1" customWidth="1"/>
    <col min="4929" max="4929" width="3" style="1" bestFit="1" customWidth="1"/>
    <col min="4930" max="4931" width="4.5546875" style="1" bestFit="1" customWidth="1"/>
    <col min="4932" max="4933" width="4.5546875" style="1" customWidth="1"/>
    <col min="4934" max="4935" width="4.5546875" style="1" bestFit="1" customWidth="1"/>
    <col min="4936" max="4936" width="2" style="1" customWidth="1"/>
    <col min="4937" max="4937" width="3" style="1" bestFit="1" customWidth="1"/>
    <col min="4938" max="4940" width="5.5546875" style="1" bestFit="1" customWidth="1"/>
    <col min="4941" max="4942" width="5.5546875" style="1" customWidth="1"/>
    <col min="4943" max="4943" width="5.5546875" style="1" bestFit="1" customWidth="1"/>
    <col min="4944" max="4944" width="2.33203125" style="1" customWidth="1"/>
    <col min="4945" max="5120" width="9.109375" style="1"/>
    <col min="5121" max="5121" width="7.88671875" style="1" customWidth="1"/>
    <col min="5122" max="5122" width="5.5546875" style="1" customWidth="1"/>
    <col min="5123" max="5123" width="6.109375" style="1" customWidth="1"/>
    <col min="5124" max="5124" width="11.109375" style="1" bestFit="1" customWidth="1"/>
    <col min="5125" max="5125" width="10" style="1" customWidth="1"/>
    <col min="5126" max="5126" width="11.109375" style="1" customWidth="1"/>
    <col min="5127" max="5127" width="9.109375" style="1"/>
    <col min="5128" max="5128" width="10" style="1" customWidth="1"/>
    <col min="5129" max="5129" width="11.109375" style="1" bestFit="1" customWidth="1"/>
    <col min="5130" max="5131" width="9.109375" style="1"/>
    <col min="5132" max="5132" width="7.33203125" style="1" customWidth="1"/>
    <col min="5133" max="5133" width="3" style="1" bestFit="1" customWidth="1"/>
    <col min="5134" max="5139" width="8.6640625" style="1" customWidth="1"/>
    <col min="5140" max="5140" width="9" style="1" bestFit="1" customWidth="1"/>
    <col min="5141" max="5141" width="5.5546875" style="1" customWidth="1"/>
    <col min="5142" max="5142" width="3" style="1" bestFit="1" customWidth="1"/>
    <col min="5143" max="5148" width="8.6640625" style="1" customWidth="1"/>
    <col min="5149" max="5149" width="6.5546875" style="1" bestFit="1" customWidth="1"/>
    <col min="5150" max="5150" width="6.33203125" style="1" customWidth="1"/>
    <col min="5151" max="5151" width="3" style="1" bestFit="1" customWidth="1"/>
    <col min="5152" max="5157" width="8.6640625" style="1" customWidth="1"/>
    <col min="5158" max="5159" width="5.5546875" style="1" bestFit="1" customWidth="1"/>
    <col min="5160" max="5160" width="3" style="1" bestFit="1" customWidth="1"/>
    <col min="5161" max="5166" width="8.6640625" style="1" customWidth="1"/>
    <col min="5167" max="5168" width="5.5546875" style="1" bestFit="1" customWidth="1"/>
    <col min="5169" max="5169" width="3" style="1" bestFit="1" customWidth="1"/>
    <col min="5170" max="5172" width="5.5546875" style="1" bestFit="1" customWidth="1"/>
    <col min="5173" max="5174" width="5.5546875" style="1" customWidth="1"/>
    <col min="5175" max="5175" width="5.5546875" style="1" bestFit="1" customWidth="1"/>
    <col min="5176" max="5176" width="2.44140625" style="1" customWidth="1"/>
    <col min="5177" max="5177" width="3" style="1" bestFit="1" customWidth="1"/>
    <col min="5178" max="5178" width="5.5546875" style="1" bestFit="1" customWidth="1"/>
    <col min="5179" max="5179" width="5.6640625" style="1" customWidth="1"/>
    <col min="5180" max="5180" width="5.5546875" style="1" bestFit="1" customWidth="1"/>
    <col min="5181" max="5182" width="5.5546875" style="1" customWidth="1"/>
    <col min="5183" max="5183" width="5.5546875" style="1" bestFit="1" customWidth="1"/>
    <col min="5184" max="5184" width="2.44140625" style="1" customWidth="1"/>
    <col min="5185" max="5185" width="3" style="1" bestFit="1" customWidth="1"/>
    <col min="5186" max="5187" width="4.5546875" style="1" bestFit="1" customWidth="1"/>
    <col min="5188" max="5189" width="4.5546875" style="1" customWidth="1"/>
    <col min="5190" max="5191" width="4.5546875" style="1" bestFit="1" customWidth="1"/>
    <col min="5192" max="5192" width="2" style="1" customWidth="1"/>
    <col min="5193" max="5193" width="3" style="1" bestFit="1" customWidth="1"/>
    <col min="5194" max="5196" width="5.5546875" style="1" bestFit="1" customWidth="1"/>
    <col min="5197" max="5198" width="5.5546875" style="1" customWidth="1"/>
    <col min="5199" max="5199" width="5.5546875" style="1" bestFit="1" customWidth="1"/>
    <col min="5200" max="5200" width="2.33203125" style="1" customWidth="1"/>
    <col min="5201" max="5376" width="9.109375" style="1"/>
    <col min="5377" max="5377" width="7.88671875" style="1" customWidth="1"/>
    <col min="5378" max="5378" width="5.5546875" style="1" customWidth="1"/>
    <col min="5379" max="5379" width="6.109375" style="1" customWidth="1"/>
    <col min="5380" max="5380" width="11.109375" style="1" bestFit="1" customWidth="1"/>
    <col min="5381" max="5381" width="10" style="1" customWidth="1"/>
    <col min="5382" max="5382" width="11.109375" style="1" customWidth="1"/>
    <col min="5383" max="5383" width="9.109375" style="1"/>
    <col min="5384" max="5384" width="10" style="1" customWidth="1"/>
    <col min="5385" max="5385" width="11.109375" style="1" bestFit="1" customWidth="1"/>
    <col min="5386" max="5387" width="9.109375" style="1"/>
    <col min="5388" max="5388" width="7.33203125" style="1" customWidth="1"/>
    <col min="5389" max="5389" width="3" style="1" bestFit="1" customWidth="1"/>
    <col min="5390" max="5395" width="8.6640625" style="1" customWidth="1"/>
    <col min="5396" max="5396" width="9" style="1" bestFit="1" customWidth="1"/>
    <col min="5397" max="5397" width="5.5546875" style="1" customWidth="1"/>
    <col min="5398" max="5398" width="3" style="1" bestFit="1" customWidth="1"/>
    <col min="5399" max="5404" width="8.6640625" style="1" customWidth="1"/>
    <col min="5405" max="5405" width="6.5546875" style="1" bestFit="1" customWidth="1"/>
    <col min="5406" max="5406" width="6.33203125" style="1" customWidth="1"/>
    <col min="5407" max="5407" width="3" style="1" bestFit="1" customWidth="1"/>
    <col min="5408" max="5413" width="8.6640625" style="1" customWidth="1"/>
    <col min="5414" max="5415" width="5.5546875" style="1" bestFit="1" customWidth="1"/>
    <col min="5416" max="5416" width="3" style="1" bestFit="1" customWidth="1"/>
    <col min="5417" max="5422" width="8.6640625" style="1" customWidth="1"/>
    <col min="5423" max="5424" width="5.5546875" style="1" bestFit="1" customWidth="1"/>
    <col min="5425" max="5425" width="3" style="1" bestFit="1" customWidth="1"/>
    <col min="5426" max="5428" width="5.5546875" style="1" bestFit="1" customWidth="1"/>
    <col min="5429" max="5430" width="5.5546875" style="1" customWidth="1"/>
    <col min="5431" max="5431" width="5.5546875" style="1" bestFit="1" customWidth="1"/>
    <col min="5432" max="5432" width="2.44140625" style="1" customWidth="1"/>
    <col min="5433" max="5433" width="3" style="1" bestFit="1" customWidth="1"/>
    <col min="5434" max="5434" width="5.5546875" style="1" bestFit="1" customWidth="1"/>
    <col min="5435" max="5435" width="5.6640625" style="1" customWidth="1"/>
    <col min="5436" max="5436" width="5.5546875" style="1" bestFit="1" customWidth="1"/>
    <col min="5437" max="5438" width="5.5546875" style="1" customWidth="1"/>
    <col min="5439" max="5439" width="5.5546875" style="1" bestFit="1" customWidth="1"/>
    <col min="5440" max="5440" width="2.44140625" style="1" customWidth="1"/>
    <col min="5441" max="5441" width="3" style="1" bestFit="1" customWidth="1"/>
    <col min="5442" max="5443" width="4.5546875" style="1" bestFit="1" customWidth="1"/>
    <col min="5444" max="5445" width="4.5546875" style="1" customWidth="1"/>
    <col min="5446" max="5447" width="4.5546875" style="1" bestFit="1" customWidth="1"/>
    <col min="5448" max="5448" width="2" style="1" customWidth="1"/>
    <col min="5449" max="5449" width="3" style="1" bestFit="1" customWidth="1"/>
    <col min="5450" max="5452" width="5.5546875" style="1" bestFit="1" customWidth="1"/>
    <col min="5453" max="5454" width="5.5546875" style="1" customWidth="1"/>
    <col min="5455" max="5455" width="5.5546875" style="1" bestFit="1" customWidth="1"/>
    <col min="5456" max="5456" width="2.33203125" style="1" customWidth="1"/>
    <col min="5457" max="5632" width="9.109375" style="1"/>
    <col min="5633" max="5633" width="7.88671875" style="1" customWidth="1"/>
    <col min="5634" max="5634" width="5.5546875" style="1" customWidth="1"/>
    <col min="5635" max="5635" width="6.109375" style="1" customWidth="1"/>
    <col min="5636" max="5636" width="11.109375" style="1" bestFit="1" customWidth="1"/>
    <col min="5637" max="5637" width="10" style="1" customWidth="1"/>
    <col min="5638" max="5638" width="11.109375" style="1" customWidth="1"/>
    <col min="5639" max="5639" width="9.109375" style="1"/>
    <col min="5640" max="5640" width="10" style="1" customWidth="1"/>
    <col min="5641" max="5641" width="11.109375" style="1" bestFit="1" customWidth="1"/>
    <col min="5642" max="5643" width="9.109375" style="1"/>
    <col min="5644" max="5644" width="7.33203125" style="1" customWidth="1"/>
    <col min="5645" max="5645" width="3" style="1" bestFit="1" customWidth="1"/>
    <col min="5646" max="5651" width="8.6640625" style="1" customWidth="1"/>
    <col min="5652" max="5652" width="9" style="1" bestFit="1" customWidth="1"/>
    <col min="5653" max="5653" width="5.5546875" style="1" customWidth="1"/>
    <col min="5654" max="5654" width="3" style="1" bestFit="1" customWidth="1"/>
    <col min="5655" max="5660" width="8.6640625" style="1" customWidth="1"/>
    <col min="5661" max="5661" width="6.5546875" style="1" bestFit="1" customWidth="1"/>
    <col min="5662" max="5662" width="6.33203125" style="1" customWidth="1"/>
    <col min="5663" max="5663" width="3" style="1" bestFit="1" customWidth="1"/>
    <col min="5664" max="5669" width="8.6640625" style="1" customWidth="1"/>
    <col min="5670" max="5671" width="5.5546875" style="1" bestFit="1" customWidth="1"/>
    <col min="5672" max="5672" width="3" style="1" bestFit="1" customWidth="1"/>
    <col min="5673" max="5678" width="8.6640625" style="1" customWidth="1"/>
    <col min="5679" max="5680" width="5.5546875" style="1" bestFit="1" customWidth="1"/>
    <col min="5681" max="5681" width="3" style="1" bestFit="1" customWidth="1"/>
    <col min="5682" max="5684" width="5.5546875" style="1" bestFit="1" customWidth="1"/>
    <col min="5685" max="5686" width="5.5546875" style="1" customWidth="1"/>
    <col min="5687" max="5687" width="5.5546875" style="1" bestFit="1" customWidth="1"/>
    <col min="5688" max="5688" width="2.44140625" style="1" customWidth="1"/>
    <col min="5689" max="5689" width="3" style="1" bestFit="1" customWidth="1"/>
    <col min="5690" max="5690" width="5.5546875" style="1" bestFit="1" customWidth="1"/>
    <col min="5691" max="5691" width="5.6640625" style="1" customWidth="1"/>
    <col min="5692" max="5692" width="5.5546875" style="1" bestFit="1" customWidth="1"/>
    <col min="5693" max="5694" width="5.5546875" style="1" customWidth="1"/>
    <col min="5695" max="5695" width="5.5546875" style="1" bestFit="1" customWidth="1"/>
    <col min="5696" max="5696" width="2.44140625" style="1" customWidth="1"/>
    <col min="5697" max="5697" width="3" style="1" bestFit="1" customWidth="1"/>
    <col min="5698" max="5699" width="4.5546875" style="1" bestFit="1" customWidth="1"/>
    <col min="5700" max="5701" width="4.5546875" style="1" customWidth="1"/>
    <col min="5702" max="5703" width="4.5546875" style="1" bestFit="1" customWidth="1"/>
    <col min="5704" max="5704" width="2" style="1" customWidth="1"/>
    <col min="5705" max="5705" width="3" style="1" bestFit="1" customWidth="1"/>
    <col min="5706" max="5708" width="5.5546875" style="1" bestFit="1" customWidth="1"/>
    <col min="5709" max="5710" width="5.5546875" style="1" customWidth="1"/>
    <col min="5711" max="5711" width="5.5546875" style="1" bestFit="1" customWidth="1"/>
    <col min="5712" max="5712" width="2.33203125" style="1" customWidth="1"/>
    <col min="5713" max="5888" width="9.109375" style="1"/>
    <col min="5889" max="5889" width="7.88671875" style="1" customWidth="1"/>
    <col min="5890" max="5890" width="5.5546875" style="1" customWidth="1"/>
    <col min="5891" max="5891" width="6.109375" style="1" customWidth="1"/>
    <col min="5892" max="5892" width="11.109375" style="1" bestFit="1" customWidth="1"/>
    <col min="5893" max="5893" width="10" style="1" customWidth="1"/>
    <col min="5894" max="5894" width="11.109375" style="1" customWidth="1"/>
    <col min="5895" max="5895" width="9.109375" style="1"/>
    <col min="5896" max="5896" width="10" style="1" customWidth="1"/>
    <col min="5897" max="5897" width="11.109375" style="1" bestFit="1" customWidth="1"/>
    <col min="5898" max="5899" width="9.109375" style="1"/>
    <col min="5900" max="5900" width="7.33203125" style="1" customWidth="1"/>
    <col min="5901" max="5901" width="3" style="1" bestFit="1" customWidth="1"/>
    <col min="5902" max="5907" width="8.6640625" style="1" customWidth="1"/>
    <col min="5908" max="5908" width="9" style="1" bestFit="1" customWidth="1"/>
    <col min="5909" max="5909" width="5.5546875" style="1" customWidth="1"/>
    <col min="5910" max="5910" width="3" style="1" bestFit="1" customWidth="1"/>
    <col min="5911" max="5916" width="8.6640625" style="1" customWidth="1"/>
    <col min="5917" max="5917" width="6.5546875" style="1" bestFit="1" customWidth="1"/>
    <col min="5918" max="5918" width="6.33203125" style="1" customWidth="1"/>
    <col min="5919" max="5919" width="3" style="1" bestFit="1" customWidth="1"/>
    <col min="5920" max="5925" width="8.6640625" style="1" customWidth="1"/>
    <col min="5926" max="5927" width="5.5546875" style="1" bestFit="1" customWidth="1"/>
    <col min="5928" max="5928" width="3" style="1" bestFit="1" customWidth="1"/>
    <col min="5929" max="5934" width="8.6640625" style="1" customWidth="1"/>
    <col min="5935" max="5936" width="5.5546875" style="1" bestFit="1" customWidth="1"/>
    <col min="5937" max="5937" width="3" style="1" bestFit="1" customWidth="1"/>
    <col min="5938" max="5940" width="5.5546875" style="1" bestFit="1" customWidth="1"/>
    <col min="5941" max="5942" width="5.5546875" style="1" customWidth="1"/>
    <col min="5943" max="5943" width="5.5546875" style="1" bestFit="1" customWidth="1"/>
    <col min="5944" max="5944" width="2.44140625" style="1" customWidth="1"/>
    <col min="5945" max="5945" width="3" style="1" bestFit="1" customWidth="1"/>
    <col min="5946" max="5946" width="5.5546875" style="1" bestFit="1" customWidth="1"/>
    <col min="5947" max="5947" width="5.6640625" style="1" customWidth="1"/>
    <col min="5948" max="5948" width="5.5546875" style="1" bestFit="1" customWidth="1"/>
    <col min="5949" max="5950" width="5.5546875" style="1" customWidth="1"/>
    <col min="5951" max="5951" width="5.5546875" style="1" bestFit="1" customWidth="1"/>
    <col min="5952" max="5952" width="2.44140625" style="1" customWidth="1"/>
    <col min="5953" max="5953" width="3" style="1" bestFit="1" customWidth="1"/>
    <col min="5954" max="5955" width="4.5546875" style="1" bestFit="1" customWidth="1"/>
    <col min="5956" max="5957" width="4.5546875" style="1" customWidth="1"/>
    <col min="5958" max="5959" width="4.5546875" style="1" bestFit="1" customWidth="1"/>
    <col min="5960" max="5960" width="2" style="1" customWidth="1"/>
    <col min="5961" max="5961" width="3" style="1" bestFit="1" customWidth="1"/>
    <col min="5962" max="5964" width="5.5546875" style="1" bestFit="1" customWidth="1"/>
    <col min="5965" max="5966" width="5.5546875" style="1" customWidth="1"/>
    <col min="5967" max="5967" width="5.5546875" style="1" bestFit="1" customWidth="1"/>
    <col min="5968" max="5968" width="2.33203125" style="1" customWidth="1"/>
    <col min="5969" max="6144" width="9.109375" style="1"/>
    <col min="6145" max="6145" width="7.88671875" style="1" customWidth="1"/>
    <col min="6146" max="6146" width="5.5546875" style="1" customWidth="1"/>
    <col min="6147" max="6147" width="6.109375" style="1" customWidth="1"/>
    <col min="6148" max="6148" width="11.109375" style="1" bestFit="1" customWidth="1"/>
    <col min="6149" max="6149" width="10" style="1" customWidth="1"/>
    <col min="6150" max="6150" width="11.109375" style="1" customWidth="1"/>
    <col min="6151" max="6151" width="9.109375" style="1"/>
    <col min="6152" max="6152" width="10" style="1" customWidth="1"/>
    <col min="6153" max="6153" width="11.109375" style="1" bestFit="1" customWidth="1"/>
    <col min="6154" max="6155" width="9.109375" style="1"/>
    <col min="6156" max="6156" width="7.33203125" style="1" customWidth="1"/>
    <col min="6157" max="6157" width="3" style="1" bestFit="1" customWidth="1"/>
    <col min="6158" max="6163" width="8.6640625" style="1" customWidth="1"/>
    <col min="6164" max="6164" width="9" style="1" bestFit="1" customWidth="1"/>
    <col min="6165" max="6165" width="5.5546875" style="1" customWidth="1"/>
    <col min="6166" max="6166" width="3" style="1" bestFit="1" customWidth="1"/>
    <col min="6167" max="6172" width="8.6640625" style="1" customWidth="1"/>
    <col min="6173" max="6173" width="6.5546875" style="1" bestFit="1" customWidth="1"/>
    <col min="6174" max="6174" width="6.33203125" style="1" customWidth="1"/>
    <col min="6175" max="6175" width="3" style="1" bestFit="1" customWidth="1"/>
    <col min="6176" max="6181" width="8.6640625" style="1" customWidth="1"/>
    <col min="6182" max="6183" width="5.5546875" style="1" bestFit="1" customWidth="1"/>
    <col min="6184" max="6184" width="3" style="1" bestFit="1" customWidth="1"/>
    <col min="6185" max="6190" width="8.6640625" style="1" customWidth="1"/>
    <col min="6191" max="6192" width="5.5546875" style="1" bestFit="1" customWidth="1"/>
    <col min="6193" max="6193" width="3" style="1" bestFit="1" customWidth="1"/>
    <col min="6194" max="6196" width="5.5546875" style="1" bestFit="1" customWidth="1"/>
    <col min="6197" max="6198" width="5.5546875" style="1" customWidth="1"/>
    <col min="6199" max="6199" width="5.5546875" style="1" bestFit="1" customWidth="1"/>
    <col min="6200" max="6200" width="2.44140625" style="1" customWidth="1"/>
    <col min="6201" max="6201" width="3" style="1" bestFit="1" customWidth="1"/>
    <col min="6202" max="6202" width="5.5546875" style="1" bestFit="1" customWidth="1"/>
    <col min="6203" max="6203" width="5.6640625" style="1" customWidth="1"/>
    <col min="6204" max="6204" width="5.5546875" style="1" bestFit="1" customWidth="1"/>
    <col min="6205" max="6206" width="5.5546875" style="1" customWidth="1"/>
    <col min="6207" max="6207" width="5.5546875" style="1" bestFit="1" customWidth="1"/>
    <col min="6208" max="6208" width="2.44140625" style="1" customWidth="1"/>
    <col min="6209" max="6209" width="3" style="1" bestFit="1" customWidth="1"/>
    <col min="6210" max="6211" width="4.5546875" style="1" bestFit="1" customWidth="1"/>
    <col min="6212" max="6213" width="4.5546875" style="1" customWidth="1"/>
    <col min="6214" max="6215" width="4.5546875" style="1" bestFit="1" customWidth="1"/>
    <col min="6216" max="6216" width="2" style="1" customWidth="1"/>
    <col min="6217" max="6217" width="3" style="1" bestFit="1" customWidth="1"/>
    <col min="6218" max="6220" width="5.5546875" style="1" bestFit="1" customWidth="1"/>
    <col min="6221" max="6222" width="5.5546875" style="1" customWidth="1"/>
    <col min="6223" max="6223" width="5.5546875" style="1" bestFit="1" customWidth="1"/>
    <col min="6224" max="6224" width="2.33203125" style="1" customWidth="1"/>
    <col min="6225" max="6400" width="9.109375" style="1"/>
    <col min="6401" max="6401" width="7.88671875" style="1" customWidth="1"/>
    <col min="6402" max="6402" width="5.5546875" style="1" customWidth="1"/>
    <col min="6403" max="6403" width="6.109375" style="1" customWidth="1"/>
    <col min="6404" max="6404" width="11.109375" style="1" bestFit="1" customWidth="1"/>
    <col min="6405" max="6405" width="10" style="1" customWidth="1"/>
    <col min="6406" max="6406" width="11.109375" style="1" customWidth="1"/>
    <col min="6407" max="6407" width="9.109375" style="1"/>
    <col min="6408" max="6408" width="10" style="1" customWidth="1"/>
    <col min="6409" max="6409" width="11.109375" style="1" bestFit="1" customWidth="1"/>
    <col min="6410" max="6411" width="9.109375" style="1"/>
    <col min="6412" max="6412" width="7.33203125" style="1" customWidth="1"/>
    <col min="6413" max="6413" width="3" style="1" bestFit="1" customWidth="1"/>
    <col min="6414" max="6419" width="8.6640625" style="1" customWidth="1"/>
    <col min="6420" max="6420" width="9" style="1" bestFit="1" customWidth="1"/>
    <col min="6421" max="6421" width="5.5546875" style="1" customWidth="1"/>
    <col min="6422" max="6422" width="3" style="1" bestFit="1" customWidth="1"/>
    <col min="6423" max="6428" width="8.6640625" style="1" customWidth="1"/>
    <col min="6429" max="6429" width="6.5546875" style="1" bestFit="1" customWidth="1"/>
    <col min="6430" max="6430" width="6.33203125" style="1" customWidth="1"/>
    <col min="6431" max="6431" width="3" style="1" bestFit="1" customWidth="1"/>
    <col min="6432" max="6437" width="8.6640625" style="1" customWidth="1"/>
    <col min="6438" max="6439" width="5.5546875" style="1" bestFit="1" customWidth="1"/>
    <col min="6440" max="6440" width="3" style="1" bestFit="1" customWidth="1"/>
    <col min="6441" max="6446" width="8.6640625" style="1" customWidth="1"/>
    <col min="6447" max="6448" width="5.5546875" style="1" bestFit="1" customWidth="1"/>
    <col min="6449" max="6449" width="3" style="1" bestFit="1" customWidth="1"/>
    <col min="6450" max="6452" width="5.5546875" style="1" bestFit="1" customWidth="1"/>
    <col min="6453" max="6454" width="5.5546875" style="1" customWidth="1"/>
    <col min="6455" max="6455" width="5.5546875" style="1" bestFit="1" customWidth="1"/>
    <col min="6456" max="6456" width="2.44140625" style="1" customWidth="1"/>
    <col min="6457" max="6457" width="3" style="1" bestFit="1" customWidth="1"/>
    <col min="6458" max="6458" width="5.5546875" style="1" bestFit="1" customWidth="1"/>
    <col min="6459" max="6459" width="5.6640625" style="1" customWidth="1"/>
    <col min="6460" max="6460" width="5.5546875" style="1" bestFit="1" customWidth="1"/>
    <col min="6461" max="6462" width="5.5546875" style="1" customWidth="1"/>
    <col min="6463" max="6463" width="5.5546875" style="1" bestFit="1" customWidth="1"/>
    <col min="6464" max="6464" width="2.44140625" style="1" customWidth="1"/>
    <col min="6465" max="6465" width="3" style="1" bestFit="1" customWidth="1"/>
    <col min="6466" max="6467" width="4.5546875" style="1" bestFit="1" customWidth="1"/>
    <col min="6468" max="6469" width="4.5546875" style="1" customWidth="1"/>
    <col min="6470" max="6471" width="4.5546875" style="1" bestFit="1" customWidth="1"/>
    <col min="6472" max="6472" width="2" style="1" customWidth="1"/>
    <col min="6473" max="6473" width="3" style="1" bestFit="1" customWidth="1"/>
    <col min="6474" max="6476" width="5.5546875" style="1" bestFit="1" customWidth="1"/>
    <col min="6477" max="6478" width="5.5546875" style="1" customWidth="1"/>
    <col min="6479" max="6479" width="5.5546875" style="1" bestFit="1" customWidth="1"/>
    <col min="6480" max="6480" width="2.33203125" style="1" customWidth="1"/>
    <col min="6481" max="6656" width="9.109375" style="1"/>
    <col min="6657" max="6657" width="7.88671875" style="1" customWidth="1"/>
    <col min="6658" max="6658" width="5.5546875" style="1" customWidth="1"/>
    <col min="6659" max="6659" width="6.109375" style="1" customWidth="1"/>
    <col min="6660" max="6660" width="11.109375" style="1" bestFit="1" customWidth="1"/>
    <col min="6661" max="6661" width="10" style="1" customWidth="1"/>
    <col min="6662" max="6662" width="11.109375" style="1" customWidth="1"/>
    <col min="6663" max="6663" width="9.109375" style="1"/>
    <col min="6664" max="6664" width="10" style="1" customWidth="1"/>
    <col min="6665" max="6665" width="11.109375" style="1" bestFit="1" customWidth="1"/>
    <col min="6666" max="6667" width="9.109375" style="1"/>
    <col min="6668" max="6668" width="7.33203125" style="1" customWidth="1"/>
    <col min="6669" max="6669" width="3" style="1" bestFit="1" customWidth="1"/>
    <col min="6670" max="6675" width="8.6640625" style="1" customWidth="1"/>
    <col min="6676" max="6676" width="9" style="1" bestFit="1" customWidth="1"/>
    <col min="6677" max="6677" width="5.5546875" style="1" customWidth="1"/>
    <col min="6678" max="6678" width="3" style="1" bestFit="1" customWidth="1"/>
    <col min="6679" max="6684" width="8.6640625" style="1" customWidth="1"/>
    <col min="6685" max="6685" width="6.5546875" style="1" bestFit="1" customWidth="1"/>
    <col min="6686" max="6686" width="6.33203125" style="1" customWidth="1"/>
    <col min="6687" max="6687" width="3" style="1" bestFit="1" customWidth="1"/>
    <col min="6688" max="6693" width="8.6640625" style="1" customWidth="1"/>
    <col min="6694" max="6695" width="5.5546875" style="1" bestFit="1" customWidth="1"/>
    <col min="6696" max="6696" width="3" style="1" bestFit="1" customWidth="1"/>
    <col min="6697" max="6702" width="8.6640625" style="1" customWidth="1"/>
    <col min="6703" max="6704" width="5.5546875" style="1" bestFit="1" customWidth="1"/>
    <col min="6705" max="6705" width="3" style="1" bestFit="1" customWidth="1"/>
    <col min="6706" max="6708" width="5.5546875" style="1" bestFit="1" customWidth="1"/>
    <col min="6709" max="6710" width="5.5546875" style="1" customWidth="1"/>
    <col min="6711" max="6711" width="5.5546875" style="1" bestFit="1" customWidth="1"/>
    <col min="6712" max="6712" width="2.44140625" style="1" customWidth="1"/>
    <col min="6713" max="6713" width="3" style="1" bestFit="1" customWidth="1"/>
    <col min="6714" max="6714" width="5.5546875" style="1" bestFit="1" customWidth="1"/>
    <col min="6715" max="6715" width="5.6640625" style="1" customWidth="1"/>
    <col min="6716" max="6716" width="5.5546875" style="1" bestFit="1" customWidth="1"/>
    <col min="6717" max="6718" width="5.5546875" style="1" customWidth="1"/>
    <col min="6719" max="6719" width="5.5546875" style="1" bestFit="1" customWidth="1"/>
    <col min="6720" max="6720" width="2.44140625" style="1" customWidth="1"/>
    <col min="6721" max="6721" width="3" style="1" bestFit="1" customWidth="1"/>
    <col min="6722" max="6723" width="4.5546875" style="1" bestFit="1" customWidth="1"/>
    <col min="6724" max="6725" width="4.5546875" style="1" customWidth="1"/>
    <col min="6726" max="6727" width="4.5546875" style="1" bestFit="1" customWidth="1"/>
    <col min="6728" max="6728" width="2" style="1" customWidth="1"/>
    <col min="6729" max="6729" width="3" style="1" bestFit="1" customWidth="1"/>
    <col min="6730" max="6732" width="5.5546875" style="1" bestFit="1" customWidth="1"/>
    <col min="6733" max="6734" width="5.5546875" style="1" customWidth="1"/>
    <col min="6735" max="6735" width="5.5546875" style="1" bestFit="1" customWidth="1"/>
    <col min="6736" max="6736" width="2.33203125" style="1" customWidth="1"/>
    <col min="6737" max="6912" width="9.109375" style="1"/>
    <col min="6913" max="6913" width="7.88671875" style="1" customWidth="1"/>
    <col min="6914" max="6914" width="5.5546875" style="1" customWidth="1"/>
    <col min="6915" max="6915" width="6.109375" style="1" customWidth="1"/>
    <col min="6916" max="6916" width="11.109375" style="1" bestFit="1" customWidth="1"/>
    <col min="6917" max="6917" width="10" style="1" customWidth="1"/>
    <col min="6918" max="6918" width="11.109375" style="1" customWidth="1"/>
    <col min="6919" max="6919" width="9.109375" style="1"/>
    <col min="6920" max="6920" width="10" style="1" customWidth="1"/>
    <col min="6921" max="6921" width="11.109375" style="1" bestFit="1" customWidth="1"/>
    <col min="6922" max="6923" width="9.109375" style="1"/>
    <col min="6924" max="6924" width="7.33203125" style="1" customWidth="1"/>
    <col min="6925" max="6925" width="3" style="1" bestFit="1" customWidth="1"/>
    <col min="6926" max="6931" width="8.6640625" style="1" customWidth="1"/>
    <col min="6932" max="6932" width="9" style="1" bestFit="1" customWidth="1"/>
    <col min="6933" max="6933" width="5.5546875" style="1" customWidth="1"/>
    <col min="6934" max="6934" width="3" style="1" bestFit="1" customWidth="1"/>
    <col min="6935" max="6940" width="8.6640625" style="1" customWidth="1"/>
    <col min="6941" max="6941" width="6.5546875" style="1" bestFit="1" customWidth="1"/>
    <col min="6942" max="6942" width="6.33203125" style="1" customWidth="1"/>
    <col min="6943" max="6943" width="3" style="1" bestFit="1" customWidth="1"/>
    <col min="6944" max="6949" width="8.6640625" style="1" customWidth="1"/>
    <col min="6950" max="6951" width="5.5546875" style="1" bestFit="1" customWidth="1"/>
    <col min="6952" max="6952" width="3" style="1" bestFit="1" customWidth="1"/>
    <col min="6953" max="6958" width="8.6640625" style="1" customWidth="1"/>
    <col min="6959" max="6960" width="5.5546875" style="1" bestFit="1" customWidth="1"/>
    <col min="6961" max="6961" width="3" style="1" bestFit="1" customWidth="1"/>
    <col min="6962" max="6964" width="5.5546875" style="1" bestFit="1" customWidth="1"/>
    <col min="6965" max="6966" width="5.5546875" style="1" customWidth="1"/>
    <col min="6967" max="6967" width="5.5546875" style="1" bestFit="1" customWidth="1"/>
    <col min="6968" max="6968" width="2.44140625" style="1" customWidth="1"/>
    <col min="6969" max="6969" width="3" style="1" bestFit="1" customWidth="1"/>
    <col min="6970" max="6970" width="5.5546875" style="1" bestFit="1" customWidth="1"/>
    <col min="6971" max="6971" width="5.6640625" style="1" customWidth="1"/>
    <col min="6972" max="6972" width="5.5546875" style="1" bestFit="1" customWidth="1"/>
    <col min="6973" max="6974" width="5.5546875" style="1" customWidth="1"/>
    <col min="6975" max="6975" width="5.5546875" style="1" bestFit="1" customWidth="1"/>
    <col min="6976" max="6976" width="2.44140625" style="1" customWidth="1"/>
    <col min="6977" max="6977" width="3" style="1" bestFit="1" customWidth="1"/>
    <col min="6978" max="6979" width="4.5546875" style="1" bestFit="1" customWidth="1"/>
    <col min="6980" max="6981" width="4.5546875" style="1" customWidth="1"/>
    <col min="6982" max="6983" width="4.5546875" style="1" bestFit="1" customWidth="1"/>
    <col min="6984" max="6984" width="2" style="1" customWidth="1"/>
    <col min="6985" max="6985" width="3" style="1" bestFit="1" customWidth="1"/>
    <col min="6986" max="6988" width="5.5546875" style="1" bestFit="1" customWidth="1"/>
    <col min="6989" max="6990" width="5.5546875" style="1" customWidth="1"/>
    <col min="6991" max="6991" width="5.5546875" style="1" bestFit="1" customWidth="1"/>
    <col min="6992" max="6992" width="2.33203125" style="1" customWidth="1"/>
    <col min="6993" max="7168" width="9.109375" style="1"/>
    <col min="7169" max="7169" width="7.88671875" style="1" customWidth="1"/>
    <col min="7170" max="7170" width="5.5546875" style="1" customWidth="1"/>
    <col min="7171" max="7171" width="6.109375" style="1" customWidth="1"/>
    <col min="7172" max="7172" width="11.109375" style="1" bestFit="1" customWidth="1"/>
    <col min="7173" max="7173" width="10" style="1" customWidth="1"/>
    <col min="7174" max="7174" width="11.109375" style="1" customWidth="1"/>
    <col min="7175" max="7175" width="9.109375" style="1"/>
    <col min="7176" max="7176" width="10" style="1" customWidth="1"/>
    <col min="7177" max="7177" width="11.109375" style="1" bestFit="1" customWidth="1"/>
    <col min="7178" max="7179" width="9.109375" style="1"/>
    <col min="7180" max="7180" width="7.33203125" style="1" customWidth="1"/>
    <col min="7181" max="7181" width="3" style="1" bestFit="1" customWidth="1"/>
    <col min="7182" max="7187" width="8.6640625" style="1" customWidth="1"/>
    <col min="7188" max="7188" width="9" style="1" bestFit="1" customWidth="1"/>
    <col min="7189" max="7189" width="5.5546875" style="1" customWidth="1"/>
    <col min="7190" max="7190" width="3" style="1" bestFit="1" customWidth="1"/>
    <col min="7191" max="7196" width="8.6640625" style="1" customWidth="1"/>
    <col min="7197" max="7197" width="6.5546875" style="1" bestFit="1" customWidth="1"/>
    <col min="7198" max="7198" width="6.33203125" style="1" customWidth="1"/>
    <col min="7199" max="7199" width="3" style="1" bestFit="1" customWidth="1"/>
    <col min="7200" max="7205" width="8.6640625" style="1" customWidth="1"/>
    <col min="7206" max="7207" width="5.5546875" style="1" bestFit="1" customWidth="1"/>
    <col min="7208" max="7208" width="3" style="1" bestFit="1" customWidth="1"/>
    <col min="7209" max="7214" width="8.6640625" style="1" customWidth="1"/>
    <col min="7215" max="7216" width="5.5546875" style="1" bestFit="1" customWidth="1"/>
    <col min="7217" max="7217" width="3" style="1" bestFit="1" customWidth="1"/>
    <col min="7218" max="7220" width="5.5546875" style="1" bestFit="1" customWidth="1"/>
    <col min="7221" max="7222" width="5.5546875" style="1" customWidth="1"/>
    <col min="7223" max="7223" width="5.5546875" style="1" bestFit="1" customWidth="1"/>
    <col min="7224" max="7224" width="2.44140625" style="1" customWidth="1"/>
    <col min="7225" max="7225" width="3" style="1" bestFit="1" customWidth="1"/>
    <col min="7226" max="7226" width="5.5546875" style="1" bestFit="1" customWidth="1"/>
    <col min="7227" max="7227" width="5.6640625" style="1" customWidth="1"/>
    <col min="7228" max="7228" width="5.5546875" style="1" bestFit="1" customWidth="1"/>
    <col min="7229" max="7230" width="5.5546875" style="1" customWidth="1"/>
    <col min="7231" max="7231" width="5.5546875" style="1" bestFit="1" customWidth="1"/>
    <col min="7232" max="7232" width="2.44140625" style="1" customWidth="1"/>
    <col min="7233" max="7233" width="3" style="1" bestFit="1" customWidth="1"/>
    <col min="7234" max="7235" width="4.5546875" style="1" bestFit="1" customWidth="1"/>
    <col min="7236" max="7237" width="4.5546875" style="1" customWidth="1"/>
    <col min="7238" max="7239" width="4.5546875" style="1" bestFit="1" customWidth="1"/>
    <col min="7240" max="7240" width="2" style="1" customWidth="1"/>
    <col min="7241" max="7241" width="3" style="1" bestFit="1" customWidth="1"/>
    <col min="7242" max="7244" width="5.5546875" style="1" bestFit="1" customWidth="1"/>
    <col min="7245" max="7246" width="5.5546875" style="1" customWidth="1"/>
    <col min="7247" max="7247" width="5.5546875" style="1" bestFit="1" customWidth="1"/>
    <col min="7248" max="7248" width="2.33203125" style="1" customWidth="1"/>
    <col min="7249" max="7424" width="9.109375" style="1"/>
    <col min="7425" max="7425" width="7.88671875" style="1" customWidth="1"/>
    <col min="7426" max="7426" width="5.5546875" style="1" customWidth="1"/>
    <col min="7427" max="7427" width="6.109375" style="1" customWidth="1"/>
    <col min="7428" max="7428" width="11.109375" style="1" bestFit="1" customWidth="1"/>
    <col min="7429" max="7429" width="10" style="1" customWidth="1"/>
    <col min="7430" max="7430" width="11.109375" style="1" customWidth="1"/>
    <col min="7431" max="7431" width="9.109375" style="1"/>
    <col min="7432" max="7432" width="10" style="1" customWidth="1"/>
    <col min="7433" max="7433" width="11.109375" style="1" bestFit="1" customWidth="1"/>
    <col min="7434" max="7435" width="9.109375" style="1"/>
    <col min="7436" max="7436" width="7.33203125" style="1" customWidth="1"/>
    <col min="7437" max="7437" width="3" style="1" bestFit="1" customWidth="1"/>
    <col min="7438" max="7443" width="8.6640625" style="1" customWidth="1"/>
    <col min="7444" max="7444" width="9" style="1" bestFit="1" customWidth="1"/>
    <col min="7445" max="7445" width="5.5546875" style="1" customWidth="1"/>
    <col min="7446" max="7446" width="3" style="1" bestFit="1" customWidth="1"/>
    <col min="7447" max="7452" width="8.6640625" style="1" customWidth="1"/>
    <col min="7453" max="7453" width="6.5546875" style="1" bestFit="1" customWidth="1"/>
    <col min="7454" max="7454" width="6.33203125" style="1" customWidth="1"/>
    <col min="7455" max="7455" width="3" style="1" bestFit="1" customWidth="1"/>
    <col min="7456" max="7461" width="8.6640625" style="1" customWidth="1"/>
    <col min="7462" max="7463" width="5.5546875" style="1" bestFit="1" customWidth="1"/>
    <col min="7464" max="7464" width="3" style="1" bestFit="1" customWidth="1"/>
    <col min="7465" max="7470" width="8.6640625" style="1" customWidth="1"/>
    <col min="7471" max="7472" width="5.5546875" style="1" bestFit="1" customWidth="1"/>
    <col min="7473" max="7473" width="3" style="1" bestFit="1" customWidth="1"/>
    <col min="7474" max="7476" width="5.5546875" style="1" bestFit="1" customWidth="1"/>
    <col min="7477" max="7478" width="5.5546875" style="1" customWidth="1"/>
    <col min="7479" max="7479" width="5.5546875" style="1" bestFit="1" customWidth="1"/>
    <col min="7480" max="7480" width="2.44140625" style="1" customWidth="1"/>
    <col min="7481" max="7481" width="3" style="1" bestFit="1" customWidth="1"/>
    <col min="7482" max="7482" width="5.5546875" style="1" bestFit="1" customWidth="1"/>
    <col min="7483" max="7483" width="5.6640625" style="1" customWidth="1"/>
    <col min="7484" max="7484" width="5.5546875" style="1" bestFit="1" customWidth="1"/>
    <col min="7485" max="7486" width="5.5546875" style="1" customWidth="1"/>
    <col min="7487" max="7487" width="5.5546875" style="1" bestFit="1" customWidth="1"/>
    <col min="7488" max="7488" width="2.44140625" style="1" customWidth="1"/>
    <col min="7489" max="7489" width="3" style="1" bestFit="1" customWidth="1"/>
    <col min="7490" max="7491" width="4.5546875" style="1" bestFit="1" customWidth="1"/>
    <col min="7492" max="7493" width="4.5546875" style="1" customWidth="1"/>
    <col min="7494" max="7495" width="4.5546875" style="1" bestFit="1" customWidth="1"/>
    <col min="7496" max="7496" width="2" style="1" customWidth="1"/>
    <col min="7497" max="7497" width="3" style="1" bestFit="1" customWidth="1"/>
    <col min="7498" max="7500" width="5.5546875" style="1" bestFit="1" customWidth="1"/>
    <col min="7501" max="7502" width="5.5546875" style="1" customWidth="1"/>
    <col min="7503" max="7503" width="5.5546875" style="1" bestFit="1" customWidth="1"/>
    <col min="7504" max="7504" width="2.33203125" style="1" customWidth="1"/>
    <col min="7505" max="7680" width="9.109375" style="1"/>
    <col min="7681" max="7681" width="7.88671875" style="1" customWidth="1"/>
    <col min="7682" max="7682" width="5.5546875" style="1" customWidth="1"/>
    <col min="7683" max="7683" width="6.109375" style="1" customWidth="1"/>
    <col min="7684" max="7684" width="11.109375" style="1" bestFit="1" customWidth="1"/>
    <col min="7685" max="7685" width="10" style="1" customWidth="1"/>
    <col min="7686" max="7686" width="11.109375" style="1" customWidth="1"/>
    <col min="7687" max="7687" width="9.109375" style="1"/>
    <col min="7688" max="7688" width="10" style="1" customWidth="1"/>
    <col min="7689" max="7689" width="11.109375" style="1" bestFit="1" customWidth="1"/>
    <col min="7690" max="7691" width="9.109375" style="1"/>
    <col min="7692" max="7692" width="7.33203125" style="1" customWidth="1"/>
    <col min="7693" max="7693" width="3" style="1" bestFit="1" customWidth="1"/>
    <col min="7694" max="7699" width="8.6640625" style="1" customWidth="1"/>
    <col min="7700" max="7700" width="9" style="1" bestFit="1" customWidth="1"/>
    <col min="7701" max="7701" width="5.5546875" style="1" customWidth="1"/>
    <col min="7702" max="7702" width="3" style="1" bestFit="1" customWidth="1"/>
    <col min="7703" max="7708" width="8.6640625" style="1" customWidth="1"/>
    <col min="7709" max="7709" width="6.5546875" style="1" bestFit="1" customWidth="1"/>
    <col min="7710" max="7710" width="6.33203125" style="1" customWidth="1"/>
    <col min="7711" max="7711" width="3" style="1" bestFit="1" customWidth="1"/>
    <col min="7712" max="7717" width="8.6640625" style="1" customWidth="1"/>
    <col min="7718" max="7719" width="5.5546875" style="1" bestFit="1" customWidth="1"/>
    <col min="7720" max="7720" width="3" style="1" bestFit="1" customWidth="1"/>
    <col min="7721" max="7726" width="8.6640625" style="1" customWidth="1"/>
    <col min="7727" max="7728" width="5.5546875" style="1" bestFit="1" customWidth="1"/>
    <col min="7729" max="7729" width="3" style="1" bestFit="1" customWidth="1"/>
    <col min="7730" max="7732" width="5.5546875" style="1" bestFit="1" customWidth="1"/>
    <col min="7733" max="7734" width="5.5546875" style="1" customWidth="1"/>
    <col min="7735" max="7735" width="5.5546875" style="1" bestFit="1" customWidth="1"/>
    <col min="7736" max="7736" width="2.44140625" style="1" customWidth="1"/>
    <col min="7737" max="7737" width="3" style="1" bestFit="1" customWidth="1"/>
    <col min="7738" max="7738" width="5.5546875" style="1" bestFit="1" customWidth="1"/>
    <col min="7739" max="7739" width="5.6640625" style="1" customWidth="1"/>
    <col min="7740" max="7740" width="5.5546875" style="1" bestFit="1" customWidth="1"/>
    <col min="7741" max="7742" width="5.5546875" style="1" customWidth="1"/>
    <col min="7743" max="7743" width="5.5546875" style="1" bestFit="1" customWidth="1"/>
    <col min="7744" max="7744" width="2.44140625" style="1" customWidth="1"/>
    <col min="7745" max="7745" width="3" style="1" bestFit="1" customWidth="1"/>
    <col min="7746" max="7747" width="4.5546875" style="1" bestFit="1" customWidth="1"/>
    <col min="7748" max="7749" width="4.5546875" style="1" customWidth="1"/>
    <col min="7750" max="7751" width="4.5546875" style="1" bestFit="1" customWidth="1"/>
    <col min="7752" max="7752" width="2" style="1" customWidth="1"/>
    <col min="7753" max="7753" width="3" style="1" bestFit="1" customWidth="1"/>
    <col min="7754" max="7756" width="5.5546875" style="1" bestFit="1" customWidth="1"/>
    <col min="7757" max="7758" width="5.5546875" style="1" customWidth="1"/>
    <col min="7759" max="7759" width="5.5546875" style="1" bestFit="1" customWidth="1"/>
    <col min="7760" max="7760" width="2.33203125" style="1" customWidth="1"/>
    <col min="7761" max="7936" width="9.109375" style="1"/>
    <col min="7937" max="7937" width="7.88671875" style="1" customWidth="1"/>
    <col min="7938" max="7938" width="5.5546875" style="1" customWidth="1"/>
    <col min="7939" max="7939" width="6.109375" style="1" customWidth="1"/>
    <col min="7940" max="7940" width="11.109375" style="1" bestFit="1" customWidth="1"/>
    <col min="7941" max="7941" width="10" style="1" customWidth="1"/>
    <col min="7942" max="7942" width="11.109375" style="1" customWidth="1"/>
    <col min="7943" max="7943" width="9.109375" style="1"/>
    <col min="7944" max="7944" width="10" style="1" customWidth="1"/>
    <col min="7945" max="7945" width="11.109375" style="1" bestFit="1" customWidth="1"/>
    <col min="7946" max="7947" width="9.109375" style="1"/>
    <col min="7948" max="7948" width="7.33203125" style="1" customWidth="1"/>
    <col min="7949" max="7949" width="3" style="1" bestFit="1" customWidth="1"/>
    <col min="7950" max="7955" width="8.6640625" style="1" customWidth="1"/>
    <col min="7956" max="7956" width="9" style="1" bestFit="1" customWidth="1"/>
    <col min="7957" max="7957" width="5.5546875" style="1" customWidth="1"/>
    <col min="7958" max="7958" width="3" style="1" bestFit="1" customWidth="1"/>
    <col min="7959" max="7964" width="8.6640625" style="1" customWidth="1"/>
    <col min="7965" max="7965" width="6.5546875" style="1" bestFit="1" customWidth="1"/>
    <col min="7966" max="7966" width="6.33203125" style="1" customWidth="1"/>
    <col min="7967" max="7967" width="3" style="1" bestFit="1" customWidth="1"/>
    <col min="7968" max="7973" width="8.6640625" style="1" customWidth="1"/>
    <col min="7974" max="7975" width="5.5546875" style="1" bestFit="1" customWidth="1"/>
    <col min="7976" max="7976" width="3" style="1" bestFit="1" customWidth="1"/>
    <col min="7977" max="7982" width="8.6640625" style="1" customWidth="1"/>
    <col min="7983" max="7984" width="5.5546875" style="1" bestFit="1" customWidth="1"/>
    <col min="7985" max="7985" width="3" style="1" bestFit="1" customWidth="1"/>
    <col min="7986" max="7988" width="5.5546875" style="1" bestFit="1" customWidth="1"/>
    <col min="7989" max="7990" width="5.5546875" style="1" customWidth="1"/>
    <col min="7991" max="7991" width="5.5546875" style="1" bestFit="1" customWidth="1"/>
    <col min="7992" max="7992" width="2.44140625" style="1" customWidth="1"/>
    <col min="7993" max="7993" width="3" style="1" bestFit="1" customWidth="1"/>
    <col min="7994" max="7994" width="5.5546875" style="1" bestFit="1" customWidth="1"/>
    <col min="7995" max="7995" width="5.6640625" style="1" customWidth="1"/>
    <col min="7996" max="7996" width="5.5546875" style="1" bestFit="1" customWidth="1"/>
    <col min="7997" max="7998" width="5.5546875" style="1" customWidth="1"/>
    <col min="7999" max="7999" width="5.5546875" style="1" bestFit="1" customWidth="1"/>
    <col min="8000" max="8000" width="2.44140625" style="1" customWidth="1"/>
    <col min="8001" max="8001" width="3" style="1" bestFit="1" customWidth="1"/>
    <col min="8002" max="8003" width="4.5546875" style="1" bestFit="1" customWidth="1"/>
    <col min="8004" max="8005" width="4.5546875" style="1" customWidth="1"/>
    <col min="8006" max="8007" width="4.5546875" style="1" bestFit="1" customWidth="1"/>
    <col min="8008" max="8008" width="2" style="1" customWidth="1"/>
    <col min="8009" max="8009" width="3" style="1" bestFit="1" customWidth="1"/>
    <col min="8010" max="8012" width="5.5546875" style="1" bestFit="1" customWidth="1"/>
    <col min="8013" max="8014" width="5.5546875" style="1" customWidth="1"/>
    <col min="8015" max="8015" width="5.5546875" style="1" bestFit="1" customWidth="1"/>
    <col min="8016" max="8016" width="2.33203125" style="1" customWidth="1"/>
    <col min="8017" max="8192" width="9.109375" style="1"/>
    <col min="8193" max="8193" width="7.88671875" style="1" customWidth="1"/>
    <col min="8194" max="8194" width="5.5546875" style="1" customWidth="1"/>
    <col min="8195" max="8195" width="6.109375" style="1" customWidth="1"/>
    <col min="8196" max="8196" width="11.109375" style="1" bestFit="1" customWidth="1"/>
    <col min="8197" max="8197" width="10" style="1" customWidth="1"/>
    <col min="8198" max="8198" width="11.109375" style="1" customWidth="1"/>
    <col min="8199" max="8199" width="9.109375" style="1"/>
    <col min="8200" max="8200" width="10" style="1" customWidth="1"/>
    <col min="8201" max="8201" width="11.109375" style="1" bestFit="1" customWidth="1"/>
    <col min="8202" max="8203" width="9.109375" style="1"/>
    <col min="8204" max="8204" width="7.33203125" style="1" customWidth="1"/>
    <col min="8205" max="8205" width="3" style="1" bestFit="1" customWidth="1"/>
    <col min="8206" max="8211" width="8.6640625" style="1" customWidth="1"/>
    <col min="8212" max="8212" width="9" style="1" bestFit="1" customWidth="1"/>
    <col min="8213" max="8213" width="5.5546875" style="1" customWidth="1"/>
    <col min="8214" max="8214" width="3" style="1" bestFit="1" customWidth="1"/>
    <col min="8215" max="8220" width="8.6640625" style="1" customWidth="1"/>
    <col min="8221" max="8221" width="6.5546875" style="1" bestFit="1" customWidth="1"/>
    <col min="8222" max="8222" width="6.33203125" style="1" customWidth="1"/>
    <col min="8223" max="8223" width="3" style="1" bestFit="1" customWidth="1"/>
    <col min="8224" max="8229" width="8.6640625" style="1" customWidth="1"/>
    <col min="8230" max="8231" width="5.5546875" style="1" bestFit="1" customWidth="1"/>
    <col min="8232" max="8232" width="3" style="1" bestFit="1" customWidth="1"/>
    <col min="8233" max="8238" width="8.6640625" style="1" customWidth="1"/>
    <col min="8239" max="8240" width="5.5546875" style="1" bestFit="1" customWidth="1"/>
    <col min="8241" max="8241" width="3" style="1" bestFit="1" customWidth="1"/>
    <col min="8242" max="8244" width="5.5546875" style="1" bestFit="1" customWidth="1"/>
    <col min="8245" max="8246" width="5.5546875" style="1" customWidth="1"/>
    <col min="8247" max="8247" width="5.5546875" style="1" bestFit="1" customWidth="1"/>
    <col min="8248" max="8248" width="2.44140625" style="1" customWidth="1"/>
    <col min="8249" max="8249" width="3" style="1" bestFit="1" customWidth="1"/>
    <col min="8250" max="8250" width="5.5546875" style="1" bestFit="1" customWidth="1"/>
    <col min="8251" max="8251" width="5.6640625" style="1" customWidth="1"/>
    <col min="8252" max="8252" width="5.5546875" style="1" bestFit="1" customWidth="1"/>
    <col min="8253" max="8254" width="5.5546875" style="1" customWidth="1"/>
    <col min="8255" max="8255" width="5.5546875" style="1" bestFit="1" customWidth="1"/>
    <col min="8256" max="8256" width="2.44140625" style="1" customWidth="1"/>
    <col min="8257" max="8257" width="3" style="1" bestFit="1" customWidth="1"/>
    <col min="8258" max="8259" width="4.5546875" style="1" bestFit="1" customWidth="1"/>
    <col min="8260" max="8261" width="4.5546875" style="1" customWidth="1"/>
    <col min="8262" max="8263" width="4.5546875" style="1" bestFit="1" customWidth="1"/>
    <col min="8264" max="8264" width="2" style="1" customWidth="1"/>
    <col min="8265" max="8265" width="3" style="1" bestFit="1" customWidth="1"/>
    <col min="8266" max="8268" width="5.5546875" style="1" bestFit="1" customWidth="1"/>
    <col min="8269" max="8270" width="5.5546875" style="1" customWidth="1"/>
    <col min="8271" max="8271" width="5.5546875" style="1" bestFit="1" customWidth="1"/>
    <col min="8272" max="8272" width="2.33203125" style="1" customWidth="1"/>
    <col min="8273" max="8448" width="9.109375" style="1"/>
    <col min="8449" max="8449" width="7.88671875" style="1" customWidth="1"/>
    <col min="8450" max="8450" width="5.5546875" style="1" customWidth="1"/>
    <col min="8451" max="8451" width="6.109375" style="1" customWidth="1"/>
    <col min="8452" max="8452" width="11.109375" style="1" bestFit="1" customWidth="1"/>
    <col min="8453" max="8453" width="10" style="1" customWidth="1"/>
    <col min="8454" max="8454" width="11.109375" style="1" customWidth="1"/>
    <col min="8455" max="8455" width="9.109375" style="1"/>
    <col min="8456" max="8456" width="10" style="1" customWidth="1"/>
    <col min="8457" max="8457" width="11.109375" style="1" bestFit="1" customWidth="1"/>
    <col min="8458" max="8459" width="9.109375" style="1"/>
    <col min="8460" max="8460" width="7.33203125" style="1" customWidth="1"/>
    <col min="8461" max="8461" width="3" style="1" bestFit="1" customWidth="1"/>
    <col min="8462" max="8467" width="8.6640625" style="1" customWidth="1"/>
    <col min="8468" max="8468" width="9" style="1" bestFit="1" customWidth="1"/>
    <col min="8469" max="8469" width="5.5546875" style="1" customWidth="1"/>
    <col min="8470" max="8470" width="3" style="1" bestFit="1" customWidth="1"/>
    <col min="8471" max="8476" width="8.6640625" style="1" customWidth="1"/>
    <col min="8477" max="8477" width="6.5546875" style="1" bestFit="1" customWidth="1"/>
    <col min="8478" max="8478" width="6.33203125" style="1" customWidth="1"/>
    <col min="8479" max="8479" width="3" style="1" bestFit="1" customWidth="1"/>
    <col min="8480" max="8485" width="8.6640625" style="1" customWidth="1"/>
    <col min="8486" max="8487" width="5.5546875" style="1" bestFit="1" customWidth="1"/>
    <col min="8488" max="8488" width="3" style="1" bestFit="1" customWidth="1"/>
    <col min="8489" max="8494" width="8.6640625" style="1" customWidth="1"/>
    <col min="8495" max="8496" width="5.5546875" style="1" bestFit="1" customWidth="1"/>
    <col min="8497" max="8497" width="3" style="1" bestFit="1" customWidth="1"/>
    <col min="8498" max="8500" width="5.5546875" style="1" bestFit="1" customWidth="1"/>
    <col min="8501" max="8502" width="5.5546875" style="1" customWidth="1"/>
    <col min="8503" max="8503" width="5.5546875" style="1" bestFit="1" customWidth="1"/>
    <col min="8504" max="8504" width="2.44140625" style="1" customWidth="1"/>
    <col min="8505" max="8505" width="3" style="1" bestFit="1" customWidth="1"/>
    <col min="8506" max="8506" width="5.5546875" style="1" bestFit="1" customWidth="1"/>
    <col min="8507" max="8507" width="5.6640625" style="1" customWidth="1"/>
    <col min="8508" max="8508" width="5.5546875" style="1" bestFit="1" customWidth="1"/>
    <col min="8509" max="8510" width="5.5546875" style="1" customWidth="1"/>
    <col min="8511" max="8511" width="5.5546875" style="1" bestFit="1" customWidth="1"/>
    <col min="8512" max="8512" width="2.44140625" style="1" customWidth="1"/>
    <col min="8513" max="8513" width="3" style="1" bestFit="1" customWidth="1"/>
    <col min="8514" max="8515" width="4.5546875" style="1" bestFit="1" customWidth="1"/>
    <col min="8516" max="8517" width="4.5546875" style="1" customWidth="1"/>
    <col min="8518" max="8519" width="4.5546875" style="1" bestFit="1" customWidth="1"/>
    <col min="8520" max="8520" width="2" style="1" customWidth="1"/>
    <col min="8521" max="8521" width="3" style="1" bestFit="1" customWidth="1"/>
    <col min="8522" max="8524" width="5.5546875" style="1" bestFit="1" customWidth="1"/>
    <col min="8525" max="8526" width="5.5546875" style="1" customWidth="1"/>
    <col min="8527" max="8527" width="5.5546875" style="1" bestFit="1" customWidth="1"/>
    <col min="8528" max="8528" width="2.33203125" style="1" customWidth="1"/>
    <col min="8529" max="8704" width="9.109375" style="1"/>
    <col min="8705" max="8705" width="7.88671875" style="1" customWidth="1"/>
    <col min="8706" max="8706" width="5.5546875" style="1" customWidth="1"/>
    <col min="8707" max="8707" width="6.109375" style="1" customWidth="1"/>
    <col min="8708" max="8708" width="11.109375" style="1" bestFit="1" customWidth="1"/>
    <col min="8709" max="8709" width="10" style="1" customWidth="1"/>
    <col min="8710" max="8710" width="11.109375" style="1" customWidth="1"/>
    <col min="8711" max="8711" width="9.109375" style="1"/>
    <col min="8712" max="8712" width="10" style="1" customWidth="1"/>
    <col min="8713" max="8713" width="11.109375" style="1" bestFit="1" customWidth="1"/>
    <col min="8714" max="8715" width="9.109375" style="1"/>
    <col min="8716" max="8716" width="7.33203125" style="1" customWidth="1"/>
    <col min="8717" max="8717" width="3" style="1" bestFit="1" customWidth="1"/>
    <col min="8718" max="8723" width="8.6640625" style="1" customWidth="1"/>
    <col min="8724" max="8724" width="9" style="1" bestFit="1" customWidth="1"/>
    <col min="8725" max="8725" width="5.5546875" style="1" customWidth="1"/>
    <col min="8726" max="8726" width="3" style="1" bestFit="1" customWidth="1"/>
    <col min="8727" max="8732" width="8.6640625" style="1" customWidth="1"/>
    <col min="8733" max="8733" width="6.5546875" style="1" bestFit="1" customWidth="1"/>
    <col min="8734" max="8734" width="6.33203125" style="1" customWidth="1"/>
    <col min="8735" max="8735" width="3" style="1" bestFit="1" customWidth="1"/>
    <col min="8736" max="8741" width="8.6640625" style="1" customWidth="1"/>
    <col min="8742" max="8743" width="5.5546875" style="1" bestFit="1" customWidth="1"/>
    <col min="8744" max="8744" width="3" style="1" bestFit="1" customWidth="1"/>
    <col min="8745" max="8750" width="8.6640625" style="1" customWidth="1"/>
    <col min="8751" max="8752" width="5.5546875" style="1" bestFit="1" customWidth="1"/>
    <col min="8753" max="8753" width="3" style="1" bestFit="1" customWidth="1"/>
    <col min="8754" max="8756" width="5.5546875" style="1" bestFit="1" customWidth="1"/>
    <col min="8757" max="8758" width="5.5546875" style="1" customWidth="1"/>
    <col min="8759" max="8759" width="5.5546875" style="1" bestFit="1" customWidth="1"/>
    <col min="8760" max="8760" width="2.44140625" style="1" customWidth="1"/>
    <col min="8761" max="8761" width="3" style="1" bestFit="1" customWidth="1"/>
    <col min="8762" max="8762" width="5.5546875" style="1" bestFit="1" customWidth="1"/>
    <col min="8763" max="8763" width="5.6640625" style="1" customWidth="1"/>
    <col min="8764" max="8764" width="5.5546875" style="1" bestFit="1" customWidth="1"/>
    <col min="8765" max="8766" width="5.5546875" style="1" customWidth="1"/>
    <col min="8767" max="8767" width="5.5546875" style="1" bestFit="1" customWidth="1"/>
    <col min="8768" max="8768" width="2.44140625" style="1" customWidth="1"/>
    <col min="8769" max="8769" width="3" style="1" bestFit="1" customWidth="1"/>
    <col min="8770" max="8771" width="4.5546875" style="1" bestFit="1" customWidth="1"/>
    <col min="8772" max="8773" width="4.5546875" style="1" customWidth="1"/>
    <col min="8774" max="8775" width="4.5546875" style="1" bestFit="1" customWidth="1"/>
    <col min="8776" max="8776" width="2" style="1" customWidth="1"/>
    <col min="8777" max="8777" width="3" style="1" bestFit="1" customWidth="1"/>
    <col min="8778" max="8780" width="5.5546875" style="1" bestFit="1" customWidth="1"/>
    <col min="8781" max="8782" width="5.5546875" style="1" customWidth="1"/>
    <col min="8783" max="8783" width="5.5546875" style="1" bestFit="1" customWidth="1"/>
    <col min="8784" max="8784" width="2.33203125" style="1" customWidth="1"/>
    <col min="8785" max="8960" width="9.109375" style="1"/>
    <col min="8961" max="8961" width="7.88671875" style="1" customWidth="1"/>
    <col min="8962" max="8962" width="5.5546875" style="1" customWidth="1"/>
    <col min="8963" max="8963" width="6.109375" style="1" customWidth="1"/>
    <col min="8964" max="8964" width="11.109375" style="1" bestFit="1" customWidth="1"/>
    <col min="8965" max="8965" width="10" style="1" customWidth="1"/>
    <col min="8966" max="8966" width="11.109375" style="1" customWidth="1"/>
    <col min="8967" max="8967" width="9.109375" style="1"/>
    <col min="8968" max="8968" width="10" style="1" customWidth="1"/>
    <col min="8969" max="8969" width="11.109375" style="1" bestFit="1" customWidth="1"/>
    <col min="8970" max="8971" width="9.109375" style="1"/>
    <col min="8972" max="8972" width="7.33203125" style="1" customWidth="1"/>
    <col min="8973" max="8973" width="3" style="1" bestFit="1" customWidth="1"/>
    <col min="8974" max="8979" width="8.6640625" style="1" customWidth="1"/>
    <col min="8980" max="8980" width="9" style="1" bestFit="1" customWidth="1"/>
    <col min="8981" max="8981" width="5.5546875" style="1" customWidth="1"/>
    <col min="8982" max="8982" width="3" style="1" bestFit="1" customWidth="1"/>
    <col min="8983" max="8988" width="8.6640625" style="1" customWidth="1"/>
    <col min="8989" max="8989" width="6.5546875" style="1" bestFit="1" customWidth="1"/>
    <col min="8990" max="8990" width="6.33203125" style="1" customWidth="1"/>
    <col min="8991" max="8991" width="3" style="1" bestFit="1" customWidth="1"/>
    <col min="8992" max="8997" width="8.6640625" style="1" customWidth="1"/>
    <col min="8998" max="8999" width="5.5546875" style="1" bestFit="1" customWidth="1"/>
    <col min="9000" max="9000" width="3" style="1" bestFit="1" customWidth="1"/>
    <col min="9001" max="9006" width="8.6640625" style="1" customWidth="1"/>
    <col min="9007" max="9008" width="5.5546875" style="1" bestFit="1" customWidth="1"/>
    <col min="9009" max="9009" width="3" style="1" bestFit="1" customWidth="1"/>
    <col min="9010" max="9012" width="5.5546875" style="1" bestFit="1" customWidth="1"/>
    <col min="9013" max="9014" width="5.5546875" style="1" customWidth="1"/>
    <col min="9015" max="9015" width="5.5546875" style="1" bestFit="1" customWidth="1"/>
    <col min="9016" max="9016" width="2.44140625" style="1" customWidth="1"/>
    <col min="9017" max="9017" width="3" style="1" bestFit="1" customWidth="1"/>
    <col min="9018" max="9018" width="5.5546875" style="1" bestFit="1" customWidth="1"/>
    <col min="9019" max="9019" width="5.6640625" style="1" customWidth="1"/>
    <col min="9020" max="9020" width="5.5546875" style="1" bestFit="1" customWidth="1"/>
    <col min="9021" max="9022" width="5.5546875" style="1" customWidth="1"/>
    <col min="9023" max="9023" width="5.5546875" style="1" bestFit="1" customWidth="1"/>
    <col min="9024" max="9024" width="2.44140625" style="1" customWidth="1"/>
    <col min="9025" max="9025" width="3" style="1" bestFit="1" customWidth="1"/>
    <col min="9026" max="9027" width="4.5546875" style="1" bestFit="1" customWidth="1"/>
    <col min="9028" max="9029" width="4.5546875" style="1" customWidth="1"/>
    <col min="9030" max="9031" width="4.5546875" style="1" bestFit="1" customWidth="1"/>
    <col min="9032" max="9032" width="2" style="1" customWidth="1"/>
    <col min="9033" max="9033" width="3" style="1" bestFit="1" customWidth="1"/>
    <col min="9034" max="9036" width="5.5546875" style="1" bestFit="1" customWidth="1"/>
    <col min="9037" max="9038" width="5.5546875" style="1" customWidth="1"/>
    <col min="9039" max="9039" width="5.5546875" style="1" bestFit="1" customWidth="1"/>
    <col min="9040" max="9040" width="2.33203125" style="1" customWidth="1"/>
    <col min="9041" max="9216" width="9.109375" style="1"/>
    <col min="9217" max="9217" width="7.88671875" style="1" customWidth="1"/>
    <col min="9218" max="9218" width="5.5546875" style="1" customWidth="1"/>
    <col min="9219" max="9219" width="6.109375" style="1" customWidth="1"/>
    <col min="9220" max="9220" width="11.109375" style="1" bestFit="1" customWidth="1"/>
    <col min="9221" max="9221" width="10" style="1" customWidth="1"/>
    <col min="9222" max="9222" width="11.109375" style="1" customWidth="1"/>
    <col min="9223" max="9223" width="9.109375" style="1"/>
    <col min="9224" max="9224" width="10" style="1" customWidth="1"/>
    <col min="9225" max="9225" width="11.109375" style="1" bestFit="1" customWidth="1"/>
    <col min="9226" max="9227" width="9.109375" style="1"/>
    <col min="9228" max="9228" width="7.33203125" style="1" customWidth="1"/>
    <col min="9229" max="9229" width="3" style="1" bestFit="1" customWidth="1"/>
    <col min="9230" max="9235" width="8.6640625" style="1" customWidth="1"/>
    <col min="9236" max="9236" width="9" style="1" bestFit="1" customWidth="1"/>
    <col min="9237" max="9237" width="5.5546875" style="1" customWidth="1"/>
    <col min="9238" max="9238" width="3" style="1" bestFit="1" customWidth="1"/>
    <col min="9239" max="9244" width="8.6640625" style="1" customWidth="1"/>
    <col min="9245" max="9245" width="6.5546875" style="1" bestFit="1" customWidth="1"/>
    <col min="9246" max="9246" width="6.33203125" style="1" customWidth="1"/>
    <col min="9247" max="9247" width="3" style="1" bestFit="1" customWidth="1"/>
    <col min="9248" max="9253" width="8.6640625" style="1" customWidth="1"/>
    <col min="9254" max="9255" width="5.5546875" style="1" bestFit="1" customWidth="1"/>
    <col min="9256" max="9256" width="3" style="1" bestFit="1" customWidth="1"/>
    <col min="9257" max="9262" width="8.6640625" style="1" customWidth="1"/>
    <col min="9263" max="9264" width="5.5546875" style="1" bestFit="1" customWidth="1"/>
    <col min="9265" max="9265" width="3" style="1" bestFit="1" customWidth="1"/>
    <col min="9266" max="9268" width="5.5546875" style="1" bestFit="1" customWidth="1"/>
    <col min="9269" max="9270" width="5.5546875" style="1" customWidth="1"/>
    <col min="9271" max="9271" width="5.5546875" style="1" bestFit="1" customWidth="1"/>
    <col min="9272" max="9272" width="2.44140625" style="1" customWidth="1"/>
    <col min="9273" max="9273" width="3" style="1" bestFit="1" customWidth="1"/>
    <col min="9274" max="9274" width="5.5546875" style="1" bestFit="1" customWidth="1"/>
    <col min="9275" max="9275" width="5.6640625" style="1" customWidth="1"/>
    <col min="9276" max="9276" width="5.5546875" style="1" bestFit="1" customWidth="1"/>
    <col min="9277" max="9278" width="5.5546875" style="1" customWidth="1"/>
    <col min="9279" max="9279" width="5.5546875" style="1" bestFit="1" customWidth="1"/>
    <col min="9280" max="9280" width="2.44140625" style="1" customWidth="1"/>
    <col min="9281" max="9281" width="3" style="1" bestFit="1" customWidth="1"/>
    <col min="9282" max="9283" width="4.5546875" style="1" bestFit="1" customWidth="1"/>
    <col min="9284" max="9285" width="4.5546875" style="1" customWidth="1"/>
    <col min="9286" max="9287" width="4.5546875" style="1" bestFit="1" customWidth="1"/>
    <col min="9288" max="9288" width="2" style="1" customWidth="1"/>
    <col min="9289" max="9289" width="3" style="1" bestFit="1" customWidth="1"/>
    <col min="9290" max="9292" width="5.5546875" style="1" bestFit="1" customWidth="1"/>
    <col min="9293" max="9294" width="5.5546875" style="1" customWidth="1"/>
    <col min="9295" max="9295" width="5.5546875" style="1" bestFit="1" customWidth="1"/>
    <col min="9296" max="9296" width="2.33203125" style="1" customWidth="1"/>
    <col min="9297" max="9472" width="9.109375" style="1"/>
    <col min="9473" max="9473" width="7.88671875" style="1" customWidth="1"/>
    <col min="9474" max="9474" width="5.5546875" style="1" customWidth="1"/>
    <col min="9475" max="9475" width="6.109375" style="1" customWidth="1"/>
    <col min="9476" max="9476" width="11.109375" style="1" bestFit="1" customWidth="1"/>
    <col min="9477" max="9477" width="10" style="1" customWidth="1"/>
    <col min="9478" max="9478" width="11.109375" style="1" customWidth="1"/>
    <col min="9479" max="9479" width="9.109375" style="1"/>
    <col min="9480" max="9480" width="10" style="1" customWidth="1"/>
    <col min="9481" max="9481" width="11.109375" style="1" bestFit="1" customWidth="1"/>
    <col min="9482" max="9483" width="9.109375" style="1"/>
    <col min="9484" max="9484" width="7.33203125" style="1" customWidth="1"/>
    <col min="9485" max="9485" width="3" style="1" bestFit="1" customWidth="1"/>
    <col min="9486" max="9491" width="8.6640625" style="1" customWidth="1"/>
    <col min="9492" max="9492" width="9" style="1" bestFit="1" customWidth="1"/>
    <col min="9493" max="9493" width="5.5546875" style="1" customWidth="1"/>
    <col min="9494" max="9494" width="3" style="1" bestFit="1" customWidth="1"/>
    <col min="9495" max="9500" width="8.6640625" style="1" customWidth="1"/>
    <col min="9501" max="9501" width="6.5546875" style="1" bestFit="1" customWidth="1"/>
    <col min="9502" max="9502" width="6.33203125" style="1" customWidth="1"/>
    <col min="9503" max="9503" width="3" style="1" bestFit="1" customWidth="1"/>
    <col min="9504" max="9509" width="8.6640625" style="1" customWidth="1"/>
    <col min="9510" max="9511" width="5.5546875" style="1" bestFit="1" customWidth="1"/>
    <col min="9512" max="9512" width="3" style="1" bestFit="1" customWidth="1"/>
    <col min="9513" max="9518" width="8.6640625" style="1" customWidth="1"/>
    <col min="9519" max="9520" width="5.5546875" style="1" bestFit="1" customWidth="1"/>
    <col min="9521" max="9521" width="3" style="1" bestFit="1" customWidth="1"/>
    <col min="9522" max="9524" width="5.5546875" style="1" bestFit="1" customWidth="1"/>
    <col min="9525" max="9526" width="5.5546875" style="1" customWidth="1"/>
    <col min="9527" max="9527" width="5.5546875" style="1" bestFit="1" customWidth="1"/>
    <col min="9528" max="9528" width="2.44140625" style="1" customWidth="1"/>
    <col min="9529" max="9529" width="3" style="1" bestFit="1" customWidth="1"/>
    <col min="9530" max="9530" width="5.5546875" style="1" bestFit="1" customWidth="1"/>
    <col min="9531" max="9531" width="5.6640625" style="1" customWidth="1"/>
    <col min="9532" max="9532" width="5.5546875" style="1" bestFit="1" customWidth="1"/>
    <col min="9533" max="9534" width="5.5546875" style="1" customWidth="1"/>
    <col min="9535" max="9535" width="5.5546875" style="1" bestFit="1" customWidth="1"/>
    <col min="9536" max="9536" width="2.44140625" style="1" customWidth="1"/>
    <col min="9537" max="9537" width="3" style="1" bestFit="1" customWidth="1"/>
    <col min="9538" max="9539" width="4.5546875" style="1" bestFit="1" customWidth="1"/>
    <col min="9540" max="9541" width="4.5546875" style="1" customWidth="1"/>
    <col min="9542" max="9543" width="4.5546875" style="1" bestFit="1" customWidth="1"/>
    <col min="9544" max="9544" width="2" style="1" customWidth="1"/>
    <col min="9545" max="9545" width="3" style="1" bestFit="1" customWidth="1"/>
    <col min="9546" max="9548" width="5.5546875" style="1" bestFit="1" customWidth="1"/>
    <col min="9549" max="9550" width="5.5546875" style="1" customWidth="1"/>
    <col min="9551" max="9551" width="5.5546875" style="1" bestFit="1" customWidth="1"/>
    <col min="9552" max="9552" width="2.33203125" style="1" customWidth="1"/>
    <col min="9553" max="9728" width="9.109375" style="1"/>
    <col min="9729" max="9729" width="7.88671875" style="1" customWidth="1"/>
    <col min="9730" max="9730" width="5.5546875" style="1" customWidth="1"/>
    <col min="9731" max="9731" width="6.109375" style="1" customWidth="1"/>
    <col min="9732" max="9732" width="11.109375" style="1" bestFit="1" customWidth="1"/>
    <col min="9733" max="9733" width="10" style="1" customWidth="1"/>
    <col min="9734" max="9734" width="11.109375" style="1" customWidth="1"/>
    <col min="9735" max="9735" width="9.109375" style="1"/>
    <col min="9736" max="9736" width="10" style="1" customWidth="1"/>
    <col min="9737" max="9737" width="11.109375" style="1" bestFit="1" customWidth="1"/>
    <col min="9738" max="9739" width="9.109375" style="1"/>
    <col min="9740" max="9740" width="7.33203125" style="1" customWidth="1"/>
    <col min="9741" max="9741" width="3" style="1" bestFit="1" customWidth="1"/>
    <col min="9742" max="9747" width="8.6640625" style="1" customWidth="1"/>
    <col min="9748" max="9748" width="9" style="1" bestFit="1" customWidth="1"/>
    <col min="9749" max="9749" width="5.5546875" style="1" customWidth="1"/>
    <col min="9750" max="9750" width="3" style="1" bestFit="1" customWidth="1"/>
    <col min="9751" max="9756" width="8.6640625" style="1" customWidth="1"/>
    <col min="9757" max="9757" width="6.5546875" style="1" bestFit="1" customWidth="1"/>
    <col min="9758" max="9758" width="6.33203125" style="1" customWidth="1"/>
    <col min="9759" max="9759" width="3" style="1" bestFit="1" customWidth="1"/>
    <col min="9760" max="9765" width="8.6640625" style="1" customWidth="1"/>
    <col min="9766" max="9767" width="5.5546875" style="1" bestFit="1" customWidth="1"/>
    <col min="9768" max="9768" width="3" style="1" bestFit="1" customWidth="1"/>
    <col min="9769" max="9774" width="8.6640625" style="1" customWidth="1"/>
    <col min="9775" max="9776" width="5.5546875" style="1" bestFit="1" customWidth="1"/>
    <col min="9777" max="9777" width="3" style="1" bestFit="1" customWidth="1"/>
    <col min="9778" max="9780" width="5.5546875" style="1" bestFit="1" customWidth="1"/>
    <col min="9781" max="9782" width="5.5546875" style="1" customWidth="1"/>
    <col min="9783" max="9783" width="5.5546875" style="1" bestFit="1" customWidth="1"/>
    <col min="9784" max="9784" width="2.44140625" style="1" customWidth="1"/>
    <col min="9785" max="9785" width="3" style="1" bestFit="1" customWidth="1"/>
    <col min="9786" max="9786" width="5.5546875" style="1" bestFit="1" customWidth="1"/>
    <col min="9787" max="9787" width="5.6640625" style="1" customWidth="1"/>
    <col min="9788" max="9788" width="5.5546875" style="1" bestFit="1" customWidth="1"/>
    <col min="9789" max="9790" width="5.5546875" style="1" customWidth="1"/>
    <col min="9791" max="9791" width="5.5546875" style="1" bestFit="1" customWidth="1"/>
    <col min="9792" max="9792" width="2.44140625" style="1" customWidth="1"/>
    <col min="9793" max="9793" width="3" style="1" bestFit="1" customWidth="1"/>
    <col min="9794" max="9795" width="4.5546875" style="1" bestFit="1" customWidth="1"/>
    <col min="9796" max="9797" width="4.5546875" style="1" customWidth="1"/>
    <col min="9798" max="9799" width="4.5546875" style="1" bestFit="1" customWidth="1"/>
    <col min="9800" max="9800" width="2" style="1" customWidth="1"/>
    <col min="9801" max="9801" width="3" style="1" bestFit="1" customWidth="1"/>
    <col min="9802" max="9804" width="5.5546875" style="1" bestFit="1" customWidth="1"/>
    <col min="9805" max="9806" width="5.5546875" style="1" customWidth="1"/>
    <col min="9807" max="9807" width="5.5546875" style="1" bestFit="1" customWidth="1"/>
    <col min="9808" max="9808" width="2.33203125" style="1" customWidth="1"/>
    <col min="9809" max="9984" width="9.109375" style="1"/>
    <col min="9985" max="9985" width="7.88671875" style="1" customWidth="1"/>
    <col min="9986" max="9986" width="5.5546875" style="1" customWidth="1"/>
    <col min="9987" max="9987" width="6.109375" style="1" customWidth="1"/>
    <col min="9988" max="9988" width="11.109375" style="1" bestFit="1" customWidth="1"/>
    <col min="9989" max="9989" width="10" style="1" customWidth="1"/>
    <col min="9990" max="9990" width="11.109375" style="1" customWidth="1"/>
    <col min="9991" max="9991" width="9.109375" style="1"/>
    <col min="9992" max="9992" width="10" style="1" customWidth="1"/>
    <col min="9993" max="9993" width="11.109375" style="1" bestFit="1" customWidth="1"/>
    <col min="9994" max="9995" width="9.109375" style="1"/>
    <col min="9996" max="9996" width="7.33203125" style="1" customWidth="1"/>
    <col min="9997" max="9997" width="3" style="1" bestFit="1" customWidth="1"/>
    <col min="9998" max="10003" width="8.6640625" style="1" customWidth="1"/>
    <col min="10004" max="10004" width="9" style="1" bestFit="1" customWidth="1"/>
    <col min="10005" max="10005" width="5.5546875" style="1" customWidth="1"/>
    <col min="10006" max="10006" width="3" style="1" bestFit="1" customWidth="1"/>
    <col min="10007" max="10012" width="8.6640625" style="1" customWidth="1"/>
    <col min="10013" max="10013" width="6.5546875" style="1" bestFit="1" customWidth="1"/>
    <col min="10014" max="10014" width="6.33203125" style="1" customWidth="1"/>
    <col min="10015" max="10015" width="3" style="1" bestFit="1" customWidth="1"/>
    <col min="10016" max="10021" width="8.6640625" style="1" customWidth="1"/>
    <col min="10022" max="10023" width="5.5546875" style="1" bestFit="1" customWidth="1"/>
    <col min="10024" max="10024" width="3" style="1" bestFit="1" customWidth="1"/>
    <col min="10025" max="10030" width="8.6640625" style="1" customWidth="1"/>
    <col min="10031" max="10032" width="5.5546875" style="1" bestFit="1" customWidth="1"/>
    <col min="10033" max="10033" width="3" style="1" bestFit="1" customWidth="1"/>
    <col min="10034" max="10036" width="5.5546875" style="1" bestFit="1" customWidth="1"/>
    <col min="10037" max="10038" width="5.5546875" style="1" customWidth="1"/>
    <col min="10039" max="10039" width="5.5546875" style="1" bestFit="1" customWidth="1"/>
    <col min="10040" max="10040" width="2.44140625" style="1" customWidth="1"/>
    <col min="10041" max="10041" width="3" style="1" bestFit="1" customWidth="1"/>
    <col min="10042" max="10042" width="5.5546875" style="1" bestFit="1" customWidth="1"/>
    <col min="10043" max="10043" width="5.6640625" style="1" customWidth="1"/>
    <col min="10044" max="10044" width="5.5546875" style="1" bestFit="1" customWidth="1"/>
    <col min="10045" max="10046" width="5.5546875" style="1" customWidth="1"/>
    <col min="10047" max="10047" width="5.5546875" style="1" bestFit="1" customWidth="1"/>
    <col min="10048" max="10048" width="2.44140625" style="1" customWidth="1"/>
    <col min="10049" max="10049" width="3" style="1" bestFit="1" customWidth="1"/>
    <col min="10050" max="10051" width="4.5546875" style="1" bestFit="1" customWidth="1"/>
    <col min="10052" max="10053" width="4.5546875" style="1" customWidth="1"/>
    <col min="10054" max="10055" width="4.5546875" style="1" bestFit="1" customWidth="1"/>
    <col min="10056" max="10056" width="2" style="1" customWidth="1"/>
    <col min="10057" max="10057" width="3" style="1" bestFit="1" customWidth="1"/>
    <col min="10058" max="10060" width="5.5546875" style="1" bestFit="1" customWidth="1"/>
    <col min="10061" max="10062" width="5.5546875" style="1" customWidth="1"/>
    <col min="10063" max="10063" width="5.5546875" style="1" bestFit="1" customWidth="1"/>
    <col min="10064" max="10064" width="2.33203125" style="1" customWidth="1"/>
    <col min="10065" max="10240" width="9.109375" style="1"/>
    <col min="10241" max="10241" width="7.88671875" style="1" customWidth="1"/>
    <col min="10242" max="10242" width="5.5546875" style="1" customWidth="1"/>
    <col min="10243" max="10243" width="6.109375" style="1" customWidth="1"/>
    <col min="10244" max="10244" width="11.109375" style="1" bestFit="1" customWidth="1"/>
    <col min="10245" max="10245" width="10" style="1" customWidth="1"/>
    <col min="10246" max="10246" width="11.109375" style="1" customWidth="1"/>
    <col min="10247" max="10247" width="9.109375" style="1"/>
    <col min="10248" max="10248" width="10" style="1" customWidth="1"/>
    <col min="10249" max="10249" width="11.109375" style="1" bestFit="1" customWidth="1"/>
    <col min="10250" max="10251" width="9.109375" style="1"/>
    <col min="10252" max="10252" width="7.33203125" style="1" customWidth="1"/>
    <col min="10253" max="10253" width="3" style="1" bestFit="1" customWidth="1"/>
    <col min="10254" max="10259" width="8.6640625" style="1" customWidth="1"/>
    <col min="10260" max="10260" width="9" style="1" bestFit="1" customWidth="1"/>
    <col min="10261" max="10261" width="5.5546875" style="1" customWidth="1"/>
    <col min="10262" max="10262" width="3" style="1" bestFit="1" customWidth="1"/>
    <col min="10263" max="10268" width="8.6640625" style="1" customWidth="1"/>
    <col min="10269" max="10269" width="6.5546875" style="1" bestFit="1" customWidth="1"/>
    <col min="10270" max="10270" width="6.33203125" style="1" customWidth="1"/>
    <col min="10271" max="10271" width="3" style="1" bestFit="1" customWidth="1"/>
    <col min="10272" max="10277" width="8.6640625" style="1" customWidth="1"/>
    <col min="10278" max="10279" width="5.5546875" style="1" bestFit="1" customWidth="1"/>
    <col min="10280" max="10280" width="3" style="1" bestFit="1" customWidth="1"/>
    <col min="10281" max="10286" width="8.6640625" style="1" customWidth="1"/>
    <col min="10287" max="10288" width="5.5546875" style="1" bestFit="1" customWidth="1"/>
    <col min="10289" max="10289" width="3" style="1" bestFit="1" customWidth="1"/>
    <col min="10290" max="10292" width="5.5546875" style="1" bestFit="1" customWidth="1"/>
    <col min="10293" max="10294" width="5.5546875" style="1" customWidth="1"/>
    <col min="10295" max="10295" width="5.5546875" style="1" bestFit="1" customWidth="1"/>
    <col min="10296" max="10296" width="2.44140625" style="1" customWidth="1"/>
    <col min="10297" max="10297" width="3" style="1" bestFit="1" customWidth="1"/>
    <col min="10298" max="10298" width="5.5546875" style="1" bestFit="1" customWidth="1"/>
    <col min="10299" max="10299" width="5.6640625" style="1" customWidth="1"/>
    <col min="10300" max="10300" width="5.5546875" style="1" bestFit="1" customWidth="1"/>
    <col min="10301" max="10302" width="5.5546875" style="1" customWidth="1"/>
    <col min="10303" max="10303" width="5.5546875" style="1" bestFit="1" customWidth="1"/>
    <col min="10304" max="10304" width="2.44140625" style="1" customWidth="1"/>
    <col min="10305" max="10305" width="3" style="1" bestFit="1" customWidth="1"/>
    <col min="10306" max="10307" width="4.5546875" style="1" bestFit="1" customWidth="1"/>
    <col min="10308" max="10309" width="4.5546875" style="1" customWidth="1"/>
    <col min="10310" max="10311" width="4.5546875" style="1" bestFit="1" customWidth="1"/>
    <col min="10312" max="10312" width="2" style="1" customWidth="1"/>
    <col min="10313" max="10313" width="3" style="1" bestFit="1" customWidth="1"/>
    <col min="10314" max="10316" width="5.5546875" style="1" bestFit="1" customWidth="1"/>
    <col min="10317" max="10318" width="5.5546875" style="1" customWidth="1"/>
    <col min="10319" max="10319" width="5.5546875" style="1" bestFit="1" customWidth="1"/>
    <col min="10320" max="10320" width="2.33203125" style="1" customWidth="1"/>
    <col min="10321" max="10496" width="9.109375" style="1"/>
    <col min="10497" max="10497" width="7.88671875" style="1" customWidth="1"/>
    <col min="10498" max="10498" width="5.5546875" style="1" customWidth="1"/>
    <col min="10499" max="10499" width="6.109375" style="1" customWidth="1"/>
    <col min="10500" max="10500" width="11.109375" style="1" bestFit="1" customWidth="1"/>
    <col min="10501" max="10501" width="10" style="1" customWidth="1"/>
    <col min="10502" max="10502" width="11.109375" style="1" customWidth="1"/>
    <col min="10503" max="10503" width="9.109375" style="1"/>
    <col min="10504" max="10504" width="10" style="1" customWidth="1"/>
    <col min="10505" max="10505" width="11.109375" style="1" bestFit="1" customWidth="1"/>
    <col min="10506" max="10507" width="9.109375" style="1"/>
    <col min="10508" max="10508" width="7.33203125" style="1" customWidth="1"/>
    <col min="10509" max="10509" width="3" style="1" bestFit="1" customWidth="1"/>
    <col min="10510" max="10515" width="8.6640625" style="1" customWidth="1"/>
    <col min="10516" max="10516" width="9" style="1" bestFit="1" customWidth="1"/>
    <col min="10517" max="10517" width="5.5546875" style="1" customWidth="1"/>
    <col min="10518" max="10518" width="3" style="1" bestFit="1" customWidth="1"/>
    <col min="10519" max="10524" width="8.6640625" style="1" customWidth="1"/>
    <col min="10525" max="10525" width="6.5546875" style="1" bestFit="1" customWidth="1"/>
    <col min="10526" max="10526" width="6.33203125" style="1" customWidth="1"/>
    <col min="10527" max="10527" width="3" style="1" bestFit="1" customWidth="1"/>
    <col min="10528" max="10533" width="8.6640625" style="1" customWidth="1"/>
    <col min="10534" max="10535" width="5.5546875" style="1" bestFit="1" customWidth="1"/>
    <col min="10536" max="10536" width="3" style="1" bestFit="1" customWidth="1"/>
    <col min="10537" max="10542" width="8.6640625" style="1" customWidth="1"/>
    <col min="10543" max="10544" width="5.5546875" style="1" bestFit="1" customWidth="1"/>
    <col min="10545" max="10545" width="3" style="1" bestFit="1" customWidth="1"/>
    <col min="10546" max="10548" width="5.5546875" style="1" bestFit="1" customWidth="1"/>
    <col min="10549" max="10550" width="5.5546875" style="1" customWidth="1"/>
    <col min="10551" max="10551" width="5.5546875" style="1" bestFit="1" customWidth="1"/>
    <col min="10552" max="10552" width="2.44140625" style="1" customWidth="1"/>
    <col min="10553" max="10553" width="3" style="1" bestFit="1" customWidth="1"/>
    <col min="10554" max="10554" width="5.5546875" style="1" bestFit="1" customWidth="1"/>
    <col min="10555" max="10555" width="5.6640625" style="1" customWidth="1"/>
    <col min="10556" max="10556" width="5.5546875" style="1" bestFit="1" customWidth="1"/>
    <col min="10557" max="10558" width="5.5546875" style="1" customWidth="1"/>
    <col min="10559" max="10559" width="5.5546875" style="1" bestFit="1" customWidth="1"/>
    <col min="10560" max="10560" width="2.44140625" style="1" customWidth="1"/>
    <col min="10561" max="10561" width="3" style="1" bestFit="1" customWidth="1"/>
    <col min="10562" max="10563" width="4.5546875" style="1" bestFit="1" customWidth="1"/>
    <col min="10564" max="10565" width="4.5546875" style="1" customWidth="1"/>
    <col min="10566" max="10567" width="4.5546875" style="1" bestFit="1" customWidth="1"/>
    <col min="10568" max="10568" width="2" style="1" customWidth="1"/>
    <col min="10569" max="10569" width="3" style="1" bestFit="1" customWidth="1"/>
    <col min="10570" max="10572" width="5.5546875" style="1" bestFit="1" customWidth="1"/>
    <col min="10573" max="10574" width="5.5546875" style="1" customWidth="1"/>
    <col min="10575" max="10575" width="5.5546875" style="1" bestFit="1" customWidth="1"/>
    <col min="10576" max="10576" width="2.33203125" style="1" customWidth="1"/>
    <col min="10577" max="10752" width="9.109375" style="1"/>
    <col min="10753" max="10753" width="7.88671875" style="1" customWidth="1"/>
    <col min="10754" max="10754" width="5.5546875" style="1" customWidth="1"/>
    <col min="10755" max="10755" width="6.109375" style="1" customWidth="1"/>
    <col min="10756" max="10756" width="11.109375" style="1" bestFit="1" customWidth="1"/>
    <col min="10757" max="10757" width="10" style="1" customWidth="1"/>
    <col min="10758" max="10758" width="11.109375" style="1" customWidth="1"/>
    <col min="10759" max="10759" width="9.109375" style="1"/>
    <col min="10760" max="10760" width="10" style="1" customWidth="1"/>
    <col min="10761" max="10761" width="11.109375" style="1" bestFit="1" customWidth="1"/>
    <col min="10762" max="10763" width="9.109375" style="1"/>
    <col min="10764" max="10764" width="7.33203125" style="1" customWidth="1"/>
    <col min="10765" max="10765" width="3" style="1" bestFit="1" customWidth="1"/>
    <col min="10766" max="10771" width="8.6640625" style="1" customWidth="1"/>
    <col min="10772" max="10772" width="9" style="1" bestFit="1" customWidth="1"/>
    <col min="10773" max="10773" width="5.5546875" style="1" customWidth="1"/>
    <col min="10774" max="10774" width="3" style="1" bestFit="1" customWidth="1"/>
    <col min="10775" max="10780" width="8.6640625" style="1" customWidth="1"/>
    <col min="10781" max="10781" width="6.5546875" style="1" bestFit="1" customWidth="1"/>
    <col min="10782" max="10782" width="6.33203125" style="1" customWidth="1"/>
    <col min="10783" max="10783" width="3" style="1" bestFit="1" customWidth="1"/>
    <col min="10784" max="10789" width="8.6640625" style="1" customWidth="1"/>
    <col min="10790" max="10791" width="5.5546875" style="1" bestFit="1" customWidth="1"/>
    <col min="10792" max="10792" width="3" style="1" bestFit="1" customWidth="1"/>
    <col min="10793" max="10798" width="8.6640625" style="1" customWidth="1"/>
    <col min="10799" max="10800" width="5.5546875" style="1" bestFit="1" customWidth="1"/>
    <col min="10801" max="10801" width="3" style="1" bestFit="1" customWidth="1"/>
    <col min="10802" max="10804" width="5.5546875" style="1" bestFit="1" customWidth="1"/>
    <col min="10805" max="10806" width="5.5546875" style="1" customWidth="1"/>
    <col min="10807" max="10807" width="5.5546875" style="1" bestFit="1" customWidth="1"/>
    <col min="10808" max="10808" width="2.44140625" style="1" customWidth="1"/>
    <col min="10809" max="10809" width="3" style="1" bestFit="1" customWidth="1"/>
    <col min="10810" max="10810" width="5.5546875" style="1" bestFit="1" customWidth="1"/>
    <col min="10811" max="10811" width="5.6640625" style="1" customWidth="1"/>
    <col min="10812" max="10812" width="5.5546875" style="1" bestFit="1" customWidth="1"/>
    <col min="10813" max="10814" width="5.5546875" style="1" customWidth="1"/>
    <col min="10815" max="10815" width="5.5546875" style="1" bestFit="1" customWidth="1"/>
    <col min="10816" max="10816" width="2.44140625" style="1" customWidth="1"/>
    <col min="10817" max="10817" width="3" style="1" bestFit="1" customWidth="1"/>
    <col min="10818" max="10819" width="4.5546875" style="1" bestFit="1" customWidth="1"/>
    <col min="10820" max="10821" width="4.5546875" style="1" customWidth="1"/>
    <col min="10822" max="10823" width="4.5546875" style="1" bestFit="1" customWidth="1"/>
    <col min="10824" max="10824" width="2" style="1" customWidth="1"/>
    <col min="10825" max="10825" width="3" style="1" bestFit="1" customWidth="1"/>
    <col min="10826" max="10828" width="5.5546875" style="1" bestFit="1" customWidth="1"/>
    <col min="10829" max="10830" width="5.5546875" style="1" customWidth="1"/>
    <col min="10831" max="10831" width="5.5546875" style="1" bestFit="1" customWidth="1"/>
    <col min="10832" max="10832" width="2.33203125" style="1" customWidth="1"/>
    <col min="10833" max="11008" width="9.109375" style="1"/>
    <col min="11009" max="11009" width="7.88671875" style="1" customWidth="1"/>
    <col min="11010" max="11010" width="5.5546875" style="1" customWidth="1"/>
    <col min="11011" max="11011" width="6.109375" style="1" customWidth="1"/>
    <col min="11012" max="11012" width="11.109375" style="1" bestFit="1" customWidth="1"/>
    <col min="11013" max="11013" width="10" style="1" customWidth="1"/>
    <col min="11014" max="11014" width="11.109375" style="1" customWidth="1"/>
    <col min="11015" max="11015" width="9.109375" style="1"/>
    <col min="11016" max="11016" width="10" style="1" customWidth="1"/>
    <col min="11017" max="11017" width="11.109375" style="1" bestFit="1" customWidth="1"/>
    <col min="11018" max="11019" width="9.109375" style="1"/>
    <col min="11020" max="11020" width="7.33203125" style="1" customWidth="1"/>
    <col min="11021" max="11021" width="3" style="1" bestFit="1" customWidth="1"/>
    <col min="11022" max="11027" width="8.6640625" style="1" customWidth="1"/>
    <col min="11028" max="11028" width="9" style="1" bestFit="1" customWidth="1"/>
    <col min="11029" max="11029" width="5.5546875" style="1" customWidth="1"/>
    <col min="11030" max="11030" width="3" style="1" bestFit="1" customWidth="1"/>
    <col min="11031" max="11036" width="8.6640625" style="1" customWidth="1"/>
    <col min="11037" max="11037" width="6.5546875" style="1" bestFit="1" customWidth="1"/>
    <col min="11038" max="11038" width="6.33203125" style="1" customWidth="1"/>
    <col min="11039" max="11039" width="3" style="1" bestFit="1" customWidth="1"/>
    <col min="11040" max="11045" width="8.6640625" style="1" customWidth="1"/>
    <col min="11046" max="11047" width="5.5546875" style="1" bestFit="1" customWidth="1"/>
    <col min="11048" max="11048" width="3" style="1" bestFit="1" customWidth="1"/>
    <col min="11049" max="11054" width="8.6640625" style="1" customWidth="1"/>
    <col min="11055" max="11056" width="5.5546875" style="1" bestFit="1" customWidth="1"/>
    <col min="11057" max="11057" width="3" style="1" bestFit="1" customWidth="1"/>
    <col min="11058" max="11060" width="5.5546875" style="1" bestFit="1" customWidth="1"/>
    <col min="11061" max="11062" width="5.5546875" style="1" customWidth="1"/>
    <col min="11063" max="11063" width="5.5546875" style="1" bestFit="1" customWidth="1"/>
    <col min="11064" max="11064" width="2.44140625" style="1" customWidth="1"/>
    <col min="11065" max="11065" width="3" style="1" bestFit="1" customWidth="1"/>
    <col min="11066" max="11066" width="5.5546875" style="1" bestFit="1" customWidth="1"/>
    <col min="11067" max="11067" width="5.6640625" style="1" customWidth="1"/>
    <col min="11068" max="11068" width="5.5546875" style="1" bestFit="1" customWidth="1"/>
    <col min="11069" max="11070" width="5.5546875" style="1" customWidth="1"/>
    <col min="11071" max="11071" width="5.5546875" style="1" bestFit="1" customWidth="1"/>
    <col min="11072" max="11072" width="2.44140625" style="1" customWidth="1"/>
    <col min="11073" max="11073" width="3" style="1" bestFit="1" customWidth="1"/>
    <col min="11074" max="11075" width="4.5546875" style="1" bestFit="1" customWidth="1"/>
    <col min="11076" max="11077" width="4.5546875" style="1" customWidth="1"/>
    <col min="11078" max="11079" width="4.5546875" style="1" bestFit="1" customWidth="1"/>
    <col min="11080" max="11080" width="2" style="1" customWidth="1"/>
    <col min="11081" max="11081" width="3" style="1" bestFit="1" customWidth="1"/>
    <col min="11082" max="11084" width="5.5546875" style="1" bestFit="1" customWidth="1"/>
    <col min="11085" max="11086" width="5.5546875" style="1" customWidth="1"/>
    <col min="11087" max="11087" width="5.5546875" style="1" bestFit="1" customWidth="1"/>
    <col min="11088" max="11088" width="2.33203125" style="1" customWidth="1"/>
    <col min="11089" max="11264" width="9.109375" style="1"/>
    <col min="11265" max="11265" width="7.88671875" style="1" customWidth="1"/>
    <col min="11266" max="11266" width="5.5546875" style="1" customWidth="1"/>
    <col min="11267" max="11267" width="6.109375" style="1" customWidth="1"/>
    <col min="11268" max="11268" width="11.109375" style="1" bestFit="1" customWidth="1"/>
    <col min="11269" max="11269" width="10" style="1" customWidth="1"/>
    <col min="11270" max="11270" width="11.109375" style="1" customWidth="1"/>
    <col min="11271" max="11271" width="9.109375" style="1"/>
    <col min="11272" max="11272" width="10" style="1" customWidth="1"/>
    <col min="11273" max="11273" width="11.109375" style="1" bestFit="1" customWidth="1"/>
    <col min="11274" max="11275" width="9.109375" style="1"/>
    <col min="11276" max="11276" width="7.33203125" style="1" customWidth="1"/>
    <col min="11277" max="11277" width="3" style="1" bestFit="1" customWidth="1"/>
    <col min="11278" max="11283" width="8.6640625" style="1" customWidth="1"/>
    <col min="11284" max="11284" width="9" style="1" bestFit="1" customWidth="1"/>
    <col min="11285" max="11285" width="5.5546875" style="1" customWidth="1"/>
    <col min="11286" max="11286" width="3" style="1" bestFit="1" customWidth="1"/>
    <col min="11287" max="11292" width="8.6640625" style="1" customWidth="1"/>
    <col min="11293" max="11293" width="6.5546875" style="1" bestFit="1" customWidth="1"/>
    <col min="11294" max="11294" width="6.33203125" style="1" customWidth="1"/>
    <col min="11295" max="11295" width="3" style="1" bestFit="1" customWidth="1"/>
    <col min="11296" max="11301" width="8.6640625" style="1" customWidth="1"/>
    <col min="11302" max="11303" width="5.5546875" style="1" bestFit="1" customWidth="1"/>
    <col min="11304" max="11304" width="3" style="1" bestFit="1" customWidth="1"/>
    <col min="11305" max="11310" width="8.6640625" style="1" customWidth="1"/>
    <col min="11311" max="11312" width="5.5546875" style="1" bestFit="1" customWidth="1"/>
    <col min="11313" max="11313" width="3" style="1" bestFit="1" customWidth="1"/>
    <col min="11314" max="11316" width="5.5546875" style="1" bestFit="1" customWidth="1"/>
    <col min="11317" max="11318" width="5.5546875" style="1" customWidth="1"/>
    <col min="11319" max="11319" width="5.5546875" style="1" bestFit="1" customWidth="1"/>
    <col min="11320" max="11320" width="2.44140625" style="1" customWidth="1"/>
    <col min="11321" max="11321" width="3" style="1" bestFit="1" customWidth="1"/>
    <col min="11322" max="11322" width="5.5546875" style="1" bestFit="1" customWidth="1"/>
    <col min="11323" max="11323" width="5.6640625" style="1" customWidth="1"/>
    <col min="11324" max="11324" width="5.5546875" style="1" bestFit="1" customWidth="1"/>
    <col min="11325" max="11326" width="5.5546875" style="1" customWidth="1"/>
    <col min="11327" max="11327" width="5.5546875" style="1" bestFit="1" customWidth="1"/>
    <col min="11328" max="11328" width="2.44140625" style="1" customWidth="1"/>
    <col min="11329" max="11329" width="3" style="1" bestFit="1" customWidth="1"/>
    <col min="11330" max="11331" width="4.5546875" style="1" bestFit="1" customWidth="1"/>
    <col min="11332" max="11333" width="4.5546875" style="1" customWidth="1"/>
    <col min="11334" max="11335" width="4.5546875" style="1" bestFit="1" customWidth="1"/>
    <col min="11336" max="11336" width="2" style="1" customWidth="1"/>
    <col min="11337" max="11337" width="3" style="1" bestFit="1" customWidth="1"/>
    <col min="11338" max="11340" width="5.5546875" style="1" bestFit="1" customWidth="1"/>
    <col min="11341" max="11342" width="5.5546875" style="1" customWidth="1"/>
    <col min="11343" max="11343" width="5.5546875" style="1" bestFit="1" customWidth="1"/>
    <col min="11344" max="11344" width="2.33203125" style="1" customWidth="1"/>
    <col min="11345" max="11520" width="9.109375" style="1"/>
    <col min="11521" max="11521" width="7.88671875" style="1" customWidth="1"/>
    <col min="11522" max="11522" width="5.5546875" style="1" customWidth="1"/>
    <col min="11523" max="11523" width="6.109375" style="1" customWidth="1"/>
    <col min="11524" max="11524" width="11.109375" style="1" bestFit="1" customWidth="1"/>
    <col min="11525" max="11525" width="10" style="1" customWidth="1"/>
    <col min="11526" max="11526" width="11.109375" style="1" customWidth="1"/>
    <col min="11527" max="11527" width="9.109375" style="1"/>
    <col min="11528" max="11528" width="10" style="1" customWidth="1"/>
    <col min="11529" max="11529" width="11.109375" style="1" bestFit="1" customWidth="1"/>
    <col min="11530" max="11531" width="9.109375" style="1"/>
    <col min="11532" max="11532" width="7.33203125" style="1" customWidth="1"/>
    <col min="11533" max="11533" width="3" style="1" bestFit="1" customWidth="1"/>
    <col min="11534" max="11539" width="8.6640625" style="1" customWidth="1"/>
    <col min="11540" max="11540" width="9" style="1" bestFit="1" customWidth="1"/>
    <col min="11541" max="11541" width="5.5546875" style="1" customWidth="1"/>
    <col min="11542" max="11542" width="3" style="1" bestFit="1" customWidth="1"/>
    <col min="11543" max="11548" width="8.6640625" style="1" customWidth="1"/>
    <col min="11549" max="11549" width="6.5546875" style="1" bestFit="1" customWidth="1"/>
    <col min="11550" max="11550" width="6.33203125" style="1" customWidth="1"/>
    <col min="11551" max="11551" width="3" style="1" bestFit="1" customWidth="1"/>
    <col min="11552" max="11557" width="8.6640625" style="1" customWidth="1"/>
    <col min="11558" max="11559" width="5.5546875" style="1" bestFit="1" customWidth="1"/>
    <col min="11560" max="11560" width="3" style="1" bestFit="1" customWidth="1"/>
    <col min="11561" max="11566" width="8.6640625" style="1" customWidth="1"/>
    <col min="11567" max="11568" width="5.5546875" style="1" bestFit="1" customWidth="1"/>
    <col min="11569" max="11569" width="3" style="1" bestFit="1" customWidth="1"/>
    <col min="11570" max="11572" width="5.5546875" style="1" bestFit="1" customWidth="1"/>
    <col min="11573" max="11574" width="5.5546875" style="1" customWidth="1"/>
    <col min="11575" max="11575" width="5.5546875" style="1" bestFit="1" customWidth="1"/>
    <col min="11576" max="11576" width="2.44140625" style="1" customWidth="1"/>
    <col min="11577" max="11577" width="3" style="1" bestFit="1" customWidth="1"/>
    <col min="11578" max="11578" width="5.5546875" style="1" bestFit="1" customWidth="1"/>
    <col min="11579" max="11579" width="5.6640625" style="1" customWidth="1"/>
    <col min="11580" max="11580" width="5.5546875" style="1" bestFit="1" customWidth="1"/>
    <col min="11581" max="11582" width="5.5546875" style="1" customWidth="1"/>
    <col min="11583" max="11583" width="5.5546875" style="1" bestFit="1" customWidth="1"/>
    <col min="11584" max="11584" width="2.44140625" style="1" customWidth="1"/>
    <col min="11585" max="11585" width="3" style="1" bestFit="1" customWidth="1"/>
    <col min="11586" max="11587" width="4.5546875" style="1" bestFit="1" customWidth="1"/>
    <col min="11588" max="11589" width="4.5546875" style="1" customWidth="1"/>
    <col min="11590" max="11591" width="4.5546875" style="1" bestFit="1" customWidth="1"/>
    <col min="11592" max="11592" width="2" style="1" customWidth="1"/>
    <col min="11593" max="11593" width="3" style="1" bestFit="1" customWidth="1"/>
    <col min="11594" max="11596" width="5.5546875" style="1" bestFit="1" customWidth="1"/>
    <col min="11597" max="11598" width="5.5546875" style="1" customWidth="1"/>
    <col min="11599" max="11599" width="5.5546875" style="1" bestFit="1" customWidth="1"/>
    <col min="11600" max="11600" width="2.33203125" style="1" customWidth="1"/>
    <col min="11601" max="11776" width="9.109375" style="1"/>
    <col min="11777" max="11777" width="7.88671875" style="1" customWidth="1"/>
    <col min="11778" max="11778" width="5.5546875" style="1" customWidth="1"/>
    <col min="11779" max="11779" width="6.109375" style="1" customWidth="1"/>
    <col min="11780" max="11780" width="11.109375" style="1" bestFit="1" customWidth="1"/>
    <col min="11781" max="11781" width="10" style="1" customWidth="1"/>
    <col min="11782" max="11782" width="11.109375" style="1" customWidth="1"/>
    <col min="11783" max="11783" width="9.109375" style="1"/>
    <col min="11784" max="11784" width="10" style="1" customWidth="1"/>
    <col min="11785" max="11785" width="11.109375" style="1" bestFit="1" customWidth="1"/>
    <col min="11786" max="11787" width="9.109375" style="1"/>
    <col min="11788" max="11788" width="7.33203125" style="1" customWidth="1"/>
    <col min="11789" max="11789" width="3" style="1" bestFit="1" customWidth="1"/>
    <col min="11790" max="11795" width="8.6640625" style="1" customWidth="1"/>
    <col min="11796" max="11796" width="9" style="1" bestFit="1" customWidth="1"/>
    <col min="11797" max="11797" width="5.5546875" style="1" customWidth="1"/>
    <col min="11798" max="11798" width="3" style="1" bestFit="1" customWidth="1"/>
    <col min="11799" max="11804" width="8.6640625" style="1" customWidth="1"/>
    <col min="11805" max="11805" width="6.5546875" style="1" bestFit="1" customWidth="1"/>
    <col min="11806" max="11806" width="6.33203125" style="1" customWidth="1"/>
    <col min="11807" max="11807" width="3" style="1" bestFit="1" customWidth="1"/>
    <col min="11808" max="11813" width="8.6640625" style="1" customWidth="1"/>
    <col min="11814" max="11815" width="5.5546875" style="1" bestFit="1" customWidth="1"/>
    <col min="11816" max="11816" width="3" style="1" bestFit="1" customWidth="1"/>
    <col min="11817" max="11822" width="8.6640625" style="1" customWidth="1"/>
    <col min="11823" max="11824" width="5.5546875" style="1" bestFit="1" customWidth="1"/>
    <col min="11825" max="11825" width="3" style="1" bestFit="1" customWidth="1"/>
    <col min="11826" max="11828" width="5.5546875" style="1" bestFit="1" customWidth="1"/>
    <col min="11829" max="11830" width="5.5546875" style="1" customWidth="1"/>
    <col min="11831" max="11831" width="5.5546875" style="1" bestFit="1" customWidth="1"/>
    <col min="11832" max="11832" width="2.44140625" style="1" customWidth="1"/>
    <col min="11833" max="11833" width="3" style="1" bestFit="1" customWidth="1"/>
    <col min="11834" max="11834" width="5.5546875" style="1" bestFit="1" customWidth="1"/>
    <col min="11835" max="11835" width="5.6640625" style="1" customWidth="1"/>
    <col min="11836" max="11836" width="5.5546875" style="1" bestFit="1" customWidth="1"/>
    <col min="11837" max="11838" width="5.5546875" style="1" customWidth="1"/>
    <col min="11839" max="11839" width="5.5546875" style="1" bestFit="1" customWidth="1"/>
    <col min="11840" max="11840" width="2.44140625" style="1" customWidth="1"/>
    <col min="11841" max="11841" width="3" style="1" bestFit="1" customWidth="1"/>
    <col min="11842" max="11843" width="4.5546875" style="1" bestFit="1" customWidth="1"/>
    <col min="11844" max="11845" width="4.5546875" style="1" customWidth="1"/>
    <col min="11846" max="11847" width="4.5546875" style="1" bestFit="1" customWidth="1"/>
    <col min="11848" max="11848" width="2" style="1" customWidth="1"/>
    <col min="11849" max="11849" width="3" style="1" bestFit="1" customWidth="1"/>
    <col min="11850" max="11852" width="5.5546875" style="1" bestFit="1" customWidth="1"/>
    <col min="11853" max="11854" width="5.5546875" style="1" customWidth="1"/>
    <col min="11855" max="11855" width="5.5546875" style="1" bestFit="1" customWidth="1"/>
    <col min="11856" max="11856" width="2.33203125" style="1" customWidth="1"/>
    <col min="11857" max="12032" width="9.109375" style="1"/>
    <col min="12033" max="12033" width="7.88671875" style="1" customWidth="1"/>
    <col min="12034" max="12034" width="5.5546875" style="1" customWidth="1"/>
    <col min="12035" max="12035" width="6.109375" style="1" customWidth="1"/>
    <col min="12036" max="12036" width="11.109375" style="1" bestFit="1" customWidth="1"/>
    <col min="12037" max="12037" width="10" style="1" customWidth="1"/>
    <col min="12038" max="12038" width="11.109375" style="1" customWidth="1"/>
    <col min="12039" max="12039" width="9.109375" style="1"/>
    <col min="12040" max="12040" width="10" style="1" customWidth="1"/>
    <col min="12041" max="12041" width="11.109375" style="1" bestFit="1" customWidth="1"/>
    <col min="12042" max="12043" width="9.109375" style="1"/>
    <col min="12044" max="12044" width="7.33203125" style="1" customWidth="1"/>
    <col min="12045" max="12045" width="3" style="1" bestFit="1" customWidth="1"/>
    <col min="12046" max="12051" width="8.6640625" style="1" customWidth="1"/>
    <col min="12052" max="12052" width="9" style="1" bestFit="1" customWidth="1"/>
    <col min="12053" max="12053" width="5.5546875" style="1" customWidth="1"/>
    <col min="12054" max="12054" width="3" style="1" bestFit="1" customWidth="1"/>
    <col min="12055" max="12060" width="8.6640625" style="1" customWidth="1"/>
    <col min="12061" max="12061" width="6.5546875" style="1" bestFit="1" customWidth="1"/>
    <col min="12062" max="12062" width="6.33203125" style="1" customWidth="1"/>
    <col min="12063" max="12063" width="3" style="1" bestFit="1" customWidth="1"/>
    <col min="12064" max="12069" width="8.6640625" style="1" customWidth="1"/>
    <col min="12070" max="12071" width="5.5546875" style="1" bestFit="1" customWidth="1"/>
    <col min="12072" max="12072" width="3" style="1" bestFit="1" customWidth="1"/>
    <col min="12073" max="12078" width="8.6640625" style="1" customWidth="1"/>
    <col min="12079" max="12080" width="5.5546875" style="1" bestFit="1" customWidth="1"/>
    <col min="12081" max="12081" width="3" style="1" bestFit="1" customWidth="1"/>
    <col min="12082" max="12084" width="5.5546875" style="1" bestFit="1" customWidth="1"/>
    <col min="12085" max="12086" width="5.5546875" style="1" customWidth="1"/>
    <col min="12087" max="12087" width="5.5546875" style="1" bestFit="1" customWidth="1"/>
    <col min="12088" max="12088" width="2.44140625" style="1" customWidth="1"/>
    <col min="12089" max="12089" width="3" style="1" bestFit="1" customWidth="1"/>
    <col min="12090" max="12090" width="5.5546875" style="1" bestFit="1" customWidth="1"/>
    <col min="12091" max="12091" width="5.6640625" style="1" customWidth="1"/>
    <col min="12092" max="12092" width="5.5546875" style="1" bestFit="1" customWidth="1"/>
    <col min="12093" max="12094" width="5.5546875" style="1" customWidth="1"/>
    <col min="12095" max="12095" width="5.5546875" style="1" bestFit="1" customWidth="1"/>
    <col min="12096" max="12096" width="2.44140625" style="1" customWidth="1"/>
    <col min="12097" max="12097" width="3" style="1" bestFit="1" customWidth="1"/>
    <col min="12098" max="12099" width="4.5546875" style="1" bestFit="1" customWidth="1"/>
    <col min="12100" max="12101" width="4.5546875" style="1" customWidth="1"/>
    <col min="12102" max="12103" width="4.5546875" style="1" bestFit="1" customWidth="1"/>
    <col min="12104" max="12104" width="2" style="1" customWidth="1"/>
    <col min="12105" max="12105" width="3" style="1" bestFit="1" customWidth="1"/>
    <col min="12106" max="12108" width="5.5546875" style="1" bestFit="1" customWidth="1"/>
    <col min="12109" max="12110" width="5.5546875" style="1" customWidth="1"/>
    <col min="12111" max="12111" width="5.5546875" style="1" bestFit="1" customWidth="1"/>
    <col min="12112" max="12112" width="2.33203125" style="1" customWidth="1"/>
    <col min="12113" max="12288" width="9.109375" style="1"/>
    <col min="12289" max="12289" width="7.88671875" style="1" customWidth="1"/>
    <col min="12290" max="12290" width="5.5546875" style="1" customWidth="1"/>
    <col min="12291" max="12291" width="6.109375" style="1" customWidth="1"/>
    <col min="12292" max="12292" width="11.109375" style="1" bestFit="1" customWidth="1"/>
    <col min="12293" max="12293" width="10" style="1" customWidth="1"/>
    <col min="12294" max="12294" width="11.109375" style="1" customWidth="1"/>
    <col min="12295" max="12295" width="9.109375" style="1"/>
    <col min="12296" max="12296" width="10" style="1" customWidth="1"/>
    <col min="12297" max="12297" width="11.109375" style="1" bestFit="1" customWidth="1"/>
    <col min="12298" max="12299" width="9.109375" style="1"/>
    <col min="12300" max="12300" width="7.33203125" style="1" customWidth="1"/>
    <col min="12301" max="12301" width="3" style="1" bestFit="1" customWidth="1"/>
    <col min="12302" max="12307" width="8.6640625" style="1" customWidth="1"/>
    <col min="12308" max="12308" width="9" style="1" bestFit="1" customWidth="1"/>
    <col min="12309" max="12309" width="5.5546875" style="1" customWidth="1"/>
    <col min="12310" max="12310" width="3" style="1" bestFit="1" customWidth="1"/>
    <col min="12311" max="12316" width="8.6640625" style="1" customWidth="1"/>
    <col min="12317" max="12317" width="6.5546875" style="1" bestFit="1" customWidth="1"/>
    <col min="12318" max="12318" width="6.33203125" style="1" customWidth="1"/>
    <col min="12319" max="12319" width="3" style="1" bestFit="1" customWidth="1"/>
    <col min="12320" max="12325" width="8.6640625" style="1" customWidth="1"/>
    <col min="12326" max="12327" width="5.5546875" style="1" bestFit="1" customWidth="1"/>
    <col min="12328" max="12328" width="3" style="1" bestFit="1" customWidth="1"/>
    <col min="12329" max="12334" width="8.6640625" style="1" customWidth="1"/>
    <col min="12335" max="12336" width="5.5546875" style="1" bestFit="1" customWidth="1"/>
    <col min="12337" max="12337" width="3" style="1" bestFit="1" customWidth="1"/>
    <col min="12338" max="12340" width="5.5546875" style="1" bestFit="1" customWidth="1"/>
    <col min="12341" max="12342" width="5.5546875" style="1" customWidth="1"/>
    <col min="12343" max="12343" width="5.5546875" style="1" bestFit="1" customWidth="1"/>
    <col min="12344" max="12344" width="2.44140625" style="1" customWidth="1"/>
    <col min="12345" max="12345" width="3" style="1" bestFit="1" customWidth="1"/>
    <col min="12346" max="12346" width="5.5546875" style="1" bestFit="1" customWidth="1"/>
    <col min="12347" max="12347" width="5.6640625" style="1" customWidth="1"/>
    <col min="12348" max="12348" width="5.5546875" style="1" bestFit="1" customWidth="1"/>
    <col min="12349" max="12350" width="5.5546875" style="1" customWidth="1"/>
    <col min="12351" max="12351" width="5.5546875" style="1" bestFit="1" customWidth="1"/>
    <col min="12352" max="12352" width="2.44140625" style="1" customWidth="1"/>
    <col min="12353" max="12353" width="3" style="1" bestFit="1" customWidth="1"/>
    <col min="12354" max="12355" width="4.5546875" style="1" bestFit="1" customWidth="1"/>
    <col min="12356" max="12357" width="4.5546875" style="1" customWidth="1"/>
    <col min="12358" max="12359" width="4.5546875" style="1" bestFit="1" customWidth="1"/>
    <col min="12360" max="12360" width="2" style="1" customWidth="1"/>
    <col min="12361" max="12361" width="3" style="1" bestFit="1" customWidth="1"/>
    <col min="12362" max="12364" width="5.5546875" style="1" bestFit="1" customWidth="1"/>
    <col min="12365" max="12366" width="5.5546875" style="1" customWidth="1"/>
    <col min="12367" max="12367" width="5.5546875" style="1" bestFit="1" customWidth="1"/>
    <col min="12368" max="12368" width="2.33203125" style="1" customWidth="1"/>
    <col min="12369" max="12544" width="9.109375" style="1"/>
    <col min="12545" max="12545" width="7.88671875" style="1" customWidth="1"/>
    <col min="12546" max="12546" width="5.5546875" style="1" customWidth="1"/>
    <col min="12547" max="12547" width="6.109375" style="1" customWidth="1"/>
    <col min="12548" max="12548" width="11.109375" style="1" bestFit="1" customWidth="1"/>
    <col min="12549" max="12549" width="10" style="1" customWidth="1"/>
    <col min="12550" max="12550" width="11.109375" style="1" customWidth="1"/>
    <col min="12551" max="12551" width="9.109375" style="1"/>
    <col min="12552" max="12552" width="10" style="1" customWidth="1"/>
    <col min="12553" max="12553" width="11.109375" style="1" bestFit="1" customWidth="1"/>
    <col min="12554" max="12555" width="9.109375" style="1"/>
    <col min="12556" max="12556" width="7.33203125" style="1" customWidth="1"/>
    <col min="12557" max="12557" width="3" style="1" bestFit="1" customWidth="1"/>
    <col min="12558" max="12563" width="8.6640625" style="1" customWidth="1"/>
    <col min="12564" max="12564" width="9" style="1" bestFit="1" customWidth="1"/>
    <col min="12565" max="12565" width="5.5546875" style="1" customWidth="1"/>
    <col min="12566" max="12566" width="3" style="1" bestFit="1" customWidth="1"/>
    <col min="12567" max="12572" width="8.6640625" style="1" customWidth="1"/>
    <col min="12573" max="12573" width="6.5546875" style="1" bestFit="1" customWidth="1"/>
    <col min="12574" max="12574" width="6.33203125" style="1" customWidth="1"/>
    <col min="12575" max="12575" width="3" style="1" bestFit="1" customWidth="1"/>
    <col min="12576" max="12581" width="8.6640625" style="1" customWidth="1"/>
    <col min="12582" max="12583" width="5.5546875" style="1" bestFit="1" customWidth="1"/>
    <col min="12584" max="12584" width="3" style="1" bestFit="1" customWidth="1"/>
    <col min="12585" max="12590" width="8.6640625" style="1" customWidth="1"/>
    <col min="12591" max="12592" width="5.5546875" style="1" bestFit="1" customWidth="1"/>
    <col min="12593" max="12593" width="3" style="1" bestFit="1" customWidth="1"/>
    <col min="12594" max="12596" width="5.5546875" style="1" bestFit="1" customWidth="1"/>
    <col min="12597" max="12598" width="5.5546875" style="1" customWidth="1"/>
    <col min="12599" max="12599" width="5.5546875" style="1" bestFit="1" customWidth="1"/>
    <col min="12600" max="12600" width="2.44140625" style="1" customWidth="1"/>
    <col min="12601" max="12601" width="3" style="1" bestFit="1" customWidth="1"/>
    <col min="12602" max="12602" width="5.5546875" style="1" bestFit="1" customWidth="1"/>
    <col min="12603" max="12603" width="5.6640625" style="1" customWidth="1"/>
    <col min="12604" max="12604" width="5.5546875" style="1" bestFit="1" customWidth="1"/>
    <col min="12605" max="12606" width="5.5546875" style="1" customWidth="1"/>
    <col min="12607" max="12607" width="5.5546875" style="1" bestFit="1" customWidth="1"/>
    <col min="12608" max="12608" width="2.44140625" style="1" customWidth="1"/>
    <col min="12609" max="12609" width="3" style="1" bestFit="1" customWidth="1"/>
    <col min="12610" max="12611" width="4.5546875" style="1" bestFit="1" customWidth="1"/>
    <col min="12612" max="12613" width="4.5546875" style="1" customWidth="1"/>
    <col min="12614" max="12615" width="4.5546875" style="1" bestFit="1" customWidth="1"/>
    <col min="12616" max="12616" width="2" style="1" customWidth="1"/>
    <col min="12617" max="12617" width="3" style="1" bestFit="1" customWidth="1"/>
    <col min="12618" max="12620" width="5.5546875" style="1" bestFit="1" customWidth="1"/>
    <col min="12621" max="12622" width="5.5546875" style="1" customWidth="1"/>
    <col min="12623" max="12623" width="5.5546875" style="1" bestFit="1" customWidth="1"/>
    <col min="12624" max="12624" width="2.33203125" style="1" customWidth="1"/>
    <col min="12625" max="12800" width="9.109375" style="1"/>
    <col min="12801" max="12801" width="7.88671875" style="1" customWidth="1"/>
    <col min="12802" max="12802" width="5.5546875" style="1" customWidth="1"/>
    <col min="12803" max="12803" width="6.109375" style="1" customWidth="1"/>
    <col min="12804" max="12804" width="11.109375" style="1" bestFit="1" customWidth="1"/>
    <col min="12805" max="12805" width="10" style="1" customWidth="1"/>
    <col min="12806" max="12806" width="11.109375" style="1" customWidth="1"/>
    <col min="12807" max="12807" width="9.109375" style="1"/>
    <col min="12808" max="12808" width="10" style="1" customWidth="1"/>
    <col min="12809" max="12809" width="11.109375" style="1" bestFit="1" customWidth="1"/>
    <col min="12810" max="12811" width="9.109375" style="1"/>
    <col min="12812" max="12812" width="7.33203125" style="1" customWidth="1"/>
    <col min="12813" max="12813" width="3" style="1" bestFit="1" customWidth="1"/>
    <col min="12814" max="12819" width="8.6640625" style="1" customWidth="1"/>
    <col min="12820" max="12820" width="9" style="1" bestFit="1" customWidth="1"/>
    <col min="12821" max="12821" width="5.5546875" style="1" customWidth="1"/>
    <col min="12822" max="12822" width="3" style="1" bestFit="1" customWidth="1"/>
    <col min="12823" max="12828" width="8.6640625" style="1" customWidth="1"/>
    <col min="12829" max="12829" width="6.5546875" style="1" bestFit="1" customWidth="1"/>
    <col min="12830" max="12830" width="6.33203125" style="1" customWidth="1"/>
    <col min="12831" max="12831" width="3" style="1" bestFit="1" customWidth="1"/>
    <col min="12832" max="12837" width="8.6640625" style="1" customWidth="1"/>
    <col min="12838" max="12839" width="5.5546875" style="1" bestFit="1" customWidth="1"/>
    <col min="12840" max="12840" width="3" style="1" bestFit="1" customWidth="1"/>
    <col min="12841" max="12846" width="8.6640625" style="1" customWidth="1"/>
    <col min="12847" max="12848" width="5.5546875" style="1" bestFit="1" customWidth="1"/>
    <col min="12849" max="12849" width="3" style="1" bestFit="1" customWidth="1"/>
    <col min="12850" max="12852" width="5.5546875" style="1" bestFit="1" customWidth="1"/>
    <col min="12853" max="12854" width="5.5546875" style="1" customWidth="1"/>
    <col min="12855" max="12855" width="5.5546875" style="1" bestFit="1" customWidth="1"/>
    <col min="12856" max="12856" width="2.44140625" style="1" customWidth="1"/>
    <col min="12857" max="12857" width="3" style="1" bestFit="1" customWidth="1"/>
    <col min="12858" max="12858" width="5.5546875" style="1" bestFit="1" customWidth="1"/>
    <col min="12859" max="12859" width="5.6640625" style="1" customWidth="1"/>
    <col min="12860" max="12860" width="5.5546875" style="1" bestFit="1" customWidth="1"/>
    <col min="12861" max="12862" width="5.5546875" style="1" customWidth="1"/>
    <col min="12863" max="12863" width="5.5546875" style="1" bestFit="1" customWidth="1"/>
    <col min="12864" max="12864" width="2.44140625" style="1" customWidth="1"/>
    <col min="12865" max="12865" width="3" style="1" bestFit="1" customWidth="1"/>
    <col min="12866" max="12867" width="4.5546875" style="1" bestFit="1" customWidth="1"/>
    <col min="12868" max="12869" width="4.5546875" style="1" customWidth="1"/>
    <col min="12870" max="12871" width="4.5546875" style="1" bestFit="1" customWidth="1"/>
    <col min="12872" max="12872" width="2" style="1" customWidth="1"/>
    <col min="12873" max="12873" width="3" style="1" bestFit="1" customWidth="1"/>
    <col min="12874" max="12876" width="5.5546875" style="1" bestFit="1" customWidth="1"/>
    <col min="12877" max="12878" width="5.5546875" style="1" customWidth="1"/>
    <col min="12879" max="12879" width="5.5546875" style="1" bestFit="1" customWidth="1"/>
    <col min="12880" max="12880" width="2.33203125" style="1" customWidth="1"/>
    <col min="12881" max="13056" width="9.109375" style="1"/>
    <col min="13057" max="13057" width="7.88671875" style="1" customWidth="1"/>
    <col min="13058" max="13058" width="5.5546875" style="1" customWidth="1"/>
    <col min="13059" max="13059" width="6.109375" style="1" customWidth="1"/>
    <col min="13060" max="13060" width="11.109375" style="1" bestFit="1" customWidth="1"/>
    <col min="13061" max="13061" width="10" style="1" customWidth="1"/>
    <col min="13062" max="13062" width="11.109375" style="1" customWidth="1"/>
    <col min="13063" max="13063" width="9.109375" style="1"/>
    <col min="13064" max="13064" width="10" style="1" customWidth="1"/>
    <col min="13065" max="13065" width="11.109375" style="1" bestFit="1" customWidth="1"/>
    <col min="13066" max="13067" width="9.109375" style="1"/>
    <col min="13068" max="13068" width="7.33203125" style="1" customWidth="1"/>
    <col min="13069" max="13069" width="3" style="1" bestFit="1" customWidth="1"/>
    <col min="13070" max="13075" width="8.6640625" style="1" customWidth="1"/>
    <col min="13076" max="13076" width="9" style="1" bestFit="1" customWidth="1"/>
    <col min="13077" max="13077" width="5.5546875" style="1" customWidth="1"/>
    <col min="13078" max="13078" width="3" style="1" bestFit="1" customWidth="1"/>
    <col min="13079" max="13084" width="8.6640625" style="1" customWidth="1"/>
    <col min="13085" max="13085" width="6.5546875" style="1" bestFit="1" customWidth="1"/>
    <col min="13086" max="13086" width="6.33203125" style="1" customWidth="1"/>
    <col min="13087" max="13087" width="3" style="1" bestFit="1" customWidth="1"/>
    <col min="13088" max="13093" width="8.6640625" style="1" customWidth="1"/>
    <col min="13094" max="13095" width="5.5546875" style="1" bestFit="1" customWidth="1"/>
    <col min="13096" max="13096" width="3" style="1" bestFit="1" customWidth="1"/>
    <col min="13097" max="13102" width="8.6640625" style="1" customWidth="1"/>
    <col min="13103" max="13104" width="5.5546875" style="1" bestFit="1" customWidth="1"/>
    <col min="13105" max="13105" width="3" style="1" bestFit="1" customWidth="1"/>
    <col min="13106" max="13108" width="5.5546875" style="1" bestFit="1" customWidth="1"/>
    <col min="13109" max="13110" width="5.5546875" style="1" customWidth="1"/>
    <col min="13111" max="13111" width="5.5546875" style="1" bestFit="1" customWidth="1"/>
    <col min="13112" max="13112" width="2.44140625" style="1" customWidth="1"/>
    <col min="13113" max="13113" width="3" style="1" bestFit="1" customWidth="1"/>
    <col min="13114" max="13114" width="5.5546875" style="1" bestFit="1" customWidth="1"/>
    <col min="13115" max="13115" width="5.6640625" style="1" customWidth="1"/>
    <col min="13116" max="13116" width="5.5546875" style="1" bestFit="1" customWidth="1"/>
    <col min="13117" max="13118" width="5.5546875" style="1" customWidth="1"/>
    <col min="13119" max="13119" width="5.5546875" style="1" bestFit="1" customWidth="1"/>
    <col min="13120" max="13120" width="2.44140625" style="1" customWidth="1"/>
    <col min="13121" max="13121" width="3" style="1" bestFit="1" customWidth="1"/>
    <col min="13122" max="13123" width="4.5546875" style="1" bestFit="1" customWidth="1"/>
    <col min="13124" max="13125" width="4.5546875" style="1" customWidth="1"/>
    <col min="13126" max="13127" width="4.5546875" style="1" bestFit="1" customWidth="1"/>
    <col min="13128" max="13128" width="2" style="1" customWidth="1"/>
    <col min="13129" max="13129" width="3" style="1" bestFit="1" customWidth="1"/>
    <col min="13130" max="13132" width="5.5546875" style="1" bestFit="1" customWidth="1"/>
    <col min="13133" max="13134" width="5.5546875" style="1" customWidth="1"/>
    <col min="13135" max="13135" width="5.5546875" style="1" bestFit="1" customWidth="1"/>
    <col min="13136" max="13136" width="2.33203125" style="1" customWidth="1"/>
    <col min="13137" max="13312" width="9.109375" style="1"/>
    <col min="13313" max="13313" width="7.88671875" style="1" customWidth="1"/>
    <col min="13314" max="13314" width="5.5546875" style="1" customWidth="1"/>
    <col min="13315" max="13315" width="6.109375" style="1" customWidth="1"/>
    <col min="13316" max="13316" width="11.109375" style="1" bestFit="1" customWidth="1"/>
    <col min="13317" max="13317" width="10" style="1" customWidth="1"/>
    <col min="13318" max="13318" width="11.109375" style="1" customWidth="1"/>
    <col min="13319" max="13319" width="9.109375" style="1"/>
    <col min="13320" max="13320" width="10" style="1" customWidth="1"/>
    <col min="13321" max="13321" width="11.109375" style="1" bestFit="1" customWidth="1"/>
    <col min="13322" max="13323" width="9.109375" style="1"/>
    <col min="13324" max="13324" width="7.33203125" style="1" customWidth="1"/>
    <col min="13325" max="13325" width="3" style="1" bestFit="1" customWidth="1"/>
    <col min="13326" max="13331" width="8.6640625" style="1" customWidth="1"/>
    <col min="13332" max="13332" width="9" style="1" bestFit="1" customWidth="1"/>
    <col min="13333" max="13333" width="5.5546875" style="1" customWidth="1"/>
    <col min="13334" max="13334" width="3" style="1" bestFit="1" customWidth="1"/>
    <col min="13335" max="13340" width="8.6640625" style="1" customWidth="1"/>
    <col min="13341" max="13341" width="6.5546875" style="1" bestFit="1" customWidth="1"/>
    <col min="13342" max="13342" width="6.33203125" style="1" customWidth="1"/>
    <col min="13343" max="13343" width="3" style="1" bestFit="1" customWidth="1"/>
    <col min="13344" max="13349" width="8.6640625" style="1" customWidth="1"/>
    <col min="13350" max="13351" width="5.5546875" style="1" bestFit="1" customWidth="1"/>
    <col min="13352" max="13352" width="3" style="1" bestFit="1" customWidth="1"/>
    <col min="13353" max="13358" width="8.6640625" style="1" customWidth="1"/>
    <col min="13359" max="13360" width="5.5546875" style="1" bestFit="1" customWidth="1"/>
    <col min="13361" max="13361" width="3" style="1" bestFit="1" customWidth="1"/>
    <col min="13362" max="13364" width="5.5546875" style="1" bestFit="1" customWidth="1"/>
    <col min="13365" max="13366" width="5.5546875" style="1" customWidth="1"/>
    <col min="13367" max="13367" width="5.5546875" style="1" bestFit="1" customWidth="1"/>
    <col min="13368" max="13368" width="2.44140625" style="1" customWidth="1"/>
    <col min="13369" max="13369" width="3" style="1" bestFit="1" customWidth="1"/>
    <col min="13370" max="13370" width="5.5546875" style="1" bestFit="1" customWidth="1"/>
    <col min="13371" max="13371" width="5.6640625" style="1" customWidth="1"/>
    <col min="13372" max="13372" width="5.5546875" style="1" bestFit="1" customWidth="1"/>
    <col min="13373" max="13374" width="5.5546875" style="1" customWidth="1"/>
    <col min="13375" max="13375" width="5.5546875" style="1" bestFit="1" customWidth="1"/>
    <col min="13376" max="13376" width="2.44140625" style="1" customWidth="1"/>
    <col min="13377" max="13377" width="3" style="1" bestFit="1" customWidth="1"/>
    <col min="13378" max="13379" width="4.5546875" style="1" bestFit="1" customWidth="1"/>
    <col min="13380" max="13381" width="4.5546875" style="1" customWidth="1"/>
    <col min="13382" max="13383" width="4.5546875" style="1" bestFit="1" customWidth="1"/>
    <col min="13384" max="13384" width="2" style="1" customWidth="1"/>
    <col min="13385" max="13385" width="3" style="1" bestFit="1" customWidth="1"/>
    <col min="13386" max="13388" width="5.5546875" style="1" bestFit="1" customWidth="1"/>
    <col min="13389" max="13390" width="5.5546875" style="1" customWidth="1"/>
    <col min="13391" max="13391" width="5.5546875" style="1" bestFit="1" customWidth="1"/>
    <col min="13392" max="13392" width="2.33203125" style="1" customWidth="1"/>
    <col min="13393" max="13568" width="9.109375" style="1"/>
    <col min="13569" max="13569" width="7.88671875" style="1" customWidth="1"/>
    <col min="13570" max="13570" width="5.5546875" style="1" customWidth="1"/>
    <col min="13571" max="13571" width="6.109375" style="1" customWidth="1"/>
    <col min="13572" max="13572" width="11.109375" style="1" bestFit="1" customWidth="1"/>
    <col min="13573" max="13573" width="10" style="1" customWidth="1"/>
    <col min="13574" max="13574" width="11.109375" style="1" customWidth="1"/>
    <col min="13575" max="13575" width="9.109375" style="1"/>
    <col min="13576" max="13576" width="10" style="1" customWidth="1"/>
    <col min="13577" max="13577" width="11.109375" style="1" bestFit="1" customWidth="1"/>
    <col min="13578" max="13579" width="9.109375" style="1"/>
    <col min="13580" max="13580" width="7.33203125" style="1" customWidth="1"/>
    <col min="13581" max="13581" width="3" style="1" bestFit="1" customWidth="1"/>
    <col min="13582" max="13587" width="8.6640625" style="1" customWidth="1"/>
    <col min="13588" max="13588" width="9" style="1" bestFit="1" customWidth="1"/>
    <col min="13589" max="13589" width="5.5546875" style="1" customWidth="1"/>
    <col min="13590" max="13590" width="3" style="1" bestFit="1" customWidth="1"/>
    <col min="13591" max="13596" width="8.6640625" style="1" customWidth="1"/>
    <col min="13597" max="13597" width="6.5546875" style="1" bestFit="1" customWidth="1"/>
    <col min="13598" max="13598" width="6.33203125" style="1" customWidth="1"/>
    <col min="13599" max="13599" width="3" style="1" bestFit="1" customWidth="1"/>
    <col min="13600" max="13605" width="8.6640625" style="1" customWidth="1"/>
    <col min="13606" max="13607" width="5.5546875" style="1" bestFit="1" customWidth="1"/>
    <col min="13608" max="13608" width="3" style="1" bestFit="1" customWidth="1"/>
    <col min="13609" max="13614" width="8.6640625" style="1" customWidth="1"/>
    <col min="13615" max="13616" width="5.5546875" style="1" bestFit="1" customWidth="1"/>
    <col min="13617" max="13617" width="3" style="1" bestFit="1" customWidth="1"/>
    <col min="13618" max="13620" width="5.5546875" style="1" bestFit="1" customWidth="1"/>
    <col min="13621" max="13622" width="5.5546875" style="1" customWidth="1"/>
    <col min="13623" max="13623" width="5.5546875" style="1" bestFit="1" customWidth="1"/>
    <col min="13624" max="13624" width="2.44140625" style="1" customWidth="1"/>
    <col min="13625" max="13625" width="3" style="1" bestFit="1" customWidth="1"/>
    <col min="13626" max="13626" width="5.5546875" style="1" bestFit="1" customWidth="1"/>
    <col min="13627" max="13627" width="5.6640625" style="1" customWidth="1"/>
    <col min="13628" max="13628" width="5.5546875" style="1" bestFit="1" customWidth="1"/>
    <col min="13629" max="13630" width="5.5546875" style="1" customWidth="1"/>
    <col min="13631" max="13631" width="5.5546875" style="1" bestFit="1" customWidth="1"/>
    <col min="13632" max="13632" width="2.44140625" style="1" customWidth="1"/>
    <col min="13633" max="13633" width="3" style="1" bestFit="1" customWidth="1"/>
    <col min="13634" max="13635" width="4.5546875" style="1" bestFit="1" customWidth="1"/>
    <col min="13636" max="13637" width="4.5546875" style="1" customWidth="1"/>
    <col min="13638" max="13639" width="4.5546875" style="1" bestFit="1" customWidth="1"/>
    <col min="13640" max="13640" width="2" style="1" customWidth="1"/>
    <col min="13641" max="13641" width="3" style="1" bestFit="1" customWidth="1"/>
    <col min="13642" max="13644" width="5.5546875" style="1" bestFit="1" customWidth="1"/>
    <col min="13645" max="13646" width="5.5546875" style="1" customWidth="1"/>
    <col min="13647" max="13647" width="5.5546875" style="1" bestFit="1" customWidth="1"/>
    <col min="13648" max="13648" width="2.33203125" style="1" customWidth="1"/>
    <col min="13649" max="13824" width="9.109375" style="1"/>
    <col min="13825" max="13825" width="7.88671875" style="1" customWidth="1"/>
    <col min="13826" max="13826" width="5.5546875" style="1" customWidth="1"/>
    <col min="13827" max="13827" width="6.109375" style="1" customWidth="1"/>
    <col min="13828" max="13828" width="11.109375" style="1" bestFit="1" customWidth="1"/>
    <col min="13829" max="13829" width="10" style="1" customWidth="1"/>
    <col min="13830" max="13830" width="11.109375" style="1" customWidth="1"/>
    <col min="13831" max="13831" width="9.109375" style="1"/>
    <col min="13832" max="13832" width="10" style="1" customWidth="1"/>
    <col min="13833" max="13833" width="11.109375" style="1" bestFit="1" customWidth="1"/>
    <col min="13834" max="13835" width="9.109375" style="1"/>
    <col min="13836" max="13836" width="7.33203125" style="1" customWidth="1"/>
    <col min="13837" max="13837" width="3" style="1" bestFit="1" customWidth="1"/>
    <col min="13838" max="13843" width="8.6640625" style="1" customWidth="1"/>
    <col min="13844" max="13844" width="9" style="1" bestFit="1" customWidth="1"/>
    <col min="13845" max="13845" width="5.5546875" style="1" customWidth="1"/>
    <col min="13846" max="13846" width="3" style="1" bestFit="1" customWidth="1"/>
    <col min="13847" max="13852" width="8.6640625" style="1" customWidth="1"/>
    <col min="13853" max="13853" width="6.5546875" style="1" bestFit="1" customWidth="1"/>
    <col min="13854" max="13854" width="6.33203125" style="1" customWidth="1"/>
    <col min="13855" max="13855" width="3" style="1" bestFit="1" customWidth="1"/>
    <col min="13856" max="13861" width="8.6640625" style="1" customWidth="1"/>
    <col min="13862" max="13863" width="5.5546875" style="1" bestFit="1" customWidth="1"/>
    <col min="13864" max="13864" width="3" style="1" bestFit="1" customWidth="1"/>
    <col min="13865" max="13870" width="8.6640625" style="1" customWidth="1"/>
    <col min="13871" max="13872" width="5.5546875" style="1" bestFit="1" customWidth="1"/>
    <col min="13873" max="13873" width="3" style="1" bestFit="1" customWidth="1"/>
    <col min="13874" max="13876" width="5.5546875" style="1" bestFit="1" customWidth="1"/>
    <col min="13877" max="13878" width="5.5546875" style="1" customWidth="1"/>
    <col min="13879" max="13879" width="5.5546875" style="1" bestFit="1" customWidth="1"/>
    <col min="13880" max="13880" width="2.44140625" style="1" customWidth="1"/>
    <col min="13881" max="13881" width="3" style="1" bestFit="1" customWidth="1"/>
    <col min="13882" max="13882" width="5.5546875" style="1" bestFit="1" customWidth="1"/>
    <col min="13883" max="13883" width="5.6640625" style="1" customWidth="1"/>
    <col min="13884" max="13884" width="5.5546875" style="1" bestFit="1" customWidth="1"/>
    <col min="13885" max="13886" width="5.5546875" style="1" customWidth="1"/>
    <col min="13887" max="13887" width="5.5546875" style="1" bestFit="1" customWidth="1"/>
    <col min="13888" max="13888" width="2.44140625" style="1" customWidth="1"/>
    <col min="13889" max="13889" width="3" style="1" bestFit="1" customWidth="1"/>
    <col min="13890" max="13891" width="4.5546875" style="1" bestFit="1" customWidth="1"/>
    <col min="13892" max="13893" width="4.5546875" style="1" customWidth="1"/>
    <col min="13894" max="13895" width="4.5546875" style="1" bestFit="1" customWidth="1"/>
    <col min="13896" max="13896" width="2" style="1" customWidth="1"/>
    <col min="13897" max="13897" width="3" style="1" bestFit="1" customWidth="1"/>
    <col min="13898" max="13900" width="5.5546875" style="1" bestFit="1" customWidth="1"/>
    <col min="13901" max="13902" width="5.5546875" style="1" customWidth="1"/>
    <col min="13903" max="13903" width="5.5546875" style="1" bestFit="1" customWidth="1"/>
    <col min="13904" max="13904" width="2.33203125" style="1" customWidth="1"/>
    <col min="13905" max="14080" width="9.109375" style="1"/>
    <col min="14081" max="14081" width="7.88671875" style="1" customWidth="1"/>
    <col min="14082" max="14082" width="5.5546875" style="1" customWidth="1"/>
    <col min="14083" max="14083" width="6.109375" style="1" customWidth="1"/>
    <col min="14084" max="14084" width="11.109375" style="1" bestFit="1" customWidth="1"/>
    <col min="14085" max="14085" width="10" style="1" customWidth="1"/>
    <col min="14086" max="14086" width="11.109375" style="1" customWidth="1"/>
    <col min="14087" max="14087" width="9.109375" style="1"/>
    <col min="14088" max="14088" width="10" style="1" customWidth="1"/>
    <col min="14089" max="14089" width="11.109375" style="1" bestFit="1" customWidth="1"/>
    <col min="14090" max="14091" width="9.109375" style="1"/>
    <col min="14092" max="14092" width="7.33203125" style="1" customWidth="1"/>
    <col min="14093" max="14093" width="3" style="1" bestFit="1" customWidth="1"/>
    <col min="14094" max="14099" width="8.6640625" style="1" customWidth="1"/>
    <col min="14100" max="14100" width="9" style="1" bestFit="1" customWidth="1"/>
    <col min="14101" max="14101" width="5.5546875" style="1" customWidth="1"/>
    <col min="14102" max="14102" width="3" style="1" bestFit="1" customWidth="1"/>
    <col min="14103" max="14108" width="8.6640625" style="1" customWidth="1"/>
    <col min="14109" max="14109" width="6.5546875" style="1" bestFit="1" customWidth="1"/>
    <col min="14110" max="14110" width="6.33203125" style="1" customWidth="1"/>
    <col min="14111" max="14111" width="3" style="1" bestFit="1" customWidth="1"/>
    <col min="14112" max="14117" width="8.6640625" style="1" customWidth="1"/>
    <col min="14118" max="14119" width="5.5546875" style="1" bestFit="1" customWidth="1"/>
    <col min="14120" max="14120" width="3" style="1" bestFit="1" customWidth="1"/>
    <col min="14121" max="14126" width="8.6640625" style="1" customWidth="1"/>
    <col min="14127" max="14128" width="5.5546875" style="1" bestFit="1" customWidth="1"/>
    <col min="14129" max="14129" width="3" style="1" bestFit="1" customWidth="1"/>
    <col min="14130" max="14132" width="5.5546875" style="1" bestFit="1" customWidth="1"/>
    <col min="14133" max="14134" width="5.5546875" style="1" customWidth="1"/>
    <col min="14135" max="14135" width="5.5546875" style="1" bestFit="1" customWidth="1"/>
    <col min="14136" max="14136" width="2.44140625" style="1" customWidth="1"/>
    <col min="14137" max="14137" width="3" style="1" bestFit="1" customWidth="1"/>
    <col min="14138" max="14138" width="5.5546875" style="1" bestFit="1" customWidth="1"/>
    <col min="14139" max="14139" width="5.6640625" style="1" customWidth="1"/>
    <col min="14140" max="14140" width="5.5546875" style="1" bestFit="1" customWidth="1"/>
    <col min="14141" max="14142" width="5.5546875" style="1" customWidth="1"/>
    <col min="14143" max="14143" width="5.5546875" style="1" bestFit="1" customWidth="1"/>
    <col min="14144" max="14144" width="2.44140625" style="1" customWidth="1"/>
    <col min="14145" max="14145" width="3" style="1" bestFit="1" customWidth="1"/>
    <col min="14146" max="14147" width="4.5546875" style="1" bestFit="1" customWidth="1"/>
    <col min="14148" max="14149" width="4.5546875" style="1" customWidth="1"/>
    <col min="14150" max="14151" width="4.5546875" style="1" bestFit="1" customWidth="1"/>
    <col min="14152" max="14152" width="2" style="1" customWidth="1"/>
    <col min="14153" max="14153" width="3" style="1" bestFit="1" customWidth="1"/>
    <col min="14154" max="14156" width="5.5546875" style="1" bestFit="1" customWidth="1"/>
    <col min="14157" max="14158" width="5.5546875" style="1" customWidth="1"/>
    <col min="14159" max="14159" width="5.5546875" style="1" bestFit="1" customWidth="1"/>
    <col min="14160" max="14160" width="2.33203125" style="1" customWidth="1"/>
    <col min="14161" max="14336" width="9.109375" style="1"/>
    <col min="14337" max="14337" width="7.88671875" style="1" customWidth="1"/>
    <col min="14338" max="14338" width="5.5546875" style="1" customWidth="1"/>
    <col min="14339" max="14339" width="6.109375" style="1" customWidth="1"/>
    <col min="14340" max="14340" width="11.109375" style="1" bestFit="1" customWidth="1"/>
    <col min="14341" max="14341" width="10" style="1" customWidth="1"/>
    <col min="14342" max="14342" width="11.109375" style="1" customWidth="1"/>
    <col min="14343" max="14343" width="9.109375" style="1"/>
    <col min="14344" max="14344" width="10" style="1" customWidth="1"/>
    <col min="14345" max="14345" width="11.109375" style="1" bestFit="1" customWidth="1"/>
    <col min="14346" max="14347" width="9.109375" style="1"/>
    <col min="14348" max="14348" width="7.33203125" style="1" customWidth="1"/>
    <col min="14349" max="14349" width="3" style="1" bestFit="1" customWidth="1"/>
    <col min="14350" max="14355" width="8.6640625" style="1" customWidth="1"/>
    <col min="14356" max="14356" width="9" style="1" bestFit="1" customWidth="1"/>
    <col min="14357" max="14357" width="5.5546875" style="1" customWidth="1"/>
    <col min="14358" max="14358" width="3" style="1" bestFit="1" customWidth="1"/>
    <col min="14359" max="14364" width="8.6640625" style="1" customWidth="1"/>
    <col min="14365" max="14365" width="6.5546875" style="1" bestFit="1" customWidth="1"/>
    <col min="14366" max="14366" width="6.33203125" style="1" customWidth="1"/>
    <col min="14367" max="14367" width="3" style="1" bestFit="1" customWidth="1"/>
    <col min="14368" max="14373" width="8.6640625" style="1" customWidth="1"/>
    <col min="14374" max="14375" width="5.5546875" style="1" bestFit="1" customWidth="1"/>
    <col min="14376" max="14376" width="3" style="1" bestFit="1" customWidth="1"/>
    <col min="14377" max="14382" width="8.6640625" style="1" customWidth="1"/>
    <col min="14383" max="14384" width="5.5546875" style="1" bestFit="1" customWidth="1"/>
    <col min="14385" max="14385" width="3" style="1" bestFit="1" customWidth="1"/>
    <col min="14386" max="14388" width="5.5546875" style="1" bestFit="1" customWidth="1"/>
    <col min="14389" max="14390" width="5.5546875" style="1" customWidth="1"/>
    <col min="14391" max="14391" width="5.5546875" style="1" bestFit="1" customWidth="1"/>
    <col min="14392" max="14392" width="2.44140625" style="1" customWidth="1"/>
    <col min="14393" max="14393" width="3" style="1" bestFit="1" customWidth="1"/>
    <col min="14394" max="14394" width="5.5546875" style="1" bestFit="1" customWidth="1"/>
    <col min="14395" max="14395" width="5.6640625" style="1" customWidth="1"/>
    <col min="14396" max="14396" width="5.5546875" style="1" bestFit="1" customWidth="1"/>
    <col min="14397" max="14398" width="5.5546875" style="1" customWidth="1"/>
    <col min="14399" max="14399" width="5.5546875" style="1" bestFit="1" customWidth="1"/>
    <col min="14400" max="14400" width="2.44140625" style="1" customWidth="1"/>
    <col min="14401" max="14401" width="3" style="1" bestFit="1" customWidth="1"/>
    <col min="14402" max="14403" width="4.5546875" style="1" bestFit="1" customWidth="1"/>
    <col min="14404" max="14405" width="4.5546875" style="1" customWidth="1"/>
    <col min="14406" max="14407" width="4.5546875" style="1" bestFit="1" customWidth="1"/>
    <col min="14408" max="14408" width="2" style="1" customWidth="1"/>
    <col min="14409" max="14409" width="3" style="1" bestFit="1" customWidth="1"/>
    <col min="14410" max="14412" width="5.5546875" style="1" bestFit="1" customWidth="1"/>
    <col min="14413" max="14414" width="5.5546875" style="1" customWidth="1"/>
    <col min="14415" max="14415" width="5.5546875" style="1" bestFit="1" customWidth="1"/>
    <col min="14416" max="14416" width="2.33203125" style="1" customWidth="1"/>
    <col min="14417" max="14592" width="9.109375" style="1"/>
    <col min="14593" max="14593" width="7.88671875" style="1" customWidth="1"/>
    <col min="14594" max="14594" width="5.5546875" style="1" customWidth="1"/>
    <col min="14595" max="14595" width="6.109375" style="1" customWidth="1"/>
    <col min="14596" max="14596" width="11.109375" style="1" bestFit="1" customWidth="1"/>
    <col min="14597" max="14597" width="10" style="1" customWidth="1"/>
    <col min="14598" max="14598" width="11.109375" style="1" customWidth="1"/>
    <col min="14599" max="14599" width="9.109375" style="1"/>
    <col min="14600" max="14600" width="10" style="1" customWidth="1"/>
    <col min="14601" max="14601" width="11.109375" style="1" bestFit="1" customWidth="1"/>
    <col min="14602" max="14603" width="9.109375" style="1"/>
    <col min="14604" max="14604" width="7.33203125" style="1" customWidth="1"/>
    <col min="14605" max="14605" width="3" style="1" bestFit="1" customWidth="1"/>
    <col min="14606" max="14611" width="8.6640625" style="1" customWidth="1"/>
    <col min="14612" max="14612" width="9" style="1" bestFit="1" customWidth="1"/>
    <col min="14613" max="14613" width="5.5546875" style="1" customWidth="1"/>
    <col min="14614" max="14614" width="3" style="1" bestFit="1" customWidth="1"/>
    <col min="14615" max="14620" width="8.6640625" style="1" customWidth="1"/>
    <col min="14621" max="14621" width="6.5546875" style="1" bestFit="1" customWidth="1"/>
    <col min="14622" max="14622" width="6.33203125" style="1" customWidth="1"/>
    <col min="14623" max="14623" width="3" style="1" bestFit="1" customWidth="1"/>
    <col min="14624" max="14629" width="8.6640625" style="1" customWidth="1"/>
    <col min="14630" max="14631" width="5.5546875" style="1" bestFit="1" customWidth="1"/>
    <col min="14632" max="14632" width="3" style="1" bestFit="1" customWidth="1"/>
    <col min="14633" max="14638" width="8.6640625" style="1" customWidth="1"/>
    <col min="14639" max="14640" width="5.5546875" style="1" bestFit="1" customWidth="1"/>
    <col min="14641" max="14641" width="3" style="1" bestFit="1" customWidth="1"/>
    <col min="14642" max="14644" width="5.5546875" style="1" bestFit="1" customWidth="1"/>
    <col min="14645" max="14646" width="5.5546875" style="1" customWidth="1"/>
    <col min="14647" max="14647" width="5.5546875" style="1" bestFit="1" customWidth="1"/>
    <col min="14648" max="14648" width="2.44140625" style="1" customWidth="1"/>
    <col min="14649" max="14649" width="3" style="1" bestFit="1" customWidth="1"/>
    <col min="14650" max="14650" width="5.5546875" style="1" bestFit="1" customWidth="1"/>
    <col min="14651" max="14651" width="5.6640625" style="1" customWidth="1"/>
    <col min="14652" max="14652" width="5.5546875" style="1" bestFit="1" customWidth="1"/>
    <col min="14653" max="14654" width="5.5546875" style="1" customWidth="1"/>
    <col min="14655" max="14655" width="5.5546875" style="1" bestFit="1" customWidth="1"/>
    <col min="14656" max="14656" width="2.44140625" style="1" customWidth="1"/>
    <col min="14657" max="14657" width="3" style="1" bestFit="1" customWidth="1"/>
    <col min="14658" max="14659" width="4.5546875" style="1" bestFit="1" customWidth="1"/>
    <col min="14660" max="14661" width="4.5546875" style="1" customWidth="1"/>
    <col min="14662" max="14663" width="4.5546875" style="1" bestFit="1" customWidth="1"/>
    <col min="14664" max="14664" width="2" style="1" customWidth="1"/>
    <col min="14665" max="14665" width="3" style="1" bestFit="1" customWidth="1"/>
    <col min="14666" max="14668" width="5.5546875" style="1" bestFit="1" customWidth="1"/>
    <col min="14669" max="14670" width="5.5546875" style="1" customWidth="1"/>
    <col min="14671" max="14671" width="5.5546875" style="1" bestFit="1" customWidth="1"/>
    <col min="14672" max="14672" width="2.33203125" style="1" customWidth="1"/>
    <col min="14673" max="14848" width="9.109375" style="1"/>
    <col min="14849" max="14849" width="7.88671875" style="1" customWidth="1"/>
    <col min="14850" max="14850" width="5.5546875" style="1" customWidth="1"/>
    <col min="14851" max="14851" width="6.109375" style="1" customWidth="1"/>
    <col min="14852" max="14852" width="11.109375" style="1" bestFit="1" customWidth="1"/>
    <col min="14853" max="14853" width="10" style="1" customWidth="1"/>
    <col min="14854" max="14854" width="11.109375" style="1" customWidth="1"/>
    <col min="14855" max="14855" width="9.109375" style="1"/>
    <col min="14856" max="14856" width="10" style="1" customWidth="1"/>
    <col min="14857" max="14857" width="11.109375" style="1" bestFit="1" customWidth="1"/>
    <col min="14858" max="14859" width="9.109375" style="1"/>
    <col min="14860" max="14860" width="7.33203125" style="1" customWidth="1"/>
    <col min="14861" max="14861" width="3" style="1" bestFit="1" customWidth="1"/>
    <col min="14862" max="14867" width="8.6640625" style="1" customWidth="1"/>
    <col min="14868" max="14868" width="9" style="1" bestFit="1" customWidth="1"/>
    <col min="14869" max="14869" width="5.5546875" style="1" customWidth="1"/>
    <col min="14870" max="14870" width="3" style="1" bestFit="1" customWidth="1"/>
    <col min="14871" max="14876" width="8.6640625" style="1" customWidth="1"/>
    <col min="14877" max="14877" width="6.5546875" style="1" bestFit="1" customWidth="1"/>
    <col min="14878" max="14878" width="6.33203125" style="1" customWidth="1"/>
    <col min="14879" max="14879" width="3" style="1" bestFit="1" customWidth="1"/>
    <col min="14880" max="14885" width="8.6640625" style="1" customWidth="1"/>
    <col min="14886" max="14887" width="5.5546875" style="1" bestFit="1" customWidth="1"/>
    <col min="14888" max="14888" width="3" style="1" bestFit="1" customWidth="1"/>
    <col min="14889" max="14894" width="8.6640625" style="1" customWidth="1"/>
    <col min="14895" max="14896" width="5.5546875" style="1" bestFit="1" customWidth="1"/>
    <col min="14897" max="14897" width="3" style="1" bestFit="1" customWidth="1"/>
    <col min="14898" max="14900" width="5.5546875" style="1" bestFit="1" customWidth="1"/>
    <col min="14901" max="14902" width="5.5546875" style="1" customWidth="1"/>
    <col min="14903" max="14903" width="5.5546875" style="1" bestFit="1" customWidth="1"/>
    <col min="14904" max="14904" width="2.44140625" style="1" customWidth="1"/>
    <col min="14905" max="14905" width="3" style="1" bestFit="1" customWidth="1"/>
    <col min="14906" max="14906" width="5.5546875" style="1" bestFit="1" customWidth="1"/>
    <col min="14907" max="14907" width="5.6640625" style="1" customWidth="1"/>
    <col min="14908" max="14908" width="5.5546875" style="1" bestFit="1" customWidth="1"/>
    <col min="14909" max="14910" width="5.5546875" style="1" customWidth="1"/>
    <col min="14911" max="14911" width="5.5546875" style="1" bestFit="1" customWidth="1"/>
    <col min="14912" max="14912" width="2.44140625" style="1" customWidth="1"/>
    <col min="14913" max="14913" width="3" style="1" bestFit="1" customWidth="1"/>
    <col min="14914" max="14915" width="4.5546875" style="1" bestFit="1" customWidth="1"/>
    <col min="14916" max="14917" width="4.5546875" style="1" customWidth="1"/>
    <col min="14918" max="14919" width="4.5546875" style="1" bestFit="1" customWidth="1"/>
    <col min="14920" max="14920" width="2" style="1" customWidth="1"/>
    <col min="14921" max="14921" width="3" style="1" bestFit="1" customWidth="1"/>
    <col min="14922" max="14924" width="5.5546875" style="1" bestFit="1" customWidth="1"/>
    <col min="14925" max="14926" width="5.5546875" style="1" customWidth="1"/>
    <col min="14927" max="14927" width="5.5546875" style="1" bestFit="1" customWidth="1"/>
    <col min="14928" max="14928" width="2.33203125" style="1" customWidth="1"/>
    <col min="14929" max="15104" width="9.109375" style="1"/>
    <col min="15105" max="15105" width="7.88671875" style="1" customWidth="1"/>
    <col min="15106" max="15106" width="5.5546875" style="1" customWidth="1"/>
    <col min="15107" max="15107" width="6.109375" style="1" customWidth="1"/>
    <col min="15108" max="15108" width="11.109375" style="1" bestFit="1" customWidth="1"/>
    <col min="15109" max="15109" width="10" style="1" customWidth="1"/>
    <col min="15110" max="15110" width="11.109375" style="1" customWidth="1"/>
    <col min="15111" max="15111" width="9.109375" style="1"/>
    <col min="15112" max="15112" width="10" style="1" customWidth="1"/>
    <col min="15113" max="15113" width="11.109375" style="1" bestFit="1" customWidth="1"/>
    <col min="15114" max="15115" width="9.109375" style="1"/>
    <col min="15116" max="15116" width="7.33203125" style="1" customWidth="1"/>
    <col min="15117" max="15117" width="3" style="1" bestFit="1" customWidth="1"/>
    <col min="15118" max="15123" width="8.6640625" style="1" customWidth="1"/>
    <col min="15124" max="15124" width="9" style="1" bestFit="1" customWidth="1"/>
    <col min="15125" max="15125" width="5.5546875" style="1" customWidth="1"/>
    <col min="15126" max="15126" width="3" style="1" bestFit="1" customWidth="1"/>
    <col min="15127" max="15132" width="8.6640625" style="1" customWidth="1"/>
    <col min="15133" max="15133" width="6.5546875" style="1" bestFit="1" customWidth="1"/>
    <col min="15134" max="15134" width="6.33203125" style="1" customWidth="1"/>
    <col min="15135" max="15135" width="3" style="1" bestFit="1" customWidth="1"/>
    <col min="15136" max="15141" width="8.6640625" style="1" customWidth="1"/>
    <col min="15142" max="15143" width="5.5546875" style="1" bestFit="1" customWidth="1"/>
    <col min="15144" max="15144" width="3" style="1" bestFit="1" customWidth="1"/>
    <col min="15145" max="15150" width="8.6640625" style="1" customWidth="1"/>
    <col min="15151" max="15152" width="5.5546875" style="1" bestFit="1" customWidth="1"/>
    <col min="15153" max="15153" width="3" style="1" bestFit="1" customWidth="1"/>
    <col min="15154" max="15156" width="5.5546875" style="1" bestFit="1" customWidth="1"/>
    <col min="15157" max="15158" width="5.5546875" style="1" customWidth="1"/>
    <col min="15159" max="15159" width="5.5546875" style="1" bestFit="1" customWidth="1"/>
    <col min="15160" max="15160" width="2.44140625" style="1" customWidth="1"/>
    <col min="15161" max="15161" width="3" style="1" bestFit="1" customWidth="1"/>
    <col min="15162" max="15162" width="5.5546875" style="1" bestFit="1" customWidth="1"/>
    <col min="15163" max="15163" width="5.6640625" style="1" customWidth="1"/>
    <col min="15164" max="15164" width="5.5546875" style="1" bestFit="1" customWidth="1"/>
    <col min="15165" max="15166" width="5.5546875" style="1" customWidth="1"/>
    <col min="15167" max="15167" width="5.5546875" style="1" bestFit="1" customWidth="1"/>
    <col min="15168" max="15168" width="2.44140625" style="1" customWidth="1"/>
    <col min="15169" max="15169" width="3" style="1" bestFit="1" customWidth="1"/>
    <col min="15170" max="15171" width="4.5546875" style="1" bestFit="1" customWidth="1"/>
    <col min="15172" max="15173" width="4.5546875" style="1" customWidth="1"/>
    <col min="15174" max="15175" width="4.5546875" style="1" bestFit="1" customWidth="1"/>
    <col min="15176" max="15176" width="2" style="1" customWidth="1"/>
    <col min="15177" max="15177" width="3" style="1" bestFit="1" customWidth="1"/>
    <col min="15178" max="15180" width="5.5546875" style="1" bestFit="1" customWidth="1"/>
    <col min="15181" max="15182" width="5.5546875" style="1" customWidth="1"/>
    <col min="15183" max="15183" width="5.5546875" style="1" bestFit="1" customWidth="1"/>
    <col min="15184" max="15184" width="2.33203125" style="1" customWidth="1"/>
    <col min="15185" max="15360" width="9.109375" style="1"/>
    <col min="15361" max="15361" width="7.88671875" style="1" customWidth="1"/>
    <col min="15362" max="15362" width="5.5546875" style="1" customWidth="1"/>
    <col min="15363" max="15363" width="6.109375" style="1" customWidth="1"/>
    <col min="15364" max="15364" width="11.109375" style="1" bestFit="1" customWidth="1"/>
    <col min="15365" max="15365" width="10" style="1" customWidth="1"/>
    <col min="15366" max="15366" width="11.109375" style="1" customWidth="1"/>
    <col min="15367" max="15367" width="9.109375" style="1"/>
    <col min="15368" max="15368" width="10" style="1" customWidth="1"/>
    <col min="15369" max="15369" width="11.109375" style="1" bestFit="1" customWidth="1"/>
    <col min="15370" max="15371" width="9.109375" style="1"/>
    <col min="15372" max="15372" width="7.33203125" style="1" customWidth="1"/>
    <col min="15373" max="15373" width="3" style="1" bestFit="1" customWidth="1"/>
    <col min="15374" max="15379" width="8.6640625" style="1" customWidth="1"/>
    <col min="15380" max="15380" width="9" style="1" bestFit="1" customWidth="1"/>
    <col min="15381" max="15381" width="5.5546875" style="1" customWidth="1"/>
    <col min="15382" max="15382" width="3" style="1" bestFit="1" customWidth="1"/>
    <col min="15383" max="15388" width="8.6640625" style="1" customWidth="1"/>
    <col min="15389" max="15389" width="6.5546875" style="1" bestFit="1" customWidth="1"/>
    <col min="15390" max="15390" width="6.33203125" style="1" customWidth="1"/>
    <col min="15391" max="15391" width="3" style="1" bestFit="1" customWidth="1"/>
    <col min="15392" max="15397" width="8.6640625" style="1" customWidth="1"/>
    <col min="15398" max="15399" width="5.5546875" style="1" bestFit="1" customWidth="1"/>
    <col min="15400" max="15400" width="3" style="1" bestFit="1" customWidth="1"/>
    <col min="15401" max="15406" width="8.6640625" style="1" customWidth="1"/>
    <col min="15407" max="15408" width="5.5546875" style="1" bestFit="1" customWidth="1"/>
    <col min="15409" max="15409" width="3" style="1" bestFit="1" customWidth="1"/>
    <col min="15410" max="15412" width="5.5546875" style="1" bestFit="1" customWidth="1"/>
    <col min="15413" max="15414" width="5.5546875" style="1" customWidth="1"/>
    <col min="15415" max="15415" width="5.5546875" style="1" bestFit="1" customWidth="1"/>
    <col min="15416" max="15416" width="2.44140625" style="1" customWidth="1"/>
    <col min="15417" max="15417" width="3" style="1" bestFit="1" customWidth="1"/>
    <col min="15418" max="15418" width="5.5546875" style="1" bestFit="1" customWidth="1"/>
    <col min="15419" max="15419" width="5.6640625" style="1" customWidth="1"/>
    <col min="15420" max="15420" width="5.5546875" style="1" bestFit="1" customWidth="1"/>
    <col min="15421" max="15422" width="5.5546875" style="1" customWidth="1"/>
    <col min="15423" max="15423" width="5.5546875" style="1" bestFit="1" customWidth="1"/>
    <col min="15424" max="15424" width="2.44140625" style="1" customWidth="1"/>
    <col min="15425" max="15425" width="3" style="1" bestFit="1" customWidth="1"/>
    <col min="15426" max="15427" width="4.5546875" style="1" bestFit="1" customWidth="1"/>
    <col min="15428" max="15429" width="4.5546875" style="1" customWidth="1"/>
    <col min="15430" max="15431" width="4.5546875" style="1" bestFit="1" customWidth="1"/>
    <col min="15432" max="15432" width="2" style="1" customWidth="1"/>
    <col min="15433" max="15433" width="3" style="1" bestFit="1" customWidth="1"/>
    <col min="15434" max="15436" width="5.5546875" style="1" bestFit="1" customWidth="1"/>
    <col min="15437" max="15438" width="5.5546875" style="1" customWidth="1"/>
    <col min="15439" max="15439" width="5.5546875" style="1" bestFit="1" customWidth="1"/>
    <col min="15440" max="15440" width="2.33203125" style="1" customWidth="1"/>
    <col min="15441" max="15616" width="9.109375" style="1"/>
    <col min="15617" max="15617" width="7.88671875" style="1" customWidth="1"/>
    <col min="15618" max="15618" width="5.5546875" style="1" customWidth="1"/>
    <col min="15619" max="15619" width="6.109375" style="1" customWidth="1"/>
    <col min="15620" max="15620" width="11.109375" style="1" bestFit="1" customWidth="1"/>
    <col min="15621" max="15621" width="10" style="1" customWidth="1"/>
    <col min="15622" max="15622" width="11.109375" style="1" customWidth="1"/>
    <col min="15623" max="15623" width="9.109375" style="1"/>
    <col min="15624" max="15624" width="10" style="1" customWidth="1"/>
    <col min="15625" max="15625" width="11.109375" style="1" bestFit="1" customWidth="1"/>
    <col min="15626" max="15627" width="9.109375" style="1"/>
    <col min="15628" max="15628" width="7.33203125" style="1" customWidth="1"/>
    <col min="15629" max="15629" width="3" style="1" bestFit="1" customWidth="1"/>
    <col min="15630" max="15635" width="8.6640625" style="1" customWidth="1"/>
    <col min="15636" max="15636" width="9" style="1" bestFit="1" customWidth="1"/>
    <col min="15637" max="15637" width="5.5546875" style="1" customWidth="1"/>
    <col min="15638" max="15638" width="3" style="1" bestFit="1" customWidth="1"/>
    <col min="15639" max="15644" width="8.6640625" style="1" customWidth="1"/>
    <col min="15645" max="15645" width="6.5546875" style="1" bestFit="1" customWidth="1"/>
    <col min="15646" max="15646" width="6.33203125" style="1" customWidth="1"/>
    <col min="15647" max="15647" width="3" style="1" bestFit="1" customWidth="1"/>
    <col min="15648" max="15653" width="8.6640625" style="1" customWidth="1"/>
    <col min="15654" max="15655" width="5.5546875" style="1" bestFit="1" customWidth="1"/>
    <col min="15656" max="15656" width="3" style="1" bestFit="1" customWidth="1"/>
    <col min="15657" max="15662" width="8.6640625" style="1" customWidth="1"/>
    <col min="15663" max="15664" width="5.5546875" style="1" bestFit="1" customWidth="1"/>
    <col min="15665" max="15665" width="3" style="1" bestFit="1" customWidth="1"/>
    <col min="15666" max="15668" width="5.5546875" style="1" bestFit="1" customWidth="1"/>
    <col min="15669" max="15670" width="5.5546875" style="1" customWidth="1"/>
    <col min="15671" max="15671" width="5.5546875" style="1" bestFit="1" customWidth="1"/>
    <col min="15672" max="15672" width="2.44140625" style="1" customWidth="1"/>
    <col min="15673" max="15673" width="3" style="1" bestFit="1" customWidth="1"/>
    <col min="15674" max="15674" width="5.5546875" style="1" bestFit="1" customWidth="1"/>
    <col min="15675" max="15675" width="5.6640625" style="1" customWidth="1"/>
    <col min="15676" max="15676" width="5.5546875" style="1" bestFit="1" customWidth="1"/>
    <col min="15677" max="15678" width="5.5546875" style="1" customWidth="1"/>
    <col min="15679" max="15679" width="5.5546875" style="1" bestFit="1" customWidth="1"/>
    <col min="15680" max="15680" width="2.44140625" style="1" customWidth="1"/>
    <col min="15681" max="15681" width="3" style="1" bestFit="1" customWidth="1"/>
    <col min="15682" max="15683" width="4.5546875" style="1" bestFit="1" customWidth="1"/>
    <col min="15684" max="15685" width="4.5546875" style="1" customWidth="1"/>
    <col min="15686" max="15687" width="4.5546875" style="1" bestFit="1" customWidth="1"/>
    <col min="15688" max="15688" width="2" style="1" customWidth="1"/>
    <col min="15689" max="15689" width="3" style="1" bestFit="1" customWidth="1"/>
    <col min="15690" max="15692" width="5.5546875" style="1" bestFit="1" customWidth="1"/>
    <col min="15693" max="15694" width="5.5546875" style="1" customWidth="1"/>
    <col min="15695" max="15695" width="5.5546875" style="1" bestFit="1" customWidth="1"/>
    <col min="15696" max="15696" width="2.33203125" style="1" customWidth="1"/>
    <col min="15697" max="15872" width="9.109375" style="1"/>
    <col min="15873" max="15873" width="7.88671875" style="1" customWidth="1"/>
    <col min="15874" max="15874" width="5.5546875" style="1" customWidth="1"/>
    <col min="15875" max="15875" width="6.109375" style="1" customWidth="1"/>
    <col min="15876" max="15876" width="11.109375" style="1" bestFit="1" customWidth="1"/>
    <col min="15877" max="15877" width="10" style="1" customWidth="1"/>
    <col min="15878" max="15878" width="11.109375" style="1" customWidth="1"/>
    <col min="15879" max="15879" width="9.109375" style="1"/>
    <col min="15880" max="15880" width="10" style="1" customWidth="1"/>
    <col min="15881" max="15881" width="11.109375" style="1" bestFit="1" customWidth="1"/>
    <col min="15882" max="15883" width="9.109375" style="1"/>
    <col min="15884" max="15884" width="7.33203125" style="1" customWidth="1"/>
    <col min="15885" max="15885" width="3" style="1" bestFit="1" customWidth="1"/>
    <col min="15886" max="15891" width="8.6640625" style="1" customWidth="1"/>
    <col min="15892" max="15892" width="9" style="1" bestFit="1" customWidth="1"/>
    <col min="15893" max="15893" width="5.5546875" style="1" customWidth="1"/>
    <col min="15894" max="15894" width="3" style="1" bestFit="1" customWidth="1"/>
    <col min="15895" max="15900" width="8.6640625" style="1" customWidth="1"/>
    <col min="15901" max="15901" width="6.5546875" style="1" bestFit="1" customWidth="1"/>
    <col min="15902" max="15902" width="6.33203125" style="1" customWidth="1"/>
    <col min="15903" max="15903" width="3" style="1" bestFit="1" customWidth="1"/>
    <col min="15904" max="15909" width="8.6640625" style="1" customWidth="1"/>
    <col min="15910" max="15911" width="5.5546875" style="1" bestFit="1" customWidth="1"/>
    <col min="15912" max="15912" width="3" style="1" bestFit="1" customWidth="1"/>
    <col min="15913" max="15918" width="8.6640625" style="1" customWidth="1"/>
    <col min="15919" max="15920" width="5.5546875" style="1" bestFit="1" customWidth="1"/>
    <col min="15921" max="15921" width="3" style="1" bestFit="1" customWidth="1"/>
    <col min="15922" max="15924" width="5.5546875" style="1" bestFit="1" customWidth="1"/>
    <col min="15925" max="15926" width="5.5546875" style="1" customWidth="1"/>
    <col min="15927" max="15927" width="5.5546875" style="1" bestFit="1" customWidth="1"/>
    <col min="15928" max="15928" width="2.44140625" style="1" customWidth="1"/>
    <col min="15929" max="15929" width="3" style="1" bestFit="1" customWidth="1"/>
    <col min="15930" max="15930" width="5.5546875" style="1" bestFit="1" customWidth="1"/>
    <col min="15931" max="15931" width="5.6640625" style="1" customWidth="1"/>
    <col min="15932" max="15932" width="5.5546875" style="1" bestFit="1" customWidth="1"/>
    <col min="15933" max="15934" width="5.5546875" style="1" customWidth="1"/>
    <col min="15935" max="15935" width="5.5546875" style="1" bestFit="1" customWidth="1"/>
    <col min="15936" max="15936" width="2.44140625" style="1" customWidth="1"/>
    <col min="15937" max="15937" width="3" style="1" bestFit="1" customWidth="1"/>
    <col min="15938" max="15939" width="4.5546875" style="1" bestFit="1" customWidth="1"/>
    <col min="15940" max="15941" width="4.5546875" style="1" customWidth="1"/>
    <col min="15942" max="15943" width="4.5546875" style="1" bestFit="1" customWidth="1"/>
    <col min="15944" max="15944" width="2" style="1" customWidth="1"/>
    <col min="15945" max="15945" width="3" style="1" bestFit="1" customWidth="1"/>
    <col min="15946" max="15948" width="5.5546875" style="1" bestFit="1" customWidth="1"/>
    <col min="15949" max="15950" width="5.5546875" style="1" customWidth="1"/>
    <col min="15951" max="15951" width="5.5546875" style="1" bestFit="1" customWidth="1"/>
    <col min="15952" max="15952" width="2.33203125" style="1" customWidth="1"/>
    <col min="15953" max="16128" width="9.109375" style="1"/>
    <col min="16129" max="16129" width="7.88671875" style="1" customWidth="1"/>
    <col min="16130" max="16130" width="5.5546875" style="1" customWidth="1"/>
    <col min="16131" max="16131" width="6.109375" style="1" customWidth="1"/>
    <col min="16132" max="16132" width="11.109375" style="1" bestFit="1" customWidth="1"/>
    <col min="16133" max="16133" width="10" style="1" customWidth="1"/>
    <col min="16134" max="16134" width="11.109375" style="1" customWidth="1"/>
    <col min="16135" max="16135" width="9.109375" style="1"/>
    <col min="16136" max="16136" width="10" style="1" customWidth="1"/>
    <col min="16137" max="16137" width="11.109375" style="1" bestFit="1" customWidth="1"/>
    <col min="16138" max="16139" width="9.109375" style="1"/>
    <col min="16140" max="16140" width="7.33203125" style="1" customWidth="1"/>
    <col min="16141" max="16141" width="3" style="1" bestFit="1" customWidth="1"/>
    <col min="16142" max="16147" width="8.6640625" style="1" customWidth="1"/>
    <col min="16148" max="16148" width="9" style="1" bestFit="1" customWidth="1"/>
    <col min="16149" max="16149" width="5.5546875" style="1" customWidth="1"/>
    <col min="16150" max="16150" width="3" style="1" bestFit="1" customWidth="1"/>
    <col min="16151" max="16156" width="8.6640625" style="1" customWidth="1"/>
    <col min="16157" max="16157" width="6.5546875" style="1" bestFit="1" customWidth="1"/>
    <col min="16158" max="16158" width="6.33203125" style="1" customWidth="1"/>
    <col min="16159" max="16159" width="3" style="1" bestFit="1" customWidth="1"/>
    <col min="16160" max="16165" width="8.6640625" style="1" customWidth="1"/>
    <col min="16166" max="16167" width="5.5546875" style="1" bestFit="1" customWidth="1"/>
    <col min="16168" max="16168" width="3" style="1" bestFit="1" customWidth="1"/>
    <col min="16169" max="16174" width="8.6640625" style="1" customWidth="1"/>
    <col min="16175" max="16176" width="5.5546875" style="1" bestFit="1" customWidth="1"/>
    <col min="16177" max="16177" width="3" style="1" bestFit="1" customWidth="1"/>
    <col min="16178" max="16180" width="5.5546875" style="1" bestFit="1" customWidth="1"/>
    <col min="16181" max="16182" width="5.5546875" style="1" customWidth="1"/>
    <col min="16183" max="16183" width="5.5546875" style="1" bestFit="1" customWidth="1"/>
    <col min="16184" max="16184" width="2.44140625" style="1" customWidth="1"/>
    <col min="16185" max="16185" width="3" style="1" bestFit="1" customWidth="1"/>
    <col min="16186" max="16186" width="5.5546875" style="1" bestFit="1" customWidth="1"/>
    <col min="16187" max="16187" width="5.6640625" style="1" customWidth="1"/>
    <col min="16188" max="16188" width="5.5546875" style="1" bestFit="1" customWidth="1"/>
    <col min="16189" max="16190" width="5.5546875" style="1" customWidth="1"/>
    <col min="16191" max="16191" width="5.5546875" style="1" bestFit="1" customWidth="1"/>
    <col min="16192" max="16192" width="2.44140625" style="1" customWidth="1"/>
    <col min="16193" max="16193" width="3" style="1" bestFit="1" customWidth="1"/>
    <col min="16194" max="16195" width="4.5546875" style="1" bestFit="1" customWidth="1"/>
    <col min="16196" max="16197" width="4.5546875" style="1" customWidth="1"/>
    <col min="16198" max="16199" width="4.5546875" style="1" bestFit="1" customWidth="1"/>
    <col min="16200" max="16200" width="2" style="1" customWidth="1"/>
    <col min="16201" max="16201" width="3" style="1" bestFit="1" customWidth="1"/>
    <col min="16202" max="16204" width="5.5546875" style="1" bestFit="1" customWidth="1"/>
    <col min="16205" max="16206" width="5.5546875" style="1" customWidth="1"/>
    <col min="16207" max="16207" width="5.5546875" style="1" bestFit="1" customWidth="1"/>
    <col min="16208" max="16208" width="2.33203125" style="1" customWidth="1"/>
    <col min="16209" max="16384" width="9.109375" style="1"/>
  </cols>
  <sheetData>
    <row r="2" spans="2:81" x14ac:dyDescent="0.25">
      <c r="B2" s="102" t="s">
        <v>71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81" ht="13.8" thickBot="1" x14ac:dyDescent="0.3">
      <c r="H3" s="2"/>
      <c r="M3" s="102" t="s">
        <v>71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 t="str">
        <f>M3</f>
        <v>PM</v>
      </c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2:81" ht="36.75" customHeight="1" thickBot="1" x14ac:dyDescent="0.3">
      <c r="B4" s="3" t="s">
        <v>58</v>
      </c>
      <c r="C4" s="3" t="s">
        <v>59</v>
      </c>
      <c r="D4" s="4" t="s">
        <v>60</v>
      </c>
      <c r="E4" s="5" t="s">
        <v>6</v>
      </c>
      <c r="F4" s="4" t="s">
        <v>7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  <c r="L4" s="7"/>
      <c r="M4" s="101" t="s">
        <v>60</v>
      </c>
      <c r="N4" s="101"/>
      <c r="O4" s="101"/>
      <c r="P4" s="101"/>
      <c r="Q4" s="101"/>
      <c r="R4" s="101"/>
      <c r="S4" s="101"/>
      <c r="T4" s="8" t="s">
        <v>68</v>
      </c>
      <c r="U4" s="8"/>
      <c r="V4" s="100" t="s">
        <v>66</v>
      </c>
      <c r="W4" s="100"/>
      <c r="X4" s="100"/>
      <c r="Y4" s="100"/>
      <c r="Z4" s="100"/>
      <c r="AA4" s="100"/>
      <c r="AB4" s="100"/>
      <c r="AC4" s="8" t="s">
        <v>68</v>
      </c>
      <c r="AD4" s="8"/>
      <c r="AE4" s="101" t="s">
        <v>6</v>
      </c>
      <c r="AF4" s="101"/>
      <c r="AG4" s="101"/>
      <c r="AH4" s="101"/>
      <c r="AI4" s="101"/>
      <c r="AJ4" s="101"/>
      <c r="AK4" s="101"/>
      <c r="AL4" s="8" t="s">
        <v>68</v>
      </c>
      <c r="AM4" s="8"/>
      <c r="AN4" s="100" t="s">
        <v>7</v>
      </c>
      <c r="AO4" s="100"/>
      <c r="AP4" s="100"/>
      <c r="AQ4" s="100"/>
      <c r="AR4" s="100"/>
      <c r="AS4" s="100"/>
      <c r="AT4" s="100"/>
      <c r="AU4" s="8" t="s">
        <v>68</v>
      </c>
      <c r="AV4" s="8"/>
      <c r="AW4" s="100" t="s">
        <v>63</v>
      </c>
      <c r="AX4" s="100"/>
      <c r="AY4" s="100"/>
      <c r="AZ4" s="100"/>
      <c r="BA4" s="100"/>
      <c r="BB4" s="100"/>
      <c r="BC4" s="100"/>
      <c r="BD4" s="10"/>
      <c r="BE4" s="100" t="s">
        <v>64</v>
      </c>
      <c r="BF4" s="100"/>
      <c r="BG4" s="100"/>
      <c r="BH4" s="100"/>
      <c r="BI4" s="100"/>
      <c r="BJ4" s="100"/>
      <c r="BK4" s="100"/>
      <c r="BL4" s="10"/>
      <c r="BM4" s="100" t="s">
        <v>61</v>
      </c>
      <c r="BN4" s="100"/>
      <c r="BO4" s="100"/>
      <c r="BP4" s="100"/>
      <c r="BQ4" s="100"/>
      <c r="BR4" s="100"/>
      <c r="BS4" s="100"/>
      <c r="BT4" s="10"/>
      <c r="BU4" s="100" t="s">
        <v>65</v>
      </c>
      <c r="BV4" s="100"/>
      <c r="BW4" s="100"/>
      <c r="BX4" s="100"/>
      <c r="BY4" s="100"/>
      <c r="BZ4" s="100"/>
      <c r="CA4" s="100"/>
      <c r="CC4" s="10"/>
    </row>
    <row r="5" spans="2:81" x14ac:dyDescent="0.25">
      <c r="B5" s="11">
        <v>1</v>
      </c>
      <c r="C5" s="11">
        <v>1</v>
      </c>
      <c r="D5" s="12">
        <v>17.260000000000002</v>
      </c>
      <c r="E5" s="12">
        <v>0.79</v>
      </c>
      <c r="F5" s="12">
        <v>5.15</v>
      </c>
      <c r="G5" s="12">
        <v>1.78</v>
      </c>
      <c r="H5" s="13">
        <v>71.8</v>
      </c>
      <c r="I5" s="14">
        <f>D5-(0.343*(E5+F5)+0.094*G5+0.29)</f>
        <v>14.765260000000001</v>
      </c>
      <c r="J5" s="14">
        <f>I5*H5/100</f>
        <v>10.601456680000002</v>
      </c>
      <c r="K5" s="12">
        <v>20.72</v>
      </c>
      <c r="L5" s="15"/>
      <c r="M5" s="11">
        <v>1</v>
      </c>
      <c r="N5" s="16">
        <f>D5</f>
        <v>17.260000000000002</v>
      </c>
      <c r="O5" s="16">
        <f>D10</f>
        <v>18.7</v>
      </c>
      <c r="P5" s="16">
        <f>D12</f>
        <v>17.739999999999998</v>
      </c>
      <c r="Q5" s="16">
        <f>D14</f>
        <v>17.27</v>
      </c>
      <c r="R5" s="16">
        <f>D19</f>
        <v>18.11</v>
      </c>
      <c r="S5" s="16">
        <f>D21</f>
        <v>18.54</v>
      </c>
      <c r="T5" s="8">
        <f>(N5+O5+P5+S5+Q5+R5)/6</f>
        <v>17.936666666666667</v>
      </c>
      <c r="U5" s="17">
        <f>VAR(N5:S5)</f>
        <v>0.38354666666666598</v>
      </c>
      <c r="V5" s="11">
        <v>1</v>
      </c>
      <c r="W5" s="16">
        <f>H5</f>
        <v>71.8</v>
      </c>
      <c r="X5" s="16">
        <f>H10</f>
        <v>64.7</v>
      </c>
      <c r="Y5" s="16">
        <f>H12</f>
        <v>73</v>
      </c>
      <c r="Z5" s="16">
        <f>H14</f>
        <v>68.099999999999994</v>
      </c>
      <c r="AA5" s="16">
        <f>H19</f>
        <v>71.8</v>
      </c>
      <c r="AB5" s="16">
        <f>H21</f>
        <v>81.400000000000006</v>
      </c>
      <c r="AC5" s="8">
        <f>(W5+X5+Y5+AB5+Z5+AA5)/6</f>
        <v>71.8</v>
      </c>
      <c r="AD5" s="17">
        <f>VAR(W5:AB5)</f>
        <v>31.54000000000002</v>
      </c>
      <c r="AE5" s="11">
        <v>1</v>
      </c>
      <c r="AF5" s="16">
        <f>E5</f>
        <v>0.79</v>
      </c>
      <c r="AG5" s="16">
        <f>E10</f>
        <v>0.38</v>
      </c>
      <c r="AH5" s="16">
        <f>E12</f>
        <v>0.43</v>
      </c>
      <c r="AI5" s="16">
        <f>E14</f>
        <v>0.49</v>
      </c>
      <c r="AJ5" s="16">
        <f>E19</f>
        <v>0.68</v>
      </c>
      <c r="AK5" s="16">
        <f>E21</f>
        <v>0.35</v>
      </c>
      <c r="AL5" s="8">
        <f>(AF5+AG5+AH5+AK5)/4</f>
        <v>0.48749999999999993</v>
      </c>
      <c r="AM5" s="17">
        <f>VAR(AF5:AK5)</f>
        <v>3.1200000000000026E-2</v>
      </c>
      <c r="AN5" s="11">
        <v>1</v>
      </c>
      <c r="AO5" s="16">
        <f>F5</f>
        <v>5.15</v>
      </c>
      <c r="AP5" s="16">
        <f>F10</f>
        <v>4.2300000000000004</v>
      </c>
      <c r="AQ5" s="16">
        <f>F12</f>
        <v>4.75</v>
      </c>
      <c r="AR5" s="16">
        <f>F14</f>
        <v>4.9800000000000004</v>
      </c>
      <c r="AS5" s="16">
        <f>F19</f>
        <v>4.42</v>
      </c>
      <c r="AT5" s="16">
        <f>F21</f>
        <v>4.24</v>
      </c>
      <c r="AU5" s="8">
        <f>(AO5+AP5+AQ5+AT5)/4</f>
        <v>4.5925000000000002</v>
      </c>
      <c r="AV5" s="17">
        <f>VAR(AO5:AT5)</f>
        <v>0.1526966666666667</v>
      </c>
      <c r="AW5" s="11">
        <v>1</v>
      </c>
      <c r="AX5" s="16">
        <f>I5</f>
        <v>14.765260000000001</v>
      </c>
      <c r="AY5" s="16">
        <f>I10</f>
        <v>16.712209999999999</v>
      </c>
      <c r="AZ5" s="16">
        <f>I12</f>
        <v>15.562339999999999</v>
      </c>
      <c r="BA5" s="16">
        <f>I14</f>
        <v>14.96843</v>
      </c>
      <c r="BB5" s="16">
        <f>I19</f>
        <v>15.94286</v>
      </c>
      <c r="BC5" s="16">
        <f>I21</f>
        <v>16.562829999999998</v>
      </c>
      <c r="BD5" s="8"/>
      <c r="BE5" s="11">
        <v>1</v>
      </c>
      <c r="BF5" s="16">
        <f>J5</f>
        <v>10.601456680000002</v>
      </c>
      <c r="BG5" s="16">
        <f>J10</f>
        <v>10.812799869999999</v>
      </c>
      <c r="BH5" s="16">
        <f>J12</f>
        <v>11.3605082</v>
      </c>
      <c r="BI5" s="16">
        <f>J14</f>
        <v>10.19350083</v>
      </c>
      <c r="BJ5" s="16">
        <f>J19</f>
        <v>11.446973479999999</v>
      </c>
      <c r="BK5" s="16">
        <f>J21</f>
        <v>13.482143619999999</v>
      </c>
      <c r="BL5" s="8"/>
      <c r="BM5" s="11">
        <v>1</v>
      </c>
      <c r="BN5" s="16">
        <f>G5</f>
        <v>1.78</v>
      </c>
      <c r="BO5" s="16">
        <f>G10</f>
        <v>1.24</v>
      </c>
      <c r="BP5" s="16">
        <f>G12</f>
        <v>1.18</v>
      </c>
      <c r="BQ5" s="16">
        <f>G14</f>
        <v>1.44</v>
      </c>
      <c r="BR5" s="16">
        <f>G19</f>
        <v>1.36</v>
      </c>
      <c r="BS5" s="16">
        <f>G21</f>
        <v>1.2</v>
      </c>
      <c r="BT5" s="8"/>
      <c r="BU5" s="11">
        <v>1</v>
      </c>
      <c r="BV5" s="16">
        <f>K5</f>
        <v>20.72</v>
      </c>
      <c r="BW5" s="16">
        <f>K10</f>
        <v>20.77</v>
      </c>
      <c r="BX5" s="16">
        <f>K12</f>
        <v>19.87</v>
      </c>
      <c r="BY5" s="16">
        <f>K14</f>
        <v>19.05</v>
      </c>
      <c r="BZ5" s="16">
        <f>K19</f>
        <v>20.6</v>
      </c>
      <c r="CA5" s="16">
        <f>K21</f>
        <v>19.61</v>
      </c>
      <c r="CB5" s="8"/>
      <c r="CC5" s="17"/>
    </row>
    <row r="6" spans="2:81" x14ac:dyDescent="0.25">
      <c r="B6" s="18">
        <v>2</v>
      </c>
      <c r="C6" s="18">
        <v>2</v>
      </c>
      <c r="D6" s="19">
        <v>18.13</v>
      </c>
      <c r="E6" s="19">
        <v>0.67</v>
      </c>
      <c r="F6" s="19">
        <v>4.4800000000000004</v>
      </c>
      <c r="G6" s="19">
        <v>1.38</v>
      </c>
      <c r="H6" s="20">
        <v>84.7</v>
      </c>
      <c r="I6" s="21">
        <f t="shared" ref="I6:I22" si="0">D6-(0.343*(E6+F6)+0.094*G6+0.29)</f>
        <v>15.943829999999998</v>
      </c>
      <c r="J6" s="21">
        <f t="shared" ref="J6:J22" si="1">I6*H6/100</f>
        <v>13.504424010000001</v>
      </c>
      <c r="K6" s="19">
        <v>20.149999999999999</v>
      </c>
      <c r="L6" s="15"/>
      <c r="M6" s="18">
        <v>2</v>
      </c>
      <c r="N6" s="22">
        <f>D6</f>
        <v>18.13</v>
      </c>
      <c r="O6" s="22">
        <f>D8</f>
        <v>17.86</v>
      </c>
      <c r="P6" s="22">
        <f>D11</f>
        <v>17.68</v>
      </c>
      <c r="Q6" s="22">
        <f>D16</f>
        <v>18.489999999999998</v>
      </c>
      <c r="R6" s="22">
        <f>D18</f>
        <v>17.95</v>
      </c>
      <c r="S6" s="22">
        <f>D22</f>
        <v>18.71</v>
      </c>
      <c r="T6" s="8">
        <f>(N6+O6+P6+S6+Q6+R6)/6</f>
        <v>18.136666666666667</v>
      </c>
      <c r="U6" s="17">
        <f>VAR(N6:S6)</f>
        <v>0.15470666666666683</v>
      </c>
      <c r="V6" s="18">
        <v>2</v>
      </c>
      <c r="W6" s="22">
        <f>H6</f>
        <v>84.7</v>
      </c>
      <c r="X6" s="22">
        <f>H8</f>
        <v>81.900000000000006</v>
      </c>
      <c r="Y6" s="22">
        <f>H11</f>
        <v>70.3</v>
      </c>
      <c r="Z6" s="22">
        <f>H16</f>
        <v>72.5</v>
      </c>
      <c r="AA6" s="22">
        <f>H18</f>
        <v>71.599999999999994</v>
      </c>
      <c r="AB6" s="22">
        <f>H22</f>
        <v>79</v>
      </c>
      <c r="AC6" s="8">
        <f>(W6+X6+Y6+AB6+Z6+AA6)/6</f>
        <v>76.666666666666671</v>
      </c>
      <c r="AD6" s="17">
        <f>VAR(W6:AB6)</f>
        <v>36.18666666666671</v>
      </c>
      <c r="AE6" s="18">
        <v>2</v>
      </c>
      <c r="AF6" s="22">
        <f>E6</f>
        <v>0.67</v>
      </c>
      <c r="AG6" s="22">
        <f>E8</f>
        <v>0.5</v>
      </c>
      <c r="AH6" s="22">
        <f>E11</f>
        <v>0.53</v>
      </c>
      <c r="AI6" s="22">
        <f>E16</f>
        <v>0.27</v>
      </c>
      <c r="AJ6" s="22">
        <f>E18</f>
        <v>0.53</v>
      </c>
      <c r="AK6" s="22">
        <f>E22</f>
        <v>0.22</v>
      </c>
      <c r="AL6" s="8">
        <f>(AF6+AG6+AH6+AK6)/4</f>
        <v>0.48</v>
      </c>
      <c r="AM6" s="17">
        <f>VAR(AF6:AK6)</f>
        <v>2.9786666666666628E-2</v>
      </c>
      <c r="AN6" s="18">
        <v>2</v>
      </c>
      <c r="AO6" s="22">
        <f>F6</f>
        <v>4.4800000000000004</v>
      </c>
      <c r="AP6" s="22">
        <f>F8</f>
        <v>4.5</v>
      </c>
      <c r="AQ6" s="22">
        <f>F11</f>
        <v>4.57</v>
      </c>
      <c r="AR6" s="22">
        <f>F16</f>
        <v>4.32</v>
      </c>
      <c r="AS6" s="22">
        <f>F18</f>
        <v>5.04</v>
      </c>
      <c r="AT6" s="22">
        <f>F22</f>
        <v>4.03</v>
      </c>
      <c r="AU6" s="8">
        <f>(AO6+AP6+AQ6+AT6)/4</f>
        <v>4.3950000000000005</v>
      </c>
      <c r="AV6" s="17">
        <f>VAR(AO6:AT6)</f>
        <v>0.10991999999999995</v>
      </c>
      <c r="AW6" s="18">
        <v>2</v>
      </c>
      <c r="AX6" s="22">
        <f>I6</f>
        <v>15.943829999999998</v>
      </c>
      <c r="AY6" s="22">
        <f>I8</f>
        <v>15.72434</v>
      </c>
      <c r="AZ6" s="22">
        <f>I11</f>
        <v>15.51662</v>
      </c>
      <c r="BA6" s="22">
        <f>I16</f>
        <v>16.508129999999998</v>
      </c>
      <c r="BB6" s="22">
        <f>I18</f>
        <v>15.621649999999999</v>
      </c>
      <c r="BC6" s="22">
        <f>I22</f>
        <v>16.86073</v>
      </c>
      <c r="BD6" s="8"/>
      <c r="BE6" s="18">
        <v>2</v>
      </c>
      <c r="BF6" s="22">
        <f>J6</f>
        <v>13.504424010000001</v>
      </c>
      <c r="BG6" s="22">
        <f>J8</f>
        <v>12.878234460000002</v>
      </c>
      <c r="BH6" s="22">
        <f>J11</f>
        <v>10.908183859999999</v>
      </c>
      <c r="BI6" s="22">
        <f>J16</f>
        <v>11.968394249999999</v>
      </c>
      <c r="BJ6" s="22">
        <f>J18</f>
        <v>11.185101399999999</v>
      </c>
      <c r="BK6" s="22">
        <f>J22</f>
        <v>13.3199767</v>
      </c>
      <c r="BL6" s="8"/>
      <c r="BM6" s="18">
        <v>2</v>
      </c>
      <c r="BN6" s="22">
        <f>G6</f>
        <v>1.38</v>
      </c>
      <c r="BO6" s="22">
        <f>G8</f>
        <v>1.39</v>
      </c>
      <c r="BP6" s="22">
        <f>G11</f>
        <v>1.32</v>
      </c>
      <c r="BQ6" s="22">
        <f>G16</f>
        <v>1.25</v>
      </c>
      <c r="BR6" s="22">
        <f>G18</f>
        <v>1.36</v>
      </c>
      <c r="BS6" s="22">
        <f>G22</f>
        <v>1.08</v>
      </c>
      <c r="BT6" s="8"/>
      <c r="BU6" s="18">
        <v>2</v>
      </c>
      <c r="BV6" s="22">
        <f>K6</f>
        <v>20.149999999999999</v>
      </c>
      <c r="BW6" s="22">
        <f>K8</f>
        <v>19.96</v>
      </c>
      <c r="BX6" s="22">
        <f>K11</f>
        <v>21.23</v>
      </c>
      <c r="BY6" s="22">
        <f>K16</f>
        <v>20.53</v>
      </c>
      <c r="BZ6" s="22">
        <f>K18</f>
        <v>19.95</v>
      </c>
      <c r="CA6" s="22">
        <f>K22</f>
        <v>20.6</v>
      </c>
      <c r="CB6" s="8"/>
      <c r="CC6" s="17"/>
    </row>
    <row r="7" spans="2:81" ht="13.8" thickBot="1" x14ac:dyDescent="0.3">
      <c r="B7" s="23">
        <v>3</v>
      </c>
      <c r="C7" s="23">
        <v>3</v>
      </c>
      <c r="D7" s="24">
        <v>18.87</v>
      </c>
      <c r="E7" s="24">
        <v>0.48</v>
      </c>
      <c r="F7" s="24">
        <v>3.96</v>
      </c>
      <c r="G7" s="24">
        <v>1.2</v>
      </c>
      <c r="H7" s="25">
        <v>76.2</v>
      </c>
      <c r="I7" s="26">
        <f t="shared" si="0"/>
        <v>16.944279999999999</v>
      </c>
      <c r="J7" s="26">
        <f t="shared" si="1"/>
        <v>12.911541359999999</v>
      </c>
      <c r="K7" s="24">
        <v>20.29</v>
      </c>
      <c r="L7" s="15"/>
      <c r="M7" s="23">
        <v>3</v>
      </c>
      <c r="N7" s="27">
        <f>D7</f>
        <v>18.87</v>
      </c>
      <c r="O7" s="27">
        <f>D9</f>
        <v>17.89</v>
      </c>
      <c r="P7" s="27">
        <f>D13</f>
        <v>18.82</v>
      </c>
      <c r="Q7" s="27">
        <f>D15</f>
        <v>18.14</v>
      </c>
      <c r="R7" s="27">
        <f>D17</f>
        <v>17.989999999999998</v>
      </c>
      <c r="S7" s="27">
        <f>D20</f>
        <v>18.86</v>
      </c>
      <c r="T7" s="8">
        <f>(N7+O7+P7+S7+Q7+R7)/6</f>
        <v>18.428333333333331</v>
      </c>
      <c r="U7" s="17">
        <f>VAR(N7:S7)</f>
        <v>0.21997666666666688</v>
      </c>
      <c r="V7" s="23">
        <v>3</v>
      </c>
      <c r="W7" s="27">
        <f>H7</f>
        <v>76.2</v>
      </c>
      <c r="X7" s="27">
        <f>H9</f>
        <v>76.2</v>
      </c>
      <c r="Y7" s="27">
        <f>H13</f>
        <v>66.400000000000006</v>
      </c>
      <c r="Z7" s="27">
        <f>H15</f>
        <v>79.900000000000006</v>
      </c>
      <c r="AA7" s="27">
        <f>H17</f>
        <v>90.5</v>
      </c>
      <c r="AB7" s="27">
        <f>H20</f>
        <v>68</v>
      </c>
      <c r="AC7" s="8">
        <f>(W7+X7+Y7+AB7+Z7+AA7)/6</f>
        <v>76.2</v>
      </c>
      <c r="AD7" s="17">
        <f>VAR(W7:AB7)</f>
        <v>76.291999999999831</v>
      </c>
      <c r="AE7" s="23">
        <v>3</v>
      </c>
      <c r="AF7" s="27">
        <f>E7</f>
        <v>0.48</v>
      </c>
      <c r="AG7" s="27">
        <f>E9</f>
        <v>0.53</v>
      </c>
      <c r="AH7" s="27">
        <f>E13</f>
        <v>0.34</v>
      </c>
      <c r="AI7" s="27">
        <f>E15</f>
        <v>0.66</v>
      </c>
      <c r="AJ7" s="27">
        <f>E17</f>
        <v>0.3</v>
      </c>
      <c r="AK7" s="27">
        <f>E20</f>
        <v>0.3</v>
      </c>
      <c r="AL7" s="8">
        <f>(AF7+AG7+AH7+AK7)/4</f>
        <v>0.41250000000000003</v>
      </c>
      <c r="AM7" s="17">
        <f>VAR(AF7:AK7)</f>
        <v>2.1430000000000105E-2</v>
      </c>
      <c r="AN7" s="23">
        <v>3</v>
      </c>
      <c r="AO7" s="27">
        <f>F7</f>
        <v>3.96</v>
      </c>
      <c r="AP7" s="27">
        <f>F9</f>
        <v>4.68</v>
      </c>
      <c r="AQ7" s="27">
        <f>F13</f>
        <v>4.37</v>
      </c>
      <c r="AR7" s="27">
        <f>F15</f>
        <v>4.9800000000000004</v>
      </c>
      <c r="AS7" s="27">
        <f>F17</f>
        <v>4.8</v>
      </c>
      <c r="AT7" s="27">
        <f>F20</f>
        <v>4.67</v>
      </c>
      <c r="AU7" s="8">
        <f>(AO7+AP7+AQ7+AT7)/4</f>
        <v>4.42</v>
      </c>
      <c r="AV7" s="17">
        <f>VAR(AO7:AT7)</f>
        <v>0.1309866666666667</v>
      </c>
      <c r="AW7" s="23">
        <v>3</v>
      </c>
      <c r="AX7" s="27">
        <f>I7</f>
        <v>16.944279999999999</v>
      </c>
      <c r="AY7" s="27">
        <f>I9</f>
        <v>15.69641</v>
      </c>
      <c r="AZ7" s="27">
        <f>I13</f>
        <v>16.795090000000002</v>
      </c>
      <c r="BA7" s="27">
        <f>I15</f>
        <v>15.769780000000001</v>
      </c>
      <c r="BB7" s="27">
        <f>I17</f>
        <v>15.826619999999998</v>
      </c>
      <c r="BC7" s="27">
        <f>I20</f>
        <v>16.744029999999999</v>
      </c>
      <c r="BD7" s="8"/>
      <c r="BE7" s="23">
        <v>3</v>
      </c>
      <c r="BF7" s="27">
        <f>J7</f>
        <v>12.911541359999999</v>
      </c>
      <c r="BG7" s="27">
        <f>J9</f>
        <v>11.960664420000001</v>
      </c>
      <c r="BH7" s="27">
        <f>J13</f>
        <v>11.151939760000003</v>
      </c>
      <c r="BI7" s="27">
        <f>J15</f>
        <v>12.600054220000002</v>
      </c>
      <c r="BJ7" s="27">
        <f>J17</f>
        <v>14.323091099999999</v>
      </c>
      <c r="BK7" s="27">
        <f>J20</f>
        <v>11.385940399999999</v>
      </c>
      <c r="BL7" s="8"/>
      <c r="BM7" s="23">
        <v>3</v>
      </c>
      <c r="BN7" s="27">
        <f>G7</f>
        <v>1.2</v>
      </c>
      <c r="BO7" s="27">
        <f>G9</f>
        <v>1.24</v>
      </c>
      <c r="BP7" s="27">
        <f>G13</f>
        <v>1.27</v>
      </c>
      <c r="BQ7" s="27">
        <f>G15</f>
        <v>1.55</v>
      </c>
      <c r="BR7" s="27">
        <f>G17</f>
        <v>1.32</v>
      </c>
      <c r="BS7" s="27">
        <f>G20</f>
        <v>1.29</v>
      </c>
      <c r="BT7" s="8"/>
      <c r="BU7" s="23">
        <v>3</v>
      </c>
      <c r="BV7" s="27">
        <f>K7</f>
        <v>20.29</v>
      </c>
      <c r="BW7" s="27">
        <f>K9</f>
        <v>20.57</v>
      </c>
      <c r="BX7" s="27">
        <f>K13</f>
        <v>21.71</v>
      </c>
      <c r="BY7" s="27">
        <f>K15</f>
        <v>20.170000000000002</v>
      </c>
      <c r="BZ7" s="27">
        <f>K17</f>
        <v>20.100000000000001</v>
      </c>
      <c r="CA7" s="27">
        <f>K20</f>
        <v>20.6</v>
      </c>
      <c r="CB7" s="8"/>
      <c r="CC7" s="17"/>
    </row>
    <row r="8" spans="2:81" x14ac:dyDescent="0.25">
      <c r="B8" s="11">
        <v>4</v>
      </c>
      <c r="C8" s="11">
        <v>2</v>
      </c>
      <c r="D8" s="12">
        <v>17.86</v>
      </c>
      <c r="E8" s="12">
        <v>0.5</v>
      </c>
      <c r="F8" s="12">
        <v>4.5</v>
      </c>
      <c r="G8" s="12">
        <v>1.39</v>
      </c>
      <c r="H8" s="13">
        <v>81.900000000000006</v>
      </c>
      <c r="I8" s="28">
        <f t="shared" si="0"/>
        <v>15.72434</v>
      </c>
      <c r="J8" s="28">
        <f t="shared" si="1"/>
        <v>12.878234460000002</v>
      </c>
      <c r="K8" s="12">
        <v>19.96</v>
      </c>
      <c r="L8" s="29"/>
      <c r="M8" s="30"/>
      <c r="N8" s="31"/>
      <c r="O8" s="31"/>
      <c r="P8" s="31"/>
      <c r="Q8" s="31"/>
      <c r="R8" s="31"/>
      <c r="S8" s="31"/>
      <c r="T8" s="32">
        <f>AVERAGE(T5:T7)</f>
        <v>18.167222222222222</v>
      </c>
      <c r="U8" s="17"/>
      <c r="V8" s="30"/>
      <c r="W8" s="31"/>
      <c r="X8" s="31"/>
      <c r="Y8" s="31"/>
      <c r="Z8" s="31"/>
      <c r="AA8" s="31"/>
      <c r="AB8" s="31"/>
      <c r="AC8" s="32">
        <f>AVERAGE(AC5:AC7)</f>
        <v>74.8888888888889</v>
      </c>
      <c r="AD8" s="17"/>
      <c r="AE8" s="30"/>
      <c r="AF8" s="31"/>
      <c r="AG8" s="31"/>
      <c r="AH8" s="31"/>
      <c r="AI8" s="31"/>
      <c r="AJ8" s="31"/>
      <c r="AK8" s="31"/>
      <c r="AL8" s="32">
        <f>AVERAGE(AL5:AL7)</f>
        <v>0.45999999999999996</v>
      </c>
      <c r="AM8" s="17"/>
      <c r="AN8" s="30"/>
      <c r="AO8" s="31"/>
      <c r="AP8" s="31"/>
      <c r="AQ8" s="31"/>
      <c r="AR8" s="31"/>
      <c r="AS8" s="31"/>
      <c r="AT8" s="31"/>
      <c r="AU8" s="32">
        <f>AVERAGE(AU5:AU7)</f>
        <v>4.4691666666666672</v>
      </c>
      <c r="AV8" s="17"/>
      <c r="AW8" s="33"/>
      <c r="AX8" s="33"/>
      <c r="AY8" s="33"/>
      <c r="AZ8" s="33"/>
      <c r="BA8" s="33"/>
      <c r="BB8" s="33"/>
      <c r="BC8" s="33"/>
      <c r="BD8" s="32"/>
      <c r="BE8" s="33"/>
      <c r="BF8" s="33"/>
      <c r="BG8" s="33"/>
      <c r="BH8" s="33"/>
      <c r="BI8" s="33"/>
      <c r="BJ8" s="33"/>
      <c r="BK8" s="33"/>
      <c r="BL8" s="32"/>
      <c r="BM8" s="33"/>
      <c r="BN8" s="33"/>
      <c r="BO8" s="33"/>
      <c r="BP8" s="33"/>
      <c r="BQ8" s="33"/>
      <c r="BR8" s="33"/>
      <c r="BS8" s="33"/>
      <c r="BT8" s="32"/>
      <c r="BU8" s="33"/>
      <c r="BV8" s="33"/>
      <c r="BW8" s="33"/>
      <c r="BX8" s="33"/>
      <c r="BY8" s="33"/>
      <c r="BZ8" s="33"/>
      <c r="CA8" s="33"/>
      <c r="CB8" s="8"/>
      <c r="CC8" s="17"/>
    </row>
    <row r="9" spans="2:81" x14ac:dyDescent="0.25">
      <c r="B9" s="18">
        <v>5</v>
      </c>
      <c r="C9" s="18">
        <v>3</v>
      </c>
      <c r="D9" s="19">
        <v>17.89</v>
      </c>
      <c r="E9" s="19">
        <v>0.53</v>
      </c>
      <c r="F9" s="19">
        <v>4.68</v>
      </c>
      <c r="G9" s="19">
        <v>1.24</v>
      </c>
      <c r="H9" s="20">
        <v>76.2</v>
      </c>
      <c r="I9" s="21">
        <f t="shared" si="0"/>
        <v>15.69641</v>
      </c>
      <c r="J9" s="21">
        <f t="shared" si="1"/>
        <v>11.960664420000001</v>
      </c>
      <c r="K9" s="19">
        <v>20.57</v>
      </c>
      <c r="L9" s="29"/>
      <c r="M9" s="9"/>
      <c r="N9" s="8"/>
      <c r="O9" s="8"/>
      <c r="P9" s="8"/>
      <c r="Q9" s="8"/>
      <c r="R9" s="8"/>
      <c r="S9" s="8"/>
      <c r="T9" s="8"/>
      <c r="U9" s="17"/>
      <c r="V9" s="9"/>
      <c r="W9" s="8"/>
      <c r="X9" s="8"/>
      <c r="Y9" s="8"/>
      <c r="Z9" s="8"/>
      <c r="AA9" s="8"/>
      <c r="AB9" s="8"/>
      <c r="AC9" s="8"/>
      <c r="AD9" s="17"/>
      <c r="AE9" s="9"/>
      <c r="AF9" s="8"/>
      <c r="AG9" s="8"/>
      <c r="AH9" s="8"/>
      <c r="AI9" s="8"/>
      <c r="AJ9" s="8"/>
      <c r="AK9" s="8"/>
      <c r="AL9" s="8"/>
      <c r="AM9" s="17"/>
      <c r="AN9" s="9"/>
      <c r="AO9" s="8"/>
      <c r="AP9" s="8"/>
      <c r="AQ9" s="8"/>
      <c r="AR9" s="8"/>
      <c r="AS9" s="8"/>
      <c r="AT9" s="8"/>
      <c r="AU9" s="8"/>
      <c r="AV9" s="17"/>
      <c r="CB9" s="32"/>
      <c r="CC9" s="17"/>
    </row>
    <row r="10" spans="2:81" ht="13.8" thickBot="1" x14ac:dyDescent="0.3">
      <c r="B10" s="23">
        <v>6</v>
      </c>
      <c r="C10" s="23">
        <v>1</v>
      </c>
      <c r="D10" s="24">
        <v>18.7</v>
      </c>
      <c r="E10" s="24">
        <v>0.38</v>
      </c>
      <c r="F10" s="24">
        <v>4.2300000000000004</v>
      </c>
      <c r="G10" s="24">
        <v>1.24</v>
      </c>
      <c r="H10" s="25">
        <v>64.7</v>
      </c>
      <c r="I10" s="26">
        <f t="shared" si="0"/>
        <v>16.712209999999999</v>
      </c>
      <c r="J10" s="26">
        <f t="shared" si="1"/>
        <v>10.812799869999999</v>
      </c>
      <c r="K10" s="24">
        <v>20.77</v>
      </c>
      <c r="L10" s="29"/>
      <c r="M10" s="9"/>
      <c r="N10" s="8"/>
      <c r="O10" s="8"/>
      <c r="P10" s="8"/>
      <c r="Q10" s="8"/>
      <c r="R10" s="8"/>
      <c r="S10" s="8"/>
      <c r="T10" s="8"/>
      <c r="U10" s="17"/>
      <c r="V10" s="9"/>
      <c r="W10" s="8"/>
      <c r="X10" s="8"/>
      <c r="Y10" s="8"/>
      <c r="Z10" s="8"/>
      <c r="AA10" s="8"/>
      <c r="AB10" s="8"/>
      <c r="AC10" s="8"/>
      <c r="AD10" s="17"/>
      <c r="AE10" s="9"/>
      <c r="AF10" s="8"/>
      <c r="AG10" s="8"/>
      <c r="AH10" s="8"/>
      <c r="AI10" s="8"/>
      <c r="AJ10" s="8"/>
      <c r="AK10" s="8"/>
      <c r="AL10" s="8"/>
      <c r="AM10" s="17"/>
      <c r="AN10" s="9"/>
      <c r="AO10" s="8"/>
      <c r="AP10" s="8"/>
      <c r="AQ10" s="8"/>
      <c r="AR10" s="8"/>
      <c r="AS10" s="8"/>
      <c r="AT10" s="8"/>
      <c r="AU10" s="8"/>
      <c r="AV10" s="17"/>
      <c r="CC10" s="17"/>
    </row>
    <row r="11" spans="2:81" ht="13.8" thickBot="1" x14ac:dyDescent="0.3">
      <c r="B11" s="11">
        <v>7</v>
      </c>
      <c r="C11" s="11">
        <v>2</v>
      </c>
      <c r="D11" s="12">
        <v>17.68</v>
      </c>
      <c r="E11" s="12">
        <v>0.53</v>
      </c>
      <c r="F11" s="12">
        <v>4.57</v>
      </c>
      <c r="G11" s="12">
        <v>1.32</v>
      </c>
      <c r="H11" s="13">
        <v>70.3</v>
      </c>
      <c r="I11" s="28">
        <f t="shared" si="0"/>
        <v>15.51662</v>
      </c>
      <c r="J11" s="28">
        <f t="shared" si="1"/>
        <v>10.908183859999999</v>
      </c>
      <c r="K11" s="12">
        <v>21.23</v>
      </c>
      <c r="L11" s="29"/>
      <c r="M11" s="103" t="s">
        <v>63</v>
      </c>
      <c r="N11" s="103"/>
      <c r="O11" s="103"/>
      <c r="P11" s="103"/>
      <c r="Q11" s="103"/>
      <c r="R11" s="103"/>
      <c r="S11" s="103"/>
      <c r="T11" s="8" t="s">
        <v>68</v>
      </c>
      <c r="U11" s="10"/>
      <c r="V11" s="100" t="s">
        <v>64</v>
      </c>
      <c r="W11" s="100"/>
      <c r="X11" s="100"/>
      <c r="Y11" s="100"/>
      <c r="Z11" s="100"/>
      <c r="AA11" s="100"/>
      <c r="AB11" s="100"/>
      <c r="AC11" s="8" t="s">
        <v>68</v>
      </c>
      <c r="AD11" s="10"/>
      <c r="AE11" s="100" t="s">
        <v>61</v>
      </c>
      <c r="AF11" s="100"/>
      <c r="AG11" s="100"/>
      <c r="AH11" s="100"/>
      <c r="AI11" s="100"/>
      <c r="AJ11" s="100"/>
      <c r="AK11" s="100"/>
      <c r="AL11" s="10"/>
      <c r="AM11" s="10"/>
      <c r="AN11" s="100" t="s">
        <v>65</v>
      </c>
      <c r="AO11" s="100"/>
      <c r="AP11" s="100"/>
      <c r="AQ11" s="100"/>
      <c r="AR11" s="100"/>
      <c r="AS11" s="100"/>
      <c r="AT11" s="100"/>
      <c r="AV11" s="10"/>
      <c r="CC11" s="17"/>
    </row>
    <row r="12" spans="2:81" x14ac:dyDescent="0.25">
      <c r="B12" s="23">
        <v>8</v>
      </c>
      <c r="C12" s="23">
        <v>1</v>
      </c>
      <c r="D12" s="24">
        <v>17.739999999999998</v>
      </c>
      <c r="E12" s="24">
        <v>0.43</v>
      </c>
      <c r="F12" s="24">
        <v>4.75</v>
      </c>
      <c r="G12" s="24">
        <v>1.18</v>
      </c>
      <c r="H12" s="25">
        <v>73</v>
      </c>
      <c r="I12" s="34">
        <f t="shared" si="0"/>
        <v>15.562339999999999</v>
      </c>
      <c r="J12" s="34">
        <f t="shared" si="1"/>
        <v>11.3605082</v>
      </c>
      <c r="K12" s="24">
        <v>19.87</v>
      </c>
      <c r="L12" s="15"/>
      <c r="M12" s="11">
        <v>1</v>
      </c>
      <c r="N12" s="13">
        <f t="shared" ref="N12:S14" si="2">AX5</f>
        <v>14.765260000000001</v>
      </c>
      <c r="O12" s="13">
        <f t="shared" si="2"/>
        <v>16.712209999999999</v>
      </c>
      <c r="P12" s="13">
        <f t="shared" si="2"/>
        <v>15.562339999999999</v>
      </c>
      <c r="Q12" s="13">
        <f t="shared" si="2"/>
        <v>14.96843</v>
      </c>
      <c r="R12" s="13">
        <f t="shared" si="2"/>
        <v>15.94286</v>
      </c>
      <c r="S12" s="13">
        <f t="shared" si="2"/>
        <v>16.562829999999998</v>
      </c>
      <c r="T12" s="8">
        <f>(N12+O12+P12+S12+Q12+R12)/6</f>
        <v>15.752321666666667</v>
      </c>
      <c r="U12" s="17">
        <f>VAR(N12:S12)</f>
        <v>0.64789682797666526</v>
      </c>
      <c r="V12" s="11">
        <v>1</v>
      </c>
      <c r="W12" s="13">
        <f t="shared" ref="W12:AB14" si="3">BF5</f>
        <v>10.601456680000002</v>
      </c>
      <c r="X12" s="13">
        <f t="shared" si="3"/>
        <v>10.812799869999999</v>
      </c>
      <c r="Y12" s="13">
        <f t="shared" si="3"/>
        <v>11.3605082</v>
      </c>
      <c r="Z12" s="13">
        <f t="shared" si="3"/>
        <v>10.19350083</v>
      </c>
      <c r="AA12" s="13">
        <f t="shared" si="3"/>
        <v>11.446973479999999</v>
      </c>
      <c r="AB12" s="13">
        <f t="shared" si="3"/>
        <v>13.482143619999999</v>
      </c>
      <c r="AC12" s="8">
        <f>(W12+X12+Y12+AB12+Z12+AA12)/6</f>
        <v>11.316230446666667</v>
      </c>
      <c r="AD12" s="17">
        <f>VAR(W12:AB12)</f>
        <v>1.3470199619605157</v>
      </c>
      <c r="AE12" s="11">
        <v>1</v>
      </c>
      <c r="AF12" s="16">
        <f t="shared" ref="AF12:AK14" si="4">BN5</f>
        <v>1.78</v>
      </c>
      <c r="AG12" s="16">
        <f t="shared" si="4"/>
        <v>1.24</v>
      </c>
      <c r="AH12" s="16">
        <f t="shared" si="4"/>
        <v>1.18</v>
      </c>
      <c r="AI12" s="16">
        <f t="shared" si="4"/>
        <v>1.44</v>
      </c>
      <c r="AJ12" s="16">
        <f t="shared" si="4"/>
        <v>1.36</v>
      </c>
      <c r="AK12" s="16">
        <f t="shared" si="4"/>
        <v>1.2</v>
      </c>
      <c r="AL12" s="8">
        <f>(AF12+AG12+AH12+AK12)/4</f>
        <v>1.35</v>
      </c>
      <c r="AM12" s="17">
        <f>VAR(AF12:AK12)</f>
        <v>5.0986666666666028E-2</v>
      </c>
      <c r="AN12" s="11">
        <v>1</v>
      </c>
      <c r="AO12" s="16">
        <f t="shared" ref="AO12:AT14" si="5">BV5</f>
        <v>20.72</v>
      </c>
      <c r="AP12" s="16">
        <f t="shared" si="5"/>
        <v>20.77</v>
      </c>
      <c r="AQ12" s="16">
        <f t="shared" si="5"/>
        <v>19.87</v>
      </c>
      <c r="AR12" s="16">
        <f t="shared" si="5"/>
        <v>19.05</v>
      </c>
      <c r="AS12" s="16">
        <f t="shared" si="5"/>
        <v>20.6</v>
      </c>
      <c r="AT12" s="16">
        <f t="shared" si="5"/>
        <v>19.61</v>
      </c>
      <c r="AU12" s="8">
        <f>(AO12+AP12+AQ12+AT12)/4</f>
        <v>20.2425</v>
      </c>
      <c r="AV12" s="17">
        <f>VAR(AO12:AT12)</f>
        <v>0.49574666666666622</v>
      </c>
      <c r="CC12" s="17"/>
    </row>
    <row r="13" spans="2:81" ht="13.8" thickBot="1" x14ac:dyDescent="0.3">
      <c r="B13" s="23">
        <v>9</v>
      </c>
      <c r="C13" s="23">
        <v>3</v>
      </c>
      <c r="D13" s="24">
        <v>18.82</v>
      </c>
      <c r="E13" s="24">
        <v>0.34</v>
      </c>
      <c r="F13" s="24">
        <v>4.37</v>
      </c>
      <c r="G13" s="24">
        <v>1.27</v>
      </c>
      <c r="H13" s="25">
        <v>66.400000000000006</v>
      </c>
      <c r="I13" s="26">
        <f t="shared" si="0"/>
        <v>16.795090000000002</v>
      </c>
      <c r="J13" s="26">
        <f t="shared" si="1"/>
        <v>11.151939760000003</v>
      </c>
      <c r="K13" s="24">
        <v>21.71</v>
      </c>
      <c r="L13" s="29"/>
      <c r="M13" s="18">
        <v>2</v>
      </c>
      <c r="N13" s="20">
        <f t="shared" si="2"/>
        <v>15.943829999999998</v>
      </c>
      <c r="O13" s="20">
        <f t="shared" si="2"/>
        <v>15.72434</v>
      </c>
      <c r="P13" s="20">
        <f t="shared" si="2"/>
        <v>15.51662</v>
      </c>
      <c r="Q13" s="20">
        <f t="shared" si="2"/>
        <v>16.508129999999998</v>
      </c>
      <c r="R13" s="20">
        <f t="shared" si="2"/>
        <v>15.621649999999999</v>
      </c>
      <c r="S13" s="20">
        <f t="shared" si="2"/>
        <v>16.86073</v>
      </c>
      <c r="T13" s="8">
        <f>(N13+O13+P13+S13+Q13+R13)/6</f>
        <v>16.029216666666667</v>
      </c>
      <c r="U13" s="17">
        <f>VAR(N13:S13)</f>
        <v>0.28997579990666666</v>
      </c>
      <c r="V13" s="18">
        <v>2</v>
      </c>
      <c r="W13" s="20">
        <f t="shared" si="3"/>
        <v>13.504424010000001</v>
      </c>
      <c r="X13" s="20">
        <f t="shared" si="3"/>
        <v>12.878234460000002</v>
      </c>
      <c r="Y13" s="20">
        <f t="shared" si="3"/>
        <v>10.908183859999999</v>
      </c>
      <c r="Z13" s="20">
        <f t="shared" si="3"/>
        <v>11.968394249999999</v>
      </c>
      <c r="AA13" s="20">
        <f t="shared" si="3"/>
        <v>11.185101399999999</v>
      </c>
      <c r="AB13" s="20">
        <f t="shared" si="3"/>
        <v>13.3199767</v>
      </c>
      <c r="AC13" s="8">
        <f>(W13+X13+Y13+AB13+Z13+AA13)/6</f>
        <v>12.294052446666667</v>
      </c>
      <c r="AD13" s="17">
        <f>VAR(W13:AB13)</f>
        <v>1.2230491888148951</v>
      </c>
      <c r="AE13" s="18">
        <v>2</v>
      </c>
      <c r="AF13" s="22">
        <f t="shared" si="4"/>
        <v>1.38</v>
      </c>
      <c r="AG13" s="22">
        <f t="shared" si="4"/>
        <v>1.39</v>
      </c>
      <c r="AH13" s="22">
        <f t="shared" si="4"/>
        <v>1.32</v>
      </c>
      <c r="AI13" s="22">
        <f t="shared" si="4"/>
        <v>1.25</v>
      </c>
      <c r="AJ13" s="22">
        <f t="shared" si="4"/>
        <v>1.36</v>
      </c>
      <c r="AK13" s="22">
        <f t="shared" si="4"/>
        <v>1.08</v>
      </c>
      <c r="AL13" s="8">
        <f>(AF13+AG13+AH13+AK13)/4</f>
        <v>1.2925</v>
      </c>
      <c r="AM13" s="17">
        <f>VAR(AF13:AK13)</f>
        <v>1.3866666666666656E-2</v>
      </c>
      <c r="AN13" s="18">
        <v>2</v>
      </c>
      <c r="AO13" s="22">
        <f t="shared" si="5"/>
        <v>20.149999999999999</v>
      </c>
      <c r="AP13" s="22">
        <f t="shared" si="5"/>
        <v>19.96</v>
      </c>
      <c r="AQ13" s="22">
        <f t="shared" si="5"/>
        <v>21.23</v>
      </c>
      <c r="AR13" s="22">
        <f t="shared" si="5"/>
        <v>20.53</v>
      </c>
      <c r="AS13" s="22">
        <f t="shared" si="5"/>
        <v>19.95</v>
      </c>
      <c r="AT13" s="22">
        <f t="shared" si="5"/>
        <v>20.6</v>
      </c>
      <c r="AU13" s="8">
        <f>(AO13+AP13+AQ13+AT13)/4</f>
        <v>20.484999999999999</v>
      </c>
      <c r="AV13" s="17">
        <f>VAR(AO13:AT13)</f>
        <v>0.24086666666666709</v>
      </c>
      <c r="CC13" s="17"/>
    </row>
    <row r="14" spans="2:81" ht="13.8" thickBot="1" x14ac:dyDescent="0.3">
      <c r="B14" s="11">
        <v>10</v>
      </c>
      <c r="C14" s="11">
        <v>1</v>
      </c>
      <c r="D14" s="12">
        <v>17.27</v>
      </c>
      <c r="E14" s="12">
        <v>0.49</v>
      </c>
      <c r="F14" s="12">
        <v>4.9800000000000004</v>
      </c>
      <c r="G14" s="12">
        <v>1.44</v>
      </c>
      <c r="H14" s="13">
        <v>68.099999999999994</v>
      </c>
      <c r="I14" s="28">
        <f t="shared" si="0"/>
        <v>14.96843</v>
      </c>
      <c r="J14" s="28">
        <f t="shared" si="1"/>
        <v>10.19350083</v>
      </c>
      <c r="K14" s="12">
        <v>19.05</v>
      </c>
      <c r="L14" s="29"/>
      <c r="M14" s="23">
        <v>3</v>
      </c>
      <c r="N14" s="25">
        <f t="shared" si="2"/>
        <v>16.944279999999999</v>
      </c>
      <c r="O14" s="25">
        <f t="shared" si="2"/>
        <v>15.69641</v>
      </c>
      <c r="P14" s="25">
        <f t="shared" si="2"/>
        <v>16.795090000000002</v>
      </c>
      <c r="Q14" s="25">
        <f t="shared" si="2"/>
        <v>15.769780000000001</v>
      </c>
      <c r="R14" s="25">
        <f t="shared" si="2"/>
        <v>15.826619999999998</v>
      </c>
      <c r="S14" s="25">
        <f t="shared" si="2"/>
        <v>16.744029999999999</v>
      </c>
      <c r="T14" s="8">
        <f>(N14+O14+P14+S14+Q14+R14)/6</f>
        <v>16.296035</v>
      </c>
      <c r="U14" s="17">
        <f>VAR(N14:S14)</f>
        <v>0.34536438019000004</v>
      </c>
      <c r="V14" s="23">
        <v>3</v>
      </c>
      <c r="W14" s="25">
        <f t="shared" si="3"/>
        <v>12.911541359999999</v>
      </c>
      <c r="X14" s="25">
        <f t="shared" si="3"/>
        <v>11.960664420000001</v>
      </c>
      <c r="Y14" s="25">
        <f t="shared" si="3"/>
        <v>11.151939760000003</v>
      </c>
      <c r="Z14" s="25">
        <f t="shared" si="3"/>
        <v>12.600054220000002</v>
      </c>
      <c r="AA14" s="25">
        <f t="shared" si="3"/>
        <v>14.323091099999999</v>
      </c>
      <c r="AB14" s="25">
        <f t="shared" si="3"/>
        <v>11.385940399999999</v>
      </c>
      <c r="AC14" s="8">
        <f>(W14+X14+Y14+AB14+Z14+AA14)/6</f>
        <v>12.388871876666668</v>
      </c>
      <c r="AD14" s="17">
        <f>VAR(W14:AB14)</f>
        <v>1.3556439217862164</v>
      </c>
      <c r="AE14" s="23">
        <v>3</v>
      </c>
      <c r="AF14" s="27">
        <f t="shared" si="4"/>
        <v>1.2</v>
      </c>
      <c r="AG14" s="27">
        <f t="shared" si="4"/>
        <v>1.24</v>
      </c>
      <c r="AH14" s="27">
        <f t="shared" si="4"/>
        <v>1.27</v>
      </c>
      <c r="AI14" s="27">
        <f t="shared" si="4"/>
        <v>1.55</v>
      </c>
      <c r="AJ14" s="27">
        <f t="shared" si="4"/>
        <v>1.32</v>
      </c>
      <c r="AK14" s="27">
        <f t="shared" si="4"/>
        <v>1.29</v>
      </c>
      <c r="AL14" s="8">
        <f>(AF14+AG14+AH14+AK14)/4</f>
        <v>1.25</v>
      </c>
      <c r="AM14" s="17">
        <f>VAR(AF14:AK14)</f>
        <v>1.5336666666666674E-2</v>
      </c>
      <c r="AN14" s="23">
        <v>3</v>
      </c>
      <c r="AO14" s="27">
        <f t="shared" si="5"/>
        <v>20.29</v>
      </c>
      <c r="AP14" s="27">
        <f t="shared" si="5"/>
        <v>20.57</v>
      </c>
      <c r="AQ14" s="27">
        <f t="shared" si="5"/>
        <v>21.71</v>
      </c>
      <c r="AR14" s="27">
        <f t="shared" si="5"/>
        <v>20.170000000000002</v>
      </c>
      <c r="AS14" s="27">
        <f t="shared" si="5"/>
        <v>20.100000000000001</v>
      </c>
      <c r="AT14" s="27">
        <f t="shared" si="5"/>
        <v>20.6</v>
      </c>
      <c r="AU14" s="8">
        <f>(AO14+AP14+AQ14+AT14)/4</f>
        <v>20.7925</v>
      </c>
      <c r="AV14" s="17">
        <f>VAR(AO14:AT14)</f>
        <v>0.35194666666666657</v>
      </c>
    </row>
    <row r="15" spans="2:81" x14ac:dyDescent="0.25">
      <c r="B15" s="18">
        <v>11</v>
      </c>
      <c r="C15" s="18">
        <v>3</v>
      </c>
      <c r="D15" s="19">
        <v>18.14</v>
      </c>
      <c r="E15" s="19">
        <v>0.66</v>
      </c>
      <c r="F15" s="19">
        <v>4.9800000000000004</v>
      </c>
      <c r="G15" s="19">
        <v>1.55</v>
      </c>
      <c r="H15" s="20">
        <v>79.900000000000006</v>
      </c>
      <c r="I15" s="21">
        <f t="shared" si="0"/>
        <v>15.769780000000001</v>
      </c>
      <c r="J15" s="21">
        <f t="shared" si="1"/>
        <v>12.600054220000002</v>
      </c>
      <c r="K15" s="19">
        <v>20.170000000000002</v>
      </c>
      <c r="L15" s="29"/>
      <c r="M15" s="33"/>
      <c r="N15" s="33"/>
      <c r="O15" s="33"/>
      <c r="P15" s="33"/>
      <c r="Q15" s="33"/>
      <c r="R15" s="33"/>
      <c r="S15" s="33"/>
      <c r="T15" s="32">
        <f>AVERAGE(T12:T14)</f>
        <v>16.025857777777777</v>
      </c>
      <c r="V15" s="33"/>
      <c r="W15" s="33"/>
      <c r="X15" s="33"/>
      <c r="Y15" s="33"/>
      <c r="Z15" s="33"/>
      <c r="AA15" s="33"/>
      <c r="AB15" s="33"/>
      <c r="AC15" s="32">
        <f>AVERAGE(AC12:AC14)</f>
        <v>11.999718256666668</v>
      </c>
      <c r="AE15" s="33"/>
      <c r="AF15" s="33"/>
      <c r="AG15" s="33"/>
      <c r="AH15" s="33"/>
      <c r="AI15" s="33"/>
      <c r="AJ15" s="33"/>
      <c r="AK15" s="33"/>
      <c r="AL15" s="32">
        <f>AVERAGE(AL12:AL14)</f>
        <v>1.2975000000000001</v>
      </c>
      <c r="AN15" s="33"/>
      <c r="AO15" s="33"/>
      <c r="AP15" s="33"/>
      <c r="AQ15" s="33"/>
      <c r="AR15" s="33"/>
      <c r="AS15" s="33"/>
      <c r="AT15" s="33"/>
      <c r="AU15" s="32">
        <f>AVERAGE(AU12:AU14)</f>
        <v>20.506666666666664</v>
      </c>
    </row>
    <row r="16" spans="2:81" ht="13.8" thickBot="1" x14ac:dyDescent="0.3">
      <c r="B16" s="23">
        <v>12</v>
      </c>
      <c r="C16" s="23">
        <v>2</v>
      </c>
      <c r="D16" s="24">
        <v>18.489999999999998</v>
      </c>
      <c r="E16" s="24">
        <v>0.27</v>
      </c>
      <c r="F16" s="24">
        <v>4.32</v>
      </c>
      <c r="G16" s="24">
        <v>1.25</v>
      </c>
      <c r="H16" s="25">
        <v>72.5</v>
      </c>
      <c r="I16" s="26">
        <f t="shared" si="0"/>
        <v>16.508129999999998</v>
      </c>
      <c r="J16" s="26">
        <f t="shared" si="1"/>
        <v>11.968394249999999</v>
      </c>
      <c r="K16" s="24">
        <v>20.53</v>
      </c>
      <c r="L16" s="29"/>
    </row>
    <row r="17" spans="2:32" x14ac:dyDescent="0.25">
      <c r="B17" s="11">
        <v>13</v>
      </c>
      <c r="C17" s="11">
        <v>3</v>
      </c>
      <c r="D17" s="12">
        <v>17.989999999999998</v>
      </c>
      <c r="E17" s="12">
        <v>0.3</v>
      </c>
      <c r="F17" s="12">
        <v>4.8</v>
      </c>
      <c r="G17" s="12">
        <v>1.32</v>
      </c>
      <c r="H17" s="13">
        <v>90.5</v>
      </c>
      <c r="I17" s="28">
        <f t="shared" si="0"/>
        <v>15.826619999999998</v>
      </c>
      <c r="J17" s="28">
        <f t="shared" si="1"/>
        <v>14.323091099999999</v>
      </c>
      <c r="K17" s="12">
        <v>20.100000000000001</v>
      </c>
      <c r="L17" s="29"/>
    </row>
    <row r="18" spans="2:32" ht="13.5" customHeight="1" thickBot="1" x14ac:dyDescent="0.3">
      <c r="B18" s="18">
        <v>14</v>
      </c>
      <c r="C18" s="18">
        <v>2</v>
      </c>
      <c r="D18" s="19">
        <v>17.95</v>
      </c>
      <c r="E18" s="19">
        <v>0.53</v>
      </c>
      <c r="F18" s="19">
        <v>5.04</v>
      </c>
      <c r="G18" s="19">
        <v>1.36</v>
      </c>
      <c r="H18" s="20">
        <v>71.599999999999994</v>
      </c>
      <c r="I18" s="21">
        <f t="shared" si="0"/>
        <v>15.621649999999999</v>
      </c>
      <c r="J18" s="21">
        <f t="shared" si="1"/>
        <v>11.185101399999999</v>
      </c>
      <c r="K18" s="19">
        <v>19.95</v>
      </c>
      <c r="L18" s="29"/>
      <c r="M18" s="101" t="s">
        <v>6</v>
      </c>
      <c r="N18" s="101"/>
      <c r="O18" s="101"/>
      <c r="P18" s="101"/>
      <c r="Q18" s="101"/>
      <c r="R18" s="101"/>
      <c r="S18" s="101"/>
      <c r="T18" s="8" t="s">
        <v>68</v>
      </c>
      <c r="U18" s="8"/>
      <c r="V18" s="100" t="s">
        <v>7</v>
      </c>
      <c r="W18" s="100"/>
      <c r="X18" s="100"/>
      <c r="Y18" s="100"/>
      <c r="Z18" s="100"/>
      <c r="AA18" s="100"/>
      <c r="AB18" s="100"/>
      <c r="AC18" s="8" t="s">
        <v>68</v>
      </c>
      <c r="AD18" s="8"/>
      <c r="AF18" s="99" t="s">
        <v>67</v>
      </c>
    </row>
    <row r="19" spans="2:32" ht="13.8" thickBot="1" x14ac:dyDescent="0.3">
      <c r="B19" s="23">
        <v>15</v>
      </c>
      <c r="C19" s="23">
        <v>1</v>
      </c>
      <c r="D19" s="24">
        <v>18.11</v>
      </c>
      <c r="E19" s="24">
        <v>0.68</v>
      </c>
      <c r="F19" s="24">
        <v>4.42</v>
      </c>
      <c r="G19" s="24">
        <v>1.36</v>
      </c>
      <c r="H19" s="25">
        <v>71.8</v>
      </c>
      <c r="I19" s="26">
        <f t="shared" si="0"/>
        <v>15.94286</v>
      </c>
      <c r="J19" s="26">
        <f t="shared" si="1"/>
        <v>11.446973479999999</v>
      </c>
      <c r="K19" s="24">
        <v>20.6</v>
      </c>
      <c r="L19" s="29"/>
      <c r="M19" s="11">
        <v>1</v>
      </c>
      <c r="N19" s="16">
        <v>0.79</v>
      </c>
      <c r="O19" s="16">
        <v>0.38</v>
      </c>
      <c r="P19" s="16">
        <v>0.43</v>
      </c>
      <c r="Q19" s="16">
        <v>0.49</v>
      </c>
      <c r="R19" s="16">
        <v>0.68</v>
      </c>
      <c r="S19" s="16">
        <v>0.35</v>
      </c>
      <c r="T19" s="8">
        <v>0.48749999999999993</v>
      </c>
      <c r="U19" s="17">
        <v>3.1200000000000026E-2</v>
      </c>
      <c r="V19" s="11">
        <v>1</v>
      </c>
      <c r="W19" s="16">
        <v>5.15</v>
      </c>
      <c r="X19" s="16">
        <v>4.2300000000000004</v>
      </c>
      <c r="Y19" s="16">
        <v>4.75</v>
      </c>
      <c r="Z19" s="16">
        <v>4.9800000000000004</v>
      </c>
      <c r="AA19" s="16">
        <v>4.42</v>
      </c>
      <c r="AB19" s="16">
        <v>4.24</v>
      </c>
      <c r="AC19" s="8">
        <v>4.5925000000000002</v>
      </c>
      <c r="AD19" s="17">
        <v>0.1526966666666624</v>
      </c>
      <c r="AF19" s="99"/>
    </row>
    <row r="20" spans="2:32" x14ac:dyDescent="0.25">
      <c r="B20" s="11">
        <v>16</v>
      </c>
      <c r="C20" s="11">
        <v>3</v>
      </c>
      <c r="D20" s="12">
        <v>18.86</v>
      </c>
      <c r="E20" s="12">
        <v>0.3</v>
      </c>
      <c r="F20" s="12">
        <v>4.67</v>
      </c>
      <c r="G20" s="12">
        <v>1.29</v>
      </c>
      <c r="H20" s="13">
        <v>68</v>
      </c>
      <c r="I20" s="28">
        <f t="shared" si="0"/>
        <v>16.744029999999999</v>
      </c>
      <c r="J20" s="28">
        <f t="shared" si="1"/>
        <v>11.385940399999999</v>
      </c>
      <c r="K20" s="12">
        <v>20.6</v>
      </c>
      <c r="L20" s="29"/>
      <c r="M20" s="18">
        <v>2</v>
      </c>
      <c r="N20" s="22">
        <v>0.67</v>
      </c>
      <c r="O20" s="22">
        <v>0.5</v>
      </c>
      <c r="P20" s="22">
        <v>0.53</v>
      </c>
      <c r="Q20" s="22">
        <v>0.27</v>
      </c>
      <c r="R20" s="22">
        <v>0.53</v>
      </c>
      <c r="S20" s="22">
        <v>0.22</v>
      </c>
      <c r="T20" s="8">
        <v>0.48</v>
      </c>
      <c r="U20" s="17">
        <v>2.9786666666666628E-2</v>
      </c>
      <c r="V20" s="18">
        <v>2</v>
      </c>
      <c r="W20" s="35">
        <v>4.4800000000000004</v>
      </c>
      <c r="X20" s="35">
        <v>4.5</v>
      </c>
      <c r="Y20" s="35">
        <v>4.57</v>
      </c>
      <c r="Z20" s="35">
        <v>4.32</v>
      </c>
      <c r="AA20" s="35">
        <v>5.04</v>
      </c>
      <c r="AB20" s="35">
        <v>4.03</v>
      </c>
      <c r="AC20" s="8">
        <v>4.3950000000000005</v>
      </c>
      <c r="AD20" s="17">
        <v>0.10992000000000246</v>
      </c>
      <c r="AF20" s="99"/>
    </row>
    <row r="21" spans="2:32" ht="13.8" thickBot="1" x14ac:dyDescent="0.3">
      <c r="B21" s="18">
        <v>17</v>
      </c>
      <c r="C21" s="18">
        <v>1</v>
      </c>
      <c r="D21" s="19">
        <v>18.54</v>
      </c>
      <c r="E21" s="19">
        <v>0.35</v>
      </c>
      <c r="F21" s="19">
        <v>4.24</v>
      </c>
      <c r="G21" s="19">
        <v>1.2</v>
      </c>
      <c r="H21" s="20">
        <v>81.400000000000006</v>
      </c>
      <c r="I21" s="21">
        <f t="shared" si="0"/>
        <v>16.562829999999998</v>
      </c>
      <c r="J21" s="21">
        <f t="shared" si="1"/>
        <v>13.482143619999999</v>
      </c>
      <c r="K21" s="19">
        <v>19.61</v>
      </c>
      <c r="L21" s="15"/>
      <c r="M21" s="36">
        <v>3</v>
      </c>
      <c r="N21" s="37">
        <v>0.48</v>
      </c>
      <c r="O21" s="37">
        <v>0.53</v>
      </c>
      <c r="P21" s="37">
        <v>0.34</v>
      </c>
      <c r="Q21" s="37">
        <v>0.66</v>
      </c>
      <c r="R21" s="37">
        <v>0.3</v>
      </c>
      <c r="S21" s="37">
        <v>0.3</v>
      </c>
      <c r="T21" s="8">
        <v>0.41250000000000003</v>
      </c>
      <c r="U21" s="17">
        <v>2.1430000000000105E-2</v>
      </c>
      <c r="V21" s="36">
        <v>3</v>
      </c>
      <c r="W21" s="37">
        <v>3.96</v>
      </c>
      <c r="X21" s="37">
        <v>4.68</v>
      </c>
      <c r="Y21" s="37">
        <v>4.37</v>
      </c>
      <c r="Z21" s="37">
        <v>4.9800000000000004</v>
      </c>
      <c r="AA21" s="37">
        <v>4.8</v>
      </c>
      <c r="AB21" s="37">
        <v>4.67</v>
      </c>
      <c r="AC21" s="8">
        <v>4.42</v>
      </c>
      <c r="AD21" s="17">
        <v>0.13098666666666361</v>
      </c>
      <c r="AF21" s="99"/>
    </row>
    <row r="22" spans="2:32" ht="13.8" thickBot="1" x14ac:dyDescent="0.3">
      <c r="B22" s="23">
        <v>18</v>
      </c>
      <c r="C22" s="23">
        <v>2</v>
      </c>
      <c r="D22" s="24">
        <v>18.71</v>
      </c>
      <c r="E22" s="24">
        <v>0.22</v>
      </c>
      <c r="F22" s="24">
        <v>4.03</v>
      </c>
      <c r="G22" s="24">
        <v>1.08</v>
      </c>
      <c r="H22" s="25">
        <v>79</v>
      </c>
      <c r="I22" s="26">
        <f t="shared" si="0"/>
        <v>16.86073</v>
      </c>
      <c r="J22" s="26">
        <f t="shared" si="1"/>
        <v>13.3199767</v>
      </c>
      <c r="K22" s="24">
        <v>20.6</v>
      </c>
      <c r="L22" s="29"/>
      <c r="M22" s="9"/>
      <c r="N22" s="8"/>
      <c r="O22" s="8"/>
      <c r="P22" s="8"/>
      <c r="Q22" s="8"/>
      <c r="R22" s="8"/>
      <c r="S22" s="8"/>
      <c r="T22" s="32">
        <v>0.45999999999999996</v>
      </c>
      <c r="U22" s="17"/>
      <c r="V22" s="9"/>
      <c r="W22" s="8"/>
      <c r="X22" s="8"/>
      <c r="Y22" s="8"/>
      <c r="Z22" s="8"/>
      <c r="AA22" s="8"/>
      <c r="AB22" s="8"/>
      <c r="AC22" s="32">
        <v>4.4691666666666672</v>
      </c>
      <c r="AD22" s="17"/>
      <c r="AF22" s="99"/>
    </row>
    <row r="23" spans="2:32" x14ac:dyDescent="0.2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8"/>
      <c r="M23" s="9"/>
      <c r="N23" s="8"/>
      <c r="O23" s="8"/>
      <c r="P23" s="8"/>
      <c r="Q23" s="8"/>
      <c r="R23" s="8"/>
      <c r="S23" s="8"/>
      <c r="T23" s="8"/>
      <c r="U23" s="17"/>
      <c r="V23" s="9"/>
      <c r="W23" s="8"/>
      <c r="X23" s="8"/>
      <c r="Y23" s="8"/>
      <c r="Z23" s="8"/>
      <c r="AA23" s="8"/>
      <c r="AB23" s="8"/>
      <c r="AC23" s="8"/>
      <c r="AD23" s="17"/>
      <c r="AF23" s="99"/>
    </row>
    <row r="24" spans="2:32" x14ac:dyDescent="0.25">
      <c r="D24" s="10">
        <f>AVERAGE(D5:D22)</f>
        <v>18.167222222222225</v>
      </c>
      <c r="E24" s="10">
        <f t="shared" ref="E24:K24" si="6">AVERAGE(E5:E22)</f>
        <v>0.4694444444444445</v>
      </c>
      <c r="F24" s="10">
        <f t="shared" si="6"/>
        <v>4.5650000000000004</v>
      </c>
      <c r="G24" s="10">
        <f t="shared" si="6"/>
        <v>1.3250000000000002</v>
      </c>
      <c r="H24" s="10">
        <f t="shared" si="6"/>
        <v>74.888888888888886</v>
      </c>
      <c r="I24" s="10">
        <f t="shared" si="6"/>
        <v>16.025857777777773</v>
      </c>
      <c r="J24" s="10">
        <f t="shared" si="6"/>
        <v>11.999718256666666</v>
      </c>
      <c r="K24" s="10">
        <f t="shared" si="6"/>
        <v>20.360000000000003</v>
      </c>
      <c r="L24" s="8"/>
      <c r="M24" s="9"/>
      <c r="N24" s="8"/>
      <c r="O24" s="8"/>
      <c r="P24" s="8"/>
      <c r="Q24" s="8"/>
      <c r="R24" s="8"/>
      <c r="S24" s="8"/>
      <c r="T24" s="8"/>
      <c r="U24" s="17"/>
      <c r="V24" s="9"/>
      <c r="W24" s="8"/>
      <c r="X24" s="8"/>
      <c r="Y24" s="8"/>
      <c r="Z24" s="8"/>
      <c r="AA24" s="8"/>
      <c r="AB24" s="8"/>
      <c r="AC24" s="8"/>
      <c r="AD24" s="17"/>
      <c r="AF24" s="99"/>
    </row>
    <row r="25" spans="2:32" ht="13.8" thickBot="1" x14ac:dyDescent="0.3">
      <c r="L25" s="8"/>
      <c r="M25" s="100" t="s">
        <v>61</v>
      </c>
      <c r="N25" s="100"/>
      <c r="O25" s="100"/>
      <c r="P25" s="100"/>
      <c r="Q25" s="100"/>
      <c r="R25" s="100"/>
      <c r="S25" s="100"/>
      <c r="T25" s="8" t="s">
        <v>68</v>
      </c>
      <c r="U25" s="17"/>
      <c r="V25" s="100" t="s">
        <v>65</v>
      </c>
      <c r="W25" s="100"/>
      <c r="X25" s="100"/>
      <c r="Y25" s="100"/>
      <c r="Z25" s="100"/>
      <c r="AA25" s="100"/>
      <c r="AB25" s="100"/>
      <c r="AC25" s="8" t="s">
        <v>68</v>
      </c>
      <c r="AD25" s="17"/>
      <c r="AF25" s="99"/>
    </row>
    <row r="26" spans="2:32" x14ac:dyDescent="0.25">
      <c r="L26" s="8"/>
      <c r="M26" s="11">
        <v>1</v>
      </c>
      <c r="N26" s="16">
        <v>1.78</v>
      </c>
      <c r="O26" s="16">
        <v>1.24</v>
      </c>
      <c r="P26" s="16">
        <v>1.18</v>
      </c>
      <c r="Q26" s="16">
        <v>1.44</v>
      </c>
      <c r="R26" s="16">
        <v>1.36</v>
      </c>
      <c r="S26" s="16">
        <v>1.2</v>
      </c>
      <c r="T26" s="8">
        <v>1.35</v>
      </c>
      <c r="U26" s="17">
        <v>5.0986666666666028E-2</v>
      </c>
      <c r="V26" s="11">
        <v>1</v>
      </c>
      <c r="W26" s="16">
        <v>22.62</v>
      </c>
      <c r="X26" s="16">
        <v>20.77</v>
      </c>
      <c r="Y26" s="16">
        <v>19.87</v>
      </c>
      <c r="Z26" s="16">
        <v>19.05</v>
      </c>
      <c r="AA26" s="16">
        <v>20.6</v>
      </c>
      <c r="AB26" s="16">
        <v>19.61</v>
      </c>
      <c r="AC26" s="8">
        <v>20.717500000000001</v>
      </c>
      <c r="AD26" s="17">
        <v>1.5660800000001474</v>
      </c>
      <c r="AF26" s="99"/>
    </row>
    <row r="27" spans="2:32" x14ac:dyDescent="0.25">
      <c r="H27" s="10">
        <f>SUM(H5:H22)</f>
        <v>1348</v>
      </c>
      <c r="L27" s="8"/>
      <c r="M27" s="18">
        <v>2</v>
      </c>
      <c r="N27" s="22">
        <v>1.38</v>
      </c>
      <c r="O27" s="22">
        <v>1.39</v>
      </c>
      <c r="P27" s="22">
        <v>1.32</v>
      </c>
      <c r="Q27" s="22">
        <v>1.25</v>
      </c>
      <c r="R27" s="22">
        <v>1.36</v>
      </c>
      <c r="S27" s="22">
        <v>1.08</v>
      </c>
      <c r="T27" s="8">
        <v>1.2925</v>
      </c>
      <c r="U27" s="17">
        <v>1.3866666666666205E-2</v>
      </c>
      <c r="V27" s="18">
        <v>2</v>
      </c>
      <c r="W27" s="22">
        <v>20.149999999999999</v>
      </c>
      <c r="X27" s="22">
        <v>19.96</v>
      </c>
      <c r="Y27" s="22">
        <v>21.23</v>
      </c>
      <c r="Z27" s="22">
        <v>20.53</v>
      </c>
      <c r="AA27" s="22">
        <v>19.95</v>
      </c>
      <c r="AB27" s="22">
        <v>20.6</v>
      </c>
      <c r="AC27" s="8">
        <v>20.484999999999999</v>
      </c>
      <c r="AD27" s="17">
        <v>0.240866666666534</v>
      </c>
      <c r="AF27" s="99"/>
    </row>
    <row r="28" spans="2:32" ht="13.8" thickBot="1" x14ac:dyDescent="0.3">
      <c r="L28" s="8"/>
      <c r="M28" s="23">
        <v>3</v>
      </c>
      <c r="N28" s="27">
        <v>1.2</v>
      </c>
      <c r="O28" s="27">
        <v>1.24</v>
      </c>
      <c r="P28" s="27">
        <v>1.27</v>
      </c>
      <c r="Q28" s="27">
        <v>1.55</v>
      </c>
      <c r="R28" s="27">
        <v>1.32</v>
      </c>
      <c r="S28" s="27">
        <v>1.29</v>
      </c>
      <c r="T28" s="8">
        <v>1.25</v>
      </c>
      <c r="U28" s="17">
        <v>1.5336666666666688E-2</v>
      </c>
      <c r="V28" s="23">
        <v>3</v>
      </c>
      <c r="W28" s="27">
        <v>20.29</v>
      </c>
      <c r="X28" s="27">
        <v>20.57</v>
      </c>
      <c r="Y28" s="27">
        <v>21.71</v>
      </c>
      <c r="Z28" s="27">
        <v>20.170000000000002</v>
      </c>
      <c r="AA28" s="27">
        <v>20.100000000000001</v>
      </c>
      <c r="AB28" s="27">
        <v>20.6</v>
      </c>
      <c r="AC28" s="8">
        <v>20.7925</v>
      </c>
      <c r="AD28" s="17">
        <v>0.351946666666754</v>
      </c>
      <c r="AF28" s="99"/>
    </row>
    <row r="29" spans="2:32" x14ac:dyDescent="0.25">
      <c r="L29" s="8"/>
      <c r="M29" s="33"/>
      <c r="N29" s="33"/>
      <c r="O29" s="33"/>
      <c r="P29" s="33"/>
      <c r="Q29" s="33"/>
      <c r="R29" s="33"/>
      <c r="S29" s="33"/>
      <c r="T29" s="32">
        <v>1.2975000000000001</v>
      </c>
      <c r="V29" s="33"/>
      <c r="W29" s="33"/>
      <c r="X29" s="33"/>
      <c r="Y29" s="33"/>
      <c r="Z29" s="33"/>
      <c r="AA29" s="33"/>
      <c r="AB29" s="33"/>
      <c r="AC29" s="32">
        <v>20.665000000000003</v>
      </c>
      <c r="AF29" s="99"/>
    </row>
    <row r="30" spans="2:32" x14ac:dyDescent="0.25">
      <c r="L30" s="8"/>
      <c r="AF30" s="99"/>
    </row>
    <row r="31" spans="2:32" ht="13.5" customHeight="1" x14ac:dyDescent="0.25">
      <c r="L31" s="8"/>
      <c r="AF31" s="99"/>
    </row>
    <row r="32" spans="2:32" x14ac:dyDescent="0.25">
      <c r="L32" s="8"/>
      <c r="AF32" s="99"/>
    </row>
    <row r="33" spans="12:12" x14ac:dyDescent="0.25">
      <c r="L33" s="8"/>
    </row>
    <row r="34" spans="12:12" x14ac:dyDescent="0.25">
      <c r="L34" s="8"/>
    </row>
    <row r="35" spans="12:12" x14ac:dyDescent="0.25">
      <c r="L35" s="8"/>
    </row>
    <row r="36" spans="12:12" ht="13.5" customHeight="1" x14ac:dyDescent="0.25">
      <c r="L36" s="8"/>
    </row>
    <row r="37" spans="12:12" x14ac:dyDescent="0.25">
      <c r="L37" s="8"/>
    </row>
    <row r="38" spans="12:12" x14ac:dyDescent="0.25">
      <c r="L38" s="8"/>
    </row>
    <row r="39" spans="12:12" x14ac:dyDescent="0.25">
      <c r="L39" s="8"/>
    </row>
    <row r="40" spans="12:12" x14ac:dyDescent="0.25">
      <c r="L40" s="8"/>
    </row>
    <row r="41" spans="12:12" x14ac:dyDescent="0.25">
      <c r="L41" s="8"/>
    </row>
    <row r="42" spans="12:12" x14ac:dyDescent="0.25">
      <c r="L42" s="8"/>
    </row>
    <row r="43" spans="12:12" x14ac:dyDescent="0.25">
      <c r="L43" s="8"/>
    </row>
    <row r="44" spans="12:12" x14ac:dyDescent="0.25">
      <c r="L44" s="8"/>
    </row>
    <row r="45" spans="12:12" x14ac:dyDescent="0.25">
      <c r="L45" s="8"/>
    </row>
    <row r="46" spans="12:12" x14ac:dyDescent="0.25">
      <c r="L46" s="8"/>
    </row>
    <row r="47" spans="12:12" x14ac:dyDescent="0.25">
      <c r="L47" s="8"/>
    </row>
    <row r="48" spans="12:12" x14ac:dyDescent="0.25">
      <c r="L48" s="8"/>
    </row>
    <row r="49" spans="12:12" x14ac:dyDescent="0.25">
      <c r="L49" s="8"/>
    </row>
    <row r="50" spans="12:12" x14ac:dyDescent="0.25">
      <c r="L50" s="8"/>
    </row>
    <row r="51" spans="12:12" x14ac:dyDescent="0.25">
      <c r="L51" s="8"/>
    </row>
    <row r="52" spans="12:12" x14ac:dyDescent="0.25">
      <c r="L52" s="8"/>
    </row>
    <row r="53" spans="12:12" x14ac:dyDescent="0.25">
      <c r="L53" s="8"/>
    </row>
    <row r="54" spans="12:12" x14ac:dyDescent="0.25">
      <c r="L54" s="8"/>
    </row>
    <row r="55" spans="12:12" x14ac:dyDescent="0.25">
      <c r="L55" s="8"/>
    </row>
    <row r="56" spans="12:12" x14ac:dyDescent="0.25">
      <c r="L56" s="8"/>
    </row>
    <row r="57" spans="12:12" x14ac:dyDescent="0.25">
      <c r="L57" s="8"/>
    </row>
    <row r="58" spans="12:12" x14ac:dyDescent="0.25">
      <c r="L58" s="8"/>
    </row>
    <row r="59" spans="12:12" x14ac:dyDescent="0.25">
      <c r="L59" s="8"/>
    </row>
    <row r="60" spans="12:12" x14ac:dyDescent="0.25">
      <c r="L60" s="8"/>
    </row>
    <row r="61" spans="12:12" x14ac:dyDescent="0.25">
      <c r="L61" s="8"/>
    </row>
    <row r="62" spans="12:12" x14ac:dyDescent="0.25">
      <c r="L62" s="8"/>
    </row>
    <row r="63" spans="12:12" x14ac:dyDescent="0.25">
      <c r="L63" s="8"/>
    </row>
    <row r="64" spans="12:12" x14ac:dyDescent="0.25">
      <c r="L64" s="10"/>
    </row>
    <row r="65" spans="12:12" x14ac:dyDescent="0.25">
      <c r="L65" s="10"/>
    </row>
    <row r="66" spans="12:12" x14ac:dyDescent="0.25">
      <c r="L66" s="10"/>
    </row>
  </sheetData>
  <mergeCells count="20">
    <mergeCell ref="B2:K2"/>
    <mergeCell ref="M3:AD3"/>
    <mergeCell ref="AE3:AV3"/>
    <mergeCell ref="M4:S4"/>
    <mergeCell ref="V4:AB4"/>
    <mergeCell ref="AE4:AK4"/>
    <mergeCell ref="AN4:AT4"/>
    <mergeCell ref="AW4:BC4"/>
    <mergeCell ref="BE4:BK4"/>
    <mergeCell ref="BM4:BS4"/>
    <mergeCell ref="BU4:CA4"/>
    <mergeCell ref="M11:S11"/>
    <mergeCell ref="V11:AB11"/>
    <mergeCell ref="AE11:AK11"/>
    <mergeCell ref="AN11:AT11"/>
    <mergeCell ref="M18:S18"/>
    <mergeCell ref="V18:AB18"/>
    <mergeCell ref="AF18:AF32"/>
    <mergeCell ref="M25:S25"/>
    <mergeCell ref="V25:AB2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66"/>
  <sheetViews>
    <sheetView workbookViewId="0"/>
  </sheetViews>
  <sheetFormatPr defaultRowHeight="13.2" x14ac:dyDescent="0.25"/>
  <cols>
    <col min="1" max="1" width="7.88671875" style="1" customWidth="1"/>
    <col min="2" max="2" width="5.5546875" style="1" customWidth="1"/>
    <col min="3" max="3" width="6.109375" style="1" customWidth="1"/>
    <col min="4" max="4" width="11.109375" style="1" bestFit="1" customWidth="1"/>
    <col min="5" max="5" width="10" style="1" customWidth="1"/>
    <col min="6" max="6" width="11.109375" style="1" customWidth="1"/>
    <col min="7" max="7" width="9.109375" style="1"/>
    <col min="8" max="8" width="10" style="1" customWidth="1"/>
    <col min="9" max="9" width="11.109375" style="1" bestFit="1" customWidth="1"/>
    <col min="10" max="11" width="9.109375" style="1"/>
    <col min="12" max="12" width="7.33203125" style="1" customWidth="1"/>
    <col min="13" max="13" width="3" style="1" bestFit="1" customWidth="1"/>
    <col min="14" max="19" width="8.6640625" style="1" customWidth="1"/>
    <col min="20" max="20" width="9" style="1" bestFit="1" customWidth="1"/>
    <col min="21" max="21" width="5.5546875" style="1" customWidth="1"/>
    <col min="22" max="22" width="3" style="1" bestFit="1" customWidth="1"/>
    <col min="23" max="28" width="8.6640625" style="1" customWidth="1"/>
    <col min="29" max="29" width="7.5546875" style="1" bestFit="1" customWidth="1"/>
    <col min="30" max="30" width="6.33203125" style="1" customWidth="1"/>
    <col min="31" max="31" width="3" style="1" bestFit="1" customWidth="1"/>
    <col min="32" max="37" width="8.6640625" style="1" customWidth="1"/>
    <col min="38" max="39" width="5.5546875" style="1" bestFit="1" customWidth="1"/>
    <col min="40" max="40" width="3" style="1" bestFit="1" customWidth="1"/>
    <col min="41" max="46" width="8.6640625" style="1" customWidth="1"/>
    <col min="47" max="48" width="5.5546875" style="1" bestFit="1" customWidth="1"/>
    <col min="49" max="49" width="3" style="1" bestFit="1" customWidth="1"/>
    <col min="50" max="52" width="5.5546875" style="1" bestFit="1" customWidth="1"/>
    <col min="53" max="54" width="5.5546875" style="1" customWidth="1"/>
    <col min="55" max="55" width="5.5546875" style="1" bestFit="1" customWidth="1"/>
    <col min="56" max="56" width="2.44140625" style="1" customWidth="1"/>
    <col min="57" max="57" width="3" style="1" bestFit="1" customWidth="1"/>
    <col min="58" max="58" width="5.5546875" style="1" bestFit="1" customWidth="1"/>
    <col min="59" max="59" width="5.6640625" style="1" customWidth="1"/>
    <col min="60" max="60" width="5.5546875" style="1" bestFit="1" customWidth="1"/>
    <col min="61" max="62" width="5.5546875" style="1" customWidth="1"/>
    <col min="63" max="63" width="5.5546875" style="1" bestFit="1" customWidth="1"/>
    <col min="64" max="64" width="2.44140625" style="1" customWidth="1"/>
    <col min="65" max="65" width="3" style="1" bestFit="1" customWidth="1"/>
    <col min="66" max="67" width="4.5546875" style="1" bestFit="1" customWidth="1"/>
    <col min="68" max="69" width="4.5546875" style="1" customWidth="1"/>
    <col min="70" max="71" width="4.5546875" style="1" bestFit="1" customWidth="1"/>
    <col min="72" max="72" width="2" style="1" customWidth="1"/>
    <col min="73" max="73" width="3" style="1" bestFit="1" customWidth="1"/>
    <col min="74" max="76" width="5.5546875" style="1" bestFit="1" customWidth="1"/>
    <col min="77" max="78" width="5.5546875" style="1" customWidth="1"/>
    <col min="79" max="79" width="5.5546875" style="1" bestFit="1" customWidth="1"/>
    <col min="80" max="80" width="2.33203125" style="1" customWidth="1"/>
    <col min="81" max="256" width="9.109375" style="1"/>
    <col min="257" max="257" width="7.88671875" style="1" customWidth="1"/>
    <col min="258" max="258" width="5.5546875" style="1" customWidth="1"/>
    <col min="259" max="259" width="6.109375" style="1" customWidth="1"/>
    <col min="260" max="260" width="11.109375" style="1" bestFit="1" customWidth="1"/>
    <col min="261" max="261" width="10" style="1" customWidth="1"/>
    <col min="262" max="262" width="11.109375" style="1" customWidth="1"/>
    <col min="263" max="263" width="9.109375" style="1"/>
    <col min="264" max="264" width="10" style="1" customWidth="1"/>
    <col min="265" max="265" width="11.109375" style="1" bestFit="1" customWidth="1"/>
    <col min="266" max="267" width="9.109375" style="1"/>
    <col min="268" max="268" width="7.33203125" style="1" customWidth="1"/>
    <col min="269" max="269" width="3" style="1" bestFit="1" customWidth="1"/>
    <col min="270" max="275" width="8.6640625" style="1" customWidth="1"/>
    <col min="276" max="276" width="9" style="1" bestFit="1" customWidth="1"/>
    <col min="277" max="277" width="5.5546875" style="1" customWidth="1"/>
    <col min="278" max="278" width="3" style="1" bestFit="1" customWidth="1"/>
    <col min="279" max="284" width="8.6640625" style="1" customWidth="1"/>
    <col min="285" max="285" width="7.5546875" style="1" bestFit="1" customWidth="1"/>
    <col min="286" max="286" width="6.33203125" style="1" customWidth="1"/>
    <col min="287" max="287" width="3" style="1" bestFit="1" customWidth="1"/>
    <col min="288" max="293" width="8.6640625" style="1" customWidth="1"/>
    <col min="294" max="295" width="5.5546875" style="1" bestFit="1" customWidth="1"/>
    <col min="296" max="296" width="3" style="1" bestFit="1" customWidth="1"/>
    <col min="297" max="302" width="8.6640625" style="1" customWidth="1"/>
    <col min="303" max="304" width="5.5546875" style="1" bestFit="1" customWidth="1"/>
    <col min="305" max="305" width="3" style="1" bestFit="1" customWidth="1"/>
    <col min="306" max="308" width="5.5546875" style="1" bestFit="1" customWidth="1"/>
    <col min="309" max="310" width="5.5546875" style="1" customWidth="1"/>
    <col min="311" max="311" width="5.5546875" style="1" bestFit="1" customWidth="1"/>
    <col min="312" max="312" width="2.44140625" style="1" customWidth="1"/>
    <col min="313" max="313" width="3" style="1" bestFit="1" customWidth="1"/>
    <col min="314" max="314" width="5.5546875" style="1" bestFit="1" customWidth="1"/>
    <col min="315" max="315" width="5.6640625" style="1" customWidth="1"/>
    <col min="316" max="316" width="5.5546875" style="1" bestFit="1" customWidth="1"/>
    <col min="317" max="318" width="5.5546875" style="1" customWidth="1"/>
    <col min="319" max="319" width="5.5546875" style="1" bestFit="1" customWidth="1"/>
    <col min="320" max="320" width="2.44140625" style="1" customWidth="1"/>
    <col min="321" max="321" width="3" style="1" bestFit="1" customWidth="1"/>
    <col min="322" max="323" width="4.5546875" style="1" bestFit="1" customWidth="1"/>
    <col min="324" max="325" width="4.5546875" style="1" customWidth="1"/>
    <col min="326" max="327" width="4.5546875" style="1" bestFit="1" customWidth="1"/>
    <col min="328" max="328" width="2" style="1" customWidth="1"/>
    <col min="329" max="329" width="3" style="1" bestFit="1" customWidth="1"/>
    <col min="330" max="332" width="5.5546875" style="1" bestFit="1" customWidth="1"/>
    <col min="333" max="334" width="5.5546875" style="1" customWidth="1"/>
    <col min="335" max="335" width="5.5546875" style="1" bestFit="1" customWidth="1"/>
    <col min="336" max="336" width="2.33203125" style="1" customWidth="1"/>
    <col min="337" max="512" width="9.109375" style="1"/>
    <col min="513" max="513" width="7.88671875" style="1" customWidth="1"/>
    <col min="514" max="514" width="5.5546875" style="1" customWidth="1"/>
    <col min="515" max="515" width="6.109375" style="1" customWidth="1"/>
    <col min="516" max="516" width="11.109375" style="1" bestFit="1" customWidth="1"/>
    <col min="517" max="517" width="10" style="1" customWidth="1"/>
    <col min="518" max="518" width="11.109375" style="1" customWidth="1"/>
    <col min="519" max="519" width="9.109375" style="1"/>
    <col min="520" max="520" width="10" style="1" customWidth="1"/>
    <col min="521" max="521" width="11.109375" style="1" bestFit="1" customWidth="1"/>
    <col min="522" max="523" width="9.109375" style="1"/>
    <col min="524" max="524" width="7.33203125" style="1" customWidth="1"/>
    <col min="525" max="525" width="3" style="1" bestFit="1" customWidth="1"/>
    <col min="526" max="531" width="8.6640625" style="1" customWidth="1"/>
    <col min="532" max="532" width="9" style="1" bestFit="1" customWidth="1"/>
    <col min="533" max="533" width="5.5546875" style="1" customWidth="1"/>
    <col min="534" max="534" width="3" style="1" bestFit="1" customWidth="1"/>
    <col min="535" max="540" width="8.6640625" style="1" customWidth="1"/>
    <col min="541" max="541" width="7.5546875" style="1" bestFit="1" customWidth="1"/>
    <col min="542" max="542" width="6.33203125" style="1" customWidth="1"/>
    <col min="543" max="543" width="3" style="1" bestFit="1" customWidth="1"/>
    <col min="544" max="549" width="8.6640625" style="1" customWidth="1"/>
    <col min="550" max="551" width="5.5546875" style="1" bestFit="1" customWidth="1"/>
    <col min="552" max="552" width="3" style="1" bestFit="1" customWidth="1"/>
    <col min="553" max="558" width="8.6640625" style="1" customWidth="1"/>
    <col min="559" max="560" width="5.5546875" style="1" bestFit="1" customWidth="1"/>
    <col min="561" max="561" width="3" style="1" bestFit="1" customWidth="1"/>
    <col min="562" max="564" width="5.5546875" style="1" bestFit="1" customWidth="1"/>
    <col min="565" max="566" width="5.5546875" style="1" customWidth="1"/>
    <col min="567" max="567" width="5.5546875" style="1" bestFit="1" customWidth="1"/>
    <col min="568" max="568" width="2.44140625" style="1" customWidth="1"/>
    <col min="569" max="569" width="3" style="1" bestFit="1" customWidth="1"/>
    <col min="570" max="570" width="5.5546875" style="1" bestFit="1" customWidth="1"/>
    <col min="571" max="571" width="5.6640625" style="1" customWidth="1"/>
    <col min="572" max="572" width="5.5546875" style="1" bestFit="1" customWidth="1"/>
    <col min="573" max="574" width="5.5546875" style="1" customWidth="1"/>
    <col min="575" max="575" width="5.5546875" style="1" bestFit="1" customWidth="1"/>
    <col min="576" max="576" width="2.44140625" style="1" customWidth="1"/>
    <col min="577" max="577" width="3" style="1" bestFit="1" customWidth="1"/>
    <col min="578" max="579" width="4.5546875" style="1" bestFit="1" customWidth="1"/>
    <col min="580" max="581" width="4.5546875" style="1" customWidth="1"/>
    <col min="582" max="583" width="4.5546875" style="1" bestFit="1" customWidth="1"/>
    <col min="584" max="584" width="2" style="1" customWidth="1"/>
    <col min="585" max="585" width="3" style="1" bestFit="1" customWidth="1"/>
    <col min="586" max="588" width="5.5546875" style="1" bestFit="1" customWidth="1"/>
    <col min="589" max="590" width="5.5546875" style="1" customWidth="1"/>
    <col min="591" max="591" width="5.5546875" style="1" bestFit="1" customWidth="1"/>
    <col min="592" max="592" width="2.33203125" style="1" customWidth="1"/>
    <col min="593" max="768" width="9.109375" style="1"/>
    <col min="769" max="769" width="7.88671875" style="1" customWidth="1"/>
    <col min="770" max="770" width="5.5546875" style="1" customWidth="1"/>
    <col min="771" max="771" width="6.109375" style="1" customWidth="1"/>
    <col min="772" max="772" width="11.109375" style="1" bestFit="1" customWidth="1"/>
    <col min="773" max="773" width="10" style="1" customWidth="1"/>
    <col min="774" max="774" width="11.109375" style="1" customWidth="1"/>
    <col min="775" max="775" width="9.109375" style="1"/>
    <col min="776" max="776" width="10" style="1" customWidth="1"/>
    <col min="777" max="777" width="11.109375" style="1" bestFit="1" customWidth="1"/>
    <col min="778" max="779" width="9.109375" style="1"/>
    <col min="780" max="780" width="7.33203125" style="1" customWidth="1"/>
    <col min="781" max="781" width="3" style="1" bestFit="1" customWidth="1"/>
    <col min="782" max="787" width="8.6640625" style="1" customWidth="1"/>
    <col min="788" max="788" width="9" style="1" bestFit="1" customWidth="1"/>
    <col min="789" max="789" width="5.5546875" style="1" customWidth="1"/>
    <col min="790" max="790" width="3" style="1" bestFit="1" customWidth="1"/>
    <col min="791" max="796" width="8.6640625" style="1" customWidth="1"/>
    <col min="797" max="797" width="7.5546875" style="1" bestFit="1" customWidth="1"/>
    <col min="798" max="798" width="6.33203125" style="1" customWidth="1"/>
    <col min="799" max="799" width="3" style="1" bestFit="1" customWidth="1"/>
    <col min="800" max="805" width="8.6640625" style="1" customWidth="1"/>
    <col min="806" max="807" width="5.5546875" style="1" bestFit="1" customWidth="1"/>
    <col min="808" max="808" width="3" style="1" bestFit="1" customWidth="1"/>
    <col min="809" max="814" width="8.6640625" style="1" customWidth="1"/>
    <col min="815" max="816" width="5.5546875" style="1" bestFit="1" customWidth="1"/>
    <col min="817" max="817" width="3" style="1" bestFit="1" customWidth="1"/>
    <col min="818" max="820" width="5.5546875" style="1" bestFit="1" customWidth="1"/>
    <col min="821" max="822" width="5.5546875" style="1" customWidth="1"/>
    <col min="823" max="823" width="5.5546875" style="1" bestFit="1" customWidth="1"/>
    <col min="824" max="824" width="2.44140625" style="1" customWidth="1"/>
    <col min="825" max="825" width="3" style="1" bestFit="1" customWidth="1"/>
    <col min="826" max="826" width="5.5546875" style="1" bestFit="1" customWidth="1"/>
    <col min="827" max="827" width="5.6640625" style="1" customWidth="1"/>
    <col min="828" max="828" width="5.5546875" style="1" bestFit="1" customWidth="1"/>
    <col min="829" max="830" width="5.5546875" style="1" customWidth="1"/>
    <col min="831" max="831" width="5.5546875" style="1" bestFit="1" customWidth="1"/>
    <col min="832" max="832" width="2.44140625" style="1" customWidth="1"/>
    <col min="833" max="833" width="3" style="1" bestFit="1" customWidth="1"/>
    <col min="834" max="835" width="4.5546875" style="1" bestFit="1" customWidth="1"/>
    <col min="836" max="837" width="4.5546875" style="1" customWidth="1"/>
    <col min="838" max="839" width="4.5546875" style="1" bestFit="1" customWidth="1"/>
    <col min="840" max="840" width="2" style="1" customWidth="1"/>
    <col min="841" max="841" width="3" style="1" bestFit="1" customWidth="1"/>
    <col min="842" max="844" width="5.5546875" style="1" bestFit="1" customWidth="1"/>
    <col min="845" max="846" width="5.5546875" style="1" customWidth="1"/>
    <col min="847" max="847" width="5.5546875" style="1" bestFit="1" customWidth="1"/>
    <col min="848" max="848" width="2.33203125" style="1" customWidth="1"/>
    <col min="849" max="1024" width="9.109375" style="1"/>
    <col min="1025" max="1025" width="7.88671875" style="1" customWidth="1"/>
    <col min="1026" max="1026" width="5.5546875" style="1" customWidth="1"/>
    <col min="1027" max="1027" width="6.109375" style="1" customWidth="1"/>
    <col min="1028" max="1028" width="11.109375" style="1" bestFit="1" customWidth="1"/>
    <col min="1029" max="1029" width="10" style="1" customWidth="1"/>
    <col min="1030" max="1030" width="11.109375" style="1" customWidth="1"/>
    <col min="1031" max="1031" width="9.109375" style="1"/>
    <col min="1032" max="1032" width="10" style="1" customWidth="1"/>
    <col min="1033" max="1033" width="11.109375" style="1" bestFit="1" customWidth="1"/>
    <col min="1034" max="1035" width="9.109375" style="1"/>
    <col min="1036" max="1036" width="7.33203125" style="1" customWidth="1"/>
    <col min="1037" max="1037" width="3" style="1" bestFit="1" customWidth="1"/>
    <col min="1038" max="1043" width="8.6640625" style="1" customWidth="1"/>
    <col min="1044" max="1044" width="9" style="1" bestFit="1" customWidth="1"/>
    <col min="1045" max="1045" width="5.5546875" style="1" customWidth="1"/>
    <col min="1046" max="1046" width="3" style="1" bestFit="1" customWidth="1"/>
    <col min="1047" max="1052" width="8.6640625" style="1" customWidth="1"/>
    <col min="1053" max="1053" width="7.5546875" style="1" bestFit="1" customWidth="1"/>
    <col min="1054" max="1054" width="6.33203125" style="1" customWidth="1"/>
    <col min="1055" max="1055" width="3" style="1" bestFit="1" customWidth="1"/>
    <col min="1056" max="1061" width="8.6640625" style="1" customWidth="1"/>
    <col min="1062" max="1063" width="5.5546875" style="1" bestFit="1" customWidth="1"/>
    <col min="1064" max="1064" width="3" style="1" bestFit="1" customWidth="1"/>
    <col min="1065" max="1070" width="8.6640625" style="1" customWidth="1"/>
    <col min="1071" max="1072" width="5.5546875" style="1" bestFit="1" customWidth="1"/>
    <col min="1073" max="1073" width="3" style="1" bestFit="1" customWidth="1"/>
    <col min="1074" max="1076" width="5.5546875" style="1" bestFit="1" customWidth="1"/>
    <col min="1077" max="1078" width="5.5546875" style="1" customWidth="1"/>
    <col min="1079" max="1079" width="5.5546875" style="1" bestFit="1" customWidth="1"/>
    <col min="1080" max="1080" width="2.44140625" style="1" customWidth="1"/>
    <col min="1081" max="1081" width="3" style="1" bestFit="1" customWidth="1"/>
    <col min="1082" max="1082" width="5.5546875" style="1" bestFit="1" customWidth="1"/>
    <col min="1083" max="1083" width="5.6640625" style="1" customWidth="1"/>
    <col min="1084" max="1084" width="5.5546875" style="1" bestFit="1" customWidth="1"/>
    <col min="1085" max="1086" width="5.5546875" style="1" customWidth="1"/>
    <col min="1087" max="1087" width="5.5546875" style="1" bestFit="1" customWidth="1"/>
    <col min="1088" max="1088" width="2.44140625" style="1" customWidth="1"/>
    <col min="1089" max="1089" width="3" style="1" bestFit="1" customWidth="1"/>
    <col min="1090" max="1091" width="4.5546875" style="1" bestFit="1" customWidth="1"/>
    <col min="1092" max="1093" width="4.5546875" style="1" customWidth="1"/>
    <col min="1094" max="1095" width="4.5546875" style="1" bestFit="1" customWidth="1"/>
    <col min="1096" max="1096" width="2" style="1" customWidth="1"/>
    <col min="1097" max="1097" width="3" style="1" bestFit="1" customWidth="1"/>
    <col min="1098" max="1100" width="5.5546875" style="1" bestFit="1" customWidth="1"/>
    <col min="1101" max="1102" width="5.5546875" style="1" customWidth="1"/>
    <col min="1103" max="1103" width="5.5546875" style="1" bestFit="1" customWidth="1"/>
    <col min="1104" max="1104" width="2.33203125" style="1" customWidth="1"/>
    <col min="1105" max="1280" width="9.109375" style="1"/>
    <col min="1281" max="1281" width="7.88671875" style="1" customWidth="1"/>
    <col min="1282" max="1282" width="5.5546875" style="1" customWidth="1"/>
    <col min="1283" max="1283" width="6.109375" style="1" customWidth="1"/>
    <col min="1284" max="1284" width="11.109375" style="1" bestFit="1" customWidth="1"/>
    <col min="1285" max="1285" width="10" style="1" customWidth="1"/>
    <col min="1286" max="1286" width="11.109375" style="1" customWidth="1"/>
    <col min="1287" max="1287" width="9.109375" style="1"/>
    <col min="1288" max="1288" width="10" style="1" customWidth="1"/>
    <col min="1289" max="1289" width="11.109375" style="1" bestFit="1" customWidth="1"/>
    <col min="1290" max="1291" width="9.109375" style="1"/>
    <col min="1292" max="1292" width="7.33203125" style="1" customWidth="1"/>
    <col min="1293" max="1293" width="3" style="1" bestFit="1" customWidth="1"/>
    <col min="1294" max="1299" width="8.6640625" style="1" customWidth="1"/>
    <col min="1300" max="1300" width="9" style="1" bestFit="1" customWidth="1"/>
    <col min="1301" max="1301" width="5.5546875" style="1" customWidth="1"/>
    <col min="1302" max="1302" width="3" style="1" bestFit="1" customWidth="1"/>
    <col min="1303" max="1308" width="8.6640625" style="1" customWidth="1"/>
    <col min="1309" max="1309" width="7.5546875" style="1" bestFit="1" customWidth="1"/>
    <col min="1310" max="1310" width="6.33203125" style="1" customWidth="1"/>
    <col min="1311" max="1311" width="3" style="1" bestFit="1" customWidth="1"/>
    <col min="1312" max="1317" width="8.6640625" style="1" customWidth="1"/>
    <col min="1318" max="1319" width="5.5546875" style="1" bestFit="1" customWidth="1"/>
    <col min="1320" max="1320" width="3" style="1" bestFit="1" customWidth="1"/>
    <col min="1321" max="1326" width="8.6640625" style="1" customWidth="1"/>
    <col min="1327" max="1328" width="5.5546875" style="1" bestFit="1" customWidth="1"/>
    <col min="1329" max="1329" width="3" style="1" bestFit="1" customWidth="1"/>
    <col min="1330" max="1332" width="5.5546875" style="1" bestFit="1" customWidth="1"/>
    <col min="1333" max="1334" width="5.5546875" style="1" customWidth="1"/>
    <col min="1335" max="1335" width="5.5546875" style="1" bestFit="1" customWidth="1"/>
    <col min="1336" max="1336" width="2.44140625" style="1" customWidth="1"/>
    <col min="1337" max="1337" width="3" style="1" bestFit="1" customWidth="1"/>
    <col min="1338" max="1338" width="5.5546875" style="1" bestFit="1" customWidth="1"/>
    <col min="1339" max="1339" width="5.6640625" style="1" customWidth="1"/>
    <col min="1340" max="1340" width="5.5546875" style="1" bestFit="1" customWidth="1"/>
    <col min="1341" max="1342" width="5.5546875" style="1" customWidth="1"/>
    <col min="1343" max="1343" width="5.5546875" style="1" bestFit="1" customWidth="1"/>
    <col min="1344" max="1344" width="2.44140625" style="1" customWidth="1"/>
    <col min="1345" max="1345" width="3" style="1" bestFit="1" customWidth="1"/>
    <col min="1346" max="1347" width="4.5546875" style="1" bestFit="1" customWidth="1"/>
    <col min="1348" max="1349" width="4.5546875" style="1" customWidth="1"/>
    <col min="1350" max="1351" width="4.5546875" style="1" bestFit="1" customWidth="1"/>
    <col min="1352" max="1352" width="2" style="1" customWidth="1"/>
    <col min="1353" max="1353" width="3" style="1" bestFit="1" customWidth="1"/>
    <col min="1354" max="1356" width="5.5546875" style="1" bestFit="1" customWidth="1"/>
    <col min="1357" max="1358" width="5.5546875" style="1" customWidth="1"/>
    <col min="1359" max="1359" width="5.5546875" style="1" bestFit="1" customWidth="1"/>
    <col min="1360" max="1360" width="2.33203125" style="1" customWidth="1"/>
    <col min="1361" max="1536" width="9.109375" style="1"/>
    <col min="1537" max="1537" width="7.88671875" style="1" customWidth="1"/>
    <col min="1538" max="1538" width="5.5546875" style="1" customWidth="1"/>
    <col min="1539" max="1539" width="6.109375" style="1" customWidth="1"/>
    <col min="1540" max="1540" width="11.109375" style="1" bestFit="1" customWidth="1"/>
    <col min="1541" max="1541" width="10" style="1" customWidth="1"/>
    <col min="1542" max="1542" width="11.109375" style="1" customWidth="1"/>
    <col min="1543" max="1543" width="9.109375" style="1"/>
    <col min="1544" max="1544" width="10" style="1" customWidth="1"/>
    <col min="1545" max="1545" width="11.109375" style="1" bestFit="1" customWidth="1"/>
    <col min="1546" max="1547" width="9.109375" style="1"/>
    <col min="1548" max="1548" width="7.33203125" style="1" customWidth="1"/>
    <col min="1549" max="1549" width="3" style="1" bestFit="1" customWidth="1"/>
    <col min="1550" max="1555" width="8.6640625" style="1" customWidth="1"/>
    <col min="1556" max="1556" width="9" style="1" bestFit="1" customWidth="1"/>
    <col min="1557" max="1557" width="5.5546875" style="1" customWidth="1"/>
    <col min="1558" max="1558" width="3" style="1" bestFit="1" customWidth="1"/>
    <col min="1559" max="1564" width="8.6640625" style="1" customWidth="1"/>
    <col min="1565" max="1565" width="7.5546875" style="1" bestFit="1" customWidth="1"/>
    <col min="1566" max="1566" width="6.33203125" style="1" customWidth="1"/>
    <col min="1567" max="1567" width="3" style="1" bestFit="1" customWidth="1"/>
    <col min="1568" max="1573" width="8.6640625" style="1" customWidth="1"/>
    <col min="1574" max="1575" width="5.5546875" style="1" bestFit="1" customWidth="1"/>
    <col min="1576" max="1576" width="3" style="1" bestFit="1" customWidth="1"/>
    <col min="1577" max="1582" width="8.6640625" style="1" customWidth="1"/>
    <col min="1583" max="1584" width="5.5546875" style="1" bestFit="1" customWidth="1"/>
    <col min="1585" max="1585" width="3" style="1" bestFit="1" customWidth="1"/>
    <col min="1586" max="1588" width="5.5546875" style="1" bestFit="1" customWidth="1"/>
    <col min="1589" max="1590" width="5.5546875" style="1" customWidth="1"/>
    <col min="1591" max="1591" width="5.5546875" style="1" bestFit="1" customWidth="1"/>
    <col min="1592" max="1592" width="2.44140625" style="1" customWidth="1"/>
    <col min="1593" max="1593" width="3" style="1" bestFit="1" customWidth="1"/>
    <col min="1594" max="1594" width="5.5546875" style="1" bestFit="1" customWidth="1"/>
    <col min="1595" max="1595" width="5.6640625" style="1" customWidth="1"/>
    <col min="1596" max="1596" width="5.5546875" style="1" bestFit="1" customWidth="1"/>
    <col min="1597" max="1598" width="5.5546875" style="1" customWidth="1"/>
    <col min="1599" max="1599" width="5.5546875" style="1" bestFit="1" customWidth="1"/>
    <col min="1600" max="1600" width="2.44140625" style="1" customWidth="1"/>
    <col min="1601" max="1601" width="3" style="1" bestFit="1" customWidth="1"/>
    <col min="1602" max="1603" width="4.5546875" style="1" bestFit="1" customWidth="1"/>
    <col min="1604" max="1605" width="4.5546875" style="1" customWidth="1"/>
    <col min="1606" max="1607" width="4.5546875" style="1" bestFit="1" customWidth="1"/>
    <col min="1608" max="1608" width="2" style="1" customWidth="1"/>
    <col min="1609" max="1609" width="3" style="1" bestFit="1" customWidth="1"/>
    <col min="1610" max="1612" width="5.5546875" style="1" bestFit="1" customWidth="1"/>
    <col min="1613" max="1614" width="5.5546875" style="1" customWidth="1"/>
    <col min="1615" max="1615" width="5.5546875" style="1" bestFit="1" customWidth="1"/>
    <col min="1616" max="1616" width="2.33203125" style="1" customWidth="1"/>
    <col min="1617" max="1792" width="9.109375" style="1"/>
    <col min="1793" max="1793" width="7.88671875" style="1" customWidth="1"/>
    <col min="1794" max="1794" width="5.5546875" style="1" customWidth="1"/>
    <col min="1795" max="1795" width="6.109375" style="1" customWidth="1"/>
    <col min="1796" max="1796" width="11.109375" style="1" bestFit="1" customWidth="1"/>
    <col min="1797" max="1797" width="10" style="1" customWidth="1"/>
    <col min="1798" max="1798" width="11.109375" style="1" customWidth="1"/>
    <col min="1799" max="1799" width="9.109375" style="1"/>
    <col min="1800" max="1800" width="10" style="1" customWidth="1"/>
    <col min="1801" max="1801" width="11.109375" style="1" bestFit="1" customWidth="1"/>
    <col min="1802" max="1803" width="9.109375" style="1"/>
    <col min="1804" max="1804" width="7.33203125" style="1" customWidth="1"/>
    <col min="1805" max="1805" width="3" style="1" bestFit="1" customWidth="1"/>
    <col min="1806" max="1811" width="8.6640625" style="1" customWidth="1"/>
    <col min="1812" max="1812" width="9" style="1" bestFit="1" customWidth="1"/>
    <col min="1813" max="1813" width="5.5546875" style="1" customWidth="1"/>
    <col min="1814" max="1814" width="3" style="1" bestFit="1" customWidth="1"/>
    <col min="1815" max="1820" width="8.6640625" style="1" customWidth="1"/>
    <col min="1821" max="1821" width="7.5546875" style="1" bestFit="1" customWidth="1"/>
    <col min="1822" max="1822" width="6.33203125" style="1" customWidth="1"/>
    <col min="1823" max="1823" width="3" style="1" bestFit="1" customWidth="1"/>
    <col min="1824" max="1829" width="8.6640625" style="1" customWidth="1"/>
    <col min="1830" max="1831" width="5.5546875" style="1" bestFit="1" customWidth="1"/>
    <col min="1832" max="1832" width="3" style="1" bestFit="1" customWidth="1"/>
    <col min="1833" max="1838" width="8.6640625" style="1" customWidth="1"/>
    <col min="1839" max="1840" width="5.5546875" style="1" bestFit="1" customWidth="1"/>
    <col min="1841" max="1841" width="3" style="1" bestFit="1" customWidth="1"/>
    <col min="1842" max="1844" width="5.5546875" style="1" bestFit="1" customWidth="1"/>
    <col min="1845" max="1846" width="5.5546875" style="1" customWidth="1"/>
    <col min="1847" max="1847" width="5.5546875" style="1" bestFit="1" customWidth="1"/>
    <col min="1848" max="1848" width="2.44140625" style="1" customWidth="1"/>
    <col min="1849" max="1849" width="3" style="1" bestFit="1" customWidth="1"/>
    <col min="1850" max="1850" width="5.5546875" style="1" bestFit="1" customWidth="1"/>
    <col min="1851" max="1851" width="5.6640625" style="1" customWidth="1"/>
    <col min="1852" max="1852" width="5.5546875" style="1" bestFit="1" customWidth="1"/>
    <col min="1853" max="1854" width="5.5546875" style="1" customWidth="1"/>
    <col min="1855" max="1855" width="5.5546875" style="1" bestFit="1" customWidth="1"/>
    <col min="1856" max="1856" width="2.44140625" style="1" customWidth="1"/>
    <col min="1857" max="1857" width="3" style="1" bestFit="1" customWidth="1"/>
    <col min="1858" max="1859" width="4.5546875" style="1" bestFit="1" customWidth="1"/>
    <col min="1860" max="1861" width="4.5546875" style="1" customWidth="1"/>
    <col min="1862" max="1863" width="4.5546875" style="1" bestFit="1" customWidth="1"/>
    <col min="1864" max="1864" width="2" style="1" customWidth="1"/>
    <col min="1865" max="1865" width="3" style="1" bestFit="1" customWidth="1"/>
    <col min="1866" max="1868" width="5.5546875" style="1" bestFit="1" customWidth="1"/>
    <col min="1869" max="1870" width="5.5546875" style="1" customWidth="1"/>
    <col min="1871" max="1871" width="5.5546875" style="1" bestFit="1" customWidth="1"/>
    <col min="1872" max="1872" width="2.33203125" style="1" customWidth="1"/>
    <col min="1873" max="2048" width="9.109375" style="1"/>
    <col min="2049" max="2049" width="7.88671875" style="1" customWidth="1"/>
    <col min="2050" max="2050" width="5.5546875" style="1" customWidth="1"/>
    <col min="2051" max="2051" width="6.109375" style="1" customWidth="1"/>
    <col min="2052" max="2052" width="11.109375" style="1" bestFit="1" customWidth="1"/>
    <col min="2053" max="2053" width="10" style="1" customWidth="1"/>
    <col min="2054" max="2054" width="11.109375" style="1" customWidth="1"/>
    <col min="2055" max="2055" width="9.109375" style="1"/>
    <col min="2056" max="2056" width="10" style="1" customWidth="1"/>
    <col min="2057" max="2057" width="11.109375" style="1" bestFit="1" customWidth="1"/>
    <col min="2058" max="2059" width="9.109375" style="1"/>
    <col min="2060" max="2060" width="7.33203125" style="1" customWidth="1"/>
    <col min="2061" max="2061" width="3" style="1" bestFit="1" customWidth="1"/>
    <col min="2062" max="2067" width="8.6640625" style="1" customWidth="1"/>
    <col min="2068" max="2068" width="9" style="1" bestFit="1" customWidth="1"/>
    <col min="2069" max="2069" width="5.5546875" style="1" customWidth="1"/>
    <col min="2070" max="2070" width="3" style="1" bestFit="1" customWidth="1"/>
    <col min="2071" max="2076" width="8.6640625" style="1" customWidth="1"/>
    <col min="2077" max="2077" width="7.5546875" style="1" bestFit="1" customWidth="1"/>
    <col min="2078" max="2078" width="6.33203125" style="1" customWidth="1"/>
    <col min="2079" max="2079" width="3" style="1" bestFit="1" customWidth="1"/>
    <col min="2080" max="2085" width="8.6640625" style="1" customWidth="1"/>
    <col min="2086" max="2087" width="5.5546875" style="1" bestFit="1" customWidth="1"/>
    <col min="2088" max="2088" width="3" style="1" bestFit="1" customWidth="1"/>
    <col min="2089" max="2094" width="8.6640625" style="1" customWidth="1"/>
    <col min="2095" max="2096" width="5.5546875" style="1" bestFit="1" customWidth="1"/>
    <col min="2097" max="2097" width="3" style="1" bestFit="1" customWidth="1"/>
    <col min="2098" max="2100" width="5.5546875" style="1" bestFit="1" customWidth="1"/>
    <col min="2101" max="2102" width="5.5546875" style="1" customWidth="1"/>
    <col min="2103" max="2103" width="5.5546875" style="1" bestFit="1" customWidth="1"/>
    <col min="2104" max="2104" width="2.44140625" style="1" customWidth="1"/>
    <col min="2105" max="2105" width="3" style="1" bestFit="1" customWidth="1"/>
    <col min="2106" max="2106" width="5.5546875" style="1" bestFit="1" customWidth="1"/>
    <col min="2107" max="2107" width="5.6640625" style="1" customWidth="1"/>
    <col min="2108" max="2108" width="5.5546875" style="1" bestFit="1" customWidth="1"/>
    <col min="2109" max="2110" width="5.5546875" style="1" customWidth="1"/>
    <col min="2111" max="2111" width="5.5546875" style="1" bestFit="1" customWidth="1"/>
    <col min="2112" max="2112" width="2.44140625" style="1" customWidth="1"/>
    <col min="2113" max="2113" width="3" style="1" bestFit="1" customWidth="1"/>
    <col min="2114" max="2115" width="4.5546875" style="1" bestFit="1" customWidth="1"/>
    <col min="2116" max="2117" width="4.5546875" style="1" customWidth="1"/>
    <col min="2118" max="2119" width="4.5546875" style="1" bestFit="1" customWidth="1"/>
    <col min="2120" max="2120" width="2" style="1" customWidth="1"/>
    <col min="2121" max="2121" width="3" style="1" bestFit="1" customWidth="1"/>
    <col min="2122" max="2124" width="5.5546875" style="1" bestFit="1" customWidth="1"/>
    <col min="2125" max="2126" width="5.5546875" style="1" customWidth="1"/>
    <col min="2127" max="2127" width="5.5546875" style="1" bestFit="1" customWidth="1"/>
    <col min="2128" max="2128" width="2.33203125" style="1" customWidth="1"/>
    <col min="2129" max="2304" width="9.109375" style="1"/>
    <col min="2305" max="2305" width="7.88671875" style="1" customWidth="1"/>
    <col min="2306" max="2306" width="5.5546875" style="1" customWidth="1"/>
    <col min="2307" max="2307" width="6.109375" style="1" customWidth="1"/>
    <col min="2308" max="2308" width="11.109375" style="1" bestFit="1" customWidth="1"/>
    <col min="2309" max="2309" width="10" style="1" customWidth="1"/>
    <col min="2310" max="2310" width="11.109375" style="1" customWidth="1"/>
    <col min="2311" max="2311" width="9.109375" style="1"/>
    <col min="2312" max="2312" width="10" style="1" customWidth="1"/>
    <col min="2313" max="2313" width="11.109375" style="1" bestFit="1" customWidth="1"/>
    <col min="2314" max="2315" width="9.109375" style="1"/>
    <col min="2316" max="2316" width="7.33203125" style="1" customWidth="1"/>
    <col min="2317" max="2317" width="3" style="1" bestFit="1" customWidth="1"/>
    <col min="2318" max="2323" width="8.6640625" style="1" customWidth="1"/>
    <col min="2324" max="2324" width="9" style="1" bestFit="1" customWidth="1"/>
    <col min="2325" max="2325" width="5.5546875" style="1" customWidth="1"/>
    <col min="2326" max="2326" width="3" style="1" bestFit="1" customWidth="1"/>
    <col min="2327" max="2332" width="8.6640625" style="1" customWidth="1"/>
    <col min="2333" max="2333" width="7.5546875" style="1" bestFit="1" customWidth="1"/>
    <col min="2334" max="2334" width="6.33203125" style="1" customWidth="1"/>
    <col min="2335" max="2335" width="3" style="1" bestFit="1" customWidth="1"/>
    <col min="2336" max="2341" width="8.6640625" style="1" customWidth="1"/>
    <col min="2342" max="2343" width="5.5546875" style="1" bestFit="1" customWidth="1"/>
    <col min="2344" max="2344" width="3" style="1" bestFit="1" customWidth="1"/>
    <col min="2345" max="2350" width="8.6640625" style="1" customWidth="1"/>
    <col min="2351" max="2352" width="5.5546875" style="1" bestFit="1" customWidth="1"/>
    <col min="2353" max="2353" width="3" style="1" bestFit="1" customWidth="1"/>
    <col min="2354" max="2356" width="5.5546875" style="1" bestFit="1" customWidth="1"/>
    <col min="2357" max="2358" width="5.5546875" style="1" customWidth="1"/>
    <col min="2359" max="2359" width="5.5546875" style="1" bestFit="1" customWidth="1"/>
    <col min="2360" max="2360" width="2.44140625" style="1" customWidth="1"/>
    <col min="2361" max="2361" width="3" style="1" bestFit="1" customWidth="1"/>
    <col min="2362" max="2362" width="5.5546875" style="1" bestFit="1" customWidth="1"/>
    <col min="2363" max="2363" width="5.6640625" style="1" customWidth="1"/>
    <col min="2364" max="2364" width="5.5546875" style="1" bestFit="1" customWidth="1"/>
    <col min="2365" max="2366" width="5.5546875" style="1" customWidth="1"/>
    <col min="2367" max="2367" width="5.5546875" style="1" bestFit="1" customWidth="1"/>
    <col min="2368" max="2368" width="2.44140625" style="1" customWidth="1"/>
    <col min="2369" max="2369" width="3" style="1" bestFit="1" customWidth="1"/>
    <col min="2370" max="2371" width="4.5546875" style="1" bestFit="1" customWidth="1"/>
    <col min="2372" max="2373" width="4.5546875" style="1" customWidth="1"/>
    <col min="2374" max="2375" width="4.5546875" style="1" bestFit="1" customWidth="1"/>
    <col min="2376" max="2376" width="2" style="1" customWidth="1"/>
    <col min="2377" max="2377" width="3" style="1" bestFit="1" customWidth="1"/>
    <col min="2378" max="2380" width="5.5546875" style="1" bestFit="1" customWidth="1"/>
    <col min="2381" max="2382" width="5.5546875" style="1" customWidth="1"/>
    <col min="2383" max="2383" width="5.5546875" style="1" bestFit="1" customWidth="1"/>
    <col min="2384" max="2384" width="2.33203125" style="1" customWidth="1"/>
    <col min="2385" max="2560" width="9.109375" style="1"/>
    <col min="2561" max="2561" width="7.88671875" style="1" customWidth="1"/>
    <col min="2562" max="2562" width="5.5546875" style="1" customWidth="1"/>
    <col min="2563" max="2563" width="6.109375" style="1" customWidth="1"/>
    <col min="2564" max="2564" width="11.109375" style="1" bestFit="1" customWidth="1"/>
    <col min="2565" max="2565" width="10" style="1" customWidth="1"/>
    <col min="2566" max="2566" width="11.109375" style="1" customWidth="1"/>
    <col min="2567" max="2567" width="9.109375" style="1"/>
    <col min="2568" max="2568" width="10" style="1" customWidth="1"/>
    <col min="2569" max="2569" width="11.109375" style="1" bestFit="1" customWidth="1"/>
    <col min="2570" max="2571" width="9.109375" style="1"/>
    <col min="2572" max="2572" width="7.33203125" style="1" customWidth="1"/>
    <col min="2573" max="2573" width="3" style="1" bestFit="1" customWidth="1"/>
    <col min="2574" max="2579" width="8.6640625" style="1" customWidth="1"/>
    <col min="2580" max="2580" width="9" style="1" bestFit="1" customWidth="1"/>
    <col min="2581" max="2581" width="5.5546875" style="1" customWidth="1"/>
    <col min="2582" max="2582" width="3" style="1" bestFit="1" customWidth="1"/>
    <col min="2583" max="2588" width="8.6640625" style="1" customWidth="1"/>
    <col min="2589" max="2589" width="7.5546875" style="1" bestFit="1" customWidth="1"/>
    <col min="2590" max="2590" width="6.33203125" style="1" customWidth="1"/>
    <col min="2591" max="2591" width="3" style="1" bestFit="1" customWidth="1"/>
    <col min="2592" max="2597" width="8.6640625" style="1" customWidth="1"/>
    <col min="2598" max="2599" width="5.5546875" style="1" bestFit="1" customWidth="1"/>
    <col min="2600" max="2600" width="3" style="1" bestFit="1" customWidth="1"/>
    <col min="2601" max="2606" width="8.6640625" style="1" customWidth="1"/>
    <col min="2607" max="2608" width="5.5546875" style="1" bestFit="1" customWidth="1"/>
    <col min="2609" max="2609" width="3" style="1" bestFit="1" customWidth="1"/>
    <col min="2610" max="2612" width="5.5546875" style="1" bestFit="1" customWidth="1"/>
    <col min="2613" max="2614" width="5.5546875" style="1" customWidth="1"/>
    <col min="2615" max="2615" width="5.5546875" style="1" bestFit="1" customWidth="1"/>
    <col min="2616" max="2616" width="2.44140625" style="1" customWidth="1"/>
    <col min="2617" max="2617" width="3" style="1" bestFit="1" customWidth="1"/>
    <col min="2618" max="2618" width="5.5546875" style="1" bestFit="1" customWidth="1"/>
    <col min="2619" max="2619" width="5.6640625" style="1" customWidth="1"/>
    <col min="2620" max="2620" width="5.5546875" style="1" bestFit="1" customWidth="1"/>
    <col min="2621" max="2622" width="5.5546875" style="1" customWidth="1"/>
    <col min="2623" max="2623" width="5.5546875" style="1" bestFit="1" customWidth="1"/>
    <col min="2624" max="2624" width="2.44140625" style="1" customWidth="1"/>
    <col min="2625" max="2625" width="3" style="1" bestFit="1" customWidth="1"/>
    <col min="2626" max="2627" width="4.5546875" style="1" bestFit="1" customWidth="1"/>
    <col min="2628" max="2629" width="4.5546875" style="1" customWidth="1"/>
    <col min="2630" max="2631" width="4.5546875" style="1" bestFit="1" customWidth="1"/>
    <col min="2632" max="2632" width="2" style="1" customWidth="1"/>
    <col min="2633" max="2633" width="3" style="1" bestFit="1" customWidth="1"/>
    <col min="2634" max="2636" width="5.5546875" style="1" bestFit="1" customWidth="1"/>
    <col min="2637" max="2638" width="5.5546875" style="1" customWidth="1"/>
    <col min="2639" max="2639" width="5.5546875" style="1" bestFit="1" customWidth="1"/>
    <col min="2640" max="2640" width="2.33203125" style="1" customWidth="1"/>
    <col min="2641" max="2816" width="9.109375" style="1"/>
    <col min="2817" max="2817" width="7.88671875" style="1" customWidth="1"/>
    <col min="2818" max="2818" width="5.5546875" style="1" customWidth="1"/>
    <col min="2819" max="2819" width="6.109375" style="1" customWidth="1"/>
    <col min="2820" max="2820" width="11.109375" style="1" bestFit="1" customWidth="1"/>
    <col min="2821" max="2821" width="10" style="1" customWidth="1"/>
    <col min="2822" max="2822" width="11.109375" style="1" customWidth="1"/>
    <col min="2823" max="2823" width="9.109375" style="1"/>
    <col min="2824" max="2824" width="10" style="1" customWidth="1"/>
    <col min="2825" max="2825" width="11.109375" style="1" bestFit="1" customWidth="1"/>
    <col min="2826" max="2827" width="9.109375" style="1"/>
    <col min="2828" max="2828" width="7.33203125" style="1" customWidth="1"/>
    <col min="2829" max="2829" width="3" style="1" bestFit="1" customWidth="1"/>
    <col min="2830" max="2835" width="8.6640625" style="1" customWidth="1"/>
    <col min="2836" max="2836" width="9" style="1" bestFit="1" customWidth="1"/>
    <col min="2837" max="2837" width="5.5546875" style="1" customWidth="1"/>
    <col min="2838" max="2838" width="3" style="1" bestFit="1" customWidth="1"/>
    <col min="2839" max="2844" width="8.6640625" style="1" customWidth="1"/>
    <col min="2845" max="2845" width="7.5546875" style="1" bestFit="1" customWidth="1"/>
    <col min="2846" max="2846" width="6.33203125" style="1" customWidth="1"/>
    <col min="2847" max="2847" width="3" style="1" bestFit="1" customWidth="1"/>
    <col min="2848" max="2853" width="8.6640625" style="1" customWidth="1"/>
    <col min="2854" max="2855" width="5.5546875" style="1" bestFit="1" customWidth="1"/>
    <col min="2856" max="2856" width="3" style="1" bestFit="1" customWidth="1"/>
    <col min="2857" max="2862" width="8.6640625" style="1" customWidth="1"/>
    <col min="2863" max="2864" width="5.5546875" style="1" bestFit="1" customWidth="1"/>
    <col min="2865" max="2865" width="3" style="1" bestFit="1" customWidth="1"/>
    <col min="2866" max="2868" width="5.5546875" style="1" bestFit="1" customWidth="1"/>
    <col min="2869" max="2870" width="5.5546875" style="1" customWidth="1"/>
    <col min="2871" max="2871" width="5.5546875" style="1" bestFit="1" customWidth="1"/>
    <col min="2872" max="2872" width="2.44140625" style="1" customWidth="1"/>
    <col min="2873" max="2873" width="3" style="1" bestFit="1" customWidth="1"/>
    <col min="2874" max="2874" width="5.5546875" style="1" bestFit="1" customWidth="1"/>
    <col min="2875" max="2875" width="5.6640625" style="1" customWidth="1"/>
    <col min="2876" max="2876" width="5.5546875" style="1" bestFit="1" customWidth="1"/>
    <col min="2877" max="2878" width="5.5546875" style="1" customWidth="1"/>
    <col min="2879" max="2879" width="5.5546875" style="1" bestFit="1" customWidth="1"/>
    <col min="2880" max="2880" width="2.44140625" style="1" customWidth="1"/>
    <col min="2881" max="2881" width="3" style="1" bestFit="1" customWidth="1"/>
    <col min="2882" max="2883" width="4.5546875" style="1" bestFit="1" customWidth="1"/>
    <col min="2884" max="2885" width="4.5546875" style="1" customWidth="1"/>
    <col min="2886" max="2887" width="4.5546875" style="1" bestFit="1" customWidth="1"/>
    <col min="2888" max="2888" width="2" style="1" customWidth="1"/>
    <col min="2889" max="2889" width="3" style="1" bestFit="1" customWidth="1"/>
    <col min="2890" max="2892" width="5.5546875" style="1" bestFit="1" customWidth="1"/>
    <col min="2893" max="2894" width="5.5546875" style="1" customWidth="1"/>
    <col min="2895" max="2895" width="5.5546875" style="1" bestFit="1" customWidth="1"/>
    <col min="2896" max="2896" width="2.33203125" style="1" customWidth="1"/>
    <col min="2897" max="3072" width="9.109375" style="1"/>
    <col min="3073" max="3073" width="7.88671875" style="1" customWidth="1"/>
    <col min="3074" max="3074" width="5.5546875" style="1" customWidth="1"/>
    <col min="3075" max="3075" width="6.109375" style="1" customWidth="1"/>
    <col min="3076" max="3076" width="11.109375" style="1" bestFit="1" customWidth="1"/>
    <col min="3077" max="3077" width="10" style="1" customWidth="1"/>
    <col min="3078" max="3078" width="11.109375" style="1" customWidth="1"/>
    <col min="3079" max="3079" width="9.109375" style="1"/>
    <col min="3080" max="3080" width="10" style="1" customWidth="1"/>
    <col min="3081" max="3081" width="11.109375" style="1" bestFit="1" customWidth="1"/>
    <col min="3082" max="3083" width="9.109375" style="1"/>
    <col min="3084" max="3084" width="7.33203125" style="1" customWidth="1"/>
    <col min="3085" max="3085" width="3" style="1" bestFit="1" customWidth="1"/>
    <col min="3086" max="3091" width="8.6640625" style="1" customWidth="1"/>
    <col min="3092" max="3092" width="9" style="1" bestFit="1" customWidth="1"/>
    <col min="3093" max="3093" width="5.5546875" style="1" customWidth="1"/>
    <col min="3094" max="3094" width="3" style="1" bestFit="1" customWidth="1"/>
    <col min="3095" max="3100" width="8.6640625" style="1" customWidth="1"/>
    <col min="3101" max="3101" width="7.5546875" style="1" bestFit="1" customWidth="1"/>
    <col min="3102" max="3102" width="6.33203125" style="1" customWidth="1"/>
    <col min="3103" max="3103" width="3" style="1" bestFit="1" customWidth="1"/>
    <col min="3104" max="3109" width="8.6640625" style="1" customWidth="1"/>
    <col min="3110" max="3111" width="5.5546875" style="1" bestFit="1" customWidth="1"/>
    <col min="3112" max="3112" width="3" style="1" bestFit="1" customWidth="1"/>
    <col min="3113" max="3118" width="8.6640625" style="1" customWidth="1"/>
    <col min="3119" max="3120" width="5.5546875" style="1" bestFit="1" customWidth="1"/>
    <col min="3121" max="3121" width="3" style="1" bestFit="1" customWidth="1"/>
    <col min="3122" max="3124" width="5.5546875" style="1" bestFit="1" customWidth="1"/>
    <col min="3125" max="3126" width="5.5546875" style="1" customWidth="1"/>
    <col min="3127" max="3127" width="5.5546875" style="1" bestFit="1" customWidth="1"/>
    <col min="3128" max="3128" width="2.44140625" style="1" customWidth="1"/>
    <col min="3129" max="3129" width="3" style="1" bestFit="1" customWidth="1"/>
    <col min="3130" max="3130" width="5.5546875" style="1" bestFit="1" customWidth="1"/>
    <col min="3131" max="3131" width="5.6640625" style="1" customWidth="1"/>
    <col min="3132" max="3132" width="5.5546875" style="1" bestFit="1" customWidth="1"/>
    <col min="3133" max="3134" width="5.5546875" style="1" customWidth="1"/>
    <col min="3135" max="3135" width="5.5546875" style="1" bestFit="1" customWidth="1"/>
    <col min="3136" max="3136" width="2.44140625" style="1" customWidth="1"/>
    <col min="3137" max="3137" width="3" style="1" bestFit="1" customWidth="1"/>
    <col min="3138" max="3139" width="4.5546875" style="1" bestFit="1" customWidth="1"/>
    <col min="3140" max="3141" width="4.5546875" style="1" customWidth="1"/>
    <col min="3142" max="3143" width="4.5546875" style="1" bestFit="1" customWidth="1"/>
    <col min="3144" max="3144" width="2" style="1" customWidth="1"/>
    <col min="3145" max="3145" width="3" style="1" bestFit="1" customWidth="1"/>
    <col min="3146" max="3148" width="5.5546875" style="1" bestFit="1" customWidth="1"/>
    <col min="3149" max="3150" width="5.5546875" style="1" customWidth="1"/>
    <col min="3151" max="3151" width="5.5546875" style="1" bestFit="1" customWidth="1"/>
    <col min="3152" max="3152" width="2.33203125" style="1" customWidth="1"/>
    <col min="3153" max="3328" width="9.109375" style="1"/>
    <col min="3329" max="3329" width="7.88671875" style="1" customWidth="1"/>
    <col min="3330" max="3330" width="5.5546875" style="1" customWidth="1"/>
    <col min="3331" max="3331" width="6.109375" style="1" customWidth="1"/>
    <col min="3332" max="3332" width="11.109375" style="1" bestFit="1" customWidth="1"/>
    <col min="3333" max="3333" width="10" style="1" customWidth="1"/>
    <col min="3334" max="3334" width="11.109375" style="1" customWidth="1"/>
    <col min="3335" max="3335" width="9.109375" style="1"/>
    <col min="3336" max="3336" width="10" style="1" customWidth="1"/>
    <col min="3337" max="3337" width="11.109375" style="1" bestFit="1" customWidth="1"/>
    <col min="3338" max="3339" width="9.109375" style="1"/>
    <col min="3340" max="3340" width="7.33203125" style="1" customWidth="1"/>
    <col min="3341" max="3341" width="3" style="1" bestFit="1" customWidth="1"/>
    <col min="3342" max="3347" width="8.6640625" style="1" customWidth="1"/>
    <col min="3348" max="3348" width="9" style="1" bestFit="1" customWidth="1"/>
    <col min="3349" max="3349" width="5.5546875" style="1" customWidth="1"/>
    <col min="3350" max="3350" width="3" style="1" bestFit="1" customWidth="1"/>
    <col min="3351" max="3356" width="8.6640625" style="1" customWidth="1"/>
    <col min="3357" max="3357" width="7.5546875" style="1" bestFit="1" customWidth="1"/>
    <col min="3358" max="3358" width="6.33203125" style="1" customWidth="1"/>
    <col min="3359" max="3359" width="3" style="1" bestFit="1" customWidth="1"/>
    <col min="3360" max="3365" width="8.6640625" style="1" customWidth="1"/>
    <col min="3366" max="3367" width="5.5546875" style="1" bestFit="1" customWidth="1"/>
    <col min="3368" max="3368" width="3" style="1" bestFit="1" customWidth="1"/>
    <col min="3369" max="3374" width="8.6640625" style="1" customWidth="1"/>
    <col min="3375" max="3376" width="5.5546875" style="1" bestFit="1" customWidth="1"/>
    <col min="3377" max="3377" width="3" style="1" bestFit="1" customWidth="1"/>
    <col min="3378" max="3380" width="5.5546875" style="1" bestFit="1" customWidth="1"/>
    <col min="3381" max="3382" width="5.5546875" style="1" customWidth="1"/>
    <col min="3383" max="3383" width="5.5546875" style="1" bestFit="1" customWidth="1"/>
    <col min="3384" max="3384" width="2.44140625" style="1" customWidth="1"/>
    <col min="3385" max="3385" width="3" style="1" bestFit="1" customWidth="1"/>
    <col min="3386" max="3386" width="5.5546875" style="1" bestFit="1" customWidth="1"/>
    <col min="3387" max="3387" width="5.6640625" style="1" customWidth="1"/>
    <col min="3388" max="3388" width="5.5546875" style="1" bestFit="1" customWidth="1"/>
    <col min="3389" max="3390" width="5.5546875" style="1" customWidth="1"/>
    <col min="3391" max="3391" width="5.5546875" style="1" bestFit="1" customWidth="1"/>
    <col min="3392" max="3392" width="2.44140625" style="1" customWidth="1"/>
    <col min="3393" max="3393" width="3" style="1" bestFit="1" customWidth="1"/>
    <col min="3394" max="3395" width="4.5546875" style="1" bestFit="1" customWidth="1"/>
    <col min="3396" max="3397" width="4.5546875" style="1" customWidth="1"/>
    <col min="3398" max="3399" width="4.5546875" style="1" bestFit="1" customWidth="1"/>
    <col min="3400" max="3400" width="2" style="1" customWidth="1"/>
    <col min="3401" max="3401" width="3" style="1" bestFit="1" customWidth="1"/>
    <col min="3402" max="3404" width="5.5546875" style="1" bestFit="1" customWidth="1"/>
    <col min="3405" max="3406" width="5.5546875" style="1" customWidth="1"/>
    <col min="3407" max="3407" width="5.5546875" style="1" bestFit="1" customWidth="1"/>
    <col min="3408" max="3408" width="2.33203125" style="1" customWidth="1"/>
    <col min="3409" max="3584" width="9.109375" style="1"/>
    <col min="3585" max="3585" width="7.88671875" style="1" customWidth="1"/>
    <col min="3586" max="3586" width="5.5546875" style="1" customWidth="1"/>
    <col min="3587" max="3587" width="6.109375" style="1" customWidth="1"/>
    <col min="3588" max="3588" width="11.109375" style="1" bestFit="1" customWidth="1"/>
    <col min="3589" max="3589" width="10" style="1" customWidth="1"/>
    <col min="3590" max="3590" width="11.109375" style="1" customWidth="1"/>
    <col min="3591" max="3591" width="9.109375" style="1"/>
    <col min="3592" max="3592" width="10" style="1" customWidth="1"/>
    <col min="3593" max="3593" width="11.109375" style="1" bestFit="1" customWidth="1"/>
    <col min="3594" max="3595" width="9.109375" style="1"/>
    <col min="3596" max="3596" width="7.33203125" style="1" customWidth="1"/>
    <col min="3597" max="3597" width="3" style="1" bestFit="1" customWidth="1"/>
    <col min="3598" max="3603" width="8.6640625" style="1" customWidth="1"/>
    <col min="3604" max="3604" width="9" style="1" bestFit="1" customWidth="1"/>
    <col min="3605" max="3605" width="5.5546875" style="1" customWidth="1"/>
    <col min="3606" max="3606" width="3" style="1" bestFit="1" customWidth="1"/>
    <col min="3607" max="3612" width="8.6640625" style="1" customWidth="1"/>
    <col min="3613" max="3613" width="7.5546875" style="1" bestFit="1" customWidth="1"/>
    <col min="3614" max="3614" width="6.33203125" style="1" customWidth="1"/>
    <col min="3615" max="3615" width="3" style="1" bestFit="1" customWidth="1"/>
    <col min="3616" max="3621" width="8.6640625" style="1" customWidth="1"/>
    <col min="3622" max="3623" width="5.5546875" style="1" bestFit="1" customWidth="1"/>
    <col min="3624" max="3624" width="3" style="1" bestFit="1" customWidth="1"/>
    <col min="3625" max="3630" width="8.6640625" style="1" customWidth="1"/>
    <col min="3631" max="3632" width="5.5546875" style="1" bestFit="1" customWidth="1"/>
    <col min="3633" max="3633" width="3" style="1" bestFit="1" customWidth="1"/>
    <col min="3634" max="3636" width="5.5546875" style="1" bestFit="1" customWidth="1"/>
    <col min="3637" max="3638" width="5.5546875" style="1" customWidth="1"/>
    <col min="3639" max="3639" width="5.5546875" style="1" bestFit="1" customWidth="1"/>
    <col min="3640" max="3640" width="2.44140625" style="1" customWidth="1"/>
    <col min="3641" max="3641" width="3" style="1" bestFit="1" customWidth="1"/>
    <col min="3642" max="3642" width="5.5546875" style="1" bestFit="1" customWidth="1"/>
    <col min="3643" max="3643" width="5.6640625" style="1" customWidth="1"/>
    <col min="3644" max="3644" width="5.5546875" style="1" bestFit="1" customWidth="1"/>
    <col min="3645" max="3646" width="5.5546875" style="1" customWidth="1"/>
    <col min="3647" max="3647" width="5.5546875" style="1" bestFit="1" customWidth="1"/>
    <col min="3648" max="3648" width="2.44140625" style="1" customWidth="1"/>
    <col min="3649" max="3649" width="3" style="1" bestFit="1" customWidth="1"/>
    <col min="3650" max="3651" width="4.5546875" style="1" bestFit="1" customWidth="1"/>
    <col min="3652" max="3653" width="4.5546875" style="1" customWidth="1"/>
    <col min="3654" max="3655" width="4.5546875" style="1" bestFit="1" customWidth="1"/>
    <col min="3656" max="3656" width="2" style="1" customWidth="1"/>
    <col min="3657" max="3657" width="3" style="1" bestFit="1" customWidth="1"/>
    <col min="3658" max="3660" width="5.5546875" style="1" bestFit="1" customWidth="1"/>
    <col min="3661" max="3662" width="5.5546875" style="1" customWidth="1"/>
    <col min="3663" max="3663" width="5.5546875" style="1" bestFit="1" customWidth="1"/>
    <col min="3664" max="3664" width="2.33203125" style="1" customWidth="1"/>
    <col min="3665" max="3840" width="9.109375" style="1"/>
    <col min="3841" max="3841" width="7.88671875" style="1" customWidth="1"/>
    <col min="3842" max="3842" width="5.5546875" style="1" customWidth="1"/>
    <col min="3843" max="3843" width="6.109375" style="1" customWidth="1"/>
    <col min="3844" max="3844" width="11.109375" style="1" bestFit="1" customWidth="1"/>
    <col min="3845" max="3845" width="10" style="1" customWidth="1"/>
    <col min="3846" max="3846" width="11.109375" style="1" customWidth="1"/>
    <col min="3847" max="3847" width="9.109375" style="1"/>
    <col min="3848" max="3848" width="10" style="1" customWidth="1"/>
    <col min="3849" max="3849" width="11.109375" style="1" bestFit="1" customWidth="1"/>
    <col min="3850" max="3851" width="9.109375" style="1"/>
    <col min="3852" max="3852" width="7.33203125" style="1" customWidth="1"/>
    <col min="3853" max="3853" width="3" style="1" bestFit="1" customWidth="1"/>
    <col min="3854" max="3859" width="8.6640625" style="1" customWidth="1"/>
    <col min="3860" max="3860" width="9" style="1" bestFit="1" customWidth="1"/>
    <col min="3861" max="3861" width="5.5546875" style="1" customWidth="1"/>
    <col min="3862" max="3862" width="3" style="1" bestFit="1" customWidth="1"/>
    <col min="3863" max="3868" width="8.6640625" style="1" customWidth="1"/>
    <col min="3869" max="3869" width="7.5546875" style="1" bestFit="1" customWidth="1"/>
    <col min="3870" max="3870" width="6.33203125" style="1" customWidth="1"/>
    <col min="3871" max="3871" width="3" style="1" bestFit="1" customWidth="1"/>
    <col min="3872" max="3877" width="8.6640625" style="1" customWidth="1"/>
    <col min="3878" max="3879" width="5.5546875" style="1" bestFit="1" customWidth="1"/>
    <col min="3880" max="3880" width="3" style="1" bestFit="1" customWidth="1"/>
    <col min="3881" max="3886" width="8.6640625" style="1" customWidth="1"/>
    <col min="3887" max="3888" width="5.5546875" style="1" bestFit="1" customWidth="1"/>
    <col min="3889" max="3889" width="3" style="1" bestFit="1" customWidth="1"/>
    <col min="3890" max="3892" width="5.5546875" style="1" bestFit="1" customWidth="1"/>
    <col min="3893" max="3894" width="5.5546875" style="1" customWidth="1"/>
    <col min="3895" max="3895" width="5.5546875" style="1" bestFit="1" customWidth="1"/>
    <col min="3896" max="3896" width="2.44140625" style="1" customWidth="1"/>
    <col min="3897" max="3897" width="3" style="1" bestFit="1" customWidth="1"/>
    <col min="3898" max="3898" width="5.5546875" style="1" bestFit="1" customWidth="1"/>
    <col min="3899" max="3899" width="5.6640625" style="1" customWidth="1"/>
    <col min="3900" max="3900" width="5.5546875" style="1" bestFit="1" customWidth="1"/>
    <col min="3901" max="3902" width="5.5546875" style="1" customWidth="1"/>
    <col min="3903" max="3903" width="5.5546875" style="1" bestFit="1" customWidth="1"/>
    <col min="3904" max="3904" width="2.44140625" style="1" customWidth="1"/>
    <col min="3905" max="3905" width="3" style="1" bestFit="1" customWidth="1"/>
    <col min="3906" max="3907" width="4.5546875" style="1" bestFit="1" customWidth="1"/>
    <col min="3908" max="3909" width="4.5546875" style="1" customWidth="1"/>
    <col min="3910" max="3911" width="4.5546875" style="1" bestFit="1" customWidth="1"/>
    <col min="3912" max="3912" width="2" style="1" customWidth="1"/>
    <col min="3913" max="3913" width="3" style="1" bestFit="1" customWidth="1"/>
    <col min="3914" max="3916" width="5.5546875" style="1" bestFit="1" customWidth="1"/>
    <col min="3917" max="3918" width="5.5546875" style="1" customWidth="1"/>
    <col min="3919" max="3919" width="5.5546875" style="1" bestFit="1" customWidth="1"/>
    <col min="3920" max="3920" width="2.33203125" style="1" customWidth="1"/>
    <col min="3921" max="4096" width="9.109375" style="1"/>
    <col min="4097" max="4097" width="7.88671875" style="1" customWidth="1"/>
    <col min="4098" max="4098" width="5.5546875" style="1" customWidth="1"/>
    <col min="4099" max="4099" width="6.109375" style="1" customWidth="1"/>
    <col min="4100" max="4100" width="11.109375" style="1" bestFit="1" customWidth="1"/>
    <col min="4101" max="4101" width="10" style="1" customWidth="1"/>
    <col min="4102" max="4102" width="11.109375" style="1" customWidth="1"/>
    <col min="4103" max="4103" width="9.109375" style="1"/>
    <col min="4104" max="4104" width="10" style="1" customWidth="1"/>
    <col min="4105" max="4105" width="11.109375" style="1" bestFit="1" customWidth="1"/>
    <col min="4106" max="4107" width="9.109375" style="1"/>
    <col min="4108" max="4108" width="7.33203125" style="1" customWidth="1"/>
    <col min="4109" max="4109" width="3" style="1" bestFit="1" customWidth="1"/>
    <col min="4110" max="4115" width="8.6640625" style="1" customWidth="1"/>
    <col min="4116" max="4116" width="9" style="1" bestFit="1" customWidth="1"/>
    <col min="4117" max="4117" width="5.5546875" style="1" customWidth="1"/>
    <col min="4118" max="4118" width="3" style="1" bestFit="1" customWidth="1"/>
    <col min="4119" max="4124" width="8.6640625" style="1" customWidth="1"/>
    <col min="4125" max="4125" width="7.5546875" style="1" bestFit="1" customWidth="1"/>
    <col min="4126" max="4126" width="6.33203125" style="1" customWidth="1"/>
    <col min="4127" max="4127" width="3" style="1" bestFit="1" customWidth="1"/>
    <col min="4128" max="4133" width="8.6640625" style="1" customWidth="1"/>
    <col min="4134" max="4135" width="5.5546875" style="1" bestFit="1" customWidth="1"/>
    <col min="4136" max="4136" width="3" style="1" bestFit="1" customWidth="1"/>
    <col min="4137" max="4142" width="8.6640625" style="1" customWidth="1"/>
    <col min="4143" max="4144" width="5.5546875" style="1" bestFit="1" customWidth="1"/>
    <col min="4145" max="4145" width="3" style="1" bestFit="1" customWidth="1"/>
    <col min="4146" max="4148" width="5.5546875" style="1" bestFit="1" customWidth="1"/>
    <col min="4149" max="4150" width="5.5546875" style="1" customWidth="1"/>
    <col min="4151" max="4151" width="5.5546875" style="1" bestFit="1" customWidth="1"/>
    <col min="4152" max="4152" width="2.44140625" style="1" customWidth="1"/>
    <col min="4153" max="4153" width="3" style="1" bestFit="1" customWidth="1"/>
    <col min="4154" max="4154" width="5.5546875" style="1" bestFit="1" customWidth="1"/>
    <col min="4155" max="4155" width="5.6640625" style="1" customWidth="1"/>
    <col min="4156" max="4156" width="5.5546875" style="1" bestFit="1" customWidth="1"/>
    <col min="4157" max="4158" width="5.5546875" style="1" customWidth="1"/>
    <col min="4159" max="4159" width="5.5546875" style="1" bestFit="1" customWidth="1"/>
    <col min="4160" max="4160" width="2.44140625" style="1" customWidth="1"/>
    <col min="4161" max="4161" width="3" style="1" bestFit="1" customWidth="1"/>
    <col min="4162" max="4163" width="4.5546875" style="1" bestFit="1" customWidth="1"/>
    <col min="4164" max="4165" width="4.5546875" style="1" customWidth="1"/>
    <col min="4166" max="4167" width="4.5546875" style="1" bestFit="1" customWidth="1"/>
    <col min="4168" max="4168" width="2" style="1" customWidth="1"/>
    <col min="4169" max="4169" width="3" style="1" bestFit="1" customWidth="1"/>
    <col min="4170" max="4172" width="5.5546875" style="1" bestFit="1" customWidth="1"/>
    <col min="4173" max="4174" width="5.5546875" style="1" customWidth="1"/>
    <col min="4175" max="4175" width="5.5546875" style="1" bestFit="1" customWidth="1"/>
    <col min="4176" max="4176" width="2.33203125" style="1" customWidth="1"/>
    <col min="4177" max="4352" width="9.109375" style="1"/>
    <col min="4353" max="4353" width="7.88671875" style="1" customWidth="1"/>
    <col min="4354" max="4354" width="5.5546875" style="1" customWidth="1"/>
    <col min="4355" max="4355" width="6.109375" style="1" customWidth="1"/>
    <col min="4356" max="4356" width="11.109375" style="1" bestFit="1" customWidth="1"/>
    <col min="4357" max="4357" width="10" style="1" customWidth="1"/>
    <col min="4358" max="4358" width="11.109375" style="1" customWidth="1"/>
    <col min="4359" max="4359" width="9.109375" style="1"/>
    <col min="4360" max="4360" width="10" style="1" customWidth="1"/>
    <col min="4361" max="4361" width="11.109375" style="1" bestFit="1" customWidth="1"/>
    <col min="4362" max="4363" width="9.109375" style="1"/>
    <col min="4364" max="4364" width="7.33203125" style="1" customWidth="1"/>
    <col min="4365" max="4365" width="3" style="1" bestFit="1" customWidth="1"/>
    <col min="4366" max="4371" width="8.6640625" style="1" customWidth="1"/>
    <col min="4372" max="4372" width="9" style="1" bestFit="1" customWidth="1"/>
    <col min="4373" max="4373" width="5.5546875" style="1" customWidth="1"/>
    <col min="4374" max="4374" width="3" style="1" bestFit="1" customWidth="1"/>
    <col min="4375" max="4380" width="8.6640625" style="1" customWidth="1"/>
    <col min="4381" max="4381" width="7.5546875" style="1" bestFit="1" customWidth="1"/>
    <col min="4382" max="4382" width="6.33203125" style="1" customWidth="1"/>
    <col min="4383" max="4383" width="3" style="1" bestFit="1" customWidth="1"/>
    <col min="4384" max="4389" width="8.6640625" style="1" customWidth="1"/>
    <col min="4390" max="4391" width="5.5546875" style="1" bestFit="1" customWidth="1"/>
    <col min="4392" max="4392" width="3" style="1" bestFit="1" customWidth="1"/>
    <col min="4393" max="4398" width="8.6640625" style="1" customWidth="1"/>
    <col min="4399" max="4400" width="5.5546875" style="1" bestFit="1" customWidth="1"/>
    <col min="4401" max="4401" width="3" style="1" bestFit="1" customWidth="1"/>
    <col min="4402" max="4404" width="5.5546875" style="1" bestFit="1" customWidth="1"/>
    <col min="4405" max="4406" width="5.5546875" style="1" customWidth="1"/>
    <col min="4407" max="4407" width="5.5546875" style="1" bestFit="1" customWidth="1"/>
    <col min="4408" max="4408" width="2.44140625" style="1" customWidth="1"/>
    <col min="4409" max="4409" width="3" style="1" bestFit="1" customWidth="1"/>
    <col min="4410" max="4410" width="5.5546875" style="1" bestFit="1" customWidth="1"/>
    <col min="4411" max="4411" width="5.6640625" style="1" customWidth="1"/>
    <col min="4412" max="4412" width="5.5546875" style="1" bestFit="1" customWidth="1"/>
    <col min="4413" max="4414" width="5.5546875" style="1" customWidth="1"/>
    <col min="4415" max="4415" width="5.5546875" style="1" bestFit="1" customWidth="1"/>
    <col min="4416" max="4416" width="2.44140625" style="1" customWidth="1"/>
    <col min="4417" max="4417" width="3" style="1" bestFit="1" customWidth="1"/>
    <col min="4418" max="4419" width="4.5546875" style="1" bestFit="1" customWidth="1"/>
    <col min="4420" max="4421" width="4.5546875" style="1" customWidth="1"/>
    <col min="4422" max="4423" width="4.5546875" style="1" bestFit="1" customWidth="1"/>
    <col min="4424" max="4424" width="2" style="1" customWidth="1"/>
    <col min="4425" max="4425" width="3" style="1" bestFit="1" customWidth="1"/>
    <col min="4426" max="4428" width="5.5546875" style="1" bestFit="1" customWidth="1"/>
    <col min="4429" max="4430" width="5.5546875" style="1" customWidth="1"/>
    <col min="4431" max="4431" width="5.5546875" style="1" bestFit="1" customWidth="1"/>
    <col min="4432" max="4432" width="2.33203125" style="1" customWidth="1"/>
    <col min="4433" max="4608" width="9.109375" style="1"/>
    <col min="4609" max="4609" width="7.88671875" style="1" customWidth="1"/>
    <col min="4610" max="4610" width="5.5546875" style="1" customWidth="1"/>
    <col min="4611" max="4611" width="6.109375" style="1" customWidth="1"/>
    <col min="4612" max="4612" width="11.109375" style="1" bestFit="1" customWidth="1"/>
    <col min="4613" max="4613" width="10" style="1" customWidth="1"/>
    <col min="4614" max="4614" width="11.109375" style="1" customWidth="1"/>
    <col min="4615" max="4615" width="9.109375" style="1"/>
    <col min="4616" max="4616" width="10" style="1" customWidth="1"/>
    <col min="4617" max="4617" width="11.109375" style="1" bestFit="1" customWidth="1"/>
    <col min="4618" max="4619" width="9.109375" style="1"/>
    <col min="4620" max="4620" width="7.33203125" style="1" customWidth="1"/>
    <col min="4621" max="4621" width="3" style="1" bestFit="1" customWidth="1"/>
    <col min="4622" max="4627" width="8.6640625" style="1" customWidth="1"/>
    <col min="4628" max="4628" width="9" style="1" bestFit="1" customWidth="1"/>
    <col min="4629" max="4629" width="5.5546875" style="1" customWidth="1"/>
    <col min="4630" max="4630" width="3" style="1" bestFit="1" customWidth="1"/>
    <col min="4631" max="4636" width="8.6640625" style="1" customWidth="1"/>
    <col min="4637" max="4637" width="7.5546875" style="1" bestFit="1" customWidth="1"/>
    <col min="4638" max="4638" width="6.33203125" style="1" customWidth="1"/>
    <col min="4639" max="4639" width="3" style="1" bestFit="1" customWidth="1"/>
    <col min="4640" max="4645" width="8.6640625" style="1" customWidth="1"/>
    <col min="4646" max="4647" width="5.5546875" style="1" bestFit="1" customWidth="1"/>
    <col min="4648" max="4648" width="3" style="1" bestFit="1" customWidth="1"/>
    <col min="4649" max="4654" width="8.6640625" style="1" customWidth="1"/>
    <col min="4655" max="4656" width="5.5546875" style="1" bestFit="1" customWidth="1"/>
    <col min="4657" max="4657" width="3" style="1" bestFit="1" customWidth="1"/>
    <col min="4658" max="4660" width="5.5546875" style="1" bestFit="1" customWidth="1"/>
    <col min="4661" max="4662" width="5.5546875" style="1" customWidth="1"/>
    <col min="4663" max="4663" width="5.5546875" style="1" bestFit="1" customWidth="1"/>
    <col min="4664" max="4664" width="2.44140625" style="1" customWidth="1"/>
    <col min="4665" max="4665" width="3" style="1" bestFit="1" customWidth="1"/>
    <col min="4666" max="4666" width="5.5546875" style="1" bestFit="1" customWidth="1"/>
    <col min="4667" max="4667" width="5.6640625" style="1" customWidth="1"/>
    <col min="4668" max="4668" width="5.5546875" style="1" bestFit="1" customWidth="1"/>
    <col min="4669" max="4670" width="5.5546875" style="1" customWidth="1"/>
    <col min="4671" max="4671" width="5.5546875" style="1" bestFit="1" customWidth="1"/>
    <col min="4672" max="4672" width="2.44140625" style="1" customWidth="1"/>
    <col min="4673" max="4673" width="3" style="1" bestFit="1" customWidth="1"/>
    <col min="4674" max="4675" width="4.5546875" style="1" bestFit="1" customWidth="1"/>
    <col min="4676" max="4677" width="4.5546875" style="1" customWidth="1"/>
    <col min="4678" max="4679" width="4.5546875" style="1" bestFit="1" customWidth="1"/>
    <col min="4680" max="4680" width="2" style="1" customWidth="1"/>
    <col min="4681" max="4681" width="3" style="1" bestFit="1" customWidth="1"/>
    <col min="4682" max="4684" width="5.5546875" style="1" bestFit="1" customWidth="1"/>
    <col min="4685" max="4686" width="5.5546875" style="1" customWidth="1"/>
    <col min="4687" max="4687" width="5.5546875" style="1" bestFit="1" customWidth="1"/>
    <col min="4688" max="4688" width="2.33203125" style="1" customWidth="1"/>
    <col min="4689" max="4864" width="9.109375" style="1"/>
    <col min="4865" max="4865" width="7.88671875" style="1" customWidth="1"/>
    <col min="4866" max="4866" width="5.5546875" style="1" customWidth="1"/>
    <col min="4867" max="4867" width="6.109375" style="1" customWidth="1"/>
    <col min="4868" max="4868" width="11.109375" style="1" bestFit="1" customWidth="1"/>
    <col min="4869" max="4869" width="10" style="1" customWidth="1"/>
    <col min="4870" max="4870" width="11.109375" style="1" customWidth="1"/>
    <col min="4871" max="4871" width="9.109375" style="1"/>
    <col min="4872" max="4872" width="10" style="1" customWidth="1"/>
    <col min="4873" max="4873" width="11.109375" style="1" bestFit="1" customWidth="1"/>
    <col min="4874" max="4875" width="9.109375" style="1"/>
    <col min="4876" max="4876" width="7.33203125" style="1" customWidth="1"/>
    <col min="4877" max="4877" width="3" style="1" bestFit="1" customWidth="1"/>
    <col min="4878" max="4883" width="8.6640625" style="1" customWidth="1"/>
    <col min="4884" max="4884" width="9" style="1" bestFit="1" customWidth="1"/>
    <col min="4885" max="4885" width="5.5546875" style="1" customWidth="1"/>
    <col min="4886" max="4886" width="3" style="1" bestFit="1" customWidth="1"/>
    <col min="4887" max="4892" width="8.6640625" style="1" customWidth="1"/>
    <col min="4893" max="4893" width="7.5546875" style="1" bestFit="1" customWidth="1"/>
    <col min="4894" max="4894" width="6.33203125" style="1" customWidth="1"/>
    <col min="4895" max="4895" width="3" style="1" bestFit="1" customWidth="1"/>
    <col min="4896" max="4901" width="8.6640625" style="1" customWidth="1"/>
    <col min="4902" max="4903" width="5.5546875" style="1" bestFit="1" customWidth="1"/>
    <col min="4904" max="4904" width="3" style="1" bestFit="1" customWidth="1"/>
    <col min="4905" max="4910" width="8.6640625" style="1" customWidth="1"/>
    <col min="4911" max="4912" width="5.5546875" style="1" bestFit="1" customWidth="1"/>
    <col min="4913" max="4913" width="3" style="1" bestFit="1" customWidth="1"/>
    <col min="4914" max="4916" width="5.5546875" style="1" bestFit="1" customWidth="1"/>
    <col min="4917" max="4918" width="5.5546875" style="1" customWidth="1"/>
    <col min="4919" max="4919" width="5.5546875" style="1" bestFit="1" customWidth="1"/>
    <col min="4920" max="4920" width="2.44140625" style="1" customWidth="1"/>
    <col min="4921" max="4921" width="3" style="1" bestFit="1" customWidth="1"/>
    <col min="4922" max="4922" width="5.5546875" style="1" bestFit="1" customWidth="1"/>
    <col min="4923" max="4923" width="5.6640625" style="1" customWidth="1"/>
    <col min="4924" max="4924" width="5.5546875" style="1" bestFit="1" customWidth="1"/>
    <col min="4925" max="4926" width="5.5546875" style="1" customWidth="1"/>
    <col min="4927" max="4927" width="5.5546875" style="1" bestFit="1" customWidth="1"/>
    <col min="4928" max="4928" width="2.44140625" style="1" customWidth="1"/>
    <col min="4929" max="4929" width="3" style="1" bestFit="1" customWidth="1"/>
    <col min="4930" max="4931" width="4.5546875" style="1" bestFit="1" customWidth="1"/>
    <col min="4932" max="4933" width="4.5546875" style="1" customWidth="1"/>
    <col min="4934" max="4935" width="4.5546875" style="1" bestFit="1" customWidth="1"/>
    <col min="4936" max="4936" width="2" style="1" customWidth="1"/>
    <col min="4937" max="4937" width="3" style="1" bestFit="1" customWidth="1"/>
    <col min="4938" max="4940" width="5.5546875" style="1" bestFit="1" customWidth="1"/>
    <col min="4941" max="4942" width="5.5546875" style="1" customWidth="1"/>
    <col min="4943" max="4943" width="5.5546875" style="1" bestFit="1" customWidth="1"/>
    <col min="4944" max="4944" width="2.33203125" style="1" customWidth="1"/>
    <col min="4945" max="5120" width="9.109375" style="1"/>
    <col min="5121" max="5121" width="7.88671875" style="1" customWidth="1"/>
    <col min="5122" max="5122" width="5.5546875" style="1" customWidth="1"/>
    <col min="5123" max="5123" width="6.109375" style="1" customWidth="1"/>
    <col min="5124" max="5124" width="11.109375" style="1" bestFit="1" customWidth="1"/>
    <col min="5125" max="5125" width="10" style="1" customWidth="1"/>
    <col min="5126" max="5126" width="11.109375" style="1" customWidth="1"/>
    <col min="5127" max="5127" width="9.109375" style="1"/>
    <col min="5128" max="5128" width="10" style="1" customWidth="1"/>
    <col min="5129" max="5129" width="11.109375" style="1" bestFit="1" customWidth="1"/>
    <col min="5130" max="5131" width="9.109375" style="1"/>
    <col min="5132" max="5132" width="7.33203125" style="1" customWidth="1"/>
    <col min="5133" max="5133" width="3" style="1" bestFit="1" customWidth="1"/>
    <col min="5134" max="5139" width="8.6640625" style="1" customWidth="1"/>
    <col min="5140" max="5140" width="9" style="1" bestFit="1" customWidth="1"/>
    <col min="5141" max="5141" width="5.5546875" style="1" customWidth="1"/>
    <col min="5142" max="5142" width="3" style="1" bestFit="1" customWidth="1"/>
    <col min="5143" max="5148" width="8.6640625" style="1" customWidth="1"/>
    <col min="5149" max="5149" width="7.5546875" style="1" bestFit="1" customWidth="1"/>
    <col min="5150" max="5150" width="6.33203125" style="1" customWidth="1"/>
    <col min="5151" max="5151" width="3" style="1" bestFit="1" customWidth="1"/>
    <col min="5152" max="5157" width="8.6640625" style="1" customWidth="1"/>
    <col min="5158" max="5159" width="5.5546875" style="1" bestFit="1" customWidth="1"/>
    <col min="5160" max="5160" width="3" style="1" bestFit="1" customWidth="1"/>
    <col min="5161" max="5166" width="8.6640625" style="1" customWidth="1"/>
    <col min="5167" max="5168" width="5.5546875" style="1" bestFit="1" customWidth="1"/>
    <col min="5169" max="5169" width="3" style="1" bestFit="1" customWidth="1"/>
    <col min="5170" max="5172" width="5.5546875" style="1" bestFit="1" customWidth="1"/>
    <col min="5173" max="5174" width="5.5546875" style="1" customWidth="1"/>
    <col min="5175" max="5175" width="5.5546875" style="1" bestFit="1" customWidth="1"/>
    <col min="5176" max="5176" width="2.44140625" style="1" customWidth="1"/>
    <col min="5177" max="5177" width="3" style="1" bestFit="1" customWidth="1"/>
    <col min="5178" max="5178" width="5.5546875" style="1" bestFit="1" customWidth="1"/>
    <col min="5179" max="5179" width="5.6640625" style="1" customWidth="1"/>
    <col min="5180" max="5180" width="5.5546875" style="1" bestFit="1" customWidth="1"/>
    <col min="5181" max="5182" width="5.5546875" style="1" customWidth="1"/>
    <col min="5183" max="5183" width="5.5546875" style="1" bestFit="1" customWidth="1"/>
    <col min="5184" max="5184" width="2.44140625" style="1" customWidth="1"/>
    <col min="5185" max="5185" width="3" style="1" bestFit="1" customWidth="1"/>
    <col min="5186" max="5187" width="4.5546875" style="1" bestFit="1" customWidth="1"/>
    <col min="5188" max="5189" width="4.5546875" style="1" customWidth="1"/>
    <col min="5190" max="5191" width="4.5546875" style="1" bestFit="1" customWidth="1"/>
    <col min="5192" max="5192" width="2" style="1" customWidth="1"/>
    <col min="5193" max="5193" width="3" style="1" bestFit="1" customWidth="1"/>
    <col min="5194" max="5196" width="5.5546875" style="1" bestFit="1" customWidth="1"/>
    <col min="5197" max="5198" width="5.5546875" style="1" customWidth="1"/>
    <col min="5199" max="5199" width="5.5546875" style="1" bestFit="1" customWidth="1"/>
    <col min="5200" max="5200" width="2.33203125" style="1" customWidth="1"/>
    <col min="5201" max="5376" width="9.109375" style="1"/>
    <col min="5377" max="5377" width="7.88671875" style="1" customWidth="1"/>
    <col min="5378" max="5378" width="5.5546875" style="1" customWidth="1"/>
    <col min="5379" max="5379" width="6.109375" style="1" customWidth="1"/>
    <col min="5380" max="5380" width="11.109375" style="1" bestFit="1" customWidth="1"/>
    <col min="5381" max="5381" width="10" style="1" customWidth="1"/>
    <col min="5382" max="5382" width="11.109375" style="1" customWidth="1"/>
    <col min="5383" max="5383" width="9.109375" style="1"/>
    <col min="5384" max="5384" width="10" style="1" customWidth="1"/>
    <col min="5385" max="5385" width="11.109375" style="1" bestFit="1" customWidth="1"/>
    <col min="5386" max="5387" width="9.109375" style="1"/>
    <col min="5388" max="5388" width="7.33203125" style="1" customWidth="1"/>
    <col min="5389" max="5389" width="3" style="1" bestFit="1" customWidth="1"/>
    <col min="5390" max="5395" width="8.6640625" style="1" customWidth="1"/>
    <col min="5396" max="5396" width="9" style="1" bestFit="1" customWidth="1"/>
    <col min="5397" max="5397" width="5.5546875" style="1" customWidth="1"/>
    <col min="5398" max="5398" width="3" style="1" bestFit="1" customWidth="1"/>
    <col min="5399" max="5404" width="8.6640625" style="1" customWidth="1"/>
    <col min="5405" max="5405" width="7.5546875" style="1" bestFit="1" customWidth="1"/>
    <col min="5406" max="5406" width="6.33203125" style="1" customWidth="1"/>
    <col min="5407" max="5407" width="3" style="1" bestFit="1" customWidth="1"/>
    <col min="5408" max="5413" width="8.6640625" style="1" customWidth="1"/>
    <col min="5414" max="5415" width="5.5546875" style="1" bestFit="1" customWidth="1"/>
    <col min="5416" max="5416" width="3" style="1" bestFit="1" customWidth="1"/>
    <col min="5417" max="5422" width="8.6640625" style="1" customWidth="1"/>
    <col min="5423" max="5424" width="5.5546875" style="1" bestFit="1" customWidth="1"/>
    <col min="5425" max="5425" width="3" style="1" bestFit="1" customWidth="1"/>
    <col min="5426" max="5428" width="5.5546875" style="1" bestFit="1" customWidth="1"/>
    <col min="5429" max="5430" width="5.5546875" style="1" customWidth="1"/>
    <col min="5431" max="5431" width="5.5546875" style="1" bestFit="1" customWidth="1"/>
    <col min="5432" max="5432" width="2.44140625" style="1" customWidth="1"/>
    <col min="5433" max="5433" width="3" style="1" bestFit="1" customWidth="1"/>
    <col min="5434" max="5434" width="5.5546875" style="1" bestFit="1" customWidth="1"/>
    <col min="5435" max="5435" width="5.6640625" style="1" customWidth="1"/>
    <col min="5436" max="5436" width="5.5546875" style="1" bestFit="1" customWidth="1"/>
    <col min="5437" max="5438" width="5.5546875" style="1" customWidth="1"/>
    <col min="5439" max="5439" width="5.5546875" style="1" bestFit="1" customWidth="1"/>
    <col min="5440" max="5440" width="2.44140625" style="1" customWidth="1"/>
    <col min="5441" max="5441" width="3" style="1" bestFit="1" customWidth="1"/>
    <col min="5442" max="5443" width="4.5546875" style="1" bestFit="1" customWidth="1"/>
    <col min="5444" max="5445" width="4.5546875" style="1" customWidth="1"/>
    <col min="5446" max="5447" width="4.5546875" style="1" bestFit="1" customWidth="1"/>
    <col min="5448" max="5448" width="2" style="1" customWidth="1"/>
    <col min="5449" max="5449" width="3" style="1" bestFit="1" customWidth="1"/>
    <col min="5450" max="5452" width="5.5546875" style="1" bestFit="1" customWidth="1"/>
    <col min="5453" max="5454" width="5.5546875" style="1" customWidth="1"/>
    <col min="5455" max="5455" width="5.5546875" style="1" bestFit="1" customWidth="1"/>
    <col min="5456" max="5456" width="2.33203125" style="1" customWidth="1"/>
    <col min="5457" max="5632" width="9.109375" style="1"/>
    <col min="5633" max="5633" width="7.88671875" style="1" customWidth="1"/>
    <col min="5634" max="5634" width="5.5546875" style="1" customWidth="1"/>
    <col min="5635" max="5635" width="6.109375" style="1" customWidth="1"/>
    <col min="5636" max="5636" width="11.109375" style="1" bestFit="1" customWidth="1"/>
    <col min="5637" max="5637" width="10" style="1" customWidth="1"/>
    <col min="5638" max="5638" width="11.109375" style="1" customWidth="1"/>
    <col min="5639" max="5639" width="9.109375" style="1"/>
    <col min="5640" max="5640" width="10" style="1" customWidth="1"/>
    <col min="5641" max="5641" width="11.109375" style="1" bestFit="1" customWidth="1"/>
    <col min="5642" max="5643" width="9.109375" style="1"/>
    <col min="5644" max="5644" width="7.33203125" style="1" customWidth="1"/>
    <col min="5645" max="5645" width="3" style="1" bestFit="1" customWidth="1"/>
    <col min="5646" max="5651" width="8.6640625" style="1" customWidth="1"/>
    <col min="5652" max="5652" width="9" style="1" bestFit="1" customWidth="1"/>
    <col min="5653" max="5653" width="5.5546875" style="1" customWidth="1"/>
    <col min="5654" max="5654" width="3" style="1" bestFit="1" customWidth="1"/>
    <col min="5655" max="5660" width="8.6640625" style="1" customWidth="1"/>
    <col min="5661" max="5661" width="7.5546875" style="1" bestFit="1" customWidth="1"/>
    <col min="5662" max="5662" width="6.33203125" style="1" customWidth="1"/>
    <col min="5663" max="5663" width="3" style="1" bestFit="1" customWidth="1"/>
    <col min="5664" max="5669" width="8.6640625" style="1" customWidth="1"/>
    <col min="5670" max="5671" width="5.5546875" style="1" bestFit="1" customWidth="1"/>
    <col min="5672" max="5672" width="3" style="1" bestFit="1" customWidth="1"/>
    <col min="5673" max="5678" width="8.6640625" style="1" customWidth="1"/>
    <col min="5679" max="5680" width="5.5546875" style="1" bestFit="1" customWidth="1"/>
    <col min="5681" max="5681" width="3" style="1" bestFit="1" customWidth="1"/>
    <col min="5682" max="5684" width="5.5546875" style="1" bestFit="1" customWidth="1"/>
    <col min="5685" max="5686" width="5.5546875" style="1" customWidth="1"/>
    <col min="5687" max="5687" width="5.5546875" style="1" bestFit="1" customWidth="1"/>
    <col min="5688" max="5688" width="2.44140625" style="1" customWidth="1"/>
    <col min="5689" max="5689" width="3" style="1" bestFit="1" customWidth="1"/>
    <col min="5690" max="5690" width="5.5546875" style="1" bestFit="1" customWidth="1"/>
    <col min="5691" max="5691" width="5.6640625" style="1" customWidth="1"/>
    <col min="5692" max="5692" width="5.5546875" style="1" bestFit="1" customWidth="1"/>
    <col min="5693" max="5694" width="5.5546875" style="1" customWidth="1"/>
    <col min="5695" max="5695" width="5.5546875" style="1" bestFit="1" customWidth="1"/>
    <col min="5696" max="5696" width="2.44140625" style="1" customWidth="1"/>
    <col min="5697" max="5697" width="3" style="1" bestFit="1" customWidth="1"/>
    <col min="5698" max="5699" width="4.5546875" style="1" bestFit="1" customWidth="1"/>
    <col min="5700" max="5701" width="4.5546875" style="1" customWidth="1"/>
    <col min="5702" max="5703" width="4.5546875" style="1" bestFit="1" customWidth="1"/>
    <col min="5704" max="5704" width="2" style="1" customWidth="1"/>
    <col min="5705" max="5705" width="3" style="1" bestFit="1" customWidth="1"/>
    <col min="5706" max="5708" width="5.5546875" style="1" bestFit="1" customWidth="1"/>
    <col min="5709" max="5710" width="5.5546875" style="1" customWidth="1"/>
    <col min="5711" max="5711" width="5.5546875" style="1" bestFit="1" customWidth="1"/>
    <col min="5712" max="5712" width="2.33203125" style="1" customWidth="1"/>
    <col min="5713" max="5888" width="9.109375" style="1"/>
    <col min="5889" max="5889" width="7.88671875" style="1" customWidth="1"/>
    <col min="5890" max="5890" width="5.5546875" style="1" customWidth="1"/>
    <col min="5891" max="5891" width="6.109375" style="1" customWidth="1"/>
    <col min="5892" max="5892" width="11.109375" style="1" bestFit="1" customWidth="1"/>
    <col min="5893" max="5893" width="10" style="1" customWidth="1"/>
    <col min="5894" max="5894" width="11.109375" style="1" customWidth="1"/>
    <col min="5895" max="5895" width="9.109375" style="1"/>
    <col min="5896" max="5896" width="10" style="1" customWidth="1"/>
    <col min="5897" max="5897" width="11.109375" style="1" bestFit="1" customWidth="1"/>
    <col min="5898" max="5899" width="9.109375" style="1"/>
    <col min="5900" max="5900" width="7.33203125" style="1" customWidth="1"/>
    <col min="5901" max="5901" width="3" style="1" bestFit="1" customWidth="1"/>
    <col min="5902" max="5907" width="8.6640625" style="1" customWidth="1"/>
    <col min="5908" max="5908" width="9" style="1" bestFit="1" customWidth="1"/>
    <col min="5909" max="5909" width="5.5546875" style="1" customWidth="1"/>
    <col min="5910" max="5910" width="3" style="1" bestFit="1" customWidth="1"/>
    <col min="5911" max="5916" width="8.6640625" style="1" customWidth="1"/>
    <col min="5917" max="5917" width="7.5546875" style="1" bestFit="1" customWidth="1"/>
    <col min="5918" max="5918" width="6.33203125" style="1" customWidth="1"/>
    <col min="5919" max="5919" width="3" style="1" bestFit="1" customWidth="1"/>
    <col min="5920" max="5925" width="8.6640625" style="1" customWidth="1"/>
    <col min="5926" max="5927" width="5.5546875" style="1" bestFit="1" customWidth="1"/>
    <col min="5928" max="5928" width="3" style="1" bestFit="1" customWidth="1"/>
    <col min="5929" max="5934" width="8.6640625" style="1" customWidth="1"/>
    <col min="5935" max="5936" width="5.5546875" style="1" bestFit="1" customWidth="1"/>
    <col min="5937" max="5937" width="3" style="1" bestFit="1" customWidth="1"/>
    <col min="5938" max="5940" width="5.5546875" style="1" bestFit="1" customWidth="1"/>
    <col min="5941" max="5942" width="5.5546875" style="1" customWidth="1"/>
    <col min="5943" max="5943" width="5.5546875" style="1" bestFit="1" customWidth="1"/>
    <col min="5944" max="5944" width="2.44140625" style="1" customWidth="1"/>
    <col min="5945" max="5945" width="3" style="1" bestFit="1" customWidth="1"/>
    <col min="5946" max="5946" width="5.5546875" style="1" bestFit="1" customWidth="1"/>
    <col min="5947" max="5947" width="5.6640625" style="1" customWidth="1"/>
    <col min="5948" max="5948" width="5.5546875" style="1" bestFit="1" customWidth="1"/>
    <col min="5949" max="5950" width="5.5546875" style="1" customWidth="1"/>
    <col min="5951" max="5951" width="5.5546875" style="1" bestFit="1" customWidth="1"/>
    <col min="5952" max="5952" width="2.44140625" style="1" customWidth="1"/>
    <col min="5953" max="5953" width="3" style="1" bestFit="1" customWidth="1"/>
    <col min="5954" max="5955" width="4.5546875" style="1" bestFit="1" customWidth="1"/>
    <col min="5956" max="5957" width="4.5546875" style="1" customWidth="1"/>
    <col min="5958" max="5959" width="4.5546875" style="1" bestFit="1" customWidth="1"/>
    <col min="5960" max="5960" width="2" style="1" customWidth="1"/>
    <col min="5961" max="5961" width="3" style="1" bestFit="1" customWidth="1"/>
    <col min="5962" max="5964" width="5.5546875" style="1" bestFit="1" customWidth="1"/>
    <col min="5965" max="5966" width="5.5546875" style="1" customWidth="1"/>
    <col min="5967" max="5967" width="5.5546875" style="1" bestFit="1" customWidth="1"/>
    <col min="5968" max="5968" width="2.33203125" style="1" customWidth="1"/>
    <col min="5969" max="6144" width="9.109375" style="1"/>
    <col min="6145" max="6145" width="7.88671875" style="1" customWidth="1"/>
    <col min="6146" max="6146" width="5.5546875" style="1" customWidth="1"/>
    <col min="6147" max="6147" width="6.109375" style="1" customWidth="1"/>
    <col min="6148" max="6148" width="11.109375" style="1" bestFit="1" customWidth="1"/>
    <col min="6149" max="6149" width="10" style="1" customWidth="1"/>
    <col min="6150" max="6150" width="11.109375" style="1" customWidth="1"/>
    <col min="6151" max="6151" width="9.109375" style="1"/>
    <col min="6152" max="6152" width="10" style="1" customWidth="1"/>
    <col min="6153" max="6153" width="11.109375" style="1" bestFit="1" customWidth="1"/>
    <col min="6154" max="6155" width="9.109375" style="1"/>
    <col min="6156" max="6156" width="7.33203125" style="1" customWidth="1"/>
    <col min="6157" max="6157" width="3" style="1" bestFit="1" customWidth="1"/>
    <col min="6158" max="6163" width="8.6640625" style="1" customWidth="1"/>
    <col min="6164" max="6164" width="9" style="1" bestFit="1" customWidth="1"/>
    <col min="6165" max="6165" width="5.5546875" style="1" customWidth="1"/>
    <col min="6166" max="6166" width="3" style="1" bestFit="1" customWidth="1"/>
    <col min="6167" max="6172" width="8.6640625" style="1" customWidth="1"/>
    <col min="6173" max="6173" width="7.5546875" style="1" bestFit="1" customWidth="1"/>
    <col min="6174" max="6174" width="6.33203125" style="1" customWidth="1"/>
    <col min="6175" max="6175" width="3" style="1" bestFit="1" customWidth="1"/>
    <col min="6176" max="6181" width="8.6640625" style="1" customWidth="1"/>
    <col min="6182" max="6183" width="5.5546875" style="1" bestFit="1" customWidth="1"/>
    <col min="6184" max="6184" width="3" style="1" bestFit="1" customWidth="1"/>
    <col min="6185" max="6190" width="8.6640625" style="1" customWidth="1"/>
    <col min="6191" max="6192" width="5.5546875" style="1" bestFit="1" customWidth="1"/>
    <col min="6193" max="6193" width="3" style="1" bestFit="1" customWidth="1"/>
    <col min="6194" max="6196" width="5.5546875" style="1" bestFit="1" customWidth="1"/>
    <col min="6197" max="6198" width="5.5546875" style="1" customWidth="1"/>
    <col min="6199" max="6199" width="5.5546875" style="1" bestFit="1" customWidth="1"/>
    <col min="6200" max="6200" width="2.44140625" style="1" customWidth="1"/>
    <col min="6201" max="6201" width="3" style="1" bestFit="1" customWidth="1"/>
    <col min="6202" max="6202" width="5.5546875" style="1" bestFit="1" customWidth="1"/>
    <col min="6203" max="6203" width="5.6640625" style="1" customWidth="1"/>
    <col min="6204" max="6204" width="5.5546875" style="1" bestFit="1" customWidth="1"/>
    <col min="6205" max="6206" width="5.5546875" style="1" customWidth="1"/>
    <col min="6207" max="6207" width="5.5546875" style="1" bestFit="1" customWidth="1"/>
    <col min="6208" max="6208" width="2.44140625" style="1" customWidth="1"/>
    <col min="6209" max="6209" width="3" style="1" bestFit="1" customWidth="1"/>
    <col min="6210" max="6211" width="4.5546875" style="1" bestFit="1" customWidth="1"/>
    <col min="6212" max="6213" width="4.5546875" style="1" customWidth="1"/>
    <col min="6214" max="6215" width="4.5546875" style="1" bestFit="1" customWidth="1"/>
    <col min="6216" max="6216" width="2" style="1" customWidth="1"/>
    <col min="6217" max="6217" width="3" style="1" bestFit="1" customWidth="1"/>
    <col min="6218" max="6220" width="5.5546875" style="1" bestFit="1" customWidth="1"/>
    <col min="6221" max="6222" width="5.5546875" style="1" customWidth="1"/>
    <col min="6223" max="6223" width="5.5546875" style="1" bestFit="1" customWidth="1"/>
    <col min="6224" max="6224" width="2.33203125" style="1" customWidth="1"/>
    <col min="6225" max="6400" width="9.109375" style="1"/>
    <col min="6401" max="6401" width="7.88671875" style="1" customWidth="1"/>
    <col min="6402" max="6402" width="5.5546875" style="1" customWidth="1"/>
    <col min="6403" max="6403" width="6.109375" style="1" customWidth="1"/>
    <col min="6404" max="6404" width="11.109375" style="1" bestFit="1" customWidth="1"/>
    <col min="6405" max="6405" width="10" style="1" customWidth="1"/>
    <col min="6406" max="6406" width="11.109375" style="1" customWidth="1"/>
    <col min="6407" max="6407" width="9.109375" style="1"/>
    <col min="6408" max="6408" width="10" style="1" customWidth="1"/>
    <col min="6409" max="6409" width="11.109375" style="1" bestFit="1" customWidth="1"/>
    <col min="6410" max="6411" width="9.109375" style="1"/>
    <col min="6412" max="6412" width="7.33203125" style="1" customWidth="1"/>
    <col min="6413" max="6413" width="3" style="1" bestFit="1" customWidth="1"/>
    <col min="6414" max="6419" width="8.6640625" style="1" customWidth="1"/>
    <col min="6420" max="6420" width="9" style="1" bestFit="1" customWidth="1"/>
    <col min="6421" max="6421" width="5.5546875" style="1" customWidth="1"/>
    <col min="6422" max="6422" width="3" style="1" bestFit="1" customWidth="1"/>
    <col min="6423" max="6428" width="8.6640625" style="1" customWidth="1"/>
    <col min="6429" max="6429" width="7.5546875" style="1" bestFit="1" customWidth="1"/>
    <col min="6430" max="6430" width="6.33203125" style="1" customWidth="1"/>
    <col min="6431" max="6431" width="3" style="1" bestFit="1" customWidth="1"/>
    <col min="6432" max="6437" width="8.6640625" style="1" customWidth="1"/>
    <col min="6438" max="6439" width="5.5546875" style="1" bestFit="1" customWidth="1"/>
    <col min="6440" max="6440" width="3" style="1" bestFit="1" customWidth="1"/>
    <col min="6441" max="6446" width="8.6640625" style="1" customWidth="1"/>
    <col min="6447" max="6448" width="5.5546875" style="1" bestFit="1" customWidth="1"/>
    <col min="6449" max="6449" width="3" style="1" bestFit="1" customWidth="1"/>
    <col min="6450" max="6452" width="5.5546875" style="1" bestFit="1" customWidth="1"/>
    <col min="6453" max="6454" width="5.5546875" style="1" customWidth="1"/>
    <col min="6455" max="6455" width="5.5546875" style="1" bestFit="1" customWidth="1"/>
    <col min="6456" max="6456" width="2.44140625" style="1" customWidth="1"/>
    <col min="6457" max="6457" width="3" style="1" bestFit="1" customWidth="1"/>
    <col min="6458" max="6458" width="5.5546875" style="1" bestFit="1" customWidth="1"/>
    <col min="6459" max="6459" width="5.6640625" style="1" customWidth="1"/>
    <col min="6460" max="6460" width="5.5546875" style="1" bestFit="1" customWidth="1"/>
    <col min="6461" max="6462" width="5.5546875" style="1" customWidth="1"/>
    <col min="6463" max="6463" width="5.5546875" style="1" bestFit="1" customWidth="1"/>
    <col min="6464" max="6464" width="2.44140625" style="1" customWidth="1"/>
    <col min="6465" max="6465" width="3" style="1" bestFit="1" customWidth="1"/>
    <col min="6466" max="6467" width="4.5546875" style="1" bestFit="1" customWidth="1"/>
    <col min="6468" max="6469" width="4.5546875" style="1" customWidth="1"/>
    <col min="6470" max="6471" width="4.5546875" style="1" bestFit="1" customWidth="1"/>
    <col min="6472" max="6472" width="2" style="1" customWidth="1"/>
    <col min="6473" max="6473" width="3" style="1" bestFit="1" customWidth="1"/>
    <col min="6474" max="6476" width="5.5546875" style="1" bestFit="1" customWidth="1"/>
    <col min="6477" max="6478" width="5.5546875" style="1" customWidth="1"/>
    <col min="6479" max="6479" width="5.5546875" style="1" bestFit="1" customWidth="1"/>
    <col min="6480" max="6480" width="2.33203125" style="1" customWidth="1"/>
    <col min="6481" max="6656" width="9.109375" style="1"/>
    <col min="6657" max="6657" width="7.88671875" style="1" customWidth="1"/>
    <col min="6658" max="6658" width="5.5546875" style="1" customWidth="1"/>
    <col min="6659" max="6659" width="6.109375" style="1" customWidth="1"/>
    <col min="6660" max="6660" width="11.109375" style="1" bestFit="1" customWidth="1"/>
    <col min="6661" max="6661" width="10" style="1" customWidth="1"/>
    <col min="6662" max="6662" width="11.109375" style="1" customWidth="1"/>
    <col min="6663" max="6663" width="9.109375" style="1"/>
    <col min="6664" max="6664" width="10" style="1" customWidth="1"/>
    <col min="6665" max="6665" width="11.109375" style="1" bestFit="1" customWidth="1"/>
    <col min="6666" max="6667" width="9.109375" style="1"/>
    <col min="6668" max="6668" width="7.33203125" style="1" customWidth="1"/>
    <col min="6669" max="6669" width="3" style="1" bestFit="1" customWidth="1"/>
    <col min="6670" max="6675" width="8.6640625" style="1" customWidth="1"/>
    <col min="6676" max="6676" width="9" style="1" bestFit="1" customWidth="1"/>
    <col min="6677" max="6677" width="5.5546875" style="1" customWidth="1"/>
    <col min="6678" max="6678" width="3" style="1" bestFit="1" customWidth="1"/>
    <col min="6679" max="6684" width="8.6640625" style="1" customWidth="1"/>
    <col min="6685" max="6685" width="7.5546875" style="1" bestFit="1" customWidth="1"/>
    <col min="6686" max="6686" width="6.33203125" style="1" customWidth="1"/>
    <col min="6687" max="6687" width="3" style="1" bestFit="1" customWidth="1"/>
    <col min="6688" max="6693" width="8.6640625" style="1" customWidth="1"/>
    <col min="6694" max="6695" width="5.5546875" style="1" bestFit="1" customWidth="1"/>
    <col min="6696" max="6696" width="3" style="1" bestFit="1" customWidth="1"/>
    <col min="6697" max="6702" width="8.6640625" style="1" customWidth="1"/>
    <col min="6703" max="6704" width="5.5546875" style="1" bestFit="1" customWidth="1"/>
    <col min="6705" max="6705" width="3" style="1" bestFit="1" customWidth="1"/>
    <col min="6706" max="6708" width="5.5546875" style="1" bestFit="1" customWidth="1"/>
    <col min="6709" max="6710" width="5.5546875" style="1" customWidth="1"/>
    <col min="6711" max="6711" width="5.5546875" style="1" bestFit="1" customWidth="1"/>
    <col min="6712" max="6712" width="2.44140625" style="1" customWidth="1"/>
    <col min="6713" max="6713" width="3" style="1" bestFit="1" customWidth="1"/>
    <col min="6714" max="6714" width="5.5546875" style="1" bestFit="1" customWidth="1"/>
    <col min="6715" max="6715" width="5.6640625" style="1" customWidth="1"/>
    <col min="6716" max="6716" width="5.5546875" style="1" bestFit="1" customWidth="1"/>
    <col min="6717" max="6718" width="5.5546875" style="1" customWidth="1"/>
    <col min="6719" max="6719" width="5.5546875" style="1" bestFit="1" customWidth="1"/>
    <col min="6720" max="6720" width="2.44140625" style="1" customWidth="1"/>
    <col min="6721" max="6721" width="3" style="1" bestFit="1" customWidth="1"/>
    <col min="6722" max="6723" width="4.5546875" style="1" bestFit="1" customWidth="1"/>
    <col min="6724" max="6725" width="4.5546875" style="1" customWidth="1"/>
    <col min="6726" max="6727" width="4.5546875" style="1" bestFit="1" customWidth="1"/>
    <col min="6728" max="6728" width="2" style="1" customWidth="1"/>
    <col min="6729" max="6729" width="3" style="1" bestFit="1" customWidth="1"/>
    <col min="6730" max="6732" width="5.5546875" style="1" bestFit="1" customWidth="1"/>
    <col min="6733" max="6734" width="5.5546875" style="1" customWidth="1"/>
    <col min="6735" max="6735" width="5.5546875" style="1" bestFit="1" customWidth="1"/>
    <col min="6736" max="6736" width="2.33203125" style="1" customWidth="1"/>
    <col min="6737" max="6912" width="9.109375" style="1"/>
    <col min="6913" max="6913" width="7.88671875" style="1" customWidth="1"/>
    <col min="6914" max="6914" width="5.5546875" style="1" customWidth="1"/>
    <col min="6915" max="6915" width="6.109375" style="1" customWidth="1"/>
    <col min="6916" max="6916" width="11.109375" style="1" bestFit="1" customWidth="1"/>
    <col min="6917" max="6917" width="10" style="1" customWidth="1"/>
    <col min="6918" max="6918" width="11.109375" style="1" customWidth="1"/>
    <col min="6919" max="6919" width="9.109375" style="1"/>
    <col min="6920" max="6920" width="10" style="1" customWidth="1"/>
    <col min="6921" max="6921" width="11.109375" style="1" bestFit="1" customWidth="1"/>
    <col min="6922" max="6923" width="9.109375" style="1"/>
    <col min="6924" max="6924" width="7.33203125" style="1" customWidth="1"/>
    <col min="6925" max="6925" width="3" style="1" bestFit="1" customWidth="1"/>
    <col min="6926" max="6931" width="8.6640625" style="1" customWidth="1"/>
    <col min="6932" max="6932" width="9" style="1" bestFit="1" customWidth="1"/>
    <col min="6933" max="6933" width="5.5546875" style="1" customWidth="1"/>
    <col min="6934" max="6934" width="3" style="1" bestFit="1" customWidth="1"/>
    <col min="6935" max="6940" width="8.6640625" style="1" customWidth="1"/>
    <col min="6941" max="6941" width="7.5546875" style="1" bestFit="1" customWidth="1"/>
    <col min="6942" max="6942" width="6.33203125" style="1" customWidth="1"/>
    <col min="6943" max="6943" width="3" style="1" bestFit="1" customWidth="1"/>
    <col min="6944" max="6949" width="8.6640625" style="1" customWidth="1"/>
    <col min="6950" max="6951" width="5.5546875" style="1" bestFit="1" customWidth="1"/>
    <col min="6952" max="6952" width="3" style="1" bestFit="1" customWidth="1"/>
    <col min="6953" max="6958" width="8.6640625" style="1" customWidth="1"/>
    <col min="6959" max="6960" width="5.5546875" style="1" bestFit="1" customWidth="1"/>
    <col min="6961" max="6961" width="3" style="1" bestFit="1" customWidth="1"/>
    <col min="6962" max="6964" width="5.5546875" style="1" bestFit="1" customWidth="1"/>
    <col min="6965" max="6966" width="5.5546875" style="1" customWidth="1"/>
    <col min="6967" max="6967" width="5.5546875" style="1" bestFit="1" customWidth="1"/>
    <col min="6968" max="6968" width="2.44140625" style="1" customWidth="1"/>
    <col min="6969" max="6969" width="3" style="1" bestFit="1" customWidth="1"/>
    <col min="6970" max="6970" width="5.5546875" style="1" bestFit="1" customWidth="1"/>
    <col min="6971" max="6971" width="5.6640625" style="1" customWidth="1"/>
    <col min="6972" max="6972" width="5.5546875" style="1" bestFit="1" customWidth="1"/>
    <col min="6973" max="6974" width="5.5546875" style="1" customWidth="1"/>
    <col min="6975" max="6975" width="5.5546875" style="1" bestFit="1" customWidth="1"/>
    <col min="6976" max="6976" width="2.44140625" style="1" customWidth="1"/>
    <col min="6977" max="6977" width="3" style="1" bestFit="1" customWidth="1"/>
    <col min="6978" max="6979" width="4.5546875" style="1" bestFit="1" customWidth="1"/>
    <col min="6980" max="6981" width="4.5546875" style="1" customWidth="1"/>
    <col min="6982" max="6983" width="4.5546875" style="1" bestFit="1" customWidth="1"/>
    <col min="6984" max="6984" width="2" style="1" customWidth="1"/>
    <col min="6985" max="6985" width="3" style="1" bestFit="1" customWidth="1"/>
    <col min="6986" max="6988" width="5.5546875" style="1" bestFit="1" customWidth="1"/>
    <col min="6989" max="6990" width="5.5546875" style="1" customWidth="1"/>
    <col min="6991" max="6991" width="5.5546875" style="1" bestFit="1" customWidth="1"/>
    <col min="6992" max="6992" width="2.33203125" style="1" customWidth="1"/>
    <col min="6993" max="7168" width="9.109375" style="1"/>
    <col min="7169" max="7169" width="7.88671875" style="1" customWidth="1"/>
    <col min="7170" max="7170" width="5.5546875" style="1" customWidth="1"/>
    <col min="7171" max="7171" width="6.109375" style="1" customWidth="1"/>
    <col min="7172" max="7172" width="11.109375" style="1" bestFit="1" customWidth="1"/>
    <col min="7173" max="7173" width="10" style="1" customWidth="1"/>
    <col min="7174" max="7174" width="11.109375" style="1" customWidth="1"/>
    <col min="7175" max="7175" width="9.109375" style="1"/>
    <col min="7176" max="7176" width="10" style="1" customWidth="1"/>
    <col min="7177" max="7177" width="11.109375" style="1" bestFit="1" customWidth="1"/>
    <col min="7178" max="7179" width="9.109375" style="1"/>
    <col min="7180" max="7180" width="7.33203125" style="1" customWidth="1"/>
    <col min="7181" max="7181" width="3" style="1" bestFit="1" customWidth="1"/>
    <col min="7182" max="7187" width="8.6640625" style="1" customWidth="1"/>
    <col min="7188" max="7188" width="9" style="1" bestFit="1" customWidth="1"/>
    <col min="7189" max="7189" width="5.5546875" style="1" customWidth="1"/>
    <col min="7190" max="7190" width="3" style="1" bestFit="1" customWidth="1"/>
    <col min="7191" max="7196" width="8.6640625" style="1" customWidth="1"/>
    <col min="7197" max="7197" width="7.5546875" style="1" bestFit="1" customWidth="1"/>
    <col min="7198" max="7198" width="6.33203125" style="1" customWidth="1"/>
    <col min="7199" max="7199" width="3" style="1" bestFit="1" customWidth="1"/>
    <col min="7200" max="7205" width="8.6640625" style="1" customWidth="1"/>
    <col min="7206" max="7207" width="5.5546875" style="1" bestFit="1" customWidth="1"/>
    <col min="7208" max="7208" width="3" style="1" bestFit="1" customWidth="1"/>
    <col min="7209" max="7214" width="8.6640625" style="1" customWidth="1"/>
    <col min="7215" max="7216" width="5.5546875" style="1" bestFit="1" customWidth="1"/>
    <col min="7217" max="7217" width="3" style="1" bestFit="1" customWidth="1"/>
    <col min="7218" max="7220" width="5.5546875" style="1" bestFit="1" customWidth="1"/>
    <col min="7221" max="7222" width="5.5546875" style="1" customWidth="1"/>
    <col min="7223" max="7223" width="5.5546875" style="1" bestFit="1" customWidth="1"/>
    <col min="7224" max="7224" width="2.44140625" style="1" customWidth="1"/>
    <col min="7225" max="7225" width="3" style="1" bestFit="1" customWidth="1"/>
    <col min="7226" max="7226" width="5.5546875" style="1" bestFit="1" customWidth="1"/>
    <col min="7227" max="7227" width="5.6640625" style="1" customWidth="1"/>
    <col min="7228" max="7228" width="5.5546875" style="1" bestFit="1" customWidth="1"/>
    <col min="7229" max="7230" width="5.5546875" style="1" customWidth="1"/>
    <col min="7231" max="7231" width="5.5546875" style="1" bestFit="1" customWidth="1"/>
    <col min="7232" max="7232" width="2.44140625" style="1" customWidth="1"/>
    <col min="7233" max="7233" width="3" style="1" bestFit="1" customWidth="1"/>
    <col min="7234" max="7235" width="4.5546875" style="1" bestFit="1" customWidth="1"/>
    <col min="7236" max="7237" width="4.5546875" style="1" customWidth="1"/>
    <col min="7238" max="7239" width="4.5546875" style="1" bestFit="1" customWidth="1"/>
    <col min="7240" max="7240" width="2" style="1" customWidth="1"/>
    <col min="7241" max="7241" width="3" style="1" bestFit="1" customWidth="1"/>
    <col min="7242" max="7244" width="5.5546875" style="1" bestFit="1" customWidth="1"/>
    <col min="7245" max="7246" width="5.5546875" style="1" customWidth="1"/>
    <col min="7247" max="7247" width="5.5546875" style="1" bestFit="1" customWidth="1"/>
    <col min="7248" max="7248" width="2.33203125" style="1" customWidth="1"/>
    <col min="7249" max="7424" width="9.109375" style="1"/>
    <col min="7425" max="7425" width="7.88671875" style="1" customWidth="1"/>
    <col min="7426" max="7426" width="5.5546875" style="1" customWidth="1"/>
    <col min="7427" max="7427" width="6.109375" style="1" customWidth="1"/>
    <col min="7428" max="7428" width="11.109375" style="1" bestFit="1" customWidth="1"/>
    <col min="7429" max="7429" width="10" style="1" customWidth="1"/>
    <col min="7430" max="7430" width="11.109375" style="1" customWidth="1"/>
    <col min="7431" max="7431" width="9.109375" style="1"/>
    <col min="7432" max="7432" width="10" style="1" customWidth="1"/>
    <col min="7433" max="7433" width="11.109375" style="1" bestFit="1" customWidth="1"/>
    <col min="7434" max="7435" width="9.109375" style="1"/>
    <col min="7436" max="7436" width="7.33203125" style="1" customWidth="1"/>
    <col min="7437" max="7437" width="3" style="1" bestFit="1" customWidth="1"/>
    <col min="7438" max="7443" width="8.6640625" style="1" customWidth="1"/>
    <col min="7444" max="7444" width="9" style="1" bestFit="1" customWidth="1"/>
    <col min="7445" max="7445" width="5.5546875" style="1" customWidth="1"/>
    <col min="7446" max="7446" width="3" style="1" bestFit="1" customWidth="1"/>
    <col min="7447" max="7452" width="8.6640625" style="1" customWidth="1"/>
    <col min="7453" max="7453" width="7.5546875" style="1" bestFit="1" customWidth="1"/>
    <col min="7454" max="7454" width="6.33203125" style="1" customWidth="1"/>
    <col min="7455" max="7455" width="3" style="1" bestFit="1" customWidth="1"/>
    <col min="7456" max="7461" width="8.6640625" style="1" customWidth="1"/>
    <col min="7462" max="7463" width="5.5546875" style="1" bestFit="1" customWidth="1"/>
    <col min="7464" max="7464" width="3" style="1" bestFit="1" customWidth="1"/>
    <col min="7465" max="7470" width="8.6640625" style="1" customWidth="1"/>
    <col min="7471" max="7472" width="5.5546875" style="1" bestFit="1" customWidth="1"/>
    <col min="7473" max="7473" width="3" style="1" bestFit="1" customWidth="1"/>
    <col min="7474" max="7476" width="5.5546875" style="1" bestFit="1" customWidth="1"/>
    <col min="7477" max="7478" width="5.5546875" style="1" customWidth="1"/>
    <col min="7479" max="7479" width="5.5546875" style="1" bestFit="1" customWidth="1"/>
    <col min="7480" max="7480" width="2.44140625" style="1" customWidth="1"/>
    <col min="7481" max="7481" width="3" style="1" bestFit="1" customWidth="1"/>
    <col min="7482" max="7482" width="5.5546875" style="1" bestFit="1" customWidth="1"/>
    <col min="7483" max="7483" width="5.6640625" style="1" customWidth="1"/>
    <col min="7484" max="7484" width="5.5546875" style="1" bestFit="1" customWidth="1"/>
    <col min="7485" max="7486" width="5.5546875" style="1" customWidth="1"/>
    <col min="7487" max="7487" width="5.5546875" style="1" bestFit="1" customWidth="1"/>
    <col min="7488" max="7488" width="2.44140625" style="1" customWidth="1"/>
    <col min="7489" max="7489" width="3" style="1" bestFit="1" customWidth="1"/>
    <col min="7490" max="7491" width="4.5546875" style="1" bestFit="1" customWidth="1"/>
    <col min="7492" max="7493" width="4.5546875" style="1" customWidth="1"/>
    <col min="7494" max="7495" width="4.5546875" style="1" bestFit="1" customWidth="1"/>
    <col min="7496" max="7496" width="2" style="1" customWidth="1"/>
    <col min="7497" max="7497" width="3" style="1" bestFit="1" customWidth="1"/>
    <col min="7498" max="7500" width="5.5546875" style="1" bestFit="1" customWidth="1"/>
    <col min="7501" max="7502" width="5.5546875" style="1" customWidth="1"/>
    <col min="7503" max="7503" width="5.5546875" style="1" bestFit="1" customWidth="1"/>
    <col min="7504" max="7504" width="2.33203125" style="1" customWidth="1"/>
    <col min="7505" max="7680" width="9.109375" style="1"/>
    <col min="7681" max="7681" width="7.88671875" style="1" customWidth="1"/>
    <col min="7682" max="7682" width="5.5546875" style="1" customWidth="1"/>
    <col min="7683" max="7683" width="6.109375" style="1" customWidth="1"/>
    <col min="7684" max="7684" width="11.109375" style="1" bestFit="1" customWidth="1"/>
    <col min="7685" max="7685" width="10" style="1" customWidth="1"/>
    <col min="7686" max="7686" width="11.109375" style="1" customWidth="1"/>
    <col min="7687" max="7687" width="9.109375" style="1"/>
    <col min="7688" max="7688" width="10" style="1" customWidth="1"/>
    <col min="7689" max="7689" width="11.109375" style="1" bestFit="1" customWidth="1"/>
    <col min="7690" max="7691" width="9.109375" style="1"/>
    <col min="7692" max="7692" width="7.33203125" style="1" customWidth="1"/>
    <col min="7693" max="7693" width="3" style="1" bestFit="1" customWidth="1"/>
    <col min="7694" max="7699" width="8.6640625" style="1" customWidth="1"/>
    <col min="7700" max="7700" width="9" style="1" bestFit="1" customWidth="1"/>
    <col min="7701" max="7701" width="5.5546875" style="1" customWidth="1"/>
    <col min="7702" max="7702" width="3" style="1" bestFit="1" customWidth="1"/>
    <col min="7703" max="7708" width="8.6640625" style="1" customWidth="1"/>
    <col min="7709" max="7709" width="7.5546875" style="1" bestFit="1" customWidth="1"/>
    <col min="7710" max="7710" width="6.33203125" style="1" customWidth="1"/>
    <col min="7711" max="7711" width="3" style="1" bestFit="1" customWidth="1"/>
    <col min="7712" max="7717" width="8.6640625" style="1" customWidth="1"/>
    <col min="7718" max="7719" width="5.5546875" style="1" bestFit="1" customWidth="1"/>
    <col min="7720" max="7720" width="3" style="1" bestFit="1" customWidth="1"/>
    <col min="7721" max="7726" width="8.6640625" style="1" customWidth="1"/>
    <col min="7727" max="7728" width="5.5546875" style="1" bestFit="1" customWidth="1"/>
    <col min="7729" max="7729" width="3" style="1" bestFit="1" customWidth="1"/>
    <col min="7730" max="7732" width="5.5546875" style="1" bestFit="1" customWidth="1"/>
    <col min="7733" max="7734" width="5.5546875" style="1" customWidth="1"/>
    <col min="7735" max="7735" width="5.5546875" style="1" bestFit="1" customWidth="1"/>
    <col min="7736" max="7736" width="2.44140625" style="1" customWidth="1"/>
    <col min="7737" max="7737" width="3" style="1" bestFit="1" customWidth="1"/>
    <col min="7738" max="7738" width="5.5546875" style="1" bestFit="1" customWidth="1"/>
    <col min="7739" max="7739" width="5.6640625" style="1" customWidth="1"/>
    <col min="7740" max="7740" width="5.5546875" style="1" bestFit="1" customWidth="1"/>
    <col min="7741" max="7742" width="5.5546875" style="1" customWidth="1"/>
    <col min="7743" max="7743" width="5.5546875" style="1" bestFit="1" customWidth="1"/>
    <col min="7744" max="7744" width="2.44140625" style="1" customWidth="1"/>
    <col min="7745" max="7745" width="3" style="1" bestFit="1" customWidth="1"/>
    <col min="7746" max="7747" width="4.5546875" style="1" bestFit="1" customWidth="1"/>
    <col min="7748" max="7749" width="4.5546875" style="1" customWidth="1"/>
    <col min="7750" max="7751" width="4.5546875" style="1" bestFit="1" customWidth="1"/>
    <col min="7752" max="7752" width="2" style="1" customWidth="1"/>
    <col min="7753" max="7753" width="3" style="1" bestFit="1" customWidth="1"/>
    <col min="7754" max="7756" width="5.5546875" style="1" bestFit="1" customWidth="1"/>
    <col min="7757" max="7758" width="5.5546875" style="1" customWidth="1"/>
    <col min="7759" max="7759" width="5.5546875" style="1" bestFit="1" customWidth="1"/>
    <col min="7760" max="7760" width="2.33203125" style="1" customWidth="1"/>
    <col min="7761" max="7936" width="9.109375" style="1"/>
    <col min="7937" max="7937" width="7.88671875" style="1" customWidth="1"/>
    <col min="7938" max="7938" width="5.5546875" style="1" customWidth="1"/>
    <col min="7939" max="7939" width="6.109375" style="1" customWidth="1"/>
    <col min="7940" max="7940" width="11.109375" style="1" bestFit="1" customWidth="1"/>
    <col min="7941" max="7941" width="10" style="1" customWidth="1"/>
    <col min="7942" max="7942" width="11.109375" style="1" customWidth="1"/>
    <col min="7943" max="7943" width="9.109375" style="1"/>
    <col min="7944" max="7944" width="10" style="1" customWidth="1"/>
    <col min="7945" max="7945" width="11.109375" style="1" bestFit="1" customWidth="1"/>
    <col min="7946" max="7947" width="9.109375" style="1"/>
    <col min="7948" max="7948" width="7.33203125" style="1" customWidth="1"/>
    <col min="7949" max="7949" width="3" style="1" bestFit="1" customWidth="1"/>
    <col min="7950" max="7955" width="8.6640625" style="1" customWidth="1"/>
    <col min="7956" max="7956" width="9" style="1" bestFit="1" customWidth="1"/>
    <col min="7957" max="7957" width="5.5546875" style="1" customWidth="1"/>
    <col min="7958" max="7958" width="3" style="1" bestFit="1" customWidth="1"/>
    <col min="7959" max="7964" width="8.6640625" style="1" customWidth="1"/>
    <col min="7965" max="7965" width="7.5546875" style="1" bestFit="1" customWidth="1"/>
    <col min="7966" max="7966" width="6.33203125" style="1" customWidth="1"/>
    <col min="7967" max="7967" width="3" style="1" bestFit="1" customWidth="1"/>
    <col min="7968" max="7973" width="8.6640625" style="1" customWidth="1"/>
    <col min="7974" max="7975" width="5.5546875" style="1" bestFit="1" customWidth="1"/>
    <col min="7976" max="7976" width="3" style="1" bestFit="1" customWidth="1"/>
    <col min="7977" max="7982" width="8.6640625" style="1" customWidth="1"/>
    <col min="7983" max="7984" width="5.5546875" style="1" bestFit="1" customWidth="1"/>
    <col min="7985" max="7985" width="3" style="1" bestFit="1" customWidth="1"/>
    <col min="7986" max="7988" width="5.5546875" style="1" bestFit="1" customWidth="1"/>
    <col min="7989" max="7990" width="5.5546875" style="1" customWidth="1"/>
    <col min="7991" max="7991" width="5.5546875" style="1" bestFit="1" customWidth="1"/>
    <col min="7992" max="7992" width="2.44140625" style="1" customWidth="1"/>
    <col min="7993" max="7993" width="3" style="1" bestFit="1" customWidth="1"/>
    <col min="7994" max="7994" width="5.5546875" style="1" bestFit="1" customWidth="1"/>
    <col min="7995" max="7995" width="5.6640625" style="1" customWidth="1"/>
    <col min="7996" max="7996" width="5.5546875" style="1" bestFit="1" customWidth="1"/>
    <col min="7997" max="7998" width="5.5546875" style="1" customWidth="1"/>
    <col min="7999" max="7999" width="5.5546875" style="1" bestFit="1" customWidth="1"/>
    <col min="8000" max="8000" width="2.44140625" style="1" customWidth="1"/>
    <col min="8001" max="8001" width="3" style="1" bestFit="1" customWidth="1"/>
    <col min="8002" max="8003" width="4.5546875" style="1" bestFit="1" customWidth="1"/>
    <col min="8004" max="8005" width="4.5546875" style="1" customWidth="1"/>
    <col min="8006" max="8007" width="4.5546875" style="1" bestFit="1" customWidth="1"/>
    <col min="8008" max="8008" width="2" style="1" customWidth="1"/>
    <col min="8009" max="8009" width="3" style="1" bestFit="1" customWidth="1"/>
    <col min="8010" max="8012" width="5.5546875" style="1" bestFit="1" customWidth="1"/>
    <col min="8013" max="8014" width="5.5546875" style="1" customWidth="1"/>
    <col min="8015" max="8015" width="5.5546875" style="1" bestFit="1" customWidth="1"/>
    <col min="8016" max="8016" width="2.33203125" style="1" customWidth="1"/>
    <col min="8017" max="8192" width="9.109375" style="1"/>
    <col min="8193" max="8193" width="7.88671875" style="1" customWidth="1"/>
    <col min="8194" max="8194" width="5.5546875" style="1" customWidth="1"/>
    <col min="8195" max="8195" width="6.109375" style="1" customWidth="1"/>
    <col min="8196" max="8196" width="11.109375" style="1" bestFit="1" customWidth="1"/>
    <col min="8197" max="8197" width="10" style="1" customWidth="1"/>
    <col min="8198" max="8198" width="11.109375" style="1" customWidth="1"/>
    <col min="8199" max="8199" width="9.109375" style="1"/>
    <col min="8200" max="8200" width="10" style="1" customWidth="1"/>
    <col min="8201" max="8201" width="11.109375" style="1" bestFit="1" customWidth="1"/>
    <col min="8202" max="8203" width="9.109375" style="1"/>
    <col min="8204" max="8204" width="7.33203125" style="1" customWidth="1"/>
    <col min="8205" max="8205" width="3" style="1" bestFit="1" customWidth="1"/>
    <col min="8206" max="8211" width="8.6640625" style="1" customWidth="1"/>
    <col min="8212" max="8212" width="9" style="1" bestFit="1" customWidth="1"/>
    <col min="8213" max="8213" width="5.5546875" style="1" customWidth="1"/>
    <col min="8214" max="8214" width="3" style="1" bestFit="1" customWidth="1"/>
    <col min="8215" max="8220" width="8.6640625" style="1" customWidth="1"/>
    <col min="8221" max="8221" width="7.5546875" style="1" bestFit="1" customWidth="1"/>
    <col min="8222" max="8222" width="6.33203125" style="1" customWidth="1"/>
    <col min="8223" max="8223" width="3" style="1" bestFit="1" customWidth="1"/>
    <col min="8224" max="8229" width="8.6640625" style="1" customWidth="1"/>
    <col min="8230" max="8231" width="5.5546875" style="1" bestFit="1" customWidth="1"/>
    <col min="8232" max="8232" width="3" style="1" bestFit="1" customWidth="1"/>
    <col min="8233" max="8238" width="8.6640625" style="1" customWidth="1"/>
    <col min="8239" max="8240" width="5.5546875" style="1" bestFit="1" customWidth="1"/>
    <col min="8241" max="8241" width="3" style="1" bestFit="1" customWidth="1"/>
    <col min="8242" max="8244" width="5.5546875" style="1" bestFit="1" customWidth="1"/>
    <col min="8245" max="8246" width="5.5546875" style="1" customWidth="1"/>
    <col min="8247" max="8247" width="5.5546875" style="1" bestFit="1" customWidth="1"/>
    <col min="8248" max="8248" width="2.44140625" style="1" customWidth="1"/>
    <col min="8249" max="8249" width="3" style="1" bestFit="1" customWidth="1"/>
    <col min="8250" max="8250" width="5.5546875" style="1" bestFit="1" customWidth="1"/>
    <col min="8251" max="8251" width="5.6640625" style="1" customWidth="1"/>
    <col min="8252" max="8252" width="5.5546875" style="1" bestFit="1" customWidth="1"/>
    <col min="8253" max="8254" width="5.5546875" style="1" customWidth="1"/>
    <col min="8255" max="8255" width="5.5546875" style="1" bestFit="1" customWidth="1"/>
    <col min="8256" max="8256" width="2.44140625" style="1" customWidth="1"/>
    <col min="8257" max="8257" width="3" style="1" bestFit="1" customWidth="1"/>
    <col min="8258" max="8259" width="4.5546875" style="1" bestFit="1" customWidth="1"/>
    <col min="8260" max="8261" width="4.5546875" style="1" customWidth="1"/>
    <col min="8262" max="8263" width="4.5546875" style="1" bestFit="1" customWidth="1"/>
    <col min="8264" max="8264" width="2" style="1" customWidth="1"/>
    <col min="8265" max="8265" width="3" style="1" bestFit="1" customWidth="1"/>
    <col min="8266" max="8268" width="5.5546875" style="1" bestFit="1" customWidth="1"/>
    <col min="8269" max="8270" width="5.5546875" style="1" customWidth="1"/>
    <col min="8271" max="8271" width="5.5546875" style="1" bestFit="1" customWidth="1"/>
    <col min="8272" max="8272" width="2.33203125" style="1" customWidth="1"/>
    <col min="8273" max="8448" width="9.109375" style="1"/>
    <col min="8449" max="8449" width="7.88671875" style="1" customWidth="1"/>
    <col min="8450" max="8450" width="5.5546875" style="1" customWidth="1"/>
    <col min="8451" max="8451" width="6.109375" style="1" customWidth="1"/>
    <col min="8452" max="8452" width="11.109375" style="1" bestFit="1" customWidth="1"/>
    <col min="8453" max="8453" width="10" style="1" customWidth="1"/>
    <col min="8454" max="8454" width="11.109375" style="1" customWidth="1"/>
    <col min="8455" max="8455" width="9.109375" style="1"/>
    <col min="8456" max="8456" width="10" style="1" customWidth="1"/>
    <col min="8457" max="8457" width="11.109375" style="1" bestFit="1" customWidth="1"/>
    <col min="8458" max="8459" width="9.109375" style="1"/>
    <col min="8460" max="8460" width="7.33203125" style="1" customWidth="1"/>
    <col min="8461" max="8461" width="3" style="1" bestFit="1" customWidth="1"/>
    <col min="8462" max="8467" width="8.6640625" style="1" customWidth="1"/>
    <col min="8468" max="8468" width="9" style="1" bestFit="1" customWidth="1"/>
    <col min="8469" max="8469" width="5.5546875" style="1" customWidth="1"/>
    <col min="8470" max="8470" width="3" style="1" bestFit="1" customWidth="1"/>
    <col min="8471" max="8476" width="8.6640625" style="1" customWidth="1"/>
    <col min="8477" max="8477" width="7.5546875" style="1" bestFit="1" customWidth="1"/>
    <col min="8478" max="8478" width="6.33203125" style="1" customWidth="1"/>
    <col min="8479" max="8479" width="3" style="1" bestFit="1" customWidth="1"/>
    <col min="8480" max="8485" width="8.6640625" style="1" customWidth="1"/>
    <col min="8486" max="8487" width="5.5546875" style="1" bestFit="1" customWidth="1"/>
    <col min="8488" max="8488" width="3" style="1" bestFit="1" customWidth="1"/>
    <col min="8489" max="8494" width="8.6640625" style="1" customWidth="1"/>
    <col min="8495" max="8496" width="5.5546875" style="1" bestFit="1" customWidth="1"/>
    <col min="8497" max="8497" width="3" style="1" bestFit="1" customWidth="1"/>
    <col min="8498" max="8500" width="5.5546875" style="1" bestFit="1" customWidth="1"/>
    <col min="8501" max="8502" width="5.5546875" style="1" customWidth="1"/>
    <col min="8503" max="8503" width="5.5546875" style="1" bestFit="1" customWidth="1"/>
    <col min="8504" max="8504" width="2.44140625" style="1" customWidth="1"/>
    <col min="8505" max="8505" width="3" style="1" bestFit="1" customWidth="1"/>
    <col min="8506" max="8506" width="5.5546875" style="1" bestFit="1" customWidth="1"/>
    <col min="8507" max="8507" width="5.6640625" style="1" customWidth="1"/>
    <col min="8508" max="8508" width="5.5546875" style="1" bestFit="1" customWidth="1"/>
    <col min="8509" max="8510" width="5.5546875" style="1" customWidth="1"/>
    <col min="8511" max="8511" width="5.5546875" style="1" bestFit="1" customWidth="1"/>
    <col min="8512" max="8512" width="2.44140625" style="1" customWidth="1"/>
    <col min="8513" max="8513" width="3" style="1" bestFit="1" customWidth="1"/>
    <col min="8514" max="8515" width="4.5546875" style="1" bestFit="1" customWidth="1"/>
    <col min="8516" max="8517" width="4.5546875" style="1" customWidth="1"/>
    <col min="8518" max="8519" width="4.5546875" style="1" bestFit="1" customWidth="1"/>
    <col min="8520" max="8520" width="2" style="1" customWidth="1"/>
    <col min="8521" max="8521" width="3" style="1" bestFit="1" customWidth="1"/>
    <col min="8522" max="8524" width="5.5546875" style="1" bestFit="1" customWidth="1"/>
    <col min="8525" max="8526" width="5.5546875" style="1" customWidth="1"/>
    <col min="8527" max="8527" width="5.5546875" style="1" bestFit="1" customWidth="1"/>
    <col min="8528" max="8528" width="2.33203125" style="1" customWidth="1"/>
    <col min="8529" max="8704" width="9.109375" style="1"/>
    <col min="8705" max="8705" width="7.88671875" style="1" customWidth="1"/>
    <col min="8706" max="8706" width="5.5546875" style="1" customWidth="1"/>
    <col min="8707" max="8707" width="6.109375" style="1" customWidth="1"/>
    <col min="8708" max="8708" width="11.109375" style="1" bestFit="1" customWidth="1"/>
    <col min="8709" max="8709" width="10" style="1" customWidth="1"/>
    <col min="8710" max="8710" width="11.109375" style="1" customWidth="1"/>
    <col min="8711" max="8711" width="9.109375" style="1"/>
    <col min="8712" max="8712" width="10" style="1" customWidth="1"/>
    <col min="8713" max="8713" width="11.109375" style="1" bestFit="1" customWidth="1"/>
    <col min="8714" max="8715" width="9.109375" style="1"/>
    <col min="8716" max="8716" width="7.33203125" style="1" customWidth="1"/>
    <col min="8717" max="8717" width="3" style="1" bestFit="1" customWidth="1"/>
    <col min="8718" max="8723" width="8.6640625" style="1" customWidth="1"/>
    <col min="8724" max="8724" width="9" style="1" bestFit="1" customWidth="1"/>
    <col min="8725" max="8725" width="5.5546875" style="1" customWidth="1"/>
    <col min="8726" max="8726" width="3" style="1" bestFit="1" customWidth="1"/>
    <col min="8727" max="8732" width="8.6640625" style="1" customWidth="1"/>
    <col min="8733" max="8733" width="7.5546875" style="1" bestFit="1" customWidth="1"/>
    <col min="8734" max="8734" width="6.33203125" style="1" customWidth="1"/>
    <col min="8735" max="8735" width="3" style="1" bestFit="1" customWidth="1"/>
    <col min="8736" max="8741" width="8.6640625" style="1" customWidth="1"/>
    <col min="8742" max="8743" width="5.5546875" style="1" bestFit="1" customWidth="1"/>
    <col min="8744" max="8744" width="3" style="1" bestFit="1" customWidth="1"/>
    <col min="8745" max="8750" width="8.6640625" style="1" customWidth="1"/>
    <col min="8751" max="8752" width="5.5546875" style="1" bestFit="1" customWidth="1"/>
    <col min="8753" max="8753" width="3" style="1" bestFit="1" customWidth="1"/>
    <col min="8754" max="8756" width="5.5546875" style="1" bestFit="1" customWidth="1"/>
    <col min="8757" max="8758" width="5.5546875" style="1" customWidth="1"/>
    <col min="8759" max="8759" width="5.5546875" style="1" bestFit="1" customWidth="1"/>
    <col min="8760" max="8760" width="2.44140625" style="1" customWidth="1"/>
    <col min="8761" max="8761" width="3" style="1" bestFit="1" customWidth="1"/>
    <col min="8762" max="8762" width="5.5546875" style="1" bestFit="1" customWidth="1"/>
    <col min="8763" max="8763" width="5.6640625" style="1" customWidth="1"/>
    <col min="8764" max="8764" width="5.5546875" style="1" bestFit="1" customWidth="1"/>
    <col min="8765" max="8766" width="5.5546875" style="1" customWidth="1"/>
    <col min="8767" max="8767" width="5.5546875" style="1" bestFit="1" customWidth="1"/>
    <col min="8768" max="8768" width="2.44140625" style="1" customWidth="1"/>
    <col min="8769" max="8769" width="3" style="1" bestFit="1" customWidth="1"/>
    <col min="8770" max="8771" width="4.5546875" style="1" bestFit="1" customWidth="1"/>
    <col min="8772" max="8773" width="4.5546875" style="1" customWidth="1"/>
    <col min="8774" max="8775" width="4.5546875" style="1" bestFit="1" customWidth="1"/>
    <col min="8776" max="8776" width="2" style="1" customWidth="1"/>
    <col min="8777" max="8777" width="3" style="1" bestFit="1" customWidth="1"/>
    <col min="8778" max="8780" width="5.5546875" style="1" bestFit="1" customWidth="1"/>
    <col min="8781" max="8782" width="5.5546875" style="1" customWidth="1"/>
    <col min="8783" max="8783" width="5.5546875" style="1" bestFit="1" customWidth="1"/>
    <col min="8784" max="8784" width="2.33203125" style="1" customWidth="1"/>
    <col min="8785" max="8960" width="9.109375" style="1"/>
    <col min="8961" max="8961" width="7.88671875" style="1" customWidth="1"/>
    <col min="8962" max="8962" width="5.5546875" style="1" customWidth="1"/>
    <col min="8963" max="8963" width="6.109375" style="1" customWidth="1"/>
    <col min="8964" max="8964" width="11.109375" style="1" bestFit="1" customWidth="1"/>
    <col min="8965" max="8965" width="10" style="1" customWidth="1"/>
    <col min="8966" max="8966" width="11.109375" style="1" customWidth="1"/>
    <col min="8967" max="8967" width="9.109375" style="1"/>
    <col min="8968" max="8968" width="10" style="1" customWidth="1"/>
    <col min="8969" max="8969" width="11.109375" style="1" bestFit="1" customWidth="1"/>
    <col min="8970" max="8971" width="9.109375" style="1"/>
    <col min="8972" max="8972" width="7.33203125" style="1" customWidth="1"/>
    <col min="8973" max="8973" width="3" style="1" bestFit="1" customWidth="1"/>
    <col min="8974" max="8979" width="8.6640625" style="1" customWidth="1"/>
    <col min="8980" max="8980" width="9" style="1" bestFit="1" customWidth="1"/>
    <col min="8981" max="8981" width="5.5546875" style="1" customWidth="1"/>
    <col min="8982" max="8982" width="3" style="1" bestFit="1" customWidth="1"/>
    <col min="8983" max="8988" width="8.6640625" style="1" customWidth="1"/>
    <col min="8989" max="8989" width="7.5546875" style="1" bestFit="1" customWidth="1"/>
    <col min="8990" max="8990" width="6.33203125" style="1" customWidth="1"/>
    <col min="8991" max="8991" width="3" style="1" bestFit="1" customWidth="1"/>
    <col min="8992" max="8997" width="8.6640625" style="1" customWidth="1"/>
    <col min="8998" max="8999" width="5.5546875" style="1" bestFit="1" customWidth="1"/>
    <col min="9000" max="9000" width="3" style="1" bestFit="1" customWidth="1"/>
    <col min="9001" max="9006" width="8.6640625" style="1" customWidth="1"/>
    <col min="9007" max="9008" width="5.5546875" style="1" bestFit="1" customWidth="1"/>
    <col min="9009" max="9009" width="3" style="1" bestFit="1" customWidth="1"/>
    <col min="9010" max="9012" width="5.5546875" style="1" bestFit="1" customWidth="1"/>
    <col min="9013" max="9014" width="5.5546875" style="1" customWidth="1"/>
    <col min="9015" max="9015" width="5.5546875" style="1" bestFit="1" customWidth="1"/>
    <col min="9016" max="9016" width="2.44140625" style="1" customWidth="1"/>
    <col min="9017" max="9017" width="3" style="1" bestFit="1" customWidth="1"/>
    <col min="9018" max="9018" width="5.5546875" style="1" bestFit="1" customWidth="1"/>
    <col min="9019" max="9019" width="5.6640625" style="1" customWidth="1"/>
    <col min="9020" max="9020" width="5.5546875" style="1" bestFit="1" customWidth="1"/>
    <col min="9021" max="9022" width="5.5546875" style="1" customWidth="1"/>
    <col min="9023" max="9023" width="5.5546875" style="1" bestFit="1" customWidth="1"/>
    <col min="9024" max="9024" width="2.44140625" style="1" customWidth="1"/>
    <col min="9025" max="9025" width="3" style="1" bestFit="1" customWidth="1"/>
    <col min="9026" max="9027" width="4.5546875" style="1" bestFit="1" customWidth="1"/>
    <col min="9028" max="9029" width="4.5546875" style="1" customWidth="1"/>
    <col min="9030" max="9031" width="4.5546875" style="1" bestFit="1" customWidth="1"/>
    <col min="9032" max="9032" width="2" style="1" customWidth="1"/>
    <col min="9033" max="9033" width="3" style="1" bestFit="1" customWidth="1"/>
    <col min="9034" max="9036" width="5.5546875" style="1" bestFit="1" customWidth="1"/>
    <col min="9037" max="9038" width="5.5546875" style="1" customWidth="1"/>
    <col min="9039" max="9039" width="5.5546875" style="1" bestFit="1" customWidth="1"/>
    <col min="9040" max="9040" width="2.33203125" style="1" customWidth="1"/>
    <col min="9041" max="9216" width="9.109375" style="1"/>
    <col min="9217" max="9217" width="7.88671875" style="1" customWidth="1"/>
    <col min="9218" max="9218" width="5.5546875" style="1" customWidth="1"/>
    <col min="9219" max="9219" width="6.109375" style="1" customWidth="1"/>
    <col min="9220" max="9220" width="11.109375" style="1" bestFit="1" customWidth="1"/>
    <col min="9221" max="9221" width="10" style="1" customWidth="1"/>
    <col min="9222" max="9222" width="11.109375" style="1" customWidth="1"/>
    <col min="9223" max="9223" width="9.109375" style="1"/>
    <col min="9224" max="9224" width="10" style="1" customWidth="1"/>
    <col min="9225" max="9225" width="11.109375" style="1" bestFit="1" customWidth="1"/>
    <col min="9226" max="9227" width="9.109375" style="1"/>
    <col min="9228" max="9228" width="7.33203125" style="1" customWidth="1"/>
    <col min="9229" max="9229" width="3" style="1" bestFit="1" customWidth="1"/>
    <col min="9230" max="9235" width="8.6640625" style="1" customWidth="1"/>
    <col min="9236" max="9236" width="9" style="1" bestFit="1" customWidth="1"/>
    <col min="9237" max="9237" width="5.5546875" style="1" customWidth="1"/>
    <col min="9238" max="9238" width="3" style="1" bestFit="1" customWidth="1"/>
    <col min="9239" max="9244" width="8.6640625" style="1" customWidth="1"/>
    <col min="9245" max="9245" width="7.5546875" style="1" bestFit="1" customWidth="1"/>
    <col min="9246" max="9246" width="6.33203125" style="1" customWidth="1"/>
    <col min="9247" max="9247" width="3" style="1" bestFit="1" customWidth="1"/>
    <col min="9248" max="9253" width="8.6640625" style="1" customWidth="1"/>
    <col min="9254" max="9255" width="5.5546875" style="1" bestFit="1" customWidth="1"/>
    <col min="9256" max="9256" width="3" style="1" bestFit="1" customWidth="1"/>
    <col min="9257" max="9262" width="8.6640625" style="1" customWidth="1"/>
    <col min="9263" max="9264" width="5.5546875" style="1" bestFit="1" customWidth="1"/>
    <col min="9265" max="9265" width="3" style="1" bestFit="1" customWidth="1"/>
    <col min="9266" max="9268" width="5.5546875" style="1" bestFit="1" customWidth="1"/>
    <col min="9269" max="9270" width="5.5546875" style="1" customWidth="1"/>
    <col min="9271" max="9271" width="5.5546875" style="1" bestFit="1" customWidth="1"/>
    <col min="9272" max="9272" width="2.44140625" style="1" customWidth="1"/>
    <col min="9273" max="9273" width="3" style="1" bestFit="1" customWidth="1"/>
    <col min="9274" max="9274" width="5.5546875" style="1" bestFit="1" customWidth="1"/>
    <col min="9275" max="9275" width="5.6640625" style="1" customWidth="1"/>
    <col min="9276" max="9276" width="5.5546875" style="1" bestFit="1" customWidth="1"/>
    <col min="9277" max="9278" width="5.5546875" style="1" customWidth="1"/>
    <col min="9279" max="9279" width="5.5546875" style="1" bestFit="1" customWidth="1"/>
    <col min="9280" max="9280" width="2.44140625" style="1" customWidth="1"/>
    <col min="9281" max="9281" width="3" style="1" bestFit="1" customWidth="1"/>
    <col min="9282" max="9283" width="4.5546875" style="1" bestFit="1" customWidth="1"/>
    <col min="9284" max="9285" width="4.5546875" style="1" customWidth="1"/>
    <col min="9286" max="9287" width="4.5546875" style="1" bestFit="1" customWidth="1"/>
    <col min="9288" max="9288" width="2" style="1" customWidth="1"/>
    <col min="9289" max="9289" width="3" style="1" bestFit="1" customWidth="1"/>
    <col min="9290" max="9292" width="5.5546875" style="1" bestFit="1" customWidth="1"/>
    <col min="9293" max="9294" width="5.5546875" style="1" customWidth="1"/>
    <col min="9295" max="9295" width="5.5546875" style="1" bestFit="1" customWidth="1"/>
    <col min="9296" max="9296" width="2.33203125" style="1" customWidth="1"/>
    <col min="9297" max="9472" width="9.109375" style="1"/>
    <col min="9473" max="9473" width="7.88671875" style="1" customWidth="1"/>
    <col min="9474" max="9474" width="5.5546875" style="1" customWidth="1"/>
    <col min="9475" max="9475" width="6.109375" style="1" customWidth="1"/>
    <col min="9476" max="9476" width="11.109375" style="1" bestFit="1" customWidth="1"/>
    <col min="9477" max="9477" width="10" style="1" customWidth="1"/>
    <col min="9478" max="9478" width="11.109375" style="1" customWidth="1"/>
    <col min="9479" max="9479" width="9.109375" style="1"/>
    <col min="9480" max="9480" width="10" style="1" customWidth="1"/>
    <col min="9481" max="9481" width="11.109375" style="1" bestFit="1" customWidth="1"/>
    <col min="9482" max="9483" width="9.109375" style="1"/>
    <col min="9484" max="9484" width="7.33203125" style="1" customWidth="1"/>
    <col min="9485" max="9485" width="3" style="1" bestFit="1" customWidth="1"/>
    <col min="9486" max="9491" width="8.6640625" style="1" customWidth="1"/>
    <col min="9492" max="9492" width="9" style="1" bestFit="1" customWidth="1"/>
    <col min="9493" max="9493" width="5.5546875" style="1" customWidth="1"/>
    <col min="9494" max="9494" width="3" style="1" bestFit="1" customWidth="1"/>
    <col min="9495" max="9500" width="8.6640625" style="1" customWidth="1"/>
    <col min="9501" max="9501" width="7.5546875" style="1" bestFit="1" customWidth="1"/>
    <col min="9502" max="9502" width="6.33203125" style="1" customWidth="1"/>
    <col min="9503" max="9503" width="3" style="1" bestFit="1" customWidth="1"/>
    <col min="9504" max="9509" width="8.6640625" style="1" customWidth="1"/>
    <col min="9510" max="9511" width="5.5546875" style="1" bestFit="1" customWidth="1"/>
    <col min="9512" max="9512" width="3" style="1" bestFit="1" customWidth="1"/>
    <col min="9513" max="9518" width="8.6640625" style="1" customWidth="1"/>
    <col min="9519" max="9520" width="5.5546875" style="1" bestFit="1" customWidth="1"/>
    <col min="9521" max="9521" width="3" style="1" bestFit="1" customWidth="1"/>
    <col min="9522" max="9524" width="5.5546875" style="1" bestFit="1" customWidth="1"/>
    <col min="9525" max="9526" width="5.5546875" style="1" customWidth="1"/>
    <col min="9527" max="9527" width="5.5546875" style="1" bestFit="1" customWidth="1"/>
    <col min="9528" max="9528" width="2.44140625" style="1" customWidth="1"/>
    <col min="9529" max="9529" width="3" style="1" bestFit="1" customWidth="1"/>
    <col min="9530" max="9530" width="5.5546875" style="1" bestFit="1" customWidth="1"/>
    <col min="9531" max="9531" width="5.6640625" style="1" customWidth="1"/>
    <col min="9532" max="9532" width="5.5546875" style="1" bestFit="1" customWidth="1"/>
    <col min="9533" max="9534" width="5.5546875" style="1" customWidth="1"/>
    <col min="9535" max="9535" width="5.5546875" style="1" bestFit="1" customWidth="1"/>
    <col min="9536" max="9536" width="2.44140625" style="1" customWidth="1"/>
    <col min="9537" max="9537" width="3" style="1" bestFit="1" customWidth="1"/>
    <col min="9538" max="9539" width="4.5546875" style="1" bestFit="1" customWidth="1"/>
    <col min="9540" max="9541" width="4.5546875" style="1" customWidth="1"/>
    <col min="9542" max="9543" width="4.5546875" style="1" bestFit="1" customWidth="1"/>
    <col min="9544" max="9544" width="2" style="1" customWidth="1"/>
    <col min="9545" max="9545" width="3" style="1" bestFit="1" customWidth="1"/>
    <col min="9546" max="9548" width="5.5546875" style="1" bestFit="1" customWidth="1"/>
    <col min="9549" max="9550" width="5.5546875" style="1" customWidth="1"/>
    <col min="9551" max="9551" width="5.5546875" style="1" bestFit="1" customWidth="1"/>
    <col min="9552" max="9552" width="2.33203125" style="1" customWidth="1"/>
    <col min="9553" max="9728" width="9.109375" style="1"/>
    <col min="9729" max="9729" width="7.88671875" style="1" customWidth="1"/>
    <col min="9730" max="9730" width="5.5546875" style="1" customWidth="1"/>
    <col min="9731" max="9731" width="6.109375" style="1" customWidth="1"/>
    <col min="9732" max="9732" width="11.109375" style="1" bestFit="1" customWidth="1"/>
    <col min="9733" max="9733" width="10" style="1" customWidth="1"/>
    <col min="9734" max="9734" width="11.109375" style="1" customWidth="1"/>
    <col min="9735" max="9735" width="9.109375" style="1"/>
    <col min="9736" max="9736" width="10" style="1" customWidth="1"/>
    <col min="9737" max="9737" width="11.109375" style="1" bestFit="1" customWidth="1"/>
    <col min="9738" max="9739" width="9.109375" style="1"/>
    <col min="9740" max="9740" width="7.33203125" style="1" customWidth="1"/>
    <col min="9741" max="9741" width="3" style="1" bestFit="1" customWidth="1"/>
    <col min="9742" max="9747" width="8.6640625" style="1" customWidth="1"/>
    <col min="9748" max="9748" width="9" style="1" bestFit="1" customWidth="1"/>
    <col min="9749" max="9749" width="5.5546875" style="1" customWidth="1"/>
    <col min="9750" max="9750" width="3" style="1" bestFit="1" customWidth="1"/>
    <col min="9751" max="9756" width="8.6640625" style="1" customWidth="1"/>
    <col min="9757" max="9757" width="7.5546875" style="1" bestFit="1" customWidth="1"/>
    <col min="9758" max="9758" width="6.33203125" style="1" customWidth="1"/>
    <col min="9759" max="9759" width="3" style="1" bestFit="1" customWidth="1"/>
    <col min="9760" max="9765" width="8.6640625" style="1" customWidth="1"/>
    <col min="9766" max="9767" width="5.5546875" style="1" bestFit="1" customWidth="1"/>
    <col min="9768" max="9768" width="3" style="1" bestFit="1" customWidth="1"/>
    <col min="9769" max="9774" width="8.6640625" style="1" customWidth="1"/>
    <col min="9775" max="9776" width="5.5546875" style="1" bestFit="1" customWidth="1"/>
    <col min="9777" max="9777" width="3" style="1" bestFit="1" customWidth="1"/>
    <col min="9778" max="9780" width="5.5546875" style="1" bestFit="1" customWidth="1"/>
    <col min="9781" max="9782" width="5.5546875" style="1" customWidth="1"/>
    <col min="9783" max="9783" width="5.5546875" style="1" bestFit="1" customWidth="1"/>
    <col min="9784" max="9784" width="2.44140625" style="1" customWidth="1"/>
    <col min="9785" max="9785" width="3" style="1" bestFit="1" customWidth="1"/>
    <col min="9786" max="9786" width="5.5546875" style="1" bestFit="1" customWidth="1"/>
    <col min="9787" max="9787" width="5.6640625" style="1" customWidth="1"/>
    <col min="9788" max="9788" width="5.5546875" style="1" bestFit="1" customWidth="1"/>
    <col min="9789" max="9790" width="5.5546875" style="1" customWidth="1"/>
    <col min="9791" max="9791" width="5.5546875" style="1" bestFit="1" customWidth="1"/>
    <col min="9792" max="9792" width="2.44140625" style="1" customWidth="1"/>
    <col min="9793" max="9793" width="3" style="1" bestFit="1" customWidth="1"/>
    <col min="9794" max="9795" width="4.5546875" style="1" bestFit="1" customWidth="1"/>
    <col min="9796" max="9797" width="4.5546875" style="1" customWidth="1"/>
    <col min="9798" max="9799" width="4.5546875" style="1" bestFit="1" customWidth="1"/>
    <col min="9800" max="9800" width="2" style="1" customWidth="1"/>
    <col min="9801" max="9801" width="3" style="1" bestFit="1" customWidth="1"/>
    <col min="9802" max="9804" width="5.5546875" style="1" bestFit="1" customWidth="1"/>
    <col min="9805" max="9806" width="5.5546875" style="1" customWidth="1"/>
    <col min="9807" max="9807" width="5.5546875" style="1" bestFit="1" customWidth="1"/>
    <col min="9808" max="9808" width="2.33203125" style="1" customWidth="1"/>
    <col min="9809" max="9984" width="9.109375" style="1"/>
    <col min="9985" max="9985" width="7.88671875" style="1" customWidth="1"/>
    <col min="9986" max="9986" width="5.5546875" style="1" customWidth="1"/>
    <col min="9987" max="9987" width="6.109375" style="1" customWidth="1"/>
    <col min="9988" max="9988" width="11.109375" style="1" bestFit="1" customWidth="1"/>
    <col min="9989" max="9989" width="10" style="1" customWidth="1"/>
    <col min="9990" max="9990" width="11.109375" style="1" customWidth="1"/>
    <col min="9991" max="9991" width="9.109375" style="1"/>
    <col min="9992" max="9992" width="10" style="1" customWidth="1"/>
    <col min="9993" max="9993" width="11.109375" style="1" bestFit="1" customWidth="1"/>
    <col min="9994" max="9995" width="9.109375" style="1"/>
    <col min="9996" max="9996" width="7.33203125" style="1" customWidth="1"/>
    <col min="9997" max="9997" width="3" style="1" bestFit="1" customWidth="1"/>
    <col min="9998" max="10003" width="8.6640625" style="1" customWidth="1"/>
    <col min="10004" max="10004" width="9" style="1" bestFit="1" customWidth="1"/>
    <col min="10005" max="10005" width="5.5546875" style="1" customWidth="1"/>
    <col min="10006" max="10006" width="3" style="1" bestFit="1" customWidth="1"/>
    <col min="10007" max="10012" width="8.6640625" style="1" customWidth="1"/>
    <col min="10013" max="10013" width="7.5546875" style="1" bestFit="1" customWidth="1"/>
    <col min="10014" max="10014" width="6.33203125" style="1" customWidth="1"/>
    <col min="10015" max="10015" width="3" style="1" bestFit="1" customWidth="1"/>
    <col min="10016" max="10021" width="8.6640625" style="1" customWidth="1"/>
    <col min="10022" max="10023" width="5.5546875" style="1" bestFit="1" customWidth="1"/>
    <col min="10024" max="10024" width="3" style="1" bestFit="1" customWidth="1"/>
    <col min="10025" max="10030" width="8.6640625" style="1" customWidth="1"/>
    <col min="10031" max="10032" width="5.5546875" style="1" bestFit="1" customWidth="1"/>
    <col min="10033" max="10033" width="3" style="1" bestFit="1" customWidth="1"/>
    <col min="10034" max="10036" width="5.5546875" style="1" bestFit="1" customWidth="1"/>
    <col min="10037" max="10038" width="5.5546875" style="1" customWidth="1"/>
    <col min="10039" max="10039" width="5.5546875" style="1" bestFit="1" customWidth="1"/>
    <col min="10040" max="10040" width="2.44140625" style="1" customWidth="1"/>
    <col min="10041" max="10041" width="3" style="1" bestFit="1" customWidth="1"/>
    <col min="10042" max="10042" width="5.5546875" style="1" bestFit="1" customWidth="1"/>
    <col min="10043" max="10043" width="5.6640625" style="1" customWidth="1"/>
    <col min="10044" max="10044" width="5.5546875" style="1" bestFit="1" customWidth="1"/>
    <col min="10045" max="10046" width="5.5546875" style="1" customWidth="1"/>
    <col min="10047" max="10047" width="5.5546875" style="1" bestFit="1" customWidth="1"/>
    <col min="10048" max="10048" width="2.44140625" style="1" customWidth="1"/>
    <col min="10049" max="10049" width="3" style="1" bestFit="1" customWidth="1"/>
    <col min="10050" max="10051" width="4.5546875" style="1" bestFit="1" customWidth="1"/>
    <col min="10052" max="10053" width="4.5546875" style="1" customWidth="1"/>
    <col min="10054" max="10055" width="4.5546875" style="1" bestFit="1" customWidth="1"/>
    <col min="10056" max="10056" width="2" style="1" customWidth="1"/>
    <col min="10057" max="10057" width="3" style="1" bestFit="1" customWidth="1"/>
    <col min="10058" max="10060" width="5.5546875" style="1" bestFit="1" customWidth="1"/>
    <col min="10061" max="10062" width="5.5546875" style="1" customWidth="1"/>
    <col min="10063" max="10063" width="5.5546875" style="1" bestFit="1" customWidth="1"/>
    <col min="10064" max="10064" width="2.33203125" style="1" customWidth="1"/>
    <col min="10065" max="10240" width="9.109375" style="1"/>
    <col min="10241" max="10241" width="7.88671875" style="1" customWidth="1"/>
    <col min="10242" max="10242" width="5.5546875" style="1" customWidth="1"/>
    <col min="10243" max="10243" width="6.109375" style="1" customWidth="1"/>
    <col min="10244" max="10244" width="11.109375" style="1" bestFit="1" customWidth="1"/>
    <col min="10245" max="10245" width="10" style="1" customWidth="1"/>
    <col min="10246" max="10246" width="11.109375" style="1" customWidth="1"/>
    <col min="10247" max="10247" width="9.109375" style="1"/>
    <col min="10248" max="10248" width="10" style="1" customWidth="1"/>
    <col min="10249" max="10249" width="11.109375" style="1" bestFit="1" customWidth="1"/>
    <col min="10250" max="10251" width="9.109375" style="1"/>
    <col min="10252" max="10252" width="7.33203125" style="1" customWidth="1"/>
    <col min="10253" max="10253" width="3" style="1" bestFit="1" customWidth="1"/>
    <col min="10254" max="10259" width="8.6640625" style="1" customWidth="1"/>
    <col min="10260" max="10260" width="9" style="1" bestFit="1" customWidth="1"/>
    <col min="10261" max="10261" width="5.5546875" style="1" customWidth="1"/>
    <col min="10262" max="10262" width="3" style="1" bestFit="1" customWidth="1"/>
    <col min="10263" max="10268" width="8.6640625" style="1" customWidth="1"/>
    <col min="10269" max="10269" width="7.5546875" style="1" bestFit="1" customWidth="1"/>
    <col min="10270" max="10270" width="6.33203125" style="1" customWidth="1"/>
    <col min="10271" max="10271" width="3" style="1" bestFit="1" customWidth="1"/>
    <col min="10272" max="10277" width="8.6640625" style="1" customWidth="1"/>
    <col min="10278" max="10279" width="5.5546875" style="1" bestFit="1" customWidth="1"/>
    <col min="10280" max="10280" width="3" style="1" bestFit="1" customWidth="1"/>
    <col min="10281" max="10286" width="8.6640625" style="1" customWidth="1"/>
    <col min="10287" max="10288" width="5.5546875" style="1" bestFit="1" customWidth="1"/>
    <col min="10289" max="10289" width="3" style="1" bestFit="1" customWidth="1"/>
    <col min="10290" max="10292" width="5.5546875" style="1" bestFit="1" customWidth="1"/>
    <col min="10293" max="10294" width="5.5546875" style="1" customWidth="1"/>
    <col min="10295" max="10295" width="5.5546875" style="1" bestFit="1" customWidth="1"/>
    <col min="10296" max="10296" width="2.44140625" style="1" customWidth="1"/>
    <col min="10297" max="10297" width="3" style="1" bestFit="1" customWidth="1"/>
    <col min="10298" max="10298" width="5.5546875" style="1" bestFit="1" customWidth="1"/>
    <col min="10299" max="10299" width="5.6640625" style="1" customWidth="1"/>
    <col min="10300" max="10300" width="5.5546875" style="1" bestFit="1" customWidth="1"/>
    <col min="10301" max="10302" width="5.5546875" style="1" customWidth="1"/>
    <col min="10303" max="10303" width="5.5546875" style="1" bestFit="1" customWidth="1"/>
    <col min="10304" max="10304" width="2.44140625" style="1" customWidth="1"/>
    <col min="10305" max="10305" width="3" style="1" bestFit="1" customWidth="1"/>
    <col min="10306" max="10307" width="4.5546875" style="1" bestFit="1" customWidth="1"/>
    <col min="10308" max="10309" width="4.5546875" style="1" customWidth="1"/>
    <col min="10310" max="10311" width="4.5546875" style="1" bestFit="1" customWidth="1"/>
    <col min="10312" max="10312" width="2" style="1" customWidth="1"/>
    <col min="10313" max="10313" width="3" style="1" bestFit="1" customWidth="1"/>
    <col min="10314" max="10316" width="5.5546875" style="1" bestFit="1" customWidth="1"/>
    <col min="10317" max="10318" width="5.5546875" style="1" customWidth="1"/>
    <col min="10319" max="10319" width="5.5546875" style="1" bestFit="1" customWidth="1"/>
    <col min="10320" max="10320" width="2.33203125" style="1" customWidth="1"/>
    <col min="10321" max="10496" width="9.109375" style="1"/>
    <col min="10497" max="10497" width="7.88671875" style="1" customWidth="1"/>
    <col min="10498" max="10498" width="5.5546875" style="1" customWidth="1"/>
    <col min="10499" max="10499" width="6.109375" style="1" customWidth="1"/>
    <col min="10500" max="10500" width="11.109375" style="1" bestFit="1" customWidth="1"/>
    <col min="10501" max="10501" width="10" style="1" customWidth="1"/>
    <col min="10502" max="10502" width="11.109375" style="1" customWidth="1"/>
    <col min="10503" max="10503" width="9.109375" style="1"/>
    <col min="10504" max="10504" width="10" style="1" customWidth="1"/>
    <col min="10505" max="10505" width="11.109375" style="1" bestFit="1" customWidth="1"/>
    <col min="10506" max="10507" width="9.109375" style="1"/>
    <col min="10508" max="10508" width="7.33203125" style="1" customWidth="1"/>
    <col min="10509" max="10509" width="3" style="1" bestFit="1" customWidth="1"/>
    <col min="10510" max="10515" width="8.6640625" style="1" customWidth="1"/>
    <col min="10516" max="10516" width="9" style="1" bestFit="1" customWidth="1"/>
    <col min="10517" max="10517" width="5.5546875" style="1" customWidth="1"/>
    <col min="10518" max="10518" width="3" style="1" bestFit="1" customWidth="1"/>
    <col min="10519" max="10524" width="8.6640625" style="1" customWidth="1"/>
    <col min="10525" max="10525" width="7.5546875" style="1" bestFit="1" customWidth="1"/>
    <col min="10526" max="10526" width="6.33203125" style="1" customWidth="1"/>
    <col min="10527" max="10527" width="3" style="1" bestFit="1" customWidth="1"/>
    <col min="10528" max="10533" width="8.6640625" style="1" customWidth="1"/>
    <col min="10534" max="10535" width="5.5546875" style="1" bestFit="1" customWidth="1"/>
    <col min="10536" max="10536" width="3" style="1" bestFit="1" customWidth="1"/>
    <col min="10537" max="10542" width="8.6640625" style="1" customWidth="1"/>
    <col min="10543" max="10544" width="5.5546875" style="1" bestFit="1" customWidth="1"/>
    <col min="10545" max="10545" width="3" style="1" bestFit="1" customWidth="1"/>
    <col min="10546" max="10548" width="5.5546875" style="1" bestFit="1" customWidth="1"/>
    <col min="10549" max="10550" width="5.5546875" style="1" customWidth="1"/>
    <col min="10551" max="10551" width="5.5546875" style="1" bestFit="1" customWidth="1"/>
    <col min="10552" max="10552" width="2.44140625" style="1" customWidth="1"/>
    <col min="10553" max="10553" width="3" style="1" bestFit="1" customWidth="1"/>
    <col min="10554" max="10554" width="5.5546875" style="1" bestFit="1" customWidth="1"/>
    <col min="10555" max="10555" width="5.6640625" style="1" customWidth="1"/>
    <col min="10556" max="10556" width="5.5546875" style="1" bestFit="1" customWidth="1"/>
    <col min="10557" max="10558" width="5.5546875" style="1" customWidth="1"/>
    <col min="10559" max="10559" width="5.5546875" style="1" bestFit="1" customWidth="1"/>
    <col min="10560" max="10560" width="2.44140625" style="1" customWidth="1"/>
    <col min="10561" max="10561" width="3" style="1" bestFit="1" customWidth="1"/>
    <col min="10562" max="10563" width="4.5546875" style="1" bestFit="1" customWidth="1"/>
    <col min="10564" max="10565" width="4.5546875" style="1" customWidth="1"/>
    <col min="10566" max="10567" width="4.5546875" style="1" bestFit="1" customWidth="1"/>
    <col min="10568" max="10568" width="2" style="1" customWidth="1"/>
    <col min="10569" max="10569" width="3" style="1" bestFit="1" customWidth="1"/>
    <col min="10570" max="10572" width="5.5546875" style="1" bestFit="1" customWidth="1"/>
    <col min="10573" max="10574" width="5.5546875" style="1" customWidth="1"/>
    <col min="10575" max="10575" width="5.5546875" style="1" bestFit="1" customWidth="1"/>
    <col min="10576" max="10576" width="2.33203125" style="1" customWidth="1"/>
    <col min="10577" max="10752" width="9.109375" style="1"/>
    <col min="10753" max="10753" width="7.88671875" style="1" customWidth="1"/>
    <col min="10754" max="10754" width="5.5546875" style="1" customWidth="1"/>
    <col min="10755" max="10755" width="6.109375" style="1" customWidth="1"/>
    <col min="10756" max="10756" width="11.109375" style="1" bestFit="1" customWidth="1"/>
    <col min="10757" max="10757" width="10" style="1" customWidth="1"/>
    <col min="10758" max="10758" width="11.109375" style="1" customWidth="1"/>
    <col min="10759" max="10759" width="9.109375" style="1"/>
    <col min="10760" max="10760" width="10" style="1" customWidth="1"/>
    <col min="10761" max="10761" width="11.109375" style="1" bestFit="1" customWidth="1"/>
    <col min="10762" max="10763" width="9.109375" style="1"/>
    <col min="10764" max="10764" width="7.33203125" style="1" customWidth="1"/>
    <col min="10765" max="10765" width="3" style="1" bestFit="1" customWidth="1"/>
    <col min="10766" max="10771" width="8.6640625" style="1" customWidth="1"/>
    <col min="10772" max="10772" width="9" style="1" bestFit="1" customWidth="1"/>
    <col min="10773" max="10773" width="5.5546875" style="1" customWidth="1"/>
    <col min="10774" max="10774" width="3" style="1" bestFit="1" customWidth="1"/>
    <col min="10775" max="10780" width="8.6640625" style="1" customWidth="1"/>
    <col min="10781" max="10781" width="7.5546875" style="1" bestFit="1" customWidth="1"/>
    <col min="10782" max="10782" width="6.33203125" style="1" customWidth="1"/>
    <col min="10783" max="10783" width="3" style="1" bestFit="1" customWidth="1"/>
    <col min="10784" max="10789" width="8.6640625" style="1" customWidth="1"/>
    <col min="10790" max="10791" width="5.5546875" style="1" bestFit="1" customWidth="1"/>
    <col min="10792" max="10792" width="3" style="1" bestFit="1" customWidth="1"/>
    <col min="10793" max="10798" width="8.6640625" style="1" customWidth="1"/>
    <col min="10799" max="10800" width="5.5546875" style="1" bestFit="1" customWidth="1"/>
    <col min="10801" max="10801" width="3" style="1" bestFit="1" customWidth="1"/>
    <col min="10802" max="10804" width="5.5546875" style="1" bestFit="1" customWidth="1"/>
    <col min="10805" max="10806" width="5.5546875" style="1" customWidth="1"/>
    <col min="10807" max="10807" width="5.5546875" style="1" bestFit="1" customWidth="1"/>
    <col min="10808" max="10808" width="2.44140625" style="1" customWidth="1"/>
    <col min="10809" max="10809" width="3" style="1" bestFit="1" customWidth="1"/>
    <col min="10810" max="10810" width="5.5546875" style="1" bestFit="1" customWidth="1"/>
    <col min="10811" max="10811" width="5.6640625" style="1" customWidth="1"/>
    <col min="10812" max="10812" width="5.5546875" style="1" bestFit="1" customWidth="1"/>
    <col min="10813" max="10814" width="5.5546875" style="1" customWidth="1"/>
    <col min="10815" max="10815" width="5.5546875" style="1" bestFit="1" customWidth="1"/>
    <col min="10816" max="10816" width="2.44140625" style="1" customWidth="1"/>
    <col min="10817" max="10817" width="3" style="1" bestFit="1" customWidth="1"/>
    <col min="10818" max="10819" width="4.5546875" style="1" bestFit="1" customWidth="1"/>
    <col min="10820" max="10821" width="4.5546875" style="1" customWidth="1"/>
    <col min="10822" max="10823" width="4.5546875" style="1" bestFit="1" customWidth="1"/>
    <col min="10824" max="10824" width="2" style="1" customWidth="1"/>
    <col min="10825" max="10825" width="3" style="1" bestFit="1" customWidth="1"/>
    <col min="10826" max="10828" width="5.5546875" style="1" bestFit="1" customWidth="1"/>
    <col min="10829" max="10830" width="5.5546875" style="1" customWidth="1"/>
    <col min="10831" max="10831" width="5.5546875" style="1" bestFit="1" customWidth="1"/>
    <col min="10832" max="10832" width="2.33203125" style="1" customWidth="1"/>
    <col min="10833" max="11008" width="9.109375" style="1"/>
    <col min="11009" max="11009" width="7.88671875" style="1" customWidth="1"/>
    <col min="11010" max="11010" width="5.5546875" style="1" customWidth="1"/>
    <col min="11011" max="11011" width="6.109375" style="1" customWidth="1"/>
    <col min="11012" max="11012" width="11.109375" style="1" bestFit="1" customWidth="1"/>
    <col min="11013" max="11013" width="10" style="1" customWidth="1"/>
    <col min="11014" max="11014" width="11.109375" style="1" customWidth="1"/>
    <col min="11015" max="11015" width="9.109375" style="1"/>
    <col min="11016" max="11016" width="10" style="1" customWidth="1"/>
    <col min="11017" max="11017" width="11.109375" style="1" bestFit="1" customWidth="1"/>
    <col min="11018" max="11019" width="9.109375" style="1"/>
    <col min="11020" max="11020" width="7.33203125" style="1" customWidth="1"/>
    <col min="11021" max="11021" width="3" style="1" bestFit="1" customWidth="1"/>
    <col min="11022" max="11027" width="8.6640625" style="1" customWidth="1"/>
    <col min="11028" max="11028" width="9" style="1" bestFit="1" customWidth="1"/>
    <col min="11029" max="11029" width="5.5546875" style="1" customWidth="1"/>
    <col min="11030" max="11030" width="3" style="1" bestFit="1" customWidth="1"/>
    <col min="11031" max="11036" width="8.6640625" style="1" customWidth="1"/>
    <col min="11037" max="11037" width="7.5546875" style="1" bestFit="1" customWidth="1"/>
    <col min="11038" max="11038" width="6.33203125" style="1" customWidth="1"/>
    <col min="11039" max="11039" width="3" style="1" bestFit="1" customWidth="1"/>
    <col min="11040" max="11045" width="8.6640625" style="1" customWidth="1"/>
    <col min="11046" max="11047" width="5.5546875" style="1" bestFit="1" customWidth="1"/>
    <col min="11048" max="11048" width="3" style="1" bestFit="1" customWidth="1"/>
    <col min="11049" max="11054" width="8.6640625" style="1" customWidth="1"/>
    <col min="11055" max="11056" width="5.5546875" style="1" bestFit="1" customWidth="1"/>
    <col min="11057" max="11057" width="3" style="1" bestFit="1" customWidth="1"/>
    <col min="11058" max="11060" width="5.5546875" style="1" bestFit="1" customWidth="1"/>
    <col min="11061" max="11062" width="5.5546875" style="1" customWidth="1"/>
    <col min="11063" max="11063" width="5.5546875" style="1" bestFit="1" customWidth="1"/>
    <col min="11064" max="11064" width="2.44140625" style="1" customWidth="1"/>
    <col min="11065" max="11065" width="3" style="1" bestFit="1" customWidth="1"/>
    <col min="11066" max="11066" width="5.5546875" style="1" bestFit="1" customWidth="1"/>
    <col min="11067" max="11067" width="5.6640625" style="1" customWidth="1"/>
    <col min="11068" max="11068" width="5.5546875" style="1" bestFit="1" customWidth="1"/>
    <col min="11069" max="11070" width="5.5546875" style="1" customWidth="1"/>
    <col min="11071" max="11071" width="5.5546875" style="1" bestFit="1" customWidth="1"/>
    <col min="11072" max="11072" width="2.44140625" style="1" customWidth="1"/>
    <col min="11073" max="11073" width="3" style="1" bestFit="1" customWidth="1"/>
    <col min="11074" max="11075" width="4.5546875" style="1" bestFit="1" customWidth="1"/>
    <col min="11076" max="11077" width="4.5546875" style="1" customWidth="1"/>
    <col min="11078" max="11079" width="4.5546875" style="1" bestFit="1" customWidth="1"/>
    <col min="11080" max="11080" width="2" style="1" customWidth="1"/>
    <col min="11081" max="11081" width="3" style="1" bestFit="1" customWidth="1"/>
    <col min="11082" max="11084" width="5.5546875" style="1" bestFit="1" customWidth="1"/>
    <col min="11085" max="11086" width="5.5546875" style="1" customWidth="1"/>
    <col min="11087" max="11087" width="5.5546875" style="1" bestFit="1" customWidth="1"/>
    <col min="11088" max="11088" width="2.33203125" style="1" customWidth="1"/>
    <col min="11089" max="11264" width="9.109375" style="1"/>
    <col min="11265" max="11265" width="7.88671875" style="1" customWidth="1"/>
    <col min="11266" max="11266" width="5.5546875" style="1" customWidth="1"/>
    <col min="11267" max="11267" width="6.109375" style="1" customWidth="1"/>
    <col min="11268" max="11268" width="11.109375" style="1" bestFit="1" customWidth="1"/>
    <col min="11269" max="11269" width="10" style="1" customWidth="1"/>
    <col min="11270" max="11270" width="11.109375" style="1" customWidth="1"/>
    <col min="11271" max="11271" width="9.109375" style="1"/>
    <col min="11272" max="11272" width="10" style="1" customWidth="1"/>
    <col min="11273" max="11273" width="11.109375" style="1" bestFit="1" customWidth="1"/>
    <col min="11274" max="11275" width="9.109375" style="1"/>
    <col min="11276" max="11276" width="7.33203125" style="1" customWidth="1"/>
    <col min="11277" max="11277" width="3" style="1" bestFit="1" customWidth="1"/>
    <col min="11278" max="11283" width="8.6640625" style="1" customWidth="1"/>
    <col min="11284" max="11284" width="9" style="1" bestFit="1" customWidth="1"/>
    <col min="11285" max="11285" width="5.5546875" style="1" customWidth="1"/>
    <col min="11286" max="11286" width="3" style="1" bestFit="1" customWidth="1"/>
    <col min="11287" max="11292" width="8.6640625" style="1" customWidth="1"/>
    <col min="11293" max="11293" width="7.5546875" style="1" bestFit="1" customWidth="1"/>
    <col min="11294" max="11294" width="6.33203125" style="1" customWidth="1"/>
    <col min="11295" max="11295" width="3" style="1" bestFit="1" customWidth="1"/>
    <col min="11296" max="11301" width="8.6640625" style="1" customWidth="1"/>
    <col min="11302" max="11303" width="5.5546875" style="1" bestFit="1" customWidth="1"/>
    <col min="11304" max="11304" width="3" style="1" bestFit="1" customWidth="1"/>
    <col min="11305" max="11310" width="8.6640625" style="1" customWidth="1"/>
    <col min="11311" max="11312" width="5.5546875" style="1" bestFit="1" customWidth="1"/>
    <col min="11313" max="11313" width="3" style="1" bestFit="1" customWidth="1"/>
    <col min="11314" max="11316" width="5.5546875" style="1" bestFit="1" customWidth="1"/>
    <col min="11317" max="11318" width="5.5546875" style="1" customWidth="1"/>
    <col min="11319" max="11319" width="5.5546875" style="1" bestFit="1" customWidth="1"/>
    <col min="11320" max="11320" width="2.44140625" style="1" customWidth="1"/>
    <col min="11321" max="11321" width="3" style="1" bestFit="1" customWidth="1"/>
    <col min="11322" max="11322" width="5.5546875" style="1" bestFit="1" customWidth="1"/>
    <col min="11323" max="11323" width="5.6640625" style="1" customWidth="1"/>
    <col min="11324" max="11324" width="5.5546875" style="1" bestFit="1" customWidth="1"/>
    <col min="11325" max="11326" width="5.5546875" style="1" customWidth="1"/>
    <col min="11327" max="11327" width="5.5546875" style="1" bestFit="1" customWidth="1"/>
    <col min="11328" max="11328" width="2.44140625" style="1" customWidth="1"/>
    <col min="11329" max="11329" width="3" style="1" bestFit="1" customWidth="1"/>
    <col min="11330" max="11331" width="4.5546875" style="1" bestFit="1" customWidth="1"/>
    <col min="11332" max="11333" width="4.5546875" style="1" customWidth="1"/>
    <col min="11334" max="11335" width="4.5546875" style="1" bestFit="1" customWidth="1"/>
    <col min="11336" max="11336" width="2" style="1" customWidth="1"/>
    <col min="11337" max="11337" width="3" style="1" bestFit="1" customWidth="1"/>
    <col min="11338" max="11340" width="5.5546875" style="1" bestFit="1" customWidth="1"/>
    <col min="11341" max="11342" width="5.5546875" style="1" customWidth="1"/>
    <col min="11343" max="11343" width="5.5546875" style="1" bestFit="1" customWidth="1"/>
    <col min="11344" max="11344" width="2.33203125" style="1" customWidth="1"/>
    <col min="11345" max="11520" width="9.109375" style="1"/>
    <col min="11521" max="11521" width="7.88671875" style="1" customWidth="1"/>
    <col min="11522" max="11522" width="5.5546875" style="1" customWidth="1"/>
    <col min="11523" max="11523" width="6.109375" style="1" customWidth="1"/>
    <col min="11524" max="11524" width="11.109375" style="1" bestFit="1" customWidth="1"/>
    <col min="11525" max="11525" width="10" style="1" customWidth="1"/>
    <col min="11526" max="11526" width="11.109375" style="1" customWidth="1"/>
    <col min="11527" max="11527" width="9.109375" style="1"/>
    <col min="11528" max="11528" width="10" style="1" customWidth="1"/>
    <col min="11529" max="11529" width="11.109375" style="1" bestFit="1" customWidth="1"/>
    <col min="11530" max="11531" width="9.109375" style="1"/>
    <col min="11532" max="11532" width="7.33203125" style="1" customWidth="1"/>
    <col min="11533" max="11533" width="3" style="1" bestFit="1" customWidth="1"/>
    <col min="11534" max="11539" width="8.6640625" style="1" customWidth="1"/>
    <col min="11540" max="11540" width="9" style="1" bestFit="1" customWidth="1"/>
    <col min="11541" max="11541" width="5.5546875" style="1" customWidth="1"/>
    <col min="11542" max="11542" width="3" style="1" bestFit="1" customWidth="1"/>
    <col min="11543" max="11548" width="8.6640625" style="1" customWidth="1"/>
    <col min="11549" max="11549" width="7.5546875" style="1" bestFit="1" customWidth="1"/>
    <col min="11550" max="11550" width="6.33203125" style="1" customWidth="1"/>
    <col min="11551" max="11551" width="3" style="1" bestFit="1" customWidth="1"/>
    <col min="11552" max="11557" width="8.6640625" style="1" customWidth="1"/>
    <col min="11558" max="11559" width="5.5546875" style="1" bestFit="1" customWidth="1"/>
    <col min="11560" max="11560" width="3" style="1" bestFit="1" customWidth="1"/>
    <col min="11561" max="11566" width="8.6640625" style="1" customWidth="1"/>
    <col min="11567" max="11568" width="5.5546875" style="1" bestFit="1" customWidth="1"/>
    <col min="11569" max="11569" width="3" style="1" bestFit="1" customWidth="1"/>
    <col min="11570" max="11572" width="5.5546875" style="1" bestFit="1" customWidth="1"/>
    <col min="11573" max="11574" width="5.5546875" style="1" customWidth="1"/>
    <col min="11575" max="11575" width="5.5546875" style="1" bestFit="1" customWidth="1"/>
    <col min="11576" max="11576" width="2.44140625" style="1" customWidth="1"/>
    <col min="11577" max="11577" width="3" style="1" bestFit="1" customWidth="1"/>
    <col min="11578" max="11578" width="5.5546875" style="1" bestFit="1" customWidth="1"/>
    <col min="11579" max="11579" width="5.6640625" style="1" customWidth="1"/>
    <col min="11580" max="11580" width="5.5546875" style="1" bestFit="1" customWidth="1"/>
    <col min="11581" max="11582" width="5.5546875" style="1" customWidth="1"/>
    <col min="11583" max="11583" width="5.5546875" style="1" bestFit="1" customWidth="1"/>
    <col min="11584" max="11584" width="2.44140625" style="1" customWidth="1"/>
    <col min="11585" max="11585" width="3" style="1" bestFit="1" customWidth="1"/>
    <col min="11586" max="11587" width="4.5546875" style="1" bestFit="1" customWidth="1"/>
    <col min="11588" max="11589" width="4.5546875" style="1" customWidth="1"/>
    <col min="11590" max="11591" width="4.5546875" style="1" bestFit="1" customWidth="1"/>
    <col min="11592" max="11592" width="2" style="1" customWidth="1"/>
    <col min="11593" max="11593" width="3" style="1" bestFit="1" customWidth="1"/>
    <col min="11594" max="11596" width="5.5546875" style="1" bestFit="1" customWidth="1"/>
    <col min="11597" max="11598" width="5.5546875" style="1" customWidth="1"/>
    <col min="11599" max="11599" width="5.5546875" style="1" bestFit="1" customWidth="1"/>
    <col min="11600" max="11600" width="2.33203125" style="1" customWidth="1"/>
    <col min="11601" max="11776" width="9.109375" style="1"/>
    <col min="11777" max="11777" width="7.88671875" style="1" customWidth="1"/>
    <col min="11778" max="11778" width="5.5546875" style="1" customWidth="1"/>
    <col min="11779" max="11779" width="6.109375" style="1" customWidth="1"/>
    <col min="11780" max="11780" width="11.109375" style="1" bestFit="1" customWidth="1"/>
    <col min="11781" max="11781" width="10" style="1" customWidth="1"/>
    <col min="11782" max="11782" width="11.109375" style="1" customWidth="1"/>
    <col min="11783" max="11783" width="9.109375" style="1"/>
    <col min="11784" max="11784" width="10" style="1" customWidth="1"/>
    <col min="11785" max="11785" width="11.109375" style="1" bestFit="1" customWidth="1"/>
    <col min="11786" max="11787" width="9.109375" style="1"/>
    <col min="11788" max="11788" width="7.33203125" style="1" customWidth="1"/>
    <col min="11789" max="11789" width="3" style="1" bestFit="1" customWidth="1"/>
    <col min="11790" max="11795" width="8.6640625" style="1" customWidth="1"/>
    <col min="11796" max="11796" width="9" style="1" bestFit="1" customWidth="1"/>
    <col min="11797" max="11797" width="5.5546875" style="1" customWidth="1"/>
    <col min="11798" max="11798" width="3" style="1" bestFit="1" customWidth="1"/>
    <col min="11799" max="11804" width="8.6640625" style="1" customWidth="1"/>
    <col min="11805" max="11805" width="7.5546875" style="1" bestFit="1" customWidth="1"/>
    <col min="11806" max="11806" width="6.33203125" style="1" customWidth="1"/>
    <col min="11807" max="11807" width="3" style="1" bestFit="1" customWidth="1"/>
    <col min="11808" max="11813" width="8.6640625" style="1" customWidth="1"/>
    <col min="11814" max="11815" width="5.5546875" style="1" bestFit="1" customWidth="1"/>
    <col min="11816" max="11816" width="3" style="1" bestFit="1" customWidth="1"/>
    <col min="11817" max="11822" width="8.6640625" style="1" customWidth="1"/>
    <col min="11823" max="11824" width="5.5546875" style="1" bestFit="1" customWidth="1"/>
    <col min="11825" max="11825" width="3" style="1" bestFit="1" customWidth="1"/>
    <col min="11826" max="11828" width="5.5546875" style="1" bestFit="1" customWidth="1"/>
    <col min="11829" max="11830" width="5.5546875" style="1" customWidth="1"/>
    <col min="11831" max="11831" width="5.5546875" style="1" bestFit="1" customWidth="1"/>
    <col min="11832" max="11832" width="2.44140625" style="1" customWidth="1"/>
    <col min="11833" max="11833" width="3" style="1" bestFit="1" customWidth="1"/>
    <col min="11834" max="11834" width="5.5546875" style="1" bestFit="1" customWidth="1"/>
    <col min="11835" max="11835" width="5.6640625" style="1" customWidth="1"/>
    <col min="11836" max="11836" width="5.5546875" style="1" bestFit="1" customWidth="1"/>
    <col min="11837" max="11838" width="5.5546875" style="1" customWidth="1"/>
    <col min="11839" max="11839" width="5.5546875" style="1" bestFit="1" customWidth="1"/>
    <col min="11840" max="11840" width="2.44140625" style="1" customWidth="1"/>
    <col min="11841" max="11841" width="3" style="1" bestFit="1" customWidth="1"/>
    <col min="11842" max="11843" width="4.5546875" style="1" bestFit="1" customWidth="1"/>
    <col min="11844" max="11845" width="4.5546875" style="1" customWidth="1"/>
    <col min="11846" max="11847" width="4.5546875" style="1" bestFit="1" customWidth="1"/>
    <col min="11848" max="11848" width="2" style="1" customWidth="1"/>
    <col min="11849" max="11849" width="3" style="1" bestFit="1" customWidth="1"/>
    <col min="11850" max="11852" width="5.5546875" style="1" bestFit="1" customWidth="1"/>
    <col min="11853" max="11854" width="5.5546875" style="1" customWidth="1"/>
    <col min="11855" max="11855" width="5.5546875" style="1" bestFit="1" customWidth="1"/>
    <col min="11856" max="11856" width="2.33203125" style="1" customWidth="1"/>
    <col min="11857" max="12032" width="9.109375" style="1"/>
    <col min="12033" max="12033" width="7.88671875" style="1" customWidth="1"/>
    <col min="12034" max="12034" width="5.5546875" style="1" customWidth="1"/>
    <col min="12035" max="12035" width="6.109375" style="1" customWidth="1"/>
    <col min="12036" max="12036" width="11.109375" style="1" bestFit="1" customWidth="1"/>
    <col min="12037" max="12037" width="10" style="1" customWidth="1"/>
    <col min="12038" max="12038" width="11.109375" style="1" customWidth="1"/>
    <col min="12039" max="12039" width="9.109375" style="1"/>
    <col min="12040" max="12040" width="10" style="1" customWidth="1"/>
    <col min="12041" max="12041" width="11.109375" style="1" bestFit="1" customWidth="1"/>
    <col min="12042" max="12043" width="9.109375" style="1"/>
    <col min="12044" max="12044" width="7.33203125" style="1" customWidth="1"/>
    <col min="12045" max="12045" width="3" style="1" bestFit="1" customWidth="1"/>
    <col min="12046" max="12051" width="8.6640625" style="1" customWidth="1"/>
    <col min="12052" max="12052" width="9" style="1" bestFit="1" customWidth="1"/>
    <col min="12053" max="12053" width="5.5546875" style="1" customWidth="1"/>
    <col min="12054" max="12054" width="3" style="1" bestFit="1" customWidth="1"/>
    <col min="12055" max="12060" width="8.6640625" style="1" customWidth="1"/>
    <col min="12061" max="12061" width="7.5546875" style="1" bestFit="1" customWidth="1"/>
    <col min="12062" max="12062" width="6.33203125" style="1" customWidth="1"/>
    <col min="12063" max="12063" width="3" style="1" bestFit="1" customWidth="1"/>
    <col min="12064" max="12069" width="8.6640625" style="1" customWidth="1"/>
    <col min="12070" max="12071" width="5.5546875" style="1" bestFit="1" customWidth="1"/>
    <col min="12072" max="12072" width="3" style="1" bestFit="1" customWidth="1"/>
    <col min="12073" max="12078" width="8.6640625" style="1" customWidth="1"/>
    <col min="12079" max="12080" width="5.5546875" style="1" bestFit="1" customWidth="1"/>
    <col min="12081" max="12081" width="3" style="1" bestFit="1" customWidth="1"/>
    <col min="12082" max="12084" width="5.5546875" style="1" bestFit="1" customWidth="1"/>
    <col min="12085" max="12086" width="5.5546875" style="1" customWidth="1"/>
    <col min="12087" max="12087" width="5.5546875" style="1" bestFit="1" customWidth="1"/>
    <col min="12088" max="12088" width="2.44140625" style="1" customWidth="1"/>
    <col min="12089" max="12089" width="3" style="1" bestFit="1" customWidth="1"/>
    <col min="12090" max="12090" width="5.5546875" style="1" bestFit="1" customWidth="1"/>
    <col min="12091" max="12091" width="5.6640625" style="1" customWidth="1"/>
    <col min="12092" max="12092" width="5.5546875" style="1" bestFit="1" customWidth="1"/>
    <col min="12093" max="12094" width="5.5546875" style="1" customWidth="1"/>
    <col min="12095" max="12095" width="5.5546875" style="1" bestFit="1" customWidth="1"/>
    <col min="12096" max="12096" width="2.44140625" style="1" customWidth="1"/>
    <col min="12097" max="12097" width="3" style="1" bestFit="1" customWidth="1"/>
    <col min="12098" max="12099" width="4.5546875" style="1" bestFit="1" customWidth="1"/>
    <col min="12100" max="12101" width="4.5546875" style="1" customWidth="1"/>
    <col min="12102" max="12103" width="4.5546875" style="1" bestFit="1" customWidth="1"/>
    <col min="12104" max="12104" width="2" style="1" customWidth="1"/>
    <col min="12105" max="12105" width="3" style="1" bestFit="1" customWidth="1"/>
    <col min="12106" max="12108" width="5.5546875" style="1" bestFit="1" customWidth="1"/>
    <col min="12109" max="12110" width="5.5546875" style="1" customWidth="1"/>
    <col min="12111" max="12111" width="5.5546875" style="1" bestFit="1" customWidth="1"/>
    <col min="12112" max="12112" width="2.33203125" style="1" customWidth="1"/>
    <col min="12113" max="12288" width="9.109375" style="1"/>
    <col min="12289" max="12289" width="7.88671875" style="1" customWidth="1"/>
    <col min="12290" max="12290" width="5.5546875" style="1" customWidth="1"/>
    <col min="12291" max="12291" width="6.109375" style="1" customWidth="1"/>
    <col min="12292" max="12292" width="11.109375" style="1" bestFit="1" customWidth="1"/>
    <col min="12293" max="12293" width="10" style="1" customWidth="1"/>
    <col min="12294" max="12294" width="11.109375" style="1" customWidth="1"/>
    <col min="12295" max="12295" width="9.109375" style="1"/>
    <col min="12296" max="12296" width="10" style="1" customWidth="1"/>
    <col min="12297" max="12297" width="11.109375" style="1" bestFit="1" customWidth="1"/>
    <col min="12298" max="12299" width="9.109375" style="1"/>
    <col min="12300" max="12300" width="7.33203125" style="1" customWidth="1"/>
    <col min="12301" max="12301" width="3" style="1" bestFit="1" customWidth="1"/>
    <col min="12302" max="12307" width="8.6640625" style="1" customWidth="1"/>
    <col min="12308" max="12308" width="9" style="1" bestFit="1" customWidth="1"/>
    <col min="12309" max="12309" width="5.5546875" style="1" customWidth="1"/>
    <col min="12310" max="12310" width="3" style="1" bestFit="1" customWidth="1"/>
    <col min="12311" max="12316" width="8.6640625" style="1" customWidth="1"/>
    <col min="12317" max="12317" width="7.5546875" style="1" bestFit="1" customWidth="1"/>
    <col min="12318" max="12318" width="6.33203125" style="1" customWidth="1"/>
    <col min="12319" max="12319" width="3" style="1" bestFit="1" customWidth="1"/>
    <col min="12320" max="12325" width="8.6640625" style="1" customWidth="1"/>
    <col min="12326" max="12327" width="5.5546875" style="1" bestFit="1" customWidth="1"/>
    <col min="12328" max="12328" width="3" style="1" bestFit="1" customWidth="1"/>
    <col min="12329" max="12334" width="8.6640625" style="1" customWidth="1"/>
    <col min="12335" max="12336" width="5.5546875" style="1" bestFit="1" customWidth="1"/>
    <col min="12337" max="12337" width="3" style="1" bestFit="1" customWidth="1"/>
    <col min="12338" max="12340" width="5.5546875" style="1" bestFit="1" customWidth="1"/>
    <col min="12341" max="12342" width="5.5546875" style="1" customWidth="1"/>
    <col min="12343" max="12343" width="5.5546875" style="1" bestFit="1" customWidth="1"/>
    <col min="12344" max="12344" width="2.44140625" style="1" customWidth="1"/>
    <col min="12345" max="12345" width="3" style="1" bestFit="1" customWidth="1"/>
    <col min="12346" max="12346" width="5.5546875" style="1" bestFit="1" customWidth="1"/>
    <col min="12347" max="12347" width="5.6640625" style="1" customWidth="1"/>
    <col min="12348" max="12348" width="5.5546875" style="1" bestFit="1" customWidth="1"/>
    <col min="12349" max="12350" width="5.5546875" style="1" customWidth="1"/>
    <col min="12351" max="12351" width="5.5546875" style="1" bestFit="1" customWidth="1"/>
    <col min="12352" max="12352" width="2.44140625" style="1" customWidth="1"/>
    <col min="12353" max="12353" width="3" style="1" bestFit="1" customWidth="1"/>
    <col min="12354" max="12355" width="4.5546875" style="1" bestFit="1" customWidth="1"/>
    <col min="12356" max="12357" width="4.5546875" style="1" customWidth="1"/>
    <col min="12358" max="12359" width="4.5546875" style="1" bestFit="1" customWidth="1"/>
    <col min="12360" max="12360" width="2" style="1" customWidth="1"/>
    <col min="12361" max="12361" width="3" style="1" bestFit="1" customWidth="1"/>
    <col min="12362" max="12364" width="5.5546875" style="1" bestFit="1" customWidth="1"/>
    <col min="12365" max="12366" width="5.5546875" style="1" customWidth="1"/>
    <col min="12367" max="12367" width="5.5546875" style="1" bestFit="1" customWidth="1"/>
    <col min="12368" max="12368" width="2.33203125" style="1" customWidth="1"/>
    <col min="12369" max="12544" width="9.109375" style="1"/>
    <col min="12545" max="12545" width="7.88671875" style="1" customWidth="1"/>
    <col min="12546" max="12546" width="5.5546875" style="1" customWidth="1"/>
    <col min="12547" max="12547" width="6.109375" style="1" customWidth="1"/>
    <col min="12548" max="12548" width="11.109375" style="1" bestFit="1" customWidth="1"/>
    <col min="12549" max="12549" width="10" style="1" customWidth="1"/>
    <col min="12550" max="12550" width="11.109375" style="1" customWidth="1"/>
    <col min="12551" max="12551" width="9.109375" style="1"/>
    <col min="12552" max="12552" width="10" style="1" customWidth="1"/>
    <col min="12553" max="12553" width="11.109375" style="1" bestFit="1" customWidth="1"/>
    <col min="12554" max="12555" width="9.109375" style="1"/>
    <col min="12556" max="12556" width="7.33203125" style="1" customWidth="1"/>
    <col min="12557" max="12557" width="3" style="1" bestFit="1" customWidth="1"/>
    <col min="12558" max="12563" width="8.6640625" style="1" customWidth="1"/>
    <col min="12564" max="12564" width="9" style="1" bestFit="1" customWidth="1"/>
    <col min="12565" max="12565" width="5.5546875" style="1" customWidth="1"/>
    <col min="12566" max="12566" width="3" style="1" bestFit="1" customWidth="1"/>
    <col min="12567" max="12572" width="8.6640625" style="1" customWidth="1"/>
    <col min="12573" max="12573" width="7.5546875" style="1" bestFit="1" customWidth="1"/>
    <col min="12574" max="12574" width="6.33203125" style="1" customWidth="1"/>
    <col min="12575" max="12575" width="3" style="1" bestFit="1" customWidth="1"/>
    <col min="12576" max="12581" width="8.6640625" style="1" customWidth="1"/>
    <col min="12582" max="12583" width="5.5546875" style="1" bestFit="1" customWidth="1"/>
    <col min="12584" max="12584" width="3" style="1" bestFit="1" customWidth="1"/>
    <col min="12585" max="12590" width="8.6640625" style="1" customWidth="1"/>
    <col min="12591" max="12592" width="5.5546875" style="1" bestFit="1" customWidth="1"/>
    <col min="12593" max="12593" width="3" style="1" bestFit="1" customWidth="1"/>
    <col min="12594" max="12596" width="5.5546875" style="1" bestFit="1" customWidth="1"/>
    <col min="12597" max="12598" width="5.5546875" style="1" customWidth="1"/>
    <col min="12599" max="12599" width="5.5546875" style="1" bestFit="1" customWidth="1"/>
    <col min="12600" max="12600" width="2.44140625" style="1" customWidth="1"/>
    <col min="12601" max="12601" width="3" style="1" bestFit="1" customWidth="1"/>
    <col min="12602" max="12602" width="5.5546875" style="1" bestFit="1" customWidth="1"/>
    <col min="12603" max="12603" width="5.6640625" style="1" customWidth="1"/>
    <col min="12604" max="12604" width="5.5546875" style="1" bestFit="1" customWidth="1"/>
    <col min="12605" max="12606" width="5.5546875" style="1" customWidth="1"/>
    <col min="12607" max="12607" width="5.5546875" style="1" bestFit="1" customWidth="1"/>
    <col min="12608" max="12608" width="2.44140625" style="1" customWidth="1"/>
    <col min="12609" max="12609" width="3" style="1" bestFit="1" customWidth="1"/>
    <col min="12610" max="12611" width="4.5546875" style="1" bestFit="1" customWidth="1"/>
    <col min="12612" max="12613" width="4.5546875" style="1" customWidth="1"/>
    <col min="12614" max="12615" width="4.5546875" style="1" bestFit="1" customWidth="1"/>
    <col min="12616" max="12616" width="2" style="1" customWidth="1"/>
    <col min="12617" max="12617" width="3" style="1" bestFit="1" customWidth="1"/>
    <col min="12618" max="12620" width="5.5546875" style="1" bestFit="1" customWidth="1"/>
    <col min="12621" max="12622" width="5.5546875" style="1" customWidth="1"/>
    <col min="12623" max="12623" width="5.5546875" style="1" bestFit="1" customWidth="1"/>
    <col min="12624" max="12624" width="2.33203125" style="1" customWidth="1"/>
    <col min="12625" max="12800" width="9.109375" style="1"/>
    <col min="12801" max="12801" width="7.88671875" style="1" customWidth="1"/>
    <col min="12802" max="12802" width="5.5546875" style="1" customWidth="1"/>
    <col min="12803" max="12803" width="6.109375" style="1" customWidth="1"/>
    <col min="12804" max="12804" width="11.109375" style="1" bestFit="1" customWidth="1"/>
    <col min="12805" max="12805" width="10" style="1" customWidth="1"/>
    <col min="12806" max="12806" width="11.109375" style="1" customWidth="1"/>
    <col min="12807" max="12807" width="9.109375" style="1"/>
    <col min="12808" max="12808" width="10" style="1" customWidth="1"/>
    <col min="12809" max="12809" width="11.109375" style="1" bestFit="1" customWidth="1"/>
    <col min="12810" max="12811" width="9.109375" style="1"/>
    <col min="12812" max="12812" width="7.33203125" style="1" customWidth="1"/>
    <col min="12813" max="12813" width="3" style="1" bestFit="1" customWidth="1"/>
    <col min="12814" max="12819" width="8.6640625" style="1" customWidth="1"/>
    <col min="12820" max="12820" width="9" style="1" bestFit="1" customWidth="1"/>
    <col min="12821" max="12821" width="5.5546875" style="1" customWidth="1"/>
    <col min="12822" max="12822" width="3" style="1" bestFit="1" customWidth="1"/>
    <col min="12823" max="12828" width="8.6640625" style="1" customWidth="1"/>
    <col min="12829" max="12829" width="7.5546875" style="1" bestFit="1" customWidth="1"/>
    <col min="12830" max="12830" width="6.33203125" style="1" customWidth="1"/>
    <col min="12831" max="12831" width="3" style="1" bestFit="1" customWidth="1"/>
    <col min="12832" max="12837" width="8.6640625" style="1" customWidth="1"/>
    <col min="12838" max="12839" width="5.5546875" style="1" bestFit="1" customWidth="1"/>
    <col min="12840" max="12840" width="3" style="1" bestFit="1" customWidth="1"/>
    <col min="12841" max="12846" width="8.6640625" style="1" customWidth="1"/>
    <col min="12847" max="12848" width="5.5546875" style="1" bestFit="1" customWidth="1"/>
    <col min="12849" max="12849" width="3" style="1" bestFit="1" customWidth="1"/>
    <col min="12850" max="12852" width="5.5546875" style="1" bestFit="1" customWidth="1"/>
    <col min="12853" max="12854" width="5.5546875" style="1" customWidth="1"/>
    <col min="12855" max="12855" width="5.5546875" style="1" bestFit="1" customWidth="1"/>
    <col min="12856" max="12856" width="2.44140625" style="1" customWidth="1"/>
    <col min="12857" max="12857" width="3" style="1" bestFit="1" customWidth="1"/>
    <col min="12858" max="12858" width="5.5546875" style="1" bestFit="1" customWidth="1"/>
    <col min="12859" max="12859" width="5.6640625" style="1" customWidth="1"/>
    <col min="12860" max="12860" width="5.5546875" style="1" bestFit="1" customWidth="1"/>
    <col min="12861" max="12862" width="5.5546875" style="1" customWidth="1"/>
    <col min="12863" max="12863" width="5.5546875" style="1" bestFit="1" customWidth="1"/>
    <col min="12864" max="12864" width="2.44140625" style="1" customWidth="1"/>
    <col min="12865" max="12865" width="3" style="1" bestFit="1" customWidth="1"/>
    <col min="12866" max="12867" width="4.5546875" style="1" bestFit="1" customWidth="1"/>
    <col min="12868" max="12869" width="4.5546875" style="1" customWidth="1"/>
    <col min="12870" max="12871" width="4.5546875" style="1" bestFit="1" customWidth="1"/>
    <col min="12872" max="12872" width="2" style="1" customWidth="1"/>
    <col min="12873" max="12873" width="3" style="1" bestFit="1" customWidth="1"/>
    <col min="12874" max="12876" width="5.5546875" style="1" bestFit="1" customWidth="1"/>
    <col min="12877" max="12878" width="5.5546875" style="1" customWidth="1"/>
    <col min="12879" max="12879" width="5.5546875" style="1" bestFit="1" customWidth="1"/>
    <col min="12880" max="12880" width="2.33203125" style="1" customWidth="1"/>
    <col min="12881" max="13056" width="9.109375" style="1"/>
    <col min="13057" max="13057" width="7.88671875" style="1" customWidth="1"/>
    <col min="13058" max="13058" width="5.5546875" style="1" customWidth="1"/>
    <col min="13059" max="13059" width="6.109375" style="1" customWidth="1"/>
    <col min="13060" max="13060" width="11.109375" style="1" bestFit="1" customWidth="1"/>
    <col min="13061" max="13061" width="10" style="1" customWidth="1"/>
    <col min="13062" max="13062" width="11.109375" style="1" customWidth="1"/>
    <col min="13063" max="13063" width="9.109375" style="1"/>
    <col min="13064" max="13064" width="10" style="1" customWidth="1"/>
    <col min="13065" max="13065" width="11.109375" style="1" bestFit="1" customWidth="1"/>
    <col min="13066" max="13067" width="9.109375" style="1"/>
    <col min="13068" max="13068" width="7.33203125" style="1" customWidth="1"/>
    <col min="13069" max="13069" width="3" style="1" bestFit="1" customWidth="1"/>
    <col min="13070" max="13075" width="8.6640625" style="1" customWidth="1"/>
    <col min="13076" max="13076" width="9" style="1" bestFit="1" customWidth="1"/>
    <col min="13077" max="13077" width="5.5546875" style="1" customWidth="1"/>
    <col min="13078" max="13078" width="3" style="1" bestFit="1" customWidth="1"/>
    <col min="13079" max="13084" width="8.6640625" style="1" customWidth="1"/>
    <col min="13085" max="13085" width="7.5546875" style="1" bestFit="1" customWidth="1"/>
    <col min="13086" max="13086" width="6.33203125" style="1" customWidth="1"/>
    <col min="13087" max="13087" width="3" style="1" bestFit="1" customWidth="1"/>
    <col min="13088" max="13093" width="8.6640625" style="1" customWidth="1"/>
    <col min="13094" max="13095" width="5.5546875" style="1" bestFit="1" customWidth="1"/>
    <col min="13096" max="13096" width="3" style="1" bestFit="1" customWidth="1"/>
    <col min="13097" max="13102" width="8.6640625" style="1" customWidth="1"/>
    <col min="13103" max="13104" width="5.5546875" style="1" bestFit="1" customWidth="1"/>
    <col min="13105" max="13105" width="3" style="1" bestFit="1" customWidth="1"/>
    <col min="13106" max="13108" width="5.5546875" style="1" bestFit="1" customWidth="1"/>
    <col min="13109" max="13110" width="5.5546875" style="1" customWidth="1"/>
    <col min="13111" max="13111" width="5.5546875" style="1" bestFit="1" customWidth="1"/>
    <col min="13112" max="13112" width="2.44140625" style="1" customWidth="1"/>
    <col min="13113" max="13113" width="3" style="1" bestFit="1" customWidth="1"/>
    <col min="13114" max="13114" width="5.5546875" style="1" bestFit="1" customWidth="1"/>
    <col min="13115" max="13115" width="5.6640625" style="1" customWidth="1"/>
    <col min="13116" max="13116" width="5.5546875" style="1" bestFit="1" customWidth="1"/>
    <col min="13117" max="13118" width="5.5546875" style="1" customWidth="1"/>
    <col min="13119" max="13119" width="5.5546875" style="1" bestFit="1" customWidth="1"/>
    <col min="13120" max="13120" width="2.44140625" style="1" customWidth="1"/>
    <col min="13121" max="13121" width="3" style="1" bestFit="1" customWidth="1"/>
    <col min="13122" max="13123" width="4.5546875" style="1" bestFit="1" customWidth="1"/>
    <col min="13124" max="13125" width="4.5546875" style="1" customWidth="1"/>
    <col min="13126" max="13127" width="4.5546875" style="1" bestFit="1" customWidth="1"/>
    <col min="13128" max="13128" width="2" style="1" customWidth="1"/>
    <col min="13129" max="13129" width="3" style="1" bestFit="1" customWidth="1"/>
    <col min="13130" max="13132" width="5.5546875" style="1" bestFit="1" customWidth="1"/>
    <col min="13133" max="13134" width="5.5546875" style="1" customWidth="1"/>
    <col min="13135" max="13135" width="5.5546875" style="1" bestFit="1" customWidth="1"/>
    <col min="13136" max="13136" width="2.33203125" style="1" customWidth="1"/>
    <col min="13137" max="13312" width="9.109375" style="1"/>
    <col min="13313" max="13313" width="7.88671875" style="1" customWidth="1"/>
    <col min="13314" max="13314" width="5.5546875" style="1" customWidth="1"/>
    <col min="13315" max="13315" width="6.109375" style="1" customWidth="1"/>
    <col min="13316" max="13316" width="11.109375" style="1" bestFit="1" customWidth="1"/>
    <col min="13317" max="13317" width="10" style="1" customWidth="1"/>
    <col min="13318" max="13318" width="11.109375" style="1" customWidth="1"/>
    <col min="13319" max="13319" width="9.109375" style="1"/>
    <col min="13320" max="13320" width="10" style="1" customWidth="1"/>
    <col min="13321" max="13321" width="11.109375" style="1" bestFit="1" customWidth="1"/>
    <col min="13322" max="13323" width="9.109375" style="1"/>
    <col min="13324" max="13324" width="7.33203125" style="1" customWidth="1"/>
    <col min="13325" max="13325" width="3" style="1" bestFit="1" customWidth="1"/>
    <col min="13326" max="13331" width="8.6640625" style="1" customWidth="1"/>
    <col min="13332" max="13332" width="9" style="1" bestFit="1" customWidth="1"/>
    <col min="13333" max="13333" width="5.5546875" style="1" customWidth="1"/>
    <col min="13334" max="13334" width="3" style="1" bestFit="1" customWidth="1"/>
    <col min="13335" max="13340" width="8.6640625" style="1" customWidth="1"/>
    <col min="13341" max="13341" width="7.5546875" style="1" bestFit="1" customWidth="1"/>
    <col min="13342" max="13342" width="6.33203125" style="1" customWidth="1"/>
    <col min="13343" max="13343" width="3" style="1" bestFit="1" customWidth="1"/>
    <col min="13344" max="13349" width="8.6640625" style="1" customWidth="1"/>
    <col min="13350" max="13351" width="5.5546875" style="1" bestFit="1" customWidth="1"/>
    <col min="13352" max="13352" width="3" style="1" bestFit="1" customWidth="1"/>
    <col min="13353" max="13358" width="8.6640625" style="1" customWidth="1"/>
    <col min="13359" max="13360" width="5.5546875" style="1" bestFit="1" customWidth="1"/>
    <col min="13361" max="13361" width="3" style="1" bestFit="1" customWidth="1"/>
    <col min="13362" max="13364" width="5.5546875" style="1" bestFit="1" customWidth="1"/>
    <col min="13365" max="13366" width="5.5546875" style="1" customWidth="1"/>
    <col min="13367" max="13367" width="5.5546875" style="1" bestFit="1" customWidth="1"/>
    <col min="13368" max="13368" width="2.44140625" style="1" customWidth="1"/>
    <col min="13369" max="13369" width="3" style="1" bestFit="1" customWidth="1"/>
    <col min="13370" max="13370" width="5.5546875" style="1" bestFit="1" customWidth="1"/>
    <col min="13371" max="13371" width="5.6640625" style="1" customWidth="1"/>
    <col min="13372" max="13372" width="5.5546875" style="1" bestFit="1" customWidth="1"/>
    <col min="13373" max="13374" width="5.5546875" style="1" customWidth="1"/>
    <col min="13375" max="13375" width="5.5546875" style="1" bestFit="1" customWidth="1"/>
    <col min="13376" max="13376" width="2.44140625" style="1" customWidth="1"/>
    <col min="13377" max="13377" width="3" style="1" bestFit="1" customWidth="1"/>
    <col min="13378" max="13379" width="4.5546875" style="1" bestFit="1" customWidth="1"/>
    <col min="13380" max="13381" width="4.5546875" style="1" customWidth="1"/>
    <col min="13382" max="13383" width="4.5546875" style="1" bestFit="1" customWidth="1"/>
    <col min="13384" max="13384" width="2" style="1" customWidth="1"/>
    <col min="13385" max="13385" width="3" style="1" bestFit="1" customWidth="1"/>
    <col min="13386" max="13388" width="5.5546875" style="1" bestFit="1" customWidth="1"/>
    <col min="13389" max="13390" width="5.5546875" style="1" customWidth="1"/>
    <col min="13391" max="13391" width="5.5546875" style="1" bestFit="1" customWidth="1"/>
    <col min="13392" max="13392" width="2.33203125" style="1" customWidth="1"/>
    <col min="13393" max="13568" width="9.109375" style="1"/>
    <col min="13569" max="13569" width="7.88671875" style="1" customWidth="1"/>
    <col min="13570" max="13570" width="5.5546875" style="1" customWidth="1"/>
    <col min="13571" max="13571" width="6.109375" style="1" customWidth="1"/>
    <col min="13572" max="13572" width="11.109375" style="1" bestFit="1" customWidth="1"/>
    <col min="13573" max="13573" width="10" style="1" customWidth="1"/>
    <col min="13574" max="13574" width="11.109375" style="1" customWidth="1"/>
    <col min="13575" max="13575" width="9.109375" style="1"/>
    <col min="13576" max="13576" width="10" style="1" customWidth="1"/>
    <col min="13577" max="13577" width="11.109375" style="1" bestFit="1" customWidth="1"/>
    <col min="13578" max="13579" width="9.109375" style="1"/>
    <col min="13580" max="13580" width="7.33203125" style="1" customWidth="1"/>
    <col min="13581" max="13581" width="3" style="1" bestFit="1" customWidth="1"/>
    <col min="13582" max="13587" width="8.6640625" style="1" customWidth="1"/>
    <col min="13588" max="13588" width="9" style="1" bestFit="1" customWidth="1"/>
    <col min="13589" max="13589" width="5.5546875" style="1" customWidth="1"/>
    <col min="13590" max="13590" width="3" style="1" bestFit="1" customWidth="1"/>
    <col min="13591" max="13596" width="8.6640625" style="1" customWidth="1"/>
    <col min="13597" max="13597" width="7.5546875" style="1" bestFit="1" customWidth="1"/>
    <col min="13598" max="13598" width="6.33203125" style="1" customWidth="1"/>
    <col min="13599" max="13599" width="3" style="1" bestFit="1" customWidth="1"/>
    <col min="13600" max="13605" width="8.6640625" style="1" customWidth="1"/>
    <col min="13606" max="13607" width="5.5546875" style="1" bestFit="1" customWidth="1"/>
    <col min="13608" max="13608" width="3" style="1" bestFit="1" customWidth="1"/>
    <col min="13609" max="13614" width="8.6640625" style="1" customWidth="1"/>
    <col min="13615" max="13616" width="5.5546875" style="1" bestFit="1" customWidth="1"/>
    <col min="13617" max="13617" width="3" style="1" bestFit="1" customWidth="1"/>
    <col min="13618" max="13620" width="5.5546875" style="1" bestFit="1" customWidth="1"/>
    <col min="13621" max="13622" width="5.5546875" style="1" customWidth="1"/>
    <col min="13623" max="13623" width="5.5546875" style="1" bestFit="1" customWidth="1"/>
    <col min="13624" max="13624" width="2.44140625" style="1" customWidth="1"/>
    <col min="13625" max="13625" width="3" style="1" bestFit="1" customWidth="1"/>
    <col min="13626" max="13626" width="5.5546875" style="1" bestFit="1" customWidth="1"/>
    <col min="13627" max="13627" width="5.6640625" style="1" customWidth="1"/>
    <col min="13628" max="13628" width="5.5546875" style="1" bestFit="1" customWidth="1"/>
    <col min="13629" max="13630" width="5.5546875" style="1" customWidth="1"/>
    <col min="13631" max="13631" width="5.5546875" style="1" bestFit="1" customWidth="1"/>
    <col min="13632" max="13632" width="2.44140625" style="1" customWidth="1"/>
    <col min="13633" max="13633" width="3" style="1" bestFit="1" customWidth="1"/>
    <col min="13634" max="13635" width="4.5546875" style="1" bestFit="1" customWidth="1"/>
    <col min="13636" max="13637" width="4.5546875" style="1" customWidth="1"/>
    <col min="13638" max="13639" width="4.5546875" style="1" bestFit="1" customWidth="1"/>
    <col min="13640" max="13640" width="2" style="1" customWidth="1"/>
    <col min="13641" max="13641" width="3" style="1" bestFit="1" customWidth="1"/>
    <col min="13642" max="13644" width="5.5546875" style="1" bestFit="1" customWidth="1"/>
    <col min="13645" max="13646" width="5.5546875" style="1" customWidth="1"/>
    <col min="13647" max="13647" width="5.5546875" style="1" bestFit="1" customWidth="1"/>
    <col min="13648" max="13648" width="2.33203125" style="1" customWidth="1"/>
    <col min="13649" max="13824" width="9.109375" style="1"/>
    <col min="13825" max="13825" width="7.88671875" style="1" customWidth="1"/>
    <col min="13826" max="13826" width="5.5546875" style="1" customWidth="1"/>
    <col min="13827" max="13827" width="6.109375" style="1" customWidth="1"/>
    <col min="13828" max="13828" width="11.109375" style="1" bestFit="1" customWidth="1"/>
    <col min="13829" max="13829" width="10" style="1" customWidth="1"/>
    <col min="13830" max="13830" width="11.109375" style="1" customWidth="1"/>
    <col min="13831" max="13831" width="9.109375" style="1"/>
    <col min="13832" max="13832" width="10" style="1" customWidth="1"/>
    <col min="13833" max="13833" width="11.109375" style="1" bestFit="1" customWidth="1"/>
    <col min="13834" max="13835" width="9.109375" style="1"/>
    <col min="13836" max="13836" width="7.33203125" style="1" customWidth="1"/>
    <col min="13837" max="13837" width="3" style="1" bestFit="1" customWidth="1"/>
    <col min="13838" max="13843" width="8.6640625" style="1" customWidth="1"/>
    <col min="13844" max="13844" width="9" style="1" bestFit="1" customWidth="1"/>
    <col min="13845" max="13845" width="5.5546875" style="1" customWidth="1"/>
    <col min="13846" max="13846" width="3" style="1" bestFit="1" customWidth="1"/>
    <col min="13847" max="13852" width="8.6640625" style="1" customWidth="1"/>
    <col min="13853" max="13853" width="7.5546875" style="1" bestFit="1" customWidth="1"/>
    <col min="13854" max="13854" width="6.33203125" style="1" customWidth="1"/>
    <col min="13855" max="13855" width="3" style="1" bestFit="1" customWidth="1"/>
    <col min="13856" max="13861" width="8.6640625" style="1" customWidth="1"/>
    <col min="13862" max="13863" width="5.5546875" style="1" bestFit="1" customWidth="1"/>
    <col min="13864" max="13864" width="3" style="1" bestFit="1" customWidth="1"/>
    <col min="13865" max="13870" width="8.6640625" style="1" customWidth="1"/>
    <col min="13871" max="13872" width="5.5546875" style="1" bestFit="1" customWidth="1"/>
    <col min="13873" max="13873" width="3" style="1" bestFit="1" customWidth="1"/>
    <col min="13874" max="13876" width="5.5546875" style="1" bestFit="1" customWidth="1"/>
    <col min="13877" max="13878" width="5.5546875" style="1" customWidth="1"/>
    <col min="13879" max="13879" width="5.5546875" style="1" bestFit="1" customWidth="1"/>
    <col min="13880" max="13880" width="2.44140625" style="1" customWidth="1"/>
    <col min="13881" max="13881" width="3" style="1" bestFit="1" customWidth="1"/>
    <col min="13882" max="13882" width="5.5546875" style="1" bestFit="1" customWidth="1"/>
    <col min="13883" max="13883" width="5.6640625" style="1" customWidth="1"/>
    <col min="13884" max="13884" width="5.5546875" style="1" bestFit="1" customWidth="1"/>
    <col min="13885" max="13886" width="5.5546875" style="1" customWidth="1"/>
    <col min="13887" max="13887" width="5.5546875" style="1" bestFit="1" customWidth="1"/>
    <col min="13888" max="13888" width="2.44140625" style="1" customWidth="1"/>
    <col min="13889" max="13889" width="3" style="1" bestFit="1" customWidth="1"/>
    <col min="13890" max="13891" width="4.5546875" style="1" bestFit="1" customWidth="1"/>
    <col min="13892" max="13893" width="4.5546875" style="1" customWidth="1"/>
    <col min="13894" max="13895" width="4.5546875" style="1" bestFit="1" customWidth="1"/>
    <col min="13896" max="13896" width="2" style="1" customWidth="1"/>
    <col min="13897" max="13897" width="3" style="1" bestFit="1" customWidth="1"/>
    <col min="13898" max="13900" width="5.5546875" style="1" bestFit="1" customWidth="1"/>
    <col min="13901" max="13902" width="5.5546875" style="1" customWidth="1"/>
    <col min="13903" max="13903" width="5.5546875" style="1" bestFit="1" customWidth="1"/>
    <col min="13904" max="13904" width="2.33203125" style="1" customWidth="1"/>
    <col min="13905" max="14080" width="9.109375" style="1"/>
    <col min="14081" max="14081" width="7.88671875" style="1" customWidth="1"/>
    <col min="14082" max="14082" width="5.5546875" style="1" customWidth="1"/>
    <col min="14083" max="14083" width="6.109375" style="1" customWidth="1"/>
    <col min="14084" max="14084" width="11.109375" style="1" bestFit="1" customWidth="1"/>
    <col min="14085" max="14085" width="10" style="1" customWidth="1"/>
    <col min="14086" max="14086" width="11.109375" style="1" customWidth="1"/>
    <col min="14087" max="14087" width="9.109375" style="1"/>
    <col min="14088" max="14088" width="10" style="1" customWidth="1"/>
    <col min="14089" max="14089" width="11.109375" style="1" bestFit="1" customWidth="1"/>
    <col min="14090" max="14091" width="9.109375" style="1"/>
    <col min="14092" max="14092" width="7.33203125" style="1" customWidth="1"/>
    <col min="14093" max="14093" width="3" style="1" bestFit="1" customWidth="1"/>
    <col min="14094" max="14099" width="8.6640625" style="1" customWidth="1"/>
    <col min="14100" max="14100" width="9" style="1" bestFit="1" customWidth="1"/>
    <col min="14101" max="14101" width="5.5546875" style="1" customWidth="1"/>
    <col min="14102" max="14102" width="3" style="1" bestFit="1" customWidth="1"/>
    <col min="14103" max="14108" width="8.6640625" style="1" customWidth="1"/>
    <col min="14109" max="14109" width="7.5546875" style="1" bestFit="1" customWidth="1"/>
    <col min="14110" max="14110" width="6.33203125" style="1" customWidth="1"/>
    <col min="14111" max="14111" width="3" style="1" bestFit="1" customWidth="1"/>
    <col min="14112" max="14117" width="8.6640625" style="1" customWidth="1"/>
    <col min="14118" max="14119" width="5.5546875" style="1" bestFit="1" customWidth="1"/>
    <col min="14120" max="14120" width="3" style="1" bestFit="1" customWidth="1"/>
    <col min="14121" max="14126" width="8.6640625" style="1" customWidth="1"/>
    <col min="14127" max="14128" width="5.5546875" style="1" bestFit="1" customWidth="1"/>
    <col min="14129" max="14129" width="3" style="1" bestFit="1" customWidth="1"/>
    <col min="14130" max="14132" width="5.5546875" style="1" bestFit="1" customWidth="1"/>
    <col min="14133" max="14134" width="5.5546875" style="1" customWidth="1"/>
    <col min="14135" max="14135" width="5.5546875" style="1" bestFit="1" customWidth="1"/>
    <col min="14136" max="14136" width="2.44140625" style="1" customWidth="1"/>
    <col min="14137" max="14137" width="3" style="1" bestFit="1" customWidth="1"/>
    <col min="14138" max="14138" width="5.5546875" style="1" bestFit="1" customWidth="1"/>
    <col min="14139" max="14139" width="5.6640625" style="1" customWidth="1"/>
    <col min="14140" max="14140" width="5.5546875" style="1" bestFit="1" customWidth="1"/>
    <col min="14141" max="14142" width="5.5546875" style="1" customWidth="1"/>
    <col min="14143" max="14143" width="5.5546875" style="1" bestFit="1" customWidth="1"/>
    <col min="14144" max="14144" width="2.44140625" style="1" customWidth="1"/>
    <col min="14145" max="14145" width="3" style="1" bestFit="1" customWidth="1"/>
    <col min="14146" max="14147" width="4.5546875" style="1" bestFit="1" customWidth="1"/>
    <col min="14148" max="14149" width="4.5546875" style="1" customWidth="1"/>
    <col min="14150" max="14151" width="4.5546875" style="1" bestFit="1" customWidth="1"/>
    <col min="14152" max="14152" width="2" style="1" customWidth="1"/>
    <col min="14153" max="14153" width="3" style="1" bestFit="1" customWidth="1"/>
    <col min="14154" max="14156" width="5.5546875" style="1" bestFit="1" customWidth="1"/>
    <col min="14157" max="14158" width="5.5546875" style="1" customWidth="1"/>
    <col min="14159" max="14159" width="5.5546875" style="1" bestFit="1" customWidth="1"/>
    <col min="14160" max="14160" width="2.33203125" style="1" customWidth="1"/>
    <col min="14161" max="14336" width="9.109375" style="1"/>
    <col min="14337" max="14337" width="7.88671875" style="1" customWidth="1"/>
    <col min="14338" max="14338" width="5.5546875" style="1" customWidth="1"/>
    <col min="14339" max="14339" width="6.109375" style="1" customWidth="1"/>
    <col min="14340" max="14340" width="11.109375" style="1" bestFit="1" customWidth="1"/>
    <col min="14341" max="14341" width="10" style="1" customWidth="1"/>
    <col min="14342" max="14342" width="11.109375" style="1" customWidth="1"/>
    <col min="14343" max="14343" width="9.109375" style="1"/>
    <col min="14344" max="14344" width="10" style="1" customWidth="1"/>
    <col min="14345" max="14345" width="11.109375" style="1" bestFit="1" customWidth="1"/>
    <col min="14346" max="14347" width="9.109375" style="1"/>
    <col min="14348" max="14348" width="7.33203125" style="1" customWidth="1"/>
    <col min="14349" max="14349" width="3" style="1" bestFit="1" customWidth="1"/>
    <col min="14350" max="14355" width="8.6640625" style="1" customWidth="1"/>
    <col min="14356" max="14356" width="9" style="1" bestFit="1" customWidth="1"/>
    <col min="14357" max="14357" width="5.5546875" style="1" customWidth="1"/>
    <col min="14358" max="14358" width="3" style="1" bestFit="1" customWidth="1"/>
    <col min="14359" max="14364" width="8.6640625" style="1" customWidth="1"/>
    <col min="14365" max="14365" width="7.5546875" style="1" bestFit="1" customWidth="1"/>
    <col min="14366" max="14366" width="6.33203125" style="1" customWidth="1"/>
    <col min="14367" max="14367" width="3" style="1" bestFit="1" customWidth="1"/>
    <col min="14368" max="14373" width="8.6640625" style="1" customWidth="1"/>
    <col min="14374" max="14375" width="5.5546875" style="1" bestFit="1" customWidth="1"/>
    <col min="14376" max="14376" width="3" style="1" bestFit="1" customWidth="1"/>
    <col min="14377" max="14382" width="8.6640625" style="1" customWidth="1"/>
    <col min="14383" max="14384" width="5.5546875" style="1" bestFit="1" customWidth="1"/>
    <col min="14385" max="14385" width="3" style="1" bestFit="1" customWidth="1"/>
    <col min="14386" max="14388" width="5.5546875" style="1" bestFit="1" customWidth="1"/>
    <col min="14389" max="14390" width="5.5546875" style="1" customWidth="1"/>
    <col min="14391" max="14391" width="5.5546875" style="1" bestFit="1" customWidth="1"/>
    <col min="14392" max="14392" width="2.44140625" style="1" customWidth="1"/>
    <col min="14393" max="14393" width="3" style="1" bestFit="1" customWidth="1"/>
    <col min="14394" max="14394" width="5.5546875" style="1" bestFit="1" customWidth="1"/>
    <col min="14395" max="14395" width="5.6640625" style="1" customWidth="1"/>
    <col min="14396" max="14396" width="5.5546875" style="1" bestFit="1" customWidth="1"/>
    <col min="14397" max="14398" width="5.5546875" style="1" customWidth="1"/>
    <col min="14399" max="14399" width="5.5546875" style="1" bestFit="1" customWidth="1"/>
    <col min="14400" max="14400" width="2.44140625" style="1" customWidth="1"/>
    <col min="14401" max="14401" width="3" style="1" bestFit="1" customWidth="1"/>
    <col min="14402" max="14403" width="4.5546875" style="1" bestFit="1" customWidth="1"/>
    <col min="14404" max="14405" width="4.5546875" style="1" customWidth="1"/>
    <col min="14406" max="14407" width="4.5546875" style="1" bestFit="1" customWidth="1"/>
    <col min="14408" max="14408" width="2" style="1" customWidth="1"/>
    <col min="14409" max="14409" width="3" style="1" bestFit="1" customWidth="1"/>
    <col min="14410" max="14412" width="5.5546875" style="1" bestFit="1" customWidth="1"/>
    <col min="14413" max="14414" width="5.5546875" style="1" customWidth="1"/>
    <col min="14415" max="14415" width="5.5546875" style="1" bestFit="1" customWidth="1"/>
    <col min="14416" max="14416" width="2.33203125" style="1" customWidth="1"/>
    <col min="14417" max="14592" width="9.109375" style="1"/>
    <col min="14593" max="14593" width="7.88671875" style="1" customWidth="1"/>
    <col min="14594" max="14594" width="5.5546875" style="1" customWidth="1"/>
    <col min="14595" max="14595" width="6.109375" style="1" customWidth="1"/>
    <col min="14596" max="14596" width="11.109375" style="1" bestFit="1" customWidth="1"/>
    <col min="14597" max="14597" width="10" style="1" customWidth="1"/>
    <col min="14598" max="14598" width="11.109375" style="1" customWidth="1"/>
    <col min="14599" max="14599" width="9.109375" style="1"/>
    <col min="14600" max="14600" width="10" style="1" customWidth="1"/>
    <col min="14601" max="14601" width="11.109375" style="1" bestFit="1" customWidth="1"/>
    <col min="14602" max="14603" width="9.109375" style="1"/>
    <col min="14604" max="14604" width="7.33203125" style="1" customWidth="1"/>
    <col min="14605" max="14605" width="3" style="1" bestFit="1" customWidth="1"/>
    <col min="14606" max="14611" width="8.6640625" style="1" customWidth="1"/>
    <col min="14612" max="14612" width="9" style="1" bestFit="1" customWidth="1"/>
    <col min="14613" max="14613" width="5.5546875" style="1" customWidth="1"/>
    <col min="14614" max="14614" width="3" style="1" bestFit="1" customWidth="1"/>
    <col min="14615" max="14620" width="8.6640625" style="1" customWidth="1"/>
    <col min="14621" max="14621" width="7.5546875" style="1" bestFit="1" customWidth="1"/>
    <col min="14622" max="14622" width="6.33203125" style="1" customWidth="1"/>
    <col min="14623" max="14623" width="3" style="1" bestFit="1" customWidth="1"/>
    <col min="14624" max="14629" width="8.6640625" style="1" customWidth="1"/>
    <col min="14630" max="14631" width="5.5546875" style="1" bestFit="1" customWidth="1"/>
    <col min="14632" max="14632" width="3" style="1" bestFit="1" customWidth="1"/>
    <col min="14633" max="14638" width="8.6640625" style="1" customWidth="1"/>
    <col min="14639" max="14640" width="5.5546875" style="1" bestFit="1" customWidth="1"/>
    <col min="14641" max="14641" width="3" style="1" bestFit="1" customWidth="1"/>
    <col min="14642" max="14644" width="5.5546875" style="1" bestFit="1" customWidth="1"/>
    <col min="14645" max="14646" width="5.5546875" style="1" customWidth="1"/>
    <col min="14647" max="14647" width="5.5546875" style="1" bestFit="1" customWidth="1"/>
    <col min="14648" max="14648" width="2.44140625" style="1" customWidth="1"/>
    <col min="14649" max="14649" width="3" style="1" bestFit="1" customWidth="1"/>
    <col min="14650" max="14650" width="5.5546875" style="1" bestFit="1" customWidth="1"/>
    <col min="14651" max="14651" width="5.6640625" style="1" customWidth="1"/>
    <col min="14652" max="14652" width="5.5546875" style="1" bestFit="1" customWidth="1"/>
    <col min="14653" max="14654" width="5.5546875" style="1" customWidth="1"/>
    <col min="14655" max="14655" width="5.5546875" style="1" bestFit="1" customWidth="1"/>
    <col min="14656" max="14656" width="2.44140625" style="1" customWidth="1"/>
    <col min="14657" max="14657" width="3" style="1" bestFit="1" customWidth="1"/>
    <col min="14658" max="14659" width="4.5546875" style="1" bestFit="1" customWidth="1"/>
    <col min="14660" max="14661" width="4.5546875" style="1" customWidth="1"/>
    <col min="14662" max="14663" width="4.5546875" style="1" bestFit="1" customWidth="1"/>
    <col min="14664" max="14664" width="2" style="1" customWidth="1"/>
    <col min="14665" max="14665" width="3" style="1" bestFit="1" customWidth="1"/>
    <col min="14666" max="14668" width="5.5546875" style="1" bestFit="1" customWidth="1"/>
    <col min="14669" max="14670" width="5.5546875" style="1" customWidth="1"/>
    <col min="14671" max="14671" width="5.5546875" style="1" bestFit="1" customWidth="1"/>
    <col min="14672" max="14672" width="2.33203125" style="1" customWidth="1"/>
    <col min="14673" max="14848" width="9.109375" style="1"/>
    <col min="14849" max="14849" width="7.88671875" style="1" customWidth="1"/>
    <col min="14850" max="14850" width="5.5546875" style="1" customWidth="1"/>
    <col min="14851" max="14851" width="6.109375" style="1" customWidth="1"/>
    <col min="14852" max="14852" width="11.109375" style="1" bestFit="1" customWidth="1"/>
    <col min="14853" max="14853" width="10" style="1" customWidth="1"/>
    <col min="14854" max="14854" width="11.109375" style="1" customWidth="1"/>
    <col min="14855" max="14855" width="9.109375" style="1"/>
    <col min="14856" max="14856" width="10" style="1" customWidth="1"/>
    <col min="14857" max="14857" width="11.109375" style="1" bestFit="1" customWidth="1"/>
    <col min="14858" max="14859" width="9.109375" style="1"/>
    <col min="14860" max="14860" width="7.33203125" style="1" customWidth="1"/>
    <col min="14861" max="14861" width="3" style="1" bestFit="1" customWidth="1"/>
    <col min="14862" max="14867" width="8.6640625" style="1" customWidth="1"/>
    <col min="14868" max="14868" width="9" style="1" bestFit="1" customWidth="1"/>
    <col min="14869" max="14869" width="5.5546875" style="1" customWidth="1"/>
    <col min="14870" max="14870" width="3" style="1" bestFit="1" customWidth="1"/>
    <col min="14871" max="14876" width="8.6640625" style="1" customWidth="1"/>
    <col min="14877" max="14877" width="7.5546875" style="1" bestFit="1" customWidth="1"/>
    <col min="14878" max="14878" width="6.33203125" style="1" customWidth="1"/>
    <col min="14879" max="14879" width="3" style="1" bestFit="1" customWidth="1"/>
    <col min="14880" max="14885" width="8.6640625" style="1" customWidth="1"/>
    <col min="14886" max="14887" width="5.5546875" style="1" bestFit="1" customWidth="1"/>
    <col min="14888" max="14888" width="3" style="1" bestFit="1" customWidth="1"/>
    <col min="14889" max="14894" width="8.6640625" style="1" customWidth="1"/>
    <col min="14895" max="14896" width="5.5546875" style="1" bestFit="1" customWidth="1"/>
    <col min="14897" max="14897" width="3" style="1" bestFit="1" customWidth="1"/>
    <col min="14898" max="14900" width="5.5546875" style="1" bestFit="1" customWidth="1"/>
    <col min="14901" max="14902" width="5.5546875" style="1" customWidth="1"/>
    <col min="14903" max="14903" width="5.5546875" style="1" bestFit="1" customWidth="1"/>
    <col min="14904" max="14904" width="2.44140625" style="1" customWidth="1"/>
    <col min="14905" max="14905" width="3" style="1" bestFit="1" customWidth="1"/>
    <col min="14906" max="14906" width="5.5546875" style="1" bestFit="1" customWidth="1"/>
    <col min="14907" max="14907" width="5.6640625" style="1" customWidth="1"/>
    <col min="14908" max="14908" width="5.5546875" style="1" bestFit="1" customWidth="1"/>
    <col min="14909" max="14910" width="5.5546875" style="1" customWidth="1"/>
    <col min="14911" max="14911" width="5.5546875" style="1" bestFit="1" customWidth="1"/>
    <col min="14912" max="14912" width="2.44140625" style="1" customWidth="1"/>
    <col min="14913" max="14913" width="3" style="1" bestFit="1" customWidth="1"/>
    <col min="14914" max="14915" width="4.5546875" style="1" bestFit="1" customWidth="1"/>
    <col min="14916" max="14917" width="4.5546875" style="1" customWidth="1"/>
    <col min="14918" max="14919" width="4.5546875" style="1" bestFit="1" customWidth="1"/>
    <col min="14920" max="14920" width="2" style="1" customWidth="1"/>
    <col min="14921" max="14921" width="3" style="1" bestFit="1" customWidth="1"/>
    <col min="14922" max="14924" width="5.5546875" style="1" bestFit="1" customWidth="1"/>
    <col min="14925" max="14926" width="5.5546875" style="1" customWidth="1"/>
    <col min="14927" max="14927" width="5.5546875" style="1" bestFit="1" customWidth="1"/>
    <col min="14928" max="14928" width="2.33203125" style="1" customWidth="1"/>
    <col min="14929" max="15104" width="9.109375" style="1"/>
    <col min="15105" max="15105" width="7.88671875" style="1" customWidth="1"/>
    <col min="15106" max="15106" width="5.5546875" style="1" customWidth="1"/>
    <col min="15107" max="15107" width="6.109375" style="1" customWidth="1"/>
    <col min="15108" max="15108" width="11.109375" style="1" bestFit="1" customWidth="1"/>
    <col min="15109" max="15109" width="10" style="1" customWidth="1"/>
    <col min="15110" max="15110" width="11.109375" style="1" customWidth="1"/>
    <col min="15111" max="15111" width="9.109375" style="1"/>
    <col min="15112" max="15112" width="10" style="1" customWidth="1"/>
    <col min="15113" max="15113" width="11.109375" style="1" bestFit="1" customWidth="1"/>
    <col min="15114" max="15115" width="9.109375" style="1"/>
    <col min="15116" max="15116" width="7.33203125" style="1" customWidth="1"/>
    <col min="15117" max="15117" width="3" style="1" bestFit="1" customWidth="1"/>
    <col min="15118" max="15123" width="8.6640625" style="1" customWidth="1"/>
    <col min="15124" max="15124" width="9" style="1" bestFit="1" customWidth="1"/>
    <col min="15125" max="15125" width="5.5546875" style="1" customWidth="1"/>
    <col min="15126" max="15126" width="3" style="1" bestFit="1" customWidth="1"/>
    <col min="15127" max="15132" width="8.6640625" style="1" customWidth="1"/>
    <col min="15133" max="15133" width="7.5546875" style="1" bestFit="1" customWidth="1"/>
    <col min="15134" max="15134" width="6.33203125" style="1" customWidth="1"/>
    <col min="15135" max="15135" width="3" style="1" bestFit="1" customWidth="1"/>
    <col min="15136" max="15141" width="8.6640625" style="1" customWidth="1"/>
    <col min="15142" max="15143" width="5.5546875" style="1" bestFit="1" customWidth="1"/>
    <col min="15144" max="15144" width="3" style="1" bestFit="1" customWidth="1"/>
    <col min="15145" max="15150" width="8.6640625" style="1" customWidth="1"/>
    <col min="15151" max="15152" width="5.5546875" style="1" bestFit="1" customWidth="1"/>
    <col min="15153" max="15153" width="3" style="1" bestFit="1" customWidth="1"/>
    <col min="15154" max="15156" width="5.5546875" style="1" bestFit="1" customWidth="1"/>
    <col min="15157" max="15158" width="5.5546875" style="1" customWidth="1"/>
    <col min="15159" max="15159" width="5.5546875" style="1" bestFit="1" customWidth="1"/>
    <col min="15160" max="15160" width="2.44140625" style="1" customWidth="1"/>
    <col min="15161" max="15161" width="3" style="1" bestFit="1" customWidth="1"/>
    <col min="15162" max="15162" width="5.5546875" style="1" bestFit="1" customWidth="1"/>
    <col min="15163" max="15163" width="5.6640625" style="1" customWidth="1"/>
    <col min="15164" max="15164" width="5.5546875" style="1" bestFit="1" customWidth="1"/>
    <col min="15165" max="15166" width="5.5546875" style="1" customWidth="1"/>
    <col min="15167" max="15167" width="5.5546875" style="1" bestFit="1" customWidth="1"/>
    <col min="15168" max="15168" width="2.44140625" style="1" customWidth="1"/>
    <col min="15169" max="15169" width="3" style="1" bestFit="1" customWidth="1"/>
    <col min="15170" max="15171" width="4.5546875" style="1" bestFit="1" customWidth="1"/>
    <col min="15172" max="15173" width="4.5546875" style="1" customWidth="1"/>
    <col min="15174" max="15175" width="4.5546875" style="1" bestFit="1" customWidth="1"/>
    <col min="15176" max="15176" width="2" style="1" customWidth="1"/>
    <col min="15177" max="15177" width="3" style="1" bestFit="1" customWidth="1"/>
    <col min="15178" max="15180" width="5.5546875" style="1" bestFit="1" customWidth="1"/>
    <col min="15181" max="15182" width="5.5546875" style="1" customWidth="1"/>
    <col min="15183" max="15183" width="5.5546875" style="1" bestFit="1" customWidth="1"/>
    <col min="15184" max="15184" width="2.33203125" style="1" customWidth="1"/>
    <col min="15185" max="15360" width="9.109375" style="1"/>
    <col min="15361" max="15361" width="7.88671875" style="1" customWidth="1"/>
    <col min="15362" max="15362" width="5.5546875" style="1" customWidth="1"/>
    <col min="15363" max="15363" width="6.109375" style="1" customWidth="1"/>
    <col min="15364" max="15364" width="11.109375" style="1" bestFit="1" customWidth="1"/>
    <col min="15365" max="15365" width="10" style="1" customWidth="1"/>
    <col min="15366" max="15366" width="11.109375" style="1" customWidth="1"/>
    <col min="15367" max="15367" width="9.109375" style="1"/>
    <col min="15368" max="15368" width="10" style="1" customWidth="1"/>
    <col min="15369" max="15369" width="11.109375" style="1" bestFit="1" customWidth="1"/>
    <col min="15370" max="15371" width="9.109375" style="1"/>
    <col min="15372" max="15372" width="7.33203125" style="1" customWidth="1"/>
    <col min="15373" max="15373" width="3" style="1" bestFit="1" customWidth="1"/>
    <col min="15374" max="15379" width="8.6640625" style="1" customWidth="1"/>
    <col min="15380" max="15380" width="9" style="1" bestFit="1" customWidth="1"/>
    <col min="15381" max="15381" width="5.5546875" style="1" customWidth="1"/>
    <col min="15382" max="15382" width="3" style="1" bestFit="1" customWidth="1"/>
    <col min="15383" max="15388" width="8.6640625" style="1" customWidth="1"/>
    <col min="15389" max="15389" width="7.5546875" style="1" bestFit="1" customWidth="1"/>
    <col min="15390" max="15390" width="6.33203125" style="1" customWidth="1"/>
    <col min="15391" max="15391" width="3" style="1" bestFit="1" customWidth="1"/>
    <col min="15392" max="15397" width="8.6640625" style="1" customWidth="1"/>
    <col min="15398" max="15399" width="5.5546875" style="1" bestFit="1" customWidth="1"/>
    <col min="15400" max="15400" width="3" style="1" bestFit="1" customWidth="1"/>
    <col min="15401" max="15406" width="8.6640625" style="1" customWidth="1"/>
    <col min="15407" max="15408" width="5.5546875" style="1" bestFit="1" customWidth="1"/>
    <col min="15409" max="15409" width="3" style="1" bestFit="1" customWidth="1"/>
    <col min="15410" max="15412" width="5.5546875" style="1" bestFit="1" customWidth="1"/>
    <col min="15413" max="15414" width="5.5546875" style="1" customWidth="1"/>
    <col min="15415" max="15415" width="5.5546875" style="1" bestFit="1" customWidth="1"/>
    <col min="15416" max="15416" width="2.44140625" style="1" customWidth="1"/>
    <col min="15417" max="15417" width="3" style="1" bestFit="1" customWidth="1"/>
    <col min="15418" max="15418" width="5.5546875" style="1" bestFit="1" customWidth="1"/>
    <col min="15419" max="15419" width="5.6640625" style="1" customWidth="1"/>
    <col min="15420" max="15420" width="5.5546875" style="1" bestFit="1" customWidth="1"/>
    <col min="15421" max="15422" width="5.5546875" style="1" customWidth="1"/>
    <col min="15423" max="15423" width="5.5546875" style="1" bestFit="1" customWidth="1"/>
    <col min="15424" max="15424" width="2.44140625" style="1" customWidth="1"/>
    <col min="15425" max="15425" width="3" style="1" bestFit="1" customWidth="1"/>
    <col min="15426" max="15427" width="4.5546875" style="1" bestFit="1" customWidth="1"/>
    <col min="15428" max="15429" width="4.5546875" style="1" customWidth="1"/>
    <col min="15430" max="15431" width="4.5546875" style="1" bestFit="1" customWidth="1"/>
    <col min="15432" max="15432" width="2" style="1" customWidth="1"/>
    <col min="15433" max="15433" width="3" style="1" bestFit="1" customWidth="1"/>
    <col min="15434" max="15436" width="5.5546875" style="1" bestFit="1" customWidth="1"/>
    <col min="15437" max="15438" width="5.5546875" style="1" customWidth="1"/>
    <col min="15439" max="15439" width="5.5546875" style="1" bestFit="1" customWidth="1"/>
    <col min="15440" max="15440" width="2.33203125" style="1" customWidth="1"/>
    <col min="15441" max="15616" width="9.109375" style="1"/>
    <col min="15617" max="15617" width="7.88671875" style="1" customWidth="1"/>
    <col min="15618" max="15618" width="5.5546875" style="1" customWidth="1"/>
    <col min="15619" max="15619" width="6.109375" style="1" customWidth="1"/>
    <col min="15620" max="15620" width="11.109375" style="1" bestFit="1" customWidth="1"/>
    <col min="15621" max="15621" width="10" style="1" customWidth="1"/>
    <col min="15622" max="15622" width="11.109375" style="1" customWidth="1"/>
    <col min="15623" max="15623" width="9.109375" style="1"/>
    <col min="15624" max="15624" width="10" style="1" customWidth="1"/>
    <col min="15625" max="15625" width="11.109375" style="1" bestFit="1" customWidth="1"/>
    <col min="15626" max="15627" width="9.109375" style="1"/>
    <col min="15628" max="15628" width="7.33203125" style="1" customWidth="1"/>
    <col min="15629" max="15629" width="3" style="1" bestFit="1" customWidth="1"/>
    <col min="15630" max="15635" width="8.6640625" style="1" customWidth="1"/>
    <col min="15636" max="15636" width="9" style="1" bestFit="1" customWidth="1"/>
    <col min="15637" max="15637" width="5.5546875" style="1" customWidth="1"/>
    <col min="15638" max="15638" width="3" style="1" bestFit="1" customWidth="1"/>
    <col min="15639" max="15644" width="8.6640625" style="1" customWidth="1"/>
    <col min="15645" max="15645" width="7.5546875" style="1" bestFit="1" customWidth="1"/>
    <col min="15646" max="15646" width="6.33203125" style="1" customWidth="1"/>
    <col min="15647" max="15647" width="3" style="1" bestFit="1" customWidth="1"/>
    <col min="15648" max="15653" width="8.6640625" style="1" customWidth="1"/>
    <col min="15654" max="15655" width="5.5546875" style="1" bestFit="1" customWidth="1"/>
    <col min="15656" max="15656" width="3" style="1" bestFit="1" customWidth="1"/>
    <col min="15657" max="15662" width="8.6640625" style="1" customWidth="1"/>
    <col min="15663" max="15664" width="5.5546875" style="1" bestFit="1" customWidth="1"/>
    <col min="15665" max="15665" width="3" style="1" bestFit="1" customWidth="1"/>
    <col min="15666" max="15668" width="5.5546875" style="1" bestFit="1" customWidth="1"/>
    <col min="15669" max="15670" width="5.5546875" style="1" customWidth="1"/>
    <col min="15671" max="15671" width="5.5546875" style="1" bestFit="1" customWidth="1"/>
    <col min="15672" max="15672" width="2.44140625" style="1" customWidth="1"/>
    <col min="15673" max="15673" width="3" style="1" bestFit="1" customWidth="1"/>
    <col min="15674" max="15674" width="5.5546875" style="1" bestFit="1" customWidth="1"/>
    <col min="15675" max="15675" width="5.6640625" style="1" customWidth="1"/>
    <col min="15676" max="15676" width="5.5546875" style="1" bestFit="1" customWidth="1"/>
    <col min="15677" max="15678" width="5.5546875" style="1" customWidth="1"/>
    <col min="15679" max="15679" width="5.5546875" style="1" bestFit="1" customWidth="1"/>
    <col min="15680" max="15680" width="2.44140625" style="1" customWidth="1"/>
    <col min="15681" max="15681" width="3" style="1" bestFit="1" customWidth="1"/>
    <col min="15682" max="15683" width="4.5546875" style="1" bestFit="1" customWidth="1"/>
    <col min="15684" max="15685" width="4.5546875" style="1" customWidth="1"/>
    <col min="15686" max="15687" width="4.5546875" style="1" bestFit="1" customWidth="1"/>
    <col min="15688" max="15688" width="2" style="1" customWidth="1"/>
    <col min="15689" max="15689" width="3" style="1" bestFit="1" customWidth="1"/>
    <col min="15690" max="15692" width="5.5546875" style="1" bestFit="1" customWidth="1"/>
    <col min="15693" max="15694" width="5.5546875" style="1" customWidth="1"/>
    <col min="15695" max="15695" width="5.5546875" style="1" bestFit="1" customWidth="1"/>
    <col min="15696" max="15696" width="2.33203125" style="1" customWidth="1"/>
    <col min="15697" max="15872" width="9.109375" style="1"/>
    <col min="15873" max="15873" width="7.88671875" style="1" customWidth="1"/>
    <col min="15874" max="15874" width="5.5546875" style="1" customWidth="1"/>
    <col min="15875" max="15875" width="6.109375" style="1" customWidth="1"/>
    <col min="15876" max="15876" width="11.109375" style="1" bestFit="1" customWidth="1"/>
    <col min="15877" max="15877" width="10" style="1" customWidth="1"/>
    <col min="15878" max="15878" width="11.109375" style="1" customWidth="1"/>
    <col min="15879" max="15879" width="9.109375" style="1"/>
    <col min="15880" max="15880" width="10" style="1" customWidth="1"/>
    <col min="15881" max="15881" width="11.109375" style="1" bestFit="1" customWidth="1"/>
    <col min="15882" max="15883" width="9.109375" style="1"/>
    <col min="15884" max="15884" width="7.33203125" style="1" customWidth="1"/>
    <col min="15885" max="15885" width="3" style="1" bestFit="1" customWidth="1"/>
    <col min="15886" max="15891" width="8.6640625" style="1" customWidth="1"/>
    <col min="15892" max="15892" width="9" style="1" bestFit="1" customWidth="1"/>
    <col min="15893" max="15893" width="5.5546875" style="1" customWidth="1"/>
    <col min="15894" max="15894" width="3" style="1" bestFit="1" customWidth="1"/>
    <col min="15895" max="15900" width="8.6640625" style="1" customWidth="1"/>
    <col min="15901" max="15901" width="7.5546875" style="1" bestFit="1" customWidth="1"/>
    <col min="15902" max="15902" width="6.33203125" style="1" customWidth="1"/>
    <col min="15903" max="15903" width="3" style="1" bestFit="1" customWidth="1"/>
    <col min="15904" max="15909" width="8.6640625" style="1" customWidth="1"/>
    <col min="15910" max="15911" width="5.5546875" style="1" bestFit="1" customWidth="1"/>
    <col min="15912" max="15912" width="3" style="1" bestFit="1" customWidth="1"/>
    <col min="15913" max="15918" width="8.6640625" style="1" customWidth="1"/>
    <col min="15919" max="15920" width="5.5546875" style="1" bestFit="1" customWidth="1"/>
    <col min="15921" max="15921" width="3" style="1" bestFit="1" customWidth="1"/>
    <col min="15922" max="15924" width="5.5546875" style="1" bestFit="1" customWidth="1"/>
    <col min="15925" max="15926" width="5.5546875" style="1" customWidth="1"/>
    <col min="15927" max="15927" width="5.5546875" style="1" bestFit="1" customWidth="1"/>
    <col min="15928" max="15928" width="2.44140625" style="1" customWidth="1"/>
    <col min="15929" max="15929" width="3" style="1" bestFit="1" customWidth="1"/>
    <col min="15930" max="15930" width="5.5546875" style="1" bestFit="1" customWidth="1"/>
    <col min="15931" max="15931" width="5.6640625" style="1" customWidth="1"/>
    <col min="15932" max="15932" width="5.5546875" style="1" bestFit="1" customWidth="1"/>
    <col min="15933" max="15934" width="5.5546875" style="1" customWidth="1"/>
    <col min="15935" max="15935" width="5.5546875" style="1" bestFit="1" customWidth="1"/>
    <col min="15936" max="15936" width="2.44140625" style="1" customWidth="1"/>
    <col min="15937" max="15937" width="3" style="1" bestFit="1" customWidth="1"/>
    <col min="15938" max="15939" width="4.5546875" style="1" bestFit="1" customWidth="1"/>
    <col min="15940" max="15941" width="4.5546875" style="1" customWidth="1"/>
    <col min="15942" max="15943" width="4.5546875" style="1" bestFit="1" customWidth="1"/>
    <col min="15944" max="15944" width="2" style="1" customWidth="1"/>
    <col min="15945" max="15945" width="3" style="1" bestFit="1" customWidth="1"/>
    <col min="15946" max="15948" width="5.5546875" style="1" bestFit="1" customWidth="1"/>
    <col min="15949" max="15950" width="5.5546875" style="1" customWidth="1"/>
    <col min="15951" max="15951" width="5.5546875" style="1" bestFit="1" customWidth="1"/>
    <col min="15952" max="15952" width="2.33203125" style="1" customWidth="1"/>
    <col min="15953" max="16128" width="9.109375" style="1"/>
    <col min="16129" max="16129" width="7.88671875" style="1" customWidth="1"/>
    <col min="16130" max="16130" width="5.5546875" style="1" customWidth="1"/>
    <col min="16131" max="16131" width="6.109375" style="1" customWidth="1"/>
    <col min="16132" max="16132" width="11.109375" style="1" bestFit="1" customWidth="1"/>
    <col min="16133" max="16133" width="10" style="1" customWidth="1"/>
    <col min="16134" max="16134" width="11.109375" style="1" customWidth="1"/>
    <col min="16135" max="16135" width="9.109375" style="1"/>
    <col min="16136" max="16136" width="10" style="1" customWidth="1"/>
    <col min="16137" max="16137" width="11.109375" style="1" bestFit="1" customWidth="1"/>
    <col min="16138" max="16139" width="9.109375" style="1"/>
    <col min="16140" max="16140" width="7.33203125" style="1" customWidth="1"/>
    <col min="16141" max="16141" width="3" style="1" bestFit="1" customWidth="1"/>
    <col min="16142" max="16147" width="8.6640625" style="1" customWidth="1"/>
    <col min="16148" max="16148" width="9" style="1" bestFit="1" customWidth="1"/>
    <col min="16149" max="16149" width="5.5546875" style="1" customWidth="1"/>
    <col min="16150" max="16150" width="3" style="1" bestFit="1" customWidth="1"/>
    <col min="16151" max="16156" width="8.6640625" style="1" customWidth="1"/>
    <col min="16157" max="16157" width="7.5546875" style="1" bestFit="1" customWidth="1"/>
    <col min="16158" max="16158" width="6.33203125" style="1" customWidth="1"/>
    <col min="16159" max="16159" width="3" style="1" bestFit="1" customWidth="1"/>
    <col min="16160" max="16165" width="8.6640625" style="1" customWidth="1"/>
    <col min="16166" max="16167" width="5.5546875" style="1" bestFit="1" customWidth="1"/>
    <col min="16168" max="16168" width="3" style="1" bestFit="1" customWidth="1"/>
    <col min="16169" max="16174" width="8.6640625" style="1" customWidth="1"/>
    <col min="16175" max="16176" width="5.5546875" style="1" bestFit="1" customWidth="1"/>
    <col min="16177" max="16177" width="3" style="1" bestFit="1" customWidth="1"/>
    <col min="16178" max="16180" width="5.5546875" style="1" bestFit="1" customWidth="1"/>
    <col min="16181" max="16182" width="5.5546875" style="1" customWidth="1"/>
    <col min="16183" max="16183" width="5.5546875" style="1" bestFit="1" customWidth="1"/>
    <col min="16184" max="16184" width="2.44140625" style="1" customWidth="1"/>
    <col min="16185" max="16185" width="3" style="1" bestFit="1" customWidth="1"/>
    <col min="16186" max="16186" width="5.5546875" style="1" bestFit="1" customWidth="1"/>
    <col min="16187" max="16187" width="5.6640625" style="1" customWidth="1"/>
    <col min="16188" max="16188" width="5.5546875" style="1" bestFit="1" customWidth="1"/>
    <col min="16189" max="16190" width="5.5546875" style="1" customWidth="1"/>
    <col min="16191" max="16191" width="5.5546875" style="1" bestFit="1" customWidth="1"/>
    <col min="16192" max="16192" width="2.44140625" style="1" customWidth="1"/>
    <col min="16193" max="16193" width="3" style="1" bestFit="1" customWidth="1"/>
    <col min="16194" max="16195" width="4.5546875" style="1" bestFit="1" customWidth="1"/>
    <col min="16196" max="16197" width="4.5546875" style="1" customWidth="1"/>
    <col min="16198" max="16199" width="4.5546875" style="1" bestFit="1" customWidth="1"/>
    <col min="16200" max="16200" width="2" style="1" customWidth="1"/>
    <col min="16201" max="16201" width="3" style="1" bestFit="1" customWidth="1"/>
    <col min="16202" max="16204" width="5.5546875" style="1" bestFit="1" customWidth="1"/>
    <col min="16205" max="16206" width="5.5546875" style="1" customWidth="1"/>
    <col min="16207" max="16207" width="5.5546875" style="1" bestFit="1" customWidth="1"/>
    <col min="16208" max="16208" width="2.33203125" style="1" customWidth="1"/>
    <col min="16209" max="16384" width="9.109375" style="1"/>
  </cols>
  <sheetData>
    <row r="2" spans="2:81" x14ac:dyDescent="0.25">
      <c r="B2" s="102" t="s">
        <v>75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81" ht="13.8" thickBot="1" x14ac:dyDescent="0.3">
      <c r="H3" s="2"/>
      <c r="M3" s="102" t="str">
        <f>B2</f>
        <v>CLS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 t="str">
        <f>M3</f>
        <v>CLS</v>
      </c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2:81" ht="36.75" customHeight="1" thickBot="1" x14ac:dyDescent="0.3">
      <c r="B4" s="3" t="s">
        <v>58</v>
      </c>
      <c r="C4" s="3" t="s">
        <v>59</v>
      </c>
      <c r="D4" s="4" t="s">
        <v>60</v>
      </c>
      <c r="E4" s="5" t="s">
        <v>6</v>
      </c>
      <c r="F4" s="4" t="s">
        <v>7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  <c r="L4" s="7"/>
      <c r="M4" s="101" t="s">
        <v>60</v>
      </c>
      <c r="N4" s="101"/>
      <c r="O4" s="101"/>
      <c r="P4" s="101"/>
      <c r="Q4" s="101"/>
      <c r="R4" s="101"/>
      <c r="S4" s="101"/>
      <c r="T4" s="8" t="s">
        <v>68</v>
      </c>
      <c r="U4" s="8"/>
      <c r="V4" s="100" t="s">
        <v>66</v>
      </c>
      <c r="W4" s="100"/>
      <c r="X4" s="100"/>
      <c r="Y4" s="100"/>
      <c r="Z4" s="100"/>
      <c r="AA4" s="100"/>
      <c r="AB4" s="100"/>
      <c r="AC4" s="8" t="s">
        <v>68</v>
      </c>
      <c r="AD4" s="8"/>
      <c r="AE4" s="101" t="s">
        <v>6</v>
      </c>
      <c r="AF4" s="101"/>
      <c r="AG4" s="101"/>
      <c r="AH4" s="101"/>
      <c r="AI4" s="101"/>
      <c r="AJ4" s="101"/>
      <c r="AK4" s="101"/>
      <c r="AL4" s="8" t="s">
        <v>68</v>
      </c>
      <c r="AM4" s="8"/>
      <c r="AN4" s="100" t="s">
        <v>7</v>
      </c>
      <c r="AO4" s="100"/>
      <c r="AP4" s="100"/>
      <c r="AQ4" s="100"/>
      <c r="AR4" s="100"/>
      <c r="AS4" s="100"/>
      <c r="AT4" s="100"/>
      <c r="AU4" s="8" t="s">
        <v>68</v>
      </c>
      <c r="AV4" s="8"/>
      <c r="AW4" s="100" t="s">
        <v>63</v>
      </c>
      <c r="AX4" s="100"/>
      <c r="AY4" s="100"/>
      <c r="AZ4" s="100"/>
      <c r="BA4" s="100"/>
      <c r="BB4" s="100"/>
      <c r="BC4" s="100"/>
      <c r="BD4" s="10"/>
      <c r="BE4" s="100" t="s">
        <v>64</v>
      </c>
      <c r="BF4" s="100"/>
      <c r="BG4" s="100"/>
      <c r="BH4" s="100"/>
      <c r="BI4" s="100"/>
      <c r="BJ4" s="100"/>
      <c r="BK4" s="100"/>
      <c r="BL4" s="10"/>
      <c r="BM4" s="100" t="s">
        <v>61</v>
      </c>
      <c r="BN4" s="100"/>
      <c r="BO4" s="100"/>
      <c r="BP4" s="100"/>
      <c r="BQ4" s="100"/>
      <c r="BR4" s="100"/>
      <c r="BS4" s="100"/>
      <c r="BT4" s="10"/>
      <c r="BU4" s="100" t="s">
        <v>65</v>
      </c>
      <c r="BV4" s="100"/>
      <c r="BW4" s="100"/>
      <c r="BX4" s="100"/>
      <c r="BY4" s="100"/>
      <c r="BZ4" s="100"/>
      <c r="CA4" s="100"/>
      <c r="CC4" s="10"/>
    </row>
    <row r="5" spans="2:81" x14ac:dyDescent="0.25">
      <c r="B5" s="11">
        <v>1</v>
      </c>
      <c r="C5" s="11">
        <v>1</v>
      </c>
      <c r="D5" s="12">
        <v>10.48</v>
      </c>
      <c r="E5" s="12">
        <v>4.55</v>
      </c>
      <c r="F5" s="12">
        <v>3.89</v>
      </c>
      <c r="G5" s="12">
        <v>2.99</v>
      </c>
      <c r="H5" s="13">
        <v>105.8</v>
      </c>
      <c r="I5" s="14">
        <f>D5-(0.343*(E5+F5)+0.094*G5+0.29)</f>
        <v>7.0140200000000004</v>
      </c>
      <c r="J5" s="14">
        <f>I5*H5/100</f>
        <v>7.4208331599999999</v>
      </c>
      <c r="K5" s="12">
        <v>12.95</v>
      </c>
      <c r="L5" s="15"/>
      <c r="M5" s="11">
        <v>1</v>
      </c>
      <c r="N5" s="16">
        <f>D5</f>
        <v>10.48</v>
      </c>
      <c r="O5" s="16">
        <f>D10</f>
        <v>10.99</v>
      </c>
      <c r="P5" s="16">
        <f>D12</f>
        <v>11.05</v>
      </c>
      <c r="Q5" s="16">
        <f>D14</f>
        <v>11.08</v>
      </c>
      <c r="R5" s="16">
        <f>D19</f>
        <v>11.09</v>
      </c>
      <c r="S5" s="16">
        <f>D21</f>
        <v>11.14</v>
      </c>
      <c r="T5" s="8">
        <f>(N5+O5+P5+S5+Q5+R5)/6</f>
        <v>10.971666666666666</v>
      </c>
      <c r="U5" s="17">
        <f>VAR(N5:S5)</f>
        <v>6.0456666666666645E-2</v>
      </c>
      <c r="V5" s="11">
        <v>1</v>
      </c>
      <c r="W5" s="16">
        <f>H5</f>
        <v>105.8</v>
      </c>
      <c r="X5" s="16">
        <f>H10</f>
        <v>101.3</v>
      </c>
      <c r="Y5" s="16">
        <f>H12</f>
        <v>105.3</v>
      </c>
      <c r="Z5" s="16">
        <f>H14</f>
        <v>106.2</v>
      </c>
      <c r="AA5" s="16">
        <f>H19</f>
        <v>103.8</v>
      </c>
      <c r="AB5" s="16">
        <f>H21</f>
        <v>100.9</v>
      </c>
      <c r="AC5" s="8">
        <f>(W5+X5+Y5+AB5+Z5+AA5)/6</f>
        <v>103.88333333333333</v>
      </c>
      <c r="AD5" s="17">
        <f>VAR(W5:AB5)</f>
        <v>5.3256666666666614</v>
      </c>
      <c r="AE5" s="11">
        <v>1</v>
      </c>
      <c r="AF5" s="16">
        <f>E5</f>
        <v>4.55</v>
      </c>
      <c r="AG5" s="16">
        <f>E10</f>
        <v>4.68</v>
      </c>
      <c r="AH5" s="16">
        <f>E12</f>
        <v>3.48</v>
      </c>
      <c r="AI5" s="16">
        <f>E14</f>
        <v>4.4000000000000004</v>
      </c>
      <c r="AJ5" s="16">
        <f>E19</f>
        <v>4.67</v>
      </c>
      <c r="AK5" s="16">
        <f>E21</f>
        <v>4.63</v>
      </c>
      <c r="AL5" s="8">
        <f>(AF5+AG5+AH5+AK5)/4</f>
        <v>4.335</v>
      </c>
      <c r="AM5" s="17">
        <f>VAR(AF5:AK5)</f>
        <v>0.21461666666666659</v>
      </c>
      <c r="AN5" s="11">
        <v>1</v>
      </c>
      <c r="AO5" s="16">
        <f>F5</f>
        <v>3.89</v>
      </c>
      <c r="AP5" s="16">
        <f>F10</f>
        <v>4.3</v>
      </c>
      <c r="AQ5" s="16">
        <f>F12</f>
        <v>3.55</v>
      </c>
      <c r="AR5" s="16">
        <f>F14</f>
        <v>3.78</v>
      </c>
      <c r="AS5" s="16">
        <f>F19</f>
        <v>3.84</v>
      </c>
      <c r="AT5" s="16">
        <f>F21</f>
        <v>3.97</v>
      </c>
      <c r="AU5" s="8">
        <f>(AO5+AP5+AQ5+AT5)/4</f>
        <v>3.9274999999999998</v>
      </c>
      <c r="AV5" s="17">
        <f>VAR(AO5:AT5)</f>
        <v>6.0936666666666674E-2</v>
      </c>
      <c r="AW5" s="11">
        <v>1</v>
      </c>
      <c r="AX5" s="16">
        <f>I5</f>
        <v>7.0140200000000004</v>
      </c>
      <c r="AY5" s="16">
        <f>I10</f>
        <v>7.2457399999999996</v>
      </c>
      <c r="AZ5" s="16">
        <f>I12</f>
        <v>8.0394500000000004</v>
      </c>
      <c r="BA5" s="16">
        <f>I14</f>
        <v>7.7031999999999998</v>
      </c>
      <c r="BB5" s="16">
        <f>I19</f>
        <v>7.5417299999999994</v>
      </c>
      <c r="BC5" s="16">
        <f>I21</f>
        <v>7.5213800000000006</v>
      </c>
      <c r="BD5" s="8"/>
      <c r="BE5" s="11">
        <v>1</v>
      </c>
      <c r="BF5" s="16">
        <f>J5</f>
        <v>7.4208331599999999</v>
      </c>
      <c r="BG5" s="16">
        <f>J10</f>
        <v>7.3399346199999993</v>
      </c>
      <c r="BH5" s="16">
        <f>J12</f>
        <v>8.46554085</v>
      </c>
      <c r="BI5" s="16">
        <f>J14</f>
        <v>8.1807984000000005</v>
      </c>
      <c r="BJ5" s="16">
        <f>J19</f>
        <v>7.828315739999999</v>
      </c>
      <c r="BK5" s="16">
        <f>J21</f>
        <v>7.5890724200000008</v>
      </c>
      <c r="BL5" s="8"/>
      <c r="BM5" s="11">
        <v>1</v>
      </c>
      <c r="BN5" s="16">
        <f>G5</f>
        <v>2.99</v>
      </c>
      <c r="BO5" s="16">
        <f>G10</f>
        <v>3.98</v>
      </c>
      <c r="BP5" s="16">
        <f>G12</f>
        <v>3.29</v>
      </c>
      <c r="BQ5" s="16">
        <f>G14</f>
        <v>2.99</v>
      </c>
      <c r="BR5" s="16">
        <f>G19</f>
        <v>3.61</v>
      </c>
      <c r="BS5" s="16">
        <f>G21</f>
        <v>4.03</v>
      </c>
      <c r="BT5" s="8"/>
      <c r="BU5" s="11">
        <v>1</v>
      </c>
      <c r="BV5" s="16">
        <f>K5</f>
        <v>12.95</v>
      </c>
      <c r="BW5" s="16">
        <f>K10</f>
        <v>13.98</v>
      </c>
      <c r="BX5" s="16">
        <f>K12</f>
        <v>12.79</v>
      </c>
      <c r="BY5" s="16">
        <f>K14</f>
        <v>12.38</v>
      </c>
      <c r="BZ5" s="16">
        <f>K19</f>
        <v>13.7</v>
      </c>
      <c r="CA5" s="16">
        <f>K21</f>
        <v>13.65</v>
      </c>
      <c r="CB5" s="8"/>
      <c r="CC5" s="17"/>
    </row>
    <row r="6" spans="2:81" x14ac:dyDescent="0.25">
      <c r="B6" s="18">
        <v>2</v>
      </c>
      <c r="C6" s="18">
        <v>2</v>
      </c>
      <c r="D6" s="19">
        <v>10.49</v>
      </c>
      <c r="E6" s="19">
        <v>4.51</v>
      </c>
      <c r="F6" s="19">
        <v>3.38</v>
      </c>
      <c r="G6" s="19">
        <v>3.72</v>
      </c>
      <c r="H6" s="20">
        <v>118.6</v>
      </c>
      <c r="I6" s="21">
        <f t="shared" ref="I6:I22" si="0">D6-(0.343*(E6+F6)+0.094*G6+0.29)</f>
        <v>7.14405</v>
      </c>
      <c r="J6" s="21">
        <f t="shared" ref="J6:J22" si="1">I6*H6/100</f>
        <v>8.4728432999999992</v>
      </c>
      <c r="K6" s="19">
        <v>13.1</v>
      </c>
      <c r="L6" s="15"/>
      <c r="M6" s="18">
        <v>2</v>
      </c>
      <c r="N6" s="22">
        <f>D6</f>
        <v>10.49</v>
      </c>
      <c r="O6" s="22">
        <f>D8</f>
        <v>11.91</v>
      </c>
      <c r="P6" s="22">
        <f>D11</f>
        <v>11.76</v>
      </c>
      <c r="Q6" s="22">
        <f>D16</f>
        <v>10.97</v>
      </c>
      <c r="R6" s="22">
        <f>D18</f>
        <v>11.95</v>
      </c>
      <c r="S6" s="22">
        <f>D22</f>
        <v>11.39</v>
      </c>
      <c r="T6" s="8">
        <f>(N6+O6+P6+S6+Q6+R6)/6</f>
        <v>11.411666666666667</v>
      </c>
      <c r="U6" s="17">
        <f>VAR(N6:S6)</f>
        <v>0.34089666666666629</v>
      </c>
      <c r="V6" s="18">
        <v>2</v>
      </c>
      <c r="W6" s="22">
        <f>H6</f>
        <v>118.6</v>
      </c>
      <c r="X6" s="22">
        <f>H8</f>
        <v>112.3</v>
      </c>
      <c r="Y6" s="22">
        <f>H11</f>
        <v>106.2</v>
      </c>
      <c r="Z6" s="22">
        <f>H16</f>
        <v>124.7</v>
      </c>
      <c r="AA6" s="22">
        <f>H18</f>
        <v>106.1</v>
      </c>
      <c r="AB6" s="22">
        <f>H22</f>
        <v>121.4</v>
      </c>
      <c r="AC6" s="8">
        <f>(W6+X6+Y6+AB6+Z6+AA6)/6</f>
        <v>114.88333333333334</v>
      </c>
      <c r="AD6" s="17">
        <f>VAR(W6:AB6)</f>
        <v>62.373666666666693</v>
      </c>
      <c r="AE6" s="18">
        <v>2</v>
      </c>
      <c r="AF6" s="22">
        <f>E6</f>
        <v>4.51</v>
      </c>
      <c r="AG6" s="22">
        <f>E8</f>
        <v>3.59</v>
      </c>
      <c r="AH6" s="22">
        <f>E11</f>
        <v>4.12</v>
      </c>
      <c r="AI6" s="22">
        <f>E16</f>
        <v>4.04</v>
      </c>
      <c r="AJ6" s="22">
        <f>E18</f>
        <v>3.85</v>
      </c>
      <c r="AK6" s="22">
        <f>E22</f>
        <v>4.76</v>
      </c>
      <c r="AL6" s="8">
        <f>(AF6+AG6+AH6+AK6)/4</f>
        <v>4.2449999999999992</v>
      </c>
      <c r="AM6" s="17">
        <f>VAR(AF6:AK6)</f>
        <v>0.18362999999999993</v>
      </c>
      <c r="AN6" s="18">
        <v>2</v>
      </c>
      <c r="AO6" s="22">
        <f>F6</f>
        <v>3.38</v>
      </c>
      <c r="AP6" s="22">
        <f>F8</f>
        <v>3.91</v>
      </c>
      <c r="AQ6" s="22">
        <f>F11</f>
        <v>3.73</v>
      </c>
      <c r="AR6" s="22">
        <f>F16</f>
        <v>3.57</v>
      </c>
      <c r="AS6" s="22">
        <f>F18</f>
        <v>3.71</v>
      </c>
      <c r="AT6" s="22">
        <f>F22</f>
        <v>3.95</v>
      </c>
      <c r="AU6" s="8">
        <f>(AO6+AP6+AQ6+AT6)/4</f>
        <v>3.7424999999999997</v>
      </c>
      <c r="AV6" s="17">
        <f>VAR(AO6:AT6)</f>
        <v>4.5296666666666721E-2</v>
      </c>
      <c r="AW6" s="18">
        <v>2</v>
      </c>
      <c r="AX6" s="22">
        <f>I6</f>
        <v>7.14405</v>
      </c>
      <c r="AY6" s="22">
        <f>I8</f>
        <v>8.7175599999999989</v>
      </c>
      <c r="AZ6" s="22">
        <f>I11</f>
        <v>8.4409299999999998</v>
      </c>
      <c r="BA6" s="22">
        <f>I16</f>
        <v>7.7539300000000004</v>
      </c>
      <c r="BB6" s="22">
        <f>I18</f>
        <v>8.7153599999999987</v>
      </c>
      <c r="BC6" s="22">
        <f>I22</f>
        <v>7.8248300000000004</v>
      </c>
      <c r="BD6" s="8"/>
      <c r="BE6" s="18">
        <v>2</v>
      </c>
      <c r="BF6" s="22">
        <f>J6</f>
        <v>8.4728432999999992</v>
      </c>
      <c r="BG6" s="22">
        <f>J8</f>
        <v>9.7898198799999996</v>
      </c>
      <c r="BH6" s="22">
        <f>J11</f>
        <v>8.9642676600000009</v>
      </c>
      <c r="BI6" s="22">
        <f>J16</f>
        <v>9.669150710000002</v>
      </c>
      <c r="BJ6" s="22">
        <f>J18</f>
        <v>9.246996959999997</v>
      </c>
      <c r="BK6" s="22">
        <f>J22</f>
        <v>9.4993436200000012</v>
      </c>
      <c r="BL6" s="8"/>
      <c r="BM6" s="18">
        <v>2</v>
      </c>
      <c r="BN6" s="22">
        <f>G6</f>
        <v>3.72</v>
      </c>
      <c r="BO6" s="22">
        <f>G8</f>
        <v>3.51</v>
      </c>
      <c r="BP6" s="22">
        <f>G11</f>
        <v>3.58</v>
      </c>
      <c r="BQ6" s="22">
        <f>G16</f>
        <v>3.36</v>
      </c>
      <c r="BR6" s="22">
        <f>G18</f>
        <v>3.74</v>
      </c>
      <c r="BS6" s="22">
        <f>G22</f>
        <v>3.06</v>
      </c>
      <c r="BT6" s="8"/>
      <c r="BU6" s="18">
        <v>2</v>
      </c>
      <c r="BV6" s="22">
        <f>K6</f>
        <v>13.1</v>
      </c>
      <c r="BW6" s="22">
        <f>K8</f>
        <v>14.99</v>
      </c>
      <c r="BX6" s="22">
        <f>K11</f>
        <v>14.46</v>
      </c>
      <c r="BY6" s="22">
        <f>K16</f>
        <v>14.19</v>
      </c>
      <c r="BZ6" s="22">
        <f>K18</f>
        <v>14.63</v>
      </c>
      <c r="CA6" s="22">
        <f>K22</f>
        <v>13.51</v>
      </c>
      <c r="CB6" s="8"/>
      <c r="CC6" s="17"/>
    </row>
    <row r="7" spans="2:81" ht="13.8" thickBot="1" x14ac:dyDescent="0.3">
      <c r="B7" s="23">
        <v>3</v>
      </c>
      <c r="C7" s="23">
        <v>3</v>
      </c>
      <c r="D7" s="24">
        <v>11.18</v>
      </c>
      <c r="E7" s="24">
        <v>4.2300000000000004</v>
      </c>
      <c r="F7" s="24">
        <v>4.1399999999999997</v>
      </c>
      <c r="G7" s="24">
        <v>4.3</v>
      </c>
      <c r="H7" s="25">
        <v>128.1</v>
      </c>
      <c r="I7" s="26">
        <f t="shared" si="0"/>
        <v>7.614889999999999</v>
      </c>
      <c r="J7" s="26">
        <f t="shared" si="1"/>
        <v>9.7546740899999982</v>
      </c>
      <c r="K7" s="24">
        <v>12.9</v>
      </c>
      <c r="L7" s="15"/>
      <c r="M7" s="23">
        <v>3</v>
      </c>
      <c r="N7" s="27">
        <f>D7</f>
        <v>11.18</v>
      </c>
      <c r="O7" s="27">
        <f>D9</f>
        <v>10.98</v>
      </c>
      <c r="P7" s="27">
        <f>D13</f>
        <v>11.17</v>
      </c>
      <c r="Q7" s="27">
        <f>D15</f>
        <v>11.63</v>
      </c>
      <c r="R7" s="27">
        <f>D17</f>
        <v>11.54</v>
      </c>
      <c r="S7" s="27">
        <f>D20</f>
        <v>11.53</v>
      </c>
      <c r="T7" s="8">
        <f>(N7+O7+P7+S7+Q7+R7)/6</f>
        <v>11.338333333333333</v>
      </c>
      <c r="U7" s="17">
        <f>VAR(N7:S7)</f>
        <v>6.8856666666666594E-2</v>
      </c>
      <c r="V7" s="23">
        <v>3</v>
      </c>
      <c r="W7" s="27">
        <f>H7</f>
        <v>128.1</v>
      </c>
      <c r="X7" s="27">
        <f>H9</f>
        <v>105.2</v>
      </c>
      <c r="Y7" s="27">
        <f>H13</f>
        <v>100.4</v>
      </c>
      <c r="Z7" s="27">
        <f>H15</f>
        <v>111.4</v>
      </c>
      <c r="AA7" s="27">
        <f>H17</f>
        <v>105.3</v>
      </c>
      <c r="AB7" s="27">
        <f>H20</f>
        <v>103.7</v>
      </c>
      <c r="AC7" s="8">
        <f>(W7+X7+Y7+AB7+Z7+AA7)/6</f>
        <v>109.01666666666667</v>
      </c>
      <c r="AD7" s="17">
        <f>VAR(W7:AB7)</f>
        <v>100.14966666666659</v>
      </c>
      <c r="AE7" s="23">
        <v>3</v>
      </c>
      <c r="AF7" s="27">
        <f>E7</f>
        <v>4.2300000000000004</v>
      </c>
      <c r="AG7" s="27">
        <f>E9</f>
        <v>4.38</v>
      </c>
      <c r="AH7" s="27">
        <f>E13</f>
        <v>4.12</v>
      </c>
      <c r="AI7" s="27">
        <f>E15</f>
        <v>4.46</v>
      </c>
      <c r="AJ7" s="27">
        <f>E17</f>
        <v>4.24</v>
      </c>
      <c r="AK7" s="27">
        <f>E20</f>
        <v>4.9400000000000004</v>
      </c>
      <c r="AL7" s="8">
        <f>(AF7+AG7+AH7+AK7)/4</f>
        <v>4.4175000000000004</v>
      </c>
      <c r="AM7" s="17">
        <f>VAR(AF7:AK7)</f>
        <v>8.5670000000000038E-2</v>
      </c>
      <c r="AN7" s="23">
        <v>3</v>
      </c>
      <c r="AO7" s="27">
        <f>F7</f>
        <v>4.1399999999999997</v>
      </c>
      <c r="AP7" s="27">
        <f>F9</f>
        <v>3.87</v>
      </c>
      <c r="AQ7" s="27">
        <f>F13</f>
        <v>4.2300000000000004</v>
      </c>
      <c r="AR7" s="27">
        <f>F15</f>
        <v>3.84</v>
      </c>
      <c r="AS7" s="27">
        <f>F17</f>
        <v>3.62</v>
      </c>
      <c r="AT7" s="27">
        <f>F20</f>
        <v>3.84</v>
      </c>
      <c r="AU7" s="8">
        <f>(AO7+AP7+AQ7+AT7)/4</f>
        <v>4.0199999999999996</v>
      </c>
      <c r="AV7" s="17">
        <f>VAR(AO7:AT7)</f>
        <v>4.9946666666666688E-2</v>
      </c>
      <c r="AW7" s="23">
        <v>3</v>
      </c>
      <c r="AX7" s="27">
        <f>I7</f>
        <v>7.614889999999999</v>
      </c>
      <c r="AY7" s="27">
        <f>I9</f>
        <v>7.5274900000000002</v>
      </c>
      <c r="AZ7" s="27">
        <f>I13</f>
        <v>7.6606299999999994</v>
      </c>
      <c r="BA7" s="27">
        <f>I15</f>
        <v>8.1171000000000006</v>
      </c>
      <c r="BB7" s="27">
        <f>I17</f>
        <v>8.2203199999999992</v>
      </c>
      <c r="BC7" s="27">
        <f>I20</f>
        <v>7.9088599999999989</v>
      </c>
      <c r="BD7" s="8"/>
      <c r="BE7" s="23">
        <v>3</v>
      </c>
      <c r="BF7" s="27">
        <f>J7</f>
        <v>9.7546740899999982</v>
      </c>
      <c r="BG7" s="27">
        <f>J9</f>
        <v>7.9189194800000005</v>
      </c>
      <c r="BH7" s="27">
        <f>J13</f>
        <v>7.6912725200000001</v>
      </c>
      <c r="BI7" s="27">
        <f>J15</f>
        <v>9.0424494000000024</v>
      </c>
      <c r="BJ7" s="27">
        <f>J17</f>
        <v>8.6559969599999995</v>
      </c>
      <c r="BK7" s="27">
        <f>J20</f>
        <v>8.2014878199999988</v>
      </c>
      <c r="BL7" s="8"/>
      <c r="BM7" s="23">
        <v>3</v>
      </c>
      <c r="BN7" s="27">
        <f>G7</f>
        <v>4.3</v>
      </c>
      <c r="BO7" s="27">
        <f>G9</f>
        <v>3.54</v>
      </c>
      <c r="BP7" s="27">
        <f>G13</f>
        <v>3.78</v>
      </c>
      <c r="BQ7" s="27">
        <f>G15</f>
        <v>4</v>
      </c>
      <c r="BR7" s="27">
        <f>G17</f>
        <v>3.55</v>
      </c>
      <c r="BS7" s="27">
        <f>G20</f>
        <v>3.4</v>
      </c>
      <c r="BT7" s="8"/>
      <c r="BU7" s="23">
        <v>3</v>
      </c>
      <c r="BV7" s="27">
        <f>K7</f>
        <v>12.9</v>
      </c>
      <c r="BW7" s="27">
        <f>K9</f>
        <v>13.88</v>
      </c>
      <c r="BX7" s="27">
        <f>K13</f>
        <v>13.16</v>
      </c>
      <c r="BY7" s="27">
        <f>K15</f>
        <v>14.47</v>
      </c>
      <c r="BZ7" s="27">
        <f>K17</f>
        <v>14.39</v>
      </c>
      <c r="CA7" s="27">
        <f>K20</f>
        <v>13.01</v>
      </c>
      <c r="CB7" s="8"/>
      <c r="CC7" s="17"/>
    </row>
    <row r="8" spans="2:81" x14ac:dyDescent="0.25">
      <c r="B8" s="11">
        <v>4</v>
      </c>
      <c r="C8" s="11">
        <v>2</v>
      </c>
      <c r="D8" s="12">
        <v>11.91</v>
      </c>
      <c r="E8" s="12">
        <v>3.59</v>
      </c>
      <c r="F8" s="12">
        <v>3.91</v>
      </c>
      <c r="G8" s="12">
        <v>3.51</v>
      </c>
      <c r="H8" s="13">
        <v>112.3</v>
      </c>
      <c r="I8" s="28">
        <f t="shared" si="0"/>
        <v>8.7175599999999989</v>
      </c>
      <c r="J8" s="28">
        <f t="shared" si="1"/>
        <v>9.7898198799999996</v>
      </c>
      <c r="K8" s="12">
        <v>14.99</v>
      </c>
      <c r="L8" s="29"/>
      <c r="M8" s="30"/>
      <c r="N8" s="31"/>
      <c r="O8" s="31"/>
      <c r="P8" s="31"/>
      <c r="Q8" s="31"/>
      <c r="R8" s="31"/>
      <c r="S8" s="31"/>
      <c r="T8" s="32">
        <f>AVERAGE(T5:T7)</f>
        <v>11.240555555555554</v>
      </c>
      <c r="U8" s="17"/>
      <c r="V8" s="30"/>
      <c r="W8" s="31"/>
      <c r="X8" s="31"/>
      <c r="Y8" s="31"/>
      <c r="Z8" s="31"/>
      <c r="AA8" s="31"/>
      <c r="AB8" s="31"/>
      <c r="AC8" s="32">
        <f>AVERAGE(AC5:AC7)</f>
        <v>109.26111111111111</v>
      </c>
      <c r="AD8" s="17"/>
      <c r="AE8" s="30"/>
      <c r="AF8" s="31"/>
      <c r="AG8" s="31"/>
      <c r="AH8" s="31"/>
      <c r="AI8" s="31"/>
      <c r="AJ8" s="31"/>
      <c r="AK8" s="31"/>
      <c r="AL8" s="32">
        <f>AVERAGE(AL5:AL7)</f>
        <v>4.3324999999999996</v>
      </c>
      <c r="AM8" s="17"/>
      <c r="AN8" s="30"/>
      <c r="AO8" s="31"/>
      <c r="AP8" s="31"/>
      <c r="AQ8" s="31"/>
      <c r="AR8" s="31"/>
      <c r="AS8" s="31"/>
      <c r="AT8" s="31"/>
      <c r="AU8" s="32">
        <f>AVERAGE(AU5:AU7)</f>
        <v>3.8966666666666665</v>
      </c>
      <c r="AV8" s="17"/>
      <c r="AW8" s="33"/>
      <c r="AX8" s="33"/>
      <c r="AY8" s="33"/>
      <c r="AZ8" s="33"/>
      <c r="BA8" s="33"/>
      <c r="BB8" s="33"/>
      <c r="BC8" s="33"/>
      <c r="BD8" s="32"/>
      <c r="BE8" s="33"/>
      <c r="BF8" s="33"/>
      <c r="BG8" s="33"/>
      <c r="BH8" s="33"/>
      <c r="BI8" s="33"/>
      <c r="BJ8" s="33"/>
      <c r="BK8" s="33"/>
      <c r="BL8" s="32"/>
      <c r="BM8" s="33"/>
      <c r="BN8" s="33"/>
      <c r="BO8" s="33"/>
      <c r="BP8" s="33"/>
      <c r="BQ8" s="33"/>
      <c r="BR8" s="33"/>
      <c r="BS8" s="33"/>
      <c r="BT8" s="32"/>
      <c r="BU8" s="33"/>
      <c r="BV8" s="33"/>
      <c r="BW8" s="33"/>
      <c r="BX8" s="33"/>
      <c r="BY8" s="33"/>
      <c r="BZ8" s="33"/>
      <c r="CA8" s="33"/>
      <c r="CB8" s="8"/>
      <c r="CC8" s="17"/>
    </row>
    <row r="9" spans="2:81" x14ac:dyDescent="0.25">
      <c r="B9" s="18">
        <v>5</v>
      </c>
      <c r="C9" s="18">
        <v>3</v>
      </c>
      <c r="D9" s="19">
        <v>10.98</v>
      </c>
      <c r="E9" s="19">
        <v>4.38</v>
      </c>
      <c r="F9" s="19">
        <v>3.87</v>
      </c>
      <c r="G9" s="19">
        <v>3.54</v>
      </c>
      <c r="H9" s="20">
        <v>105.2</v>
      </c>
      <c r="I9" s="21">
        <f t="shared" si="0"/>
        <v>7.5274900000000002</v>
      </c>
      <c r="J9" s="21">
        <f t="shared" si="1"/>
        <v>7.9189194800000005</v>
      </c>
      <c r="K9" s="19">
        <v>13.88</v>
      </c>
      <c r="L9" s="29"/>
      <c r="M9" s="9"/>
      <c r="N9" s="8"/>
      <c r="O9" s="8"/>
      <c r="P9" s="8"/>
      <c r="Q9" s="8"/>
      <c r="R9" s="8"/>
      <c r="S9" s="8"/>
      <c r="T9" s="8"/>
      <c r="U9" s="17"/>
      <c r="V9" s="9"/>
      <c r="W9" s="8"/>
      <c r="X9" s="8"/>
      <c r="Y9" s="8"/>
      <c r="Z9" s="8"/>
      <c r="AA9" s="8"/>
      <c r="AB9" s="8"/>
      <c r="AC9" s="8"/>
      <c r="AD9" s="17"/>
      <c r="AE9" s="9"/>
      <c r="AF9" s="8"/>
      <c r="AG9" s="8"/>
      <c r="AH9" s="8"/>
      <c r="AI9" s="8"/>
      <c r="AJ9" s="8"/>
      <c r="AK9" s="8"/>
      <c r="AL9" s="8"/>
      <c r="AM9" s="17"/>
      <c r="AN9" s="9"/>
      <c r="AO9" s="8"/>
      <c r="AP9" s="8"/>
      <c r="AQ9" s="8"/>
      <c r="AR9" s="8"/>
      <c r="AS9" s="8"/>
      <c r="AT9" s="8"/>
      <c r="AU9" s="8"/>
      <c r="AV9" s="17"/>
      <c r="CB9" s="32"/>
      <c r="CC9" s="17"/>
    </row>
    <row r="10" spans="2:81" ht="13.8" thickBot="1" x14ac:dyDescent="0.3">
      <c r="B10" s="23">
        <v>6</v>
      </c>
      <c r="C10" s="23">
        <v>1</v>
      </c>
      <c r="D10" s="24">
        <v>10.99</v>
      </c>
      <c r="E10" s="24">
        <v>4.68</v>
      </c>
      <c r="F10" s="24">
        <v>4.3</v>
      </c>
      <c r="G10" s="24">
        <v>3.98</v>
      </c>
      <c r="H10" s="25">
        <v>101.3</v>
      </c>
      <c r="I10" s="26">
        <f t="shared" si="0"/>
        <v>7.2457399999999996</v>
      </c>
      <c r="J10" s="26">
        <f t="shared" si="1"/>
        <v>7.3399346199999993</v>
      </c>
      <c r="K10" s="24">
        <v>13.98</v>
      </c>
      <c r="L10" s="29"/>
      <c r="M10" s="9"/>
      <c r="N10" s="8"/>
      <c r="O10" s="8"/>
      <c r="P10" s="8"/>
      <c r="Q10" s="8"/>
      <c r="R10" s="8"/>
      <c r="S10" s="8"/>
      <c r="T10" s="8"/>
      <c r="U10" s="17"/>
      <c r="V10" s="9"/>
      <c r="W10" s="8"/>
      <c r="X10" s="8"/>
      <c r="Y10" s="8"/>
      <c r="Z10" s="8"/>
      <c r="AA10" s="8"/>
      <c r="AB10" s="8"/>
      <c r="AC10" s="8"/>
      <c r="AD10" s="17"/>
      <c r="AE10" s="9"/>
      <c r="AF10" s="8"/>
      <c r="AG10" s="8"/>
      <c r="AH10" s="8"/>
      <c r="AI10" s="8"/>
      <c r="AJ10" s="8"/>
      <c r="AK10" s="8"/>
      <c r="AL10" s="8"/>
      <c r="AM10" s="17"/>
      <c r="AN10" s="9"/>
      <c r="AO10" s="8"/>
      <c r="AP10" s="8"/>
      <c r="AQ10" s="8"/>
      <c r="AR10" s="8"/>
      <c r="AS10" s="8"/>
      <c r="AT10" s="8"/>
      <c r="AU10" s="8"/>
      <c r="AV10" s="17"/>
      <c r="CC10" s="17"/>
    </row>
    <row r="11" spans="2:81" ht="13.8" thickBot="1" x14ac:dyDescent="0.3">
      <c r="B11" s="11">
        <v>7</v>
      </c>
      <c r="C11" s="11">
        <v>2</v>
      </c>
      <c r="D11" s="12">
        <v>11.76</v>
      </c>
      <c r="E11" s="12">
        <v>4.12</v>
      </c>
      <c r="F11" s="12">
        <v>3.73</v>
      </c>
      <c r="G11" s="12">
        <v>3.58</v>
      </c>
      <c r="H11" s="13">
        <v>106.2</v>
      </c>
      <c r="I11" s="28">
        <f t="shared" si="0"/>
        <v>8.4409299999999998</v>
      </c>
      <c r="J11" s="28">
        <f t="shared" si="1"/>
        <v>8.9642676600000009</v>
      </c>
      <c r="K11" s="12">
        <v>14.46</v>
      </c>
      <c r="L11" s="29"/>
      <c r="M11" s="103" t="s">
        <v>63</v>
      </c>
      <c r="N11" s="103"/>
      <c r="O11" s="103"/>
      <c r="P11" s="103"/>
      <c r="Q11" s="103"/>
      <c r="R11" s="103"/>
      <c r="S11" s="103"/>
      <c r="T11" s="8" t="s">
        <v>68</v>
      </c>
      <c r="U11" s="10"/>
      <c r="V11" s="100" t="s">
        <v>64</v>
      </c>
      <c r="W11" s="100"/>
      <c r="X11" s="100"/>
      <c r="Y11" s="100"/>
      <c r="Z11" s="100"/>
      <c r="AA11" s="100"/>
      <c r="AB11" s="100"/>
      <c r="AC11" s="8" t="s">
        <v>68</v>
      </c>
      <c r="AD11" s="10"/>
      <c r="AE11" s="100" t="s">
        <v>61</v>
      </c>
      <c r="AF11" s="100"/>
      <c r="AG11" s="100"/>
      <c r="AH11" s="100"/>
      <c r="AI11" s="100"/>
      <c r="AJ11" s="100"/>
      <c r="AK11" s="100"/>
      <c r="AL11" s="10"/>
      <c r="AM11" s="10"/>
      <c r="AN11" s="100" t="s">
        <v>65</v>
      </c>
      <c r="AO11" s="100"/>
      <c r="AP11" s="100"/>
      <c r="AQ11" s="100"/>
      <c r="AR11" s="100"/>
      <c r="AS11" s="100"/>
      <c r="AT11" s="100"/>
      <c r="AV11" s="10"/>
      <c r="CC11" s="17"/>
    </row>
    <row r="12" spans="2:81" x14ac:dyDescent="0.25">
      <c r="B12" s="23">
        <v>8</v>
      </c>
      <c r="C12" s="23">
        <v>1</v>
      </c>
      <c r="D12" s="24">
        <v>11.05</v>
      </c>
      <c r="E12" s="24">
        <v>3.48</v>
      </c>
      <c r="F12" s="24">
        <v>3.55</v>
      </c>
      <c r="G12" s="24">
        <v>3.29</v>
      </c>
      <c r="H12" s="25">
        <v>105.3</v>
      </c>
      <c r="I12" s="34">
        <f t="shared" si="0"/>
        <v>8.0394500000000004</v>
      </c>
      <c r="J12" s="34">
        <f t="shared" si="1"/>
        <v>8.46554085</v>
      </c>
      <c r="K12" s="24">
        <v>12.79</v>
      </c>
      <c r="L12" s="15"/>
      <c r="M12" s="11">
        <v>1</v>
      </c>
      <c r="N12" s="13">
        <f t="shared" ref="N12:S14" si="2">AX5</f>
        <v>7.0140200000000004</v>
      </c>
      <c r="O12" s="13">
        <f t="shared" si="2"/>
        <v>7.2457399999999996</v>
      </c>
      <c r="P12" s="13">
        <f t="shared" si="2"/>
        <v>8.0394500000000004</v>
      </c>
      <c r="Q12" s="13">
        <f t="shared" si="2"/>
        <v>7.7031999999999998</v>
      </c>
      <c r="R12" s="13">
        <f t="shared" si="2"/>
        <v>7.5417299999999994</v>
      </c>
      <c r="S12" s="13">
        <f t="shared" si="2"/>
        <v>7.5213800000000006</v>
      </c>
      <c r="T12" s="8">
        <f>(N12+O12+P12+S12+Q12+R12)/6</f>
        <v>7.5109200000000014</v>
      </c>
      <c r="U12" s="17">
        <f>VAR(N12:S12)</f>
        <v>0.12692085388000002</v>
      </c>
      <c r="V12" s="11">
        <v>1</v>
      </c>
      <c r="W12" s="13">
        <f t="shared" ref="W12:AB14" si="3">BF5</f>
        <v>7.4208331599999999</v>
      </c>
      <c r="X12" s="13">
        <f t="shared" si="3"/>
        <v>7.3399346199999993</v>
      </c>
      <c r="Y12" s="13">
        <f t="shared" si="3"/>
        <v>8.46554085</v>
      </c>
      <c r="Z12" s="13">
        <f t="shared" si="3"/>
        <v>8.1807984000000005</v>
      </c>
      <c r="AA12" s="13">
        <f t="shared" si="3"/>
        <v>7.828315739999999</v>
      </c>
      <c r="AB12" s="13">
        <f t="shared" si="3"/>
        <v>7.5890724200000008</v>
      </c>
      <c r="AC12" s="8">
        <f>(W12+X12+Y12+AB12+Z12+AA12)/6</f>
        <v>7.8040825316666664</v>
      </c>
      <c r="AD12" s="17">
        <f>VAR(W12:AB12)</f>
        <v>0.19771438272779224</v>
      </c>
      <c r="AE12" s="11">
        <v>1</v>
      </c>
      <c r="AF12" s="16">
        <f t="shared" ref="AF12:AK14" si="4">BN5</f>
        <v>2.99</v>
      </c>
      <c r="AG12" s="16">
        <f t="shared" si="4"/>
        <v>3.98</v>
      </c>
      <c r="AH12" s="16">
        <f t="shared" si="4"/>
        <v>3.29</v>
      </c>
      <c r="AI12" s="16">
        <f t="shared" si="4"/>
        <v>2.99</v>
      </c>
      <c r="AJ12" s="16">
        <f t="shared" si="4"/>
        <v>3.61</v>
      </c>
      <c r="AK12" s="16">
        <f t="shared" si="4"/>
        <v>4.03</v>
      </c>
      <c r="AL12" s="8">
        <f>(AF12+AG12+AH12+AK12)/4</f>
        <v>3.5725000000000007</v>
      </c>
      <c r="AM12" s="17">
        <f>VAR(AF12:AK12)</f>
        <v>0.21713666666666143</v>
      </c>
      <c r="AN12" s="11">
        <v>1</v>
      </c>
      <c r="AO12" s="16">
        <f t="shared" ref="AO12:AT14" si="5">BV5</f>
        <v>12.95</v>
      </c>
      <c r="AP12" s="16">
        <f t="shared" si="5"/>
        <v>13.98</v>
      </c>
      <c r="AQ12" s="16">
        <f t="shared" si="5"/>
        <v>12.79</v>
      </c>
      <c r="AR12" s="16">
        <f t="shared" si="5"/>
        <v>12.38</v>
      </c>
      <c r="AS12" s="16">
        <f t="shared" si="5"/>
        <v>13.7</v>
      </c>
      <c r="AT12" s="16">
        <f t="shared" si="5"/>
        <v>13.65</v>
      </c>
      <c r="AU12" s="8">
        <f>(AO12+AP12+AQ12+AT12)/4</f>
        <v>13.342499999999999</v>
      </c>
      <c r="AV12" s="17">
        <f>VAR(AO12:AT12)</f>
        <v>0.39069666666666669</v>
      </c>
      <c r="CC12" s="17"/>
    </row>
    <row r="13" spans="2:81" ht="13.8" thickBot="1" x14ac:dyDescent="0.3">
      <c r="B13" s="23">
        <v>9</v>
      </c>
      <c r="C13" s="23">
        <v>3</v>
      </c>
      <c r="D13" s="24">
        <v>11.17</v>
      </c>
      <c r="E13" s="24">
        <v>4.12</v>
      </c>
      <c r="F13" s="24">
        <v>4.2300000000000004</v>
      </c>
      <c r="G13" s="24">
        <v>3.78</v>
      </c>
      <c r="H13" s="25">
        <v>100.4</v>
      </c>
      <c r="I13" s="26">
        <f t="shared" si="0"/>
        <v>7.6606299999999994</v>
      </c>
      <c r="J13" s="26">
        <f t="shared" si="1"/>
        <v>7.6912725200000001</v>
      </c>
      <c r="K13" s="24">
        <v>13.16</v>
      </c>
      <c r="L13" s="29"/>
      <c r="M13" s="18">
        <v>2</v>
      </c>
      <c r="N13" s="20">
        <f t="shared" si="2"/>
        <v>7.14405</v>
      </c>
      <c r="O13" s="20">
        <f t="shared" si="2"/>
        <v>8.7175599999999989</v>
      </c>
      <c r="P13" s="20">
        <f t="shared" si="2"/>
        <v>8.4409299999999998</v>
      </c>
      <c r="Q13" s="20">
        <f t="shared" si="2"/>
        <v>7.7539300000000004</v>
      </c>
      <c r="R13" s="20">
        <f t="shared" si="2"/>
        <v>8.7153599999999987</v>
      </c>
      <c r="S13" s="20">
        <f t="shared" si="2"/>
        <v>7.8248300000000004</v>
      </c>
      <c r="T13" s="8">
        <f>(N13+O13+P13+S13+Q13+R13)/6</f>
        <v>8.0994433333333316</v>
      </c>
      <c r="U13" s="17">
        <f>VAR(N13:S13)</f>
        <v>0.3971206130266659</v>
      </c>
      <c r="V13" s="18">
        <v>2</v>
      </c>
      <c r="W13" s="20">
        <f t="shared" si="3"/>
        <v>8.4728432999999992</v>
      </c>
      <c r="X13" s="20">
        <f t="shared" si="3"/>
        <v>9.7898198799999996</v>
      </c>
      <c r="Y13" s="20">
        <f t="shared" si="3"/>
        <v>8.9642676600000009</v>
      </c>
      <c r="Z13" s="20">
        <f t="shared" si="3"/>
        <v>9.669150710000002</v>
      </c>
      <c r="AA13" s="20">
        <f t="shared" si="3"/>
        <v>9.246996959999997</v>
      </c>
      <c r="AB13" s="20">
        <f t="shared" si="3"/>
        <v>9.4993436200000012</v>
      </c>
      <c r="AC13" s="8">
        <f>(W13+X13+Y13+AB13+Z13+AA13)/6</f>
        <v>9.2737370216666672</v>
      </c>
      <c r="AD13" s="17">
        <f>VAR(W13:AB13)</f>
        <v>0.242301781782362</v>
      </c>
      <c r="AE13" s="18">
        <v>2</v>
      </c>
      <c r="AF13" s="22">
        <f t="shared" si="4"/>
        <v>3.72</v>
      </c>
      <c r="AG13" s="22">
        <f t="shared" si="4"/>
        <v>3.51</v>
      </c>
      <c r="AH13" s="22">
        <f t="shared" si="4"/>
        <v>3.58</v>
      </c>
      <c r="AI13" s="22">
        <f t="shared" si="4"/>
        <v>3.36</v>
      </c>
      <c r="AJ13" s="22">
        <f t="shared" si="4"/>
        <v>3.74</v>
      </c>
      <c r="AK13" s="22">
        <f t="shared" si="4"/>
        <v>3.06</v>
      </c>
      <c r="AL13" s="8">
        <f>(AF13+AG13+AH13+AK13)/4</f>
        <v>3.4675000000000002</v>
      </c>
      <c r="AM13" s="17">
        <f>VAR(AF13:AK13)</f>
        <v>6.5110000000000043E-2</v>
      </c>
      <c r="AN13" s="18">
        <v>2</v>
      </c>
      <c r="AO13" s="22">
        <f t="shared" si="5"/>
        <v>13.1</v>
      </c>
      <c r="AP13" s="22">
        <f t="shared" si="5"/>
        <v>14.99</v>
      </c>
      <c r="AQ13" s="22">
        <f t="shared" si="5"/>
        <v>14.46</v>
      </c>
      <c r="AR13" s="22">
        <f t="shared" si="5"/>
        <v>14.19</v>
      </c>
      <c r="AS13" s="22">
        <f t="shared" si="5"/>
        <v>14.63</v>
      </c>
      <c r="AT13" s="22">
        <f t="shared" si="5"/>
        <v>13.51</v>
      </c>
      <c r="AU13" s="8">
        <f>(AO13+AP13+AQ13+AT13)/4</f>
        <v>14.014999999999999</v>
      </c>
      <c r="AV13" s="17">
        <f>VAR(AO13:AT13)</f>
        <v>0.5091466666666673</v>
      </c>
      <c r="CC13" s="17"/>
    </row>
    <row r="14" spans="2:81" ht="13.8" thickBot="1" x14ac:dyDescent="0.3">
      <c r="B14" s="11">
        <v>10</v>
      </c>
      <c r="C14" s="11">
        <v>1</v>
      </c>
      <c r="D14" s="12">
        <v>11.08</v>
      </c>
      <c r="E14" s="12">
        <v>4.4000000000000004</v>
      </c>
      <c r="F14" s="12">
        <v>3.78</v>
      </c>
      <c r="G14" s="12">
        <v>2.99</v>
      </c>
      <c r="H14" s="13">
        <v>106.2</v>
      </c>
      <c r="I14" s="28">
        <f t="shared" si="0"/>
        <v>7.7031999999999998</v>
      </c>
      <c r="J14" s="28">
        <f t="shared" si="1"/>
        <v>8.1807984000000005</v>
      </c>
      <c r="K14" s="12">
        <v>12.38</v>
      </c>
      <c r="L14" s="29"/>
      <c r="M14" s="23">
        <v>3</v>
      </c>
      <c r="N14" s="25">
        <f t="shared" si="2"/>
        <v>7.614889999999999</v>
      </c>
      <c r="O14" s="25">
        <f t="shared" si="2"/>
        <v>7.5274900000000002</v>
      </c>
      <c r="P14" s="25">
        <f t="shared" si="2"/>
        <v>7.6606299999999994</v>
      </c>
      <c r="Q14" s="25">
        <f t="shared" si="2"/>
        <v>8.1171000000000006</v>
      </c>
      <c r="R14" s="25">
        <f t="shared" si="2"/>
        <v>8.2203199999999992</v>
      </c>
      <c r="S14" s="25">
        <f t="shared" si="2"/>
        <v>7.9088599999999989</v>
      </c>
      <c r="T14" s="8">
        <f>(N14+O14+P14+S14+Q14+R14)/6</f>
        <v>7.8415483333333329</v>
      </c>
      <c r="U14" s="17">
        <f>VAR(N14:S14)</f>
        <v>8.1333127416666678E-2</v>
      </c>
      <c r="V14" s="23">
        <v>3</v>
      </c>
      <c r="W14" s="25">
        <f t="shared" si="3"/>
        <v>9.7546740899999982</v>
      </c>
      <c r="X14" s="25">
        <f t="shared" si="3"/>
        <v>7.9189194800000005</v>
      </c>
      <c r="Y14" s="25">
        <f t="shared" si="3"/>
        <v>7.6912725200000001</v>
      </c>
      <c r="Z14" s="25">
        <f t="shared" si="3"/>
        <v>9.0424494000000024</v>
      </c>
      <c r="AA14" s="25">
        <f t="shared" si="3"/>
        <v>8.6559969599999995</v>
      </c>
      <c r="AB14" s="25">
        <f t="shared" si="3"/>
        <v>8.2014878199999988</v>
      </c>
      <c r="AC14" s="8">
        <f>(W14+X14+Y14+AB14+Z14+AA14)/6</f>
        <v>8.5441333783333331</v>
      </c>
      <c r="AD14" s="17">
        <f>VAR(W14:AB14)</f>
        <v>0.59238223478944441</v>
      </c>
      <c r="AE14" s="23">
        <v>3</v>
      </c>
      <c r="AF14" s="27">
        <f t="shared" si="4"/>
        <v>4.3</v>
      </c>
      <c r="AG14" s="27">
        <f t="shared" si="4"/>
        <v>3.54</v>
      </c>
      <c r="AH14" s="27">
        <f t="shared" si="4"/>
        <v>3.78</v>
      </c>
      <c r="AI14" s="27">
        <f t="shared" si="4"/>
        <v>4</v>
      </c>
      <c r="AJ14" s="27">
        <f t="shared" si="4"/>
        <v>3.55</v>
      </c>
      <c r="AK14" s="27">
        <f t="shared" si="4"/>
        <v>3.4</v>
      </c>
      <c r="AL14" s="8">
        <f>(AF14+AG14+AH14+AK14)/4</f>
        <v>3.7549999999999999</v>
      </c>
      <c r="AM14" s="17">
        <f>VAR(AF14:AK14)</f>
        <v>0.11433666666666667</v>
      </c>
      <c r="AN14" s="23">
        <v>3</v>
      </c>
      <c r="AO14" s="27">
        <f t="shared" si="5"/>
        <v>12.9</v>
      </c>
      <c r="AP14" s="27">
        <f t="shared" si="5"/>
        <v>13.88</v>
      </c>
      <c r="AQ14" s="27">
        <f t="shared" si="5"/>
        <v>13.16</v>
      </c>
      <c r="AR14" s="27">
        <f t="shared" si="5"/>
        <v>14.47</v>
      </c>
      <c r="AS14" s="27">
        <f t="shared" si="5"/>
        <v>14.39</v>
      </c>
      <c r="AT14" s="27">
        <f t="shared" si="5"/>
        <v>13.01</v>
      </c>
      <c r="AU14" s="8">
        <f>(AO14+AP14+AQ14+AT14)/4</f>
        <v>13.237499999999999</v>
      </c>
      <c r="AV14" s="17">
        <f>VAR(AO14:AT14)</f>
        <v>0.49675000000000036</v>
      </c>
    </row>
    <row r="15" spans="2:81" x14ac:dyDescent="0.25">
      <c r="B15" s="18">
        <v>11</v>
      </c>
      <c r="C15" s="18">
        <v>3</v>
      </c>
      <c r="D15" s="19">
        <v>11.63</v>
      </c>
      <c r="E15" s="19">
        <v>4.46</v>
      </c>
      <c r="F15" s="19">
        <v>3.84</v>
      </c>
      <c r="G15" s="19">
        <v>4</v>
      </c>
      <c r="H15" s="20">
        <v>111.4</v>
      </c>
      <c r="I15" s="21">
        <f t="shared" si="0"/>
        <v>8.1171000000000006</v>
      </c>
      <c r="J15" s="21">
        <f t="shared" si="1"/>
        <v>9.0424494000000024</v>
      </c>
      <c r="K15" s="19">
        <v>14.47</v>
      </c>
      <c r="L15" s="29"/>
      <c r="M15" s="33"/>
      <c r="N15" s="33"/>
      <c r="O15" s="33"/>
      <c r="P15" s="33"/>
      <c r="Q15" s="33"/>
      <c r="R15" s="33"/>
      <c r="S15" s="33"/>
      <c r="T15" s="32">
        <f>AVERAGE(T12:T14)</f>
        <v>7.8173038888888877</v>
      </c>
      <c r="V15" s="33"/>
      <c r="W15" s="33"/>
      <c r="X15" s="33"/>
      <c r="Y15" s="33"/>
      <c r="Z15" s="33"/>
      <c r="AA15" s="33"/>
      <c r="AB15" s="33"/>
      <c r="AC15" s="32">
        <f>AVERAGE(AC12:AC14)</f>
        <v>8.5406509772222226</v>
      </c>
      <c r="AE15" s="33"/>
      <c r="AF15" s="33"/>
      <c r="AG15" s="33"/>
      <c r="AH15" s="33"/>
      <c r="AI15" s="33"/>
      <c r="AJ15" s="33"/>
      <c r="AK15" s="33"/>
      <c r="AL15" s="32">
        <f>AVERAGE(AL12:AL14)</f>
        <v>3.598333333333334</v>
      </c>
      <c r="AN15" s="33"/>
      <c r="AO15" s="33"/>
      <c r="AP15" s="33"/>
      <c r="AQ15" s="33"/>
      <c r="AR15" s="33"/>
      <c r="AS15" s="33"/>
      <c r="AT15" s="33"/>
      <c r="AU15" s="32">
        <f>AVERAGE(AU12:AU14)</f>
        <v>13.531666666666666</v>
      </c>
    </row>
    <row r="16" spans="2:81" ht="13.8" thickBot="1" x14ac:dyDescent="0.3">
      <c r="B16" s="23">
        <v>12</v>
      </c>
      <c r="C16" s="23">
        <v>2</v>
      </c>
      <c r="D16" s="24">
        <v>10.97</v>
      </c>
      <c r="E16" s="24">
        <v>4.04</v>
      </c>
      <c r="F16" s="24">
        <v>3.57</v>
      </c>
      <c r="G16" s="24">
        <v>3.36</v>
      </c>
      <c r="H16" s="25">
        <v>124.7</v>
      </c>
      <c r="I16" s="26">
        <f t="shared" si="0"/>
        <v>7.7539300000000004</v>
      </c>
      <c r="J16" s="26">
        <f t="shared" si="1"/>
        <v>9.669150710000002</v>
      </c>
      <c r="K16" s="24">
        <v>14.19</v>
      </c>
      <c r="L16" s="29"/>
    </row>
    <row r="17" spans="2:32" x14ac:dyDescent="0.25">
      <c r="B17" s="11">
        <v>13</v>
      </c>
      <c r="C17" s="11">
        <v>3</v>
      </c>
      <c r="D17" s="12">
        <v>11.54</v>
      </c>
      <c r="E17" s="12">
        <v>4.24</v>
      </c>
      <c r="F17" s="12">
        <v>3.62</v>
      </c>
      <c r="G17" s="12">
        <v>3.55</v>
      </c>
      <c r="H17" s="13">
        <v>105.3</v>
      </c>
      <c r="I17" s="28">
        <f t="shared" si="0"/>
        <v>8.2203199999999992</v>
      </c>
      <c r="J17" s="28">
        <f t="shared" si="1"/>
        <v>8.6559969599999995</v>
      </c>
      <c r="K17" s="12">
        <v>14.39</v>
      </c>
      <c r="L17" s="29"/>
    </row>
    <row r="18" spans="2:32" ht="13.5" customHeight="1" thickBot="1" x14ac:dyDescent="0.3">
      <c r="B18" s="18">
        <v>14</v>
      </c>
      <c r="C18" s="18">
        <v>2</v>
      </c>
      <c r="D18" s="19">
        <v>11.95</v>
      </c>
      <c r="E18" s="19">
        <v>3.85</v>
      </c>
      <c r="F18" s="19">
        <v>3.71</v>
      </c>
      <c r="G18" s="19">
        <v>3.74</v>
      </c>
      <c r="H18" s="20">
        <v>106.1</v>
      </c>
      <c r="I18" s="21">
        <f t="shared" si="0"/>
        <v>8.7153599999999987</v>
      </c>
      <c r="J18" s="21">
        <f t="shared" si="1"/>
        <v>9.246996959999997</v>
      </c>
      <c r="K18" s="19">
        <v>14.63</v>
      </c>
      <c r="L18" s="29"/>
      <c r="M18" s="101" t="s">
        <v>6</v>
      </c>
      <c r="N18" s="101"/>
      <c r="O18" s="101"/>
      <c r="P18" s="101"/>
      <c r="Q18" s="101"/>
      <c r="R18" s="101"/>
      <c r="S18" s="101"/>
      <c r="T18" s="8" t="s">
        <v>68</v>
      </c>
      <c r="U18" s="8"/>
      <c r="V18" s="100" t="s">
        <v>7</v>
      </c>
      <c r="W18" s="100"/>
      <c r="X18" s="100"/>
      <c r="Y18" s="100"/>
      <c r="Z18" s="100"/>
      <c r="AA18" s="100"/>
      <c r="AB18" s="100"/>
      <c r="AC18" s="8" t="s">
        <v>68</v>
      </c>
      <c r="AD18" s="8"/>
      <c r="AF18" s="99" t="s">
        <v>67</v>
      </c>
    </row>
    <row r="19" spans="2:32" ht="13.8" thickBot="1" x14ac:dyDescent="0.3">
      <c r="B19" s="23">
        <v>15</v>
      </c>
      <c r="C19" s="23">
        <v>1</v>
      </c>
      <c r="D19" s="24">
        <v>11.09</v>
      </c>
      <c r="E19" s="24">
        <v>4.67</v>
      </c>
      <c r="F19" s="24">
        <v>3.84</v>
      </c>
      <c r="G19" s="24">
        <v>3.61</v>
      </c>
      <c r="H19" s="25">
        <v>103.8</v>
      </c>
      <c r="I19" s="26">
        <f t="shared" si="0"/>
        <v>7.5417299999999994</v>
      </c>
      <c r="J19" s="26">
        <f t="shared" si="1"/>
        <v>7.828315739999999</v>
      </c>
      <c r="K19" s="24">
        <v>13.7</v>
      </c>
      <c r="L19" s="29"/>
      <c r="M19" s="11">
        <v>1</v>
      </c>
      <c r="N19" s="16">
        <v>4.55</v>
      </c>
      <c r="O19" s="16">
        <v>4.68</v>
      </c>
      <c r="P19" s="16">
        <v>3.48</v>
      </c>
      <c r="Q19" s="16">
        <v>4.4000000000000004</v>
      </c>
      <c r="R19" s="16">
        <v>4.67</v>
      </c>
      <c r="S19" s="16">
        <v>4.63</v>
      </c>
      <c r="T19" s="8">
        <f>(N19+O19+P19+S19+Q19+R19)/6</f>
        <v>4.4016666666666673</v>
      </c>
      <c r="U19" s="17">
        <f>VAR(N19:S19)</f>
        <v>0.21461666666666659</v>
      </c>
      <c r="V19" s="11">
        <v>1</v>
      </c>
      <c r="W19" s="16">
        <v>3.89</v>
      </c>
      <c r="X19" s="16">
        <v>4.3</v>
      </c>
      <c r="Y19" s="16">
        <v>3.55</v>
      </c>
      <c r="Z19" s="16">
        <v>3.78</v>
      </c>
      <c r="AA19" s="16">
        <v>3.84</v>
      </c>
      <c r="AB19" s="16">
        <v>3.97</v>
      </c>
      <c r="AC19" s="8">
        <f>(W19+X19+Y19+AB19+Z19+AA19)/6</f>
        <v>3.8883333333333332</v>
      </c>
      <c r="AD19" s="17">
        <f>VAR(W19:AB19)</f>
        <v>6.0936666666666674E-2</v>
      </c>
      <c r="AF19" s="99"/>
    </row>
    <row r="20" spans="2:32" x14ac:dyDescent="0.25">
      <c r="B20" s="11">
        <v>16</v>
      </c>
      <c r="C20" s="11">
        <v>3</v>
      </c>
      <c r="D20" s="12">
        <v>11.53</v>
      </c>
      <c r="E20" s="12">
        <v>4.9400000000000004</v>
      </c>
      <c r="F20" s="12">
        <v>3.84</v>
      </c>
      <c r="G20" s="12">
        <v>3.4</v>
      </c>
      <c r="H20" s="13">
        <v>103.7</v>
      </c>
      <c r="I20" s="28">
        <f t="shared" si="0"/>
        <v>7.9088599999999989</v>
      </c>
      <c r="J20" s="28">
        <f t="shared" si="1"/>
        <v>8.2014878199999988</v>
      </c>
      <c r="K20" s="12">
        <v>13.01</v>
      </c>
      <c r="L20" s="29"/>
      <c r="M20" s="18">
        <v>2</v>
      </c>
      <c r="N20" s="22">
        <v>4.51</v>
      </c>
      <c r="O20" s="22">
        <v>3.59</v>
      </c>
      <c r="P20" s="22">
        <v>4.12</v>
      </c>
      <c r="Q20" s="22">
        <v>4.04</v>
      </c>
      <c r="R20" s="22">
        <v>3.85</v>
      </c>
      <c r="S20" s="22">
        <v>4.76</v>
      </c>
      <c r="T20" s="8">
        <f>(N20+O20+P20+S20+Q20+R20)/6</f>
        <v>4.1449999999999996</v>
      </c>
      <c r="U20" s="17">
        <f>VAR(N20:S20)</f>
        <v>0.18362999999999993</v>
      </c>
      <c r="V20" s="18">
        <v>2</v>
      </c>
      <c r="W20" s="35">
        <v>3.38</v>
      </c>
      <c r="X20" s="35">
        <v>3.91</v>
      </c>
      <c r="Y20" s="35">
        <v>3.73</v>
      </c>
      <c r="Z20" s="35">
        <v>3.57</v>
      </c>
      <c r="AA20" s="35">
        <v>3.71</v>
      </c>
      <c r="AB20" s="35">
        <v>3.95</v>
      </c>
      <c r="AC20" s="8">
        <f>(W20+X20+Y20+AB20+Z20+AA20)/6</f>
        <v>3.7083333333333335</v>
      </c>
      <c r="AD20" s="17">
        <f>VAR(W20:AB20)</f>
        <v>4.5296666666666721E-2</v>
      </c>
      <c r="AF20" s="99"/>
    </row>
    <row r="21" spans="2:32" ht="13.8" thickBot="1" x14ac:dyDescent="0.3">
      <c r="B21" s="18">
        <v>17</v>
      </c>
      <c r="C21" s="18">
        <v>1</v>
      </c>
      <c r="D21" s="19">
        <v>11.14</v>
      </c>
      <c r="E21" s="19">
        <v>4.63</v>
      </c>
      <c r="F21" s="19">
        <v>3.97</v>
      </c>
      <c r="G21" s="19">
        <v>4.03</v>
      </c>
      <c r="H21" s="20">
        <v>100.9</v>
      </c>
      <c r="I21" s="21">
        <f t="shared" si="0"/>
        <v>7.5213800000000006</v>
      </c>
      <c r="J21" s="21">
        <f t="shared" si="1"/>
        <v>7.5890724200000008</v>
      </c>
      <c r="K21" s="19">
        <v>13.65</v>
      </c>
      <c r="L21" s="15"/>
      <c r="M21" s="36">
        <v>3</v>
      </c>
      <c r="N21" s="37">
        <v>4.2300000000000004</v>
      </c>
      <c r="O21" s="37">
        <v>4.38</v>
      </c>
      <c r="P21" s="37">
        <v>4.12</v>
      </c>
      <c r="Q21" s="37">
        <v>4.46</v>
      </c>
      <c r="R21" s="37">
        <v>4.24</v>
      </c>
      <c r="S21" s="37">
        <v>4.9400000000000004</v>
      </c>
      <c r="T21" s="8">
        <f>(N21+O21+P21+S21+Q21+R21)/6</f>
        <v>4.3950000000000005</v>
      </c>
      <c r="U21" s="17">
        <f>VAR(N21:S21)</f>
        <v>8.5670000000000038E-2</v>
      </c>
      <c r="V21" s="36">
        <v>3</v>
      </c>
      <c r="W21" s="37">
        <v>4.1399999999999997</v>
      </c>
      <c r="X21" s="37">
        <v>3.87</v>
      </c>
      <c r="Y21" s="37">
        <v>4.2300000000000004</v>
      </c>
      <c r="Z21" s="37">
        <v>3.84</v>
      </c>
      <c r="AA21" s="37">
        <v>3.62</v>
      </c>
      <c r="AB21" s="37">
        <v>3.84</v>
      </c>
      <c r="AC21" s="8">
        <f>(W21+X21+Y21+AB21+Z21+AA21)/6</f>
        <v>3.9233333333333333</v>
      </c>
      <c r="AD21" s="17">
        <f>VAR(W21:AB21)</f>
        <v>4.9946666666666688E-2</v>
      </c>
      <c r="AF21" s="99"/>
    </row>
    <row r="22" spans="2:32" ht="13.8" thickBot="1" x14ac:dyDescent="0.3">
      <c r="B22" s="23">
        <v>18</v>
      </c>
      <c r="C22" s="23">
        <v>2</v>
      </c>
      <c r="D22" s="24">
        <v>11.39</v>
      </c>
      <c r="E22" s="24">
        <v>4.76</v>
      </c>
      <c r="F22" s="24">
        <v>3.95</v>
      </c>
      <c r="G22" s="24">
        <v>3.06</v>
      </c>
      <c r="H22" s="25">
        <v>121.4</v>
      </c>
      <c r="I22" s="26">
        <f t="shared" si="0"/>
        <v>7.8248300000000004</v>
      </c>
      <c r="J22" s="26">
        <f t="shared" si="1"/>
        <v>9.4993436200000012</v>
      </c>
      <c r="K22" s="24">
        <v>13.51</v>
      </c>
      <c r="L22" s="29"/>
      <c r="M22" s="9"/>
      <c r="N22" s="8"/>
      <c r="O22" s="8"/>
      <c r="P22" s="8"/>
      <c r="Q22" s="8"/>
      <c r="R22" s="8"/>
      <c r="S22" s="8"/>
      <c r="T22" s="32">
        <f>AVERAGE(T19:T21)</f>
        <v>4.3138888888888891</v>
      </c>
      <c r="U22" s="17"/>
      <c r="V22" s="9"/>
      <c r="W22" s="8"/>
      <c r="X22" s="8"/>
      <c r="Y22" s="8"/>
      <c r="Z22" s="8"/>
      <c r="AA22" s="8"/>
      <c r="AB22" s="8"/>
      <c r="AC22" s="32">
        <f>AVERAGE(AC19:AC21)</f>
        <v>3.84</v>
      </c>
      <c r="AD22" s="17"/>
      <c r="AF22" s="99"/>
    </row>
    <row r="23" spans="2:32" x14ac:dyDescent="0.2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8"/>
      <c r="M23" s="9"/>
      <c r="N23" s="8"/>
      <c r="O23" s="8"/>
      <c r="P23" s="8"/>
      <c r="Q23" s="8"/>
      <c r="R23" s="8"/>
      <c r="S23" s="8"/>
      <c r="T23" s="8"/>
      <c r="U23" s="17"/>
      <c r="V23" s="9"/>
      <c r="W23" s="8"/>
      <c r="X23" s="8"/>
      <c r="Y23" s="8"/>
      <c r="Z23" s="8"/>
      <c r="AA23" s="8"/>
      <c r="AB23" s="8"/>
      <c r="AC23" s="8"/>
      <c r="AD23" s="17"/>
      <c r="AF23" s="99"/>
    </row>
    <row r="24" spans="2:32" x14ac:dyDescent="0.25">
      <c r="D24" s="10">
        <f>AVERAGE(D5:D22)</f>
        <v>11.240555555555554</v>
      </c>
      <c r="E24" s="10">
        <f t="shared" ref="E24:K24" si="6">AVERAGE(E5:E22)</f>
        <v>4.3138888888888891</v>
      </c>
      <c r="F24" s="10">
        <f t="shared" si="6"/>
        <v>3.8400000000000003</v>
      </c>
      <c r="G24" s="10">
        <f t="shared" si="6"/>
        <v>3.5794444444444449</v>
      </c>
      <c r="H24" s="10">
        <f t="shared" si="6"/>
        <v>109.26111111111112</v>
      </c>
      <c r="I24" s="10">
        <f t="shared" si="6"/>
        <v>7.8173038888888886</v>
      </c>
      <c r="J24" s="10">
        <f t="shared" si="6"/>
        <v>8.5406509772222208</v>
      </c>
      <c r="K24" s="10">
        <f t="shared" si="6"/>
        <v>13.674444444444442</v>
      </c>
      <c r="L24" s="8"/>
      <c r="M24" s="9"/>
      <c r="N24" s="8"/>
      <c r="O24" s="8"/>
      <c r="P24" s="8"/>
      <c r="Q24" s="8"/>
      <c r="R24" s="8"/>
      <c r="S24" s="8"/>
      <c r="T24" s="8"/>
      <c r="U24" s="17"/>
      <c r="V24" s="9"/>
      <c r="W24" s="8"/>
      <c r="X24" s="8"/>
      <c r="Y24" s="8"/>
      <c r="Z24" s="8"/>
      <c r="AA24" s="8"/>
      <c r="AB24" s="8"/>
      <c r="AC24" s="8"/>
      <c r="AD24" s="17"/>
      <c r="AF24" s="99"/>
    </row>
    <row r="25" spans="2:32" ht="13.8" thickBot="1" x14ac:dyDescent="0.3">
      <c r="L25" s="8"/>
      <c r="M25" s="100" t="s">
        <v>61</v>
      </c>
      <c r="N25" s="100"/>
      <c r="O25" s="100"/>
      <c r="P25" s="100"/>
      <c r="Q25" s="100"/>
      <c r="R25" s="100"/>
      <c r="S25" s="100"/>
      <c r="T25" s="8" t="s">
        <v>68</v>
      </c>
      <c r="U25" s="17"/>
      <c r="V25" s="100" t="s">
        <v>65</v>
      </c>
      <c r="W25" s="100"/>
      <c r="X25" s="100"/>
      <c r="Y25" s="100"/>
      <c r="Z25" s="100"/>
      <c r="AA25" s="100"/>
      <c r="AB25" s="100"/>
      <c r="AC25" s="8" t="s">
        <v>68</v>
      </c>
      <c r="AD25" s="17"/>
      <c r="AF25" s="99"/>
    </row>
    <row r="26" spans="2:32" x14ac:dyDescent="0.25">
      <c r="L26" s="8"/>
      <c r="M26" s="11">
        <v>1</v>
      </c>
      <c r="N26" s="16">
        <v>2.99</v>
      </c>
      <c r="O26" s="16">
        <v>3.98</v>
      </c>
      <c r="P26" s="16">
        <v>3.29</v>
      </c>
      <c r="Q26" s="16">
        <v>2.99</v>
      </c>
      <c r="R26" s="16">
        <v>3.61</v>
      </c>
      <c r="S26" s="16">
        <v>4.03</v>
      </c>
      <c r="T26" s="8">
        <f>(N26+O26+P26+S26+Q26+R26)/6</f>
        <v>3.4816666666666669</v>
      </c>
      <c r="U26" s="17">
        <f>VAR(N26:S26)</f>
        <v>0.21713666666666143</v>
      </c>
      <c r="V26" s="11">
        <v>1</v>
      </c>
      <c r="W26" s="16">
        <v>12.95</v>
      </c>
      <c r="X26" s="16">
        <v>13.98</v>
      </c>
      <c r="Y26" s="16">
        <v>12.79</v>
      </c>
      <c r="Z26" s="16">
        <v>12.38</v>
      </c>
      <c r="AA26" s="16">
        <v>13.7</v>
      </c>
      <c r="AB26" s="16">
        <v>13.65</v>
      </c>
      <c r="AC26" s="8">
        <f>(W26+X26+Y26+AB26+Z26+AA26)/6</f>
        <v>13.241666666666667</v>
      </c>
      <c r="AD26" s="17">
        <f>VAR(W26:AB26)</f>
        <v>0.39069666666666669</v>
      </c>
      <c r="AF26" s="99"/>
    </row>
    <row r="27" spans="2:32" x14ac:dyDescent="0.25">
      <c r="H27" s="10">
        <f>SUM(H5:H22)</f>
        <v>1966.7</v>
      </c>
      <c r="L27" s="8"/>
      <c r="M27" s="18">
        <v>2</v>
      </c>
      <c r="N27" s="22">
        <v>3.72</v>
      </c>
      <c r="O27" s="22">
        <v>3.51</v>
      </c>
      <c r="P27" s="22">
        <v>3.58</v>
      </c>
      <c r="Q27" s="22">
        <v>3.36</v>
      </c>
      <c r="R27" s="22">
        <v>3.74</v>
      </c>
      <c r="S27" s="22">
        <v>3.06</v>
      </c>
      <c r="T27" s="8">
        <f>(N27+O27+P27+S27+Q27+R27)/6</f>
        <v>3.4949999999999997</v>
      </c>
      <c r="U27" s="17">
        <f>VAR(N27:S27)</f>
        <v>6.5110000000000043E-2</v>
      </c>
      <c r="V27" s="18">
        <v>2</v>
      </c>
      <c r="W27" s="22">
        <v>13.1</v>
      </c>
      <c r="X27" s="22">
        <v>14.99</v>
      </c>
      <c r="Y27" s="22">
        <v>14.46</v>
      </c>
      <c r="Z27" s="22">
        <v>14.19</v>
      </c>
      <c r="AA27" s="22">
        <v>14.63</v>
      </c>
      <c r="AB27" s="22">
        <v>13.51</v>
      </c>
      <c r="AC27" s="8">
        <f>(W27+X27+Y27+AB27+Z27+AA27)/6</f>
        <v>14.146666666666667</v>
      </c>
      <c r="AD27" s="17">
        <f>VAR(W27:AB27)</f>
        <v>0.5091466666666673</v>
      </c>
      <c r="AF27" s="99"/>
    </row>
    <row r="28" spans="2:32" ht="13.8" thickBot="1" x14ac:dyDescent="0.3">
      <c r="L28" s="8"/>
      <c r="M28" s="23">
        <v>3</v>
      </c>
      <c r="N28" s="27">
        <v>4.3</v>
      </c>
      <c r="O28" s="27">
        <v>3.54</v>
      </c>
      <c r="P28" s="27">
        <v>3.78</v>
      </c>
      <c r="Q28" s="27">
        <v>4</v>
      </c>
      <c r="R28" s="27">
        <v>3.55</v>
      </c>
      <c r="S28" s="27">
        <v>3.4</v>
      </c>
      <c r="T28" s="8">
        <f>(N28+O28+P28+S28+Q28+R28)/6</f>
        <v>3.7616666666666667</v>
      </c>
      <c r="U28" s="17">
        <f>VAR(N28:S28)</f>
        <v>0.11433666666666667</v>
      </c>
      <c r="V28" s="23">
        <v>3</v>
      </c>
      <c r="W28" s="27">
        <v>12.9</v>
      </c>
      <c r="X28" s="27">
        <v>13.88</v>
      </c>
      <c r="Y28" s="27">
        <v>13.16</v>
      </c>
      <c r="Z28" s="27">
        <v>14.47</v>
      </c>
      <c r="AA28" s="27">
        <v>14.39</v>
      </c>
      <c r="AB28" s="27">
        <v>13.01</v>
      </c>
      <c r="AC28" s="8">
        <f>(W28+X28+Y28+AB28+Z28+AA28)/6</f>
        <v>13.635</v>
      </c>
      <c r="AD28" s="17">
        <f>VAR(W28:AB28)</f>
        <v>0.49675000000000036</v>
      </c>
      <c r="AF28" s="99"/>
    </row>
    <row r="29" spans="2:32" x14ac:dyDescent="0.25">
      <c r="L29" s="8"/>
      <c r="M29" s="33"/>
      <c r="N29" s="33"/>
      <c r="O29" s="33"/>
      <c r="P29" s="33"/>
      <c r="Q29" s="33"/>
      <c r="R29" s="33"/>
      <c r="S29" s="33"/>
      <c r="T29" s="32">
        <f>AVERAGE(T26:T28)</f>
        <v>3.5794444444444444</v>
      </c>
      <c r="V29" s="33"/>
      <c r="W29" s="33"/>
      <c r="X29" s="33"/>
      <c r="Y29" s="33"/>
      <c r="Z29" s="33"/>
      <c r="AA29" s="33"/>
      <c r="AB29" s="33"/>
      <c r="AC29" s="32">
        <f>AVERAGE(AC26:AC28)</f>
        <v>13.674444444444445</v>
      </c>
      <c r="AF29" s="99"/>
    </row>
    <row r="30" spans="2:32" x14ac:dyDescent="0.25">
      <c r="L30" s="8"/>
      <c r="AF30" s="99"/>
    </row>
    <row r="31" spans="2:32" ht="13.5" customHeight="1" x14ac:dyDescent="0.25">
      <c r="L31" s="8"/>
      <c r="AF31" s="99"/>
    </row>
    <row r="32" spans="2:32" x14ac:dyDescent="0.25">
      <c r="L32" s="8"/>
      <c r="AF32" s="99"/>
    </row>
    <row r="33" spans="12:12" x14ac:dyDescent="0.25">
      <c r="L33" s="8"/>
    </row>
    <row r="34" spans="12:12" x14ac:dyDescent="0.25">
      <c r="L34" s="8"/>
    </row>
    <row r="35" spans="12:12" x14ac:dyDescent="0.25">
      <c r="L35" s="8"/>
    </row>
    <row r="36" spans="12:12" ht="13.5" customHeight="1" x14ac:dyDescent="0.25">
      <c r="L36" s="8"/>
    </row>
    <row r="37" spans="12:12" x14ac:dyDescent="0.25">
      <c r="L37" s="8"/>
    </row>
    <row r="38" spans="12:12" x14ac:dyDescent="0.25">
      <c r="L38" s="8"/>
    </row>
    <row r="39" spans="12:12" x14ac:dyDescent="0.25">
      <c r="L39" s="8"/>
    </row>
    <row r="40" spans="12:12" x14ac:dyDescent="0.25">
      <c r="L40" s="8"/>
    </row>
    <row r="41" spans="12:12" x14ac:dyDescent="0.25">
      <c r="L41" s="8"/>
    </row>
    <row r="42" spans="12:12" x14ac:dyDescent="0.25">
      <c r="L42" s="8"/>
    </row>
    <row r="43" spans="12:12" x14ac:dyDescent="0.25">
      <c r="L43" s="8"/>
    </row>
    <row r="44" spans="12:12" x14ac:dyDescent="0.25">
      <c r="L44" s="8"/>
    </row>
    <row r="45" spans="12:12" x14ac:dyDescent="0.25">
      <c r="L45" s="8"/>
    </row>
    <row r="46" spans="12:12" x14ac:dyDescent="0.25">
      <c r="L46" s="8"/>
    </row>
    <row r="47" spans="12:12" x14ac:dyDescent="0.25">
      <c r="L47" s="8"/>
    </row>
    <row r="48" spans="12:12" x14ac:dyDescent="0.25">
      <c r="L48" s="8"/>
    </row>
    <row r="49" spans="12:12" x14ac:dyDescent="0.25">
      <c r="L49" s="8"/>
    </row>
    <row r="50" spans="12:12" x14ac:dyDescent="0.25">
      <c r="L50" s="8"/>
    </row>
    <row r="51" spans="12:12" x14ac:dyDescent="0.25">
      <c r="L51" s="8"/>
    </row>
    <row r="52" spans="12:12" x14ac:dyDescent="0.25">
      <c r="L52" s="8"/>
    </row>
    <row r="53" spans="12:12" x14ac:dyDescent="0.25">
      <c r="L53" s="8"/>
    </row>
    <row r="54" spans="12:12" x14ac:dyDescent="0.25">
      <c r="L54" s="8"/>
    </row>
    <row r="55" spans="12:12" x14ac:dyDescent="0.25">
      <c r="L55" s="8"/>
    </row>
    <row r="56" spans="12:12" x14ac:dyDescent="0.25">
      <c r="L56" s="8"/>
    </row>
    <row r="57" spans="12:12" x14ac:dyDescent="0.25">
      <c r="L57" s="8"/>
    </row>
    <row r="58" spans="12:12" x14ac:dyDescent="0.25">
      <c r="L58" s="8"/>
    </row>
    <row r="59" spans="12:12" x14ac:dyDescent="0.25">
      <c r="L59" s="8"/>
    </row>
    <row r="60" spans="12:12" x14ac:dyDescent="0.25">
      <c r="L60" s="8"/>
    </row>
    <row r="61" spans="12:12" x14ac:dyDescent="0.25">
      <c r="L61" s="8"/>
    </row>
    <row r="62" spans="12:12" x14ac:dyDescent="0.25">
      <c r="L62" s="8"/>
    </row>
    <row r="63" spans="12:12" x14ac:dyDescent="0.25">
      <c r="L63" s="8"/>
    </row>
    <row r="64" spans="12:12" x14ac:dyDescent="0.25">
      <c r="L64" s="10"/>
    </row>
    <row r="65" spans="12:12" x14ac:dyDescent="0.25">
      <c r="L65" s="10"/>
    </row>
    <row r="66" spans="12:12" x14ac:dyDescent="0.25">
      <c r="L66" s="10"/>
    </row>
  </sheetData>
  <mergeCells count="20">
    <mergeCell ref="B2:K2"/>
    <mergeCell ref="M3:AD3"/>
    <mergeCell ref="AE3:AV3"/>
    <mergeCell ref="M4:S4"/>
    <mergeCell ref="V4:AB4"/>
    <mergeCell ref="AE4:AK4"/>
    <mergeCell ref="AN4:AT4"/>
    <mergeCell ref="AW4:BC4"/>
    <mergeCell ref="BE4:BK4"/>
    <mergeCell ref="BM4:BS4"/>
    <mergeCell ref="BU4:CA4"/>
    <mergeCell ref="M11:S11"/>
    <mergeCell ref="V11:AB11"/>
    <mergeCell ref="AE11:AK11"/>
    <mergeCell ref="AN11:AT11"/>
    <mergeCell ref="M18:S18"/>
    <mergeCell ref="V18:AB18"/>
    <mergeCell ref="AF18:AF32"/>
    <mergeCell ref="M25:S25"/>
    <mergeCell ref="V25:AB25"/>
  </mergeCells>
  <pageMargins left="0.7" right="0.7" top="0.75" bottom="0.75" header="0.3" footer="0.3"/>
  <pageSetup paperSize="0" orientation="portrait" horizontalDpi="0" verticalDpi="0" copie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C66"/>
  <sheetViews>
    <sheetView workbookViewId="0"/>
  </sheetViews>
  <sheetFormatPr defaultRowHeight="13.2" x14ac:dyDescent="0.25"/>
  <cols>
    <col min="1" max="1" width="7.88671875" style="1" customWidth="1"/>
    <col min="2" max="2" width="5.5546875" style="1" customWidth="1"/>
    <col min="3" max="3" width="6.109375" style="1" customWidth="1"/>
    <col min="4" max="4" width="11.109375" style="1" bestFit="1" customWidth="1"/>
    <col min="5" max="5" width="10" style="1" customWidth="1"/>
    <col min="6" max="6" width="11.109375" style="1" customWidth="1"/>
    <col min="7" max="7" width="9.109375" style="1"/>
    <col min="8" max="8" width="10" style="1" customWidth="1"/>
    <col min="9" max="9" width="11.109375" style="1" bestFit="1" customWidth="1"/>
    <col min="10" max="11" width="9.109375" style="1"/>
    <col min="12" max="12" width="7.33203125" style="1" customWidth="1"/>
    <col min="13" max="13" width="3" style="1" bestFit="1" customWidth="1"/>
    <col min="14" max="19" width="8.6640625" style="1" customWidth="1"/>
    <col min="20" max="20" width="9" style="1" bestFit="1" customWidth="1"/>
    <col min="21" max="21" width="5.5546875" style="1" customWidth="1"/>
    <col min="22" max="22" width="3" style="1" bestFit="1" customWidth="1"/>
    <col min="23" max="28" width="8.6640625" style="1" customWidth="1"/>
    <col min="29" max="29" width="6.5546875" style="1" bestFit="1" customWidth="1"/>
    <col min="30" max="30" width="6.33203125" style="1" customWidth="1"/>
    <col min="31" max="31" width="3" style="1" bestFit="1" customWidth="1"/>
    <col min="32" max="37" width="8.6640625" style="1" customWidth="1"/>
    <col min="38" max="39" width="5.5546875" style="1" bestFit="1" customWidth="1"/>
    <col min="40" max="40" width="3" style="1" bestFit="1" customWidth="1"/>
    <col min="41" max="46" width="8.6640625" style="1" customWidth="1"/>
    <col min="47" max="48" width="5.5546875" style="1" bestFit="1" customWidth="1"/>
    <col min="49" max="49" width="3" style="1" bestFit="1" customWidth="1"/>
    <col min="50" max="52" width="5.5546875" style="1" bestFit="1" customWidth="1"/>
    <col min="53" max="54" width="5.5546875" style="1" customWidth="1"/>
    <col min="55" max="55" width="5.5546875" style="1" bestFit="1" customWidth="1"/>
    <col min="56" max="56" width="2.44140625" style="1" customWidth="1"/>
    <col min="57" max="57" width="3" style="1" bestFit="1" customWidth="1"/>
    <col min="58" max="58" width="5.5546875" style="1" bestFit="1" customWidth="1"/>
    <col min="59" max="59" width="5.6640625" style="1" customWidth="1"/>
    <col min="60" max="60" width="5.5546875" style="1" bestFit="1" customWidth="1"/>
    <col min="61" max="62" width="5.5546875" style="1" customWidth="1"/>
    <col min="63" max="63" width="5.5546875" style="1" bestFit="1" customWidth="1"/>
    <col min="64" max="64" width="2.44140625" style="1" customWidth="1"/>
    <col min="65" max="65" width="3" style="1" bestFit="1" customWidth="1"/>
    <col min="66" max="67" width="4.5546875" style="1" bestFit="1" customWidth="1"/>
    <col min="68" max="69" width="4.5546875" style="1" customWidth="1"/>
    <col min="70" max="71" width="4.5546875" style="1" bestFit="1" customWidth="1"/>
    <col min="72" max="72" width="2" style="1" customWidth="1"/>
    <col min="73" max="73" width="3" style="1" bestFit="1" customWidth="1"/>
    <col min="74" max="76" width="5.5546875" style="1" bestFit="1" customWidth="1"/>
    <col min="77" max="78" width="5.5546875" style="1" customWidth="1"/>
    <col min="79" max="79" width="5.5546875" style="1" bestFit="1" customWidth="1"/>
    <col min="80" max="80" width="2.33203125" style="1" customWidth="1"/>
    <col min="81" max="256" width="9.109375" style="1"/>
    <col min="257" max="257" width="7.88671875" style="1" customWidth="1"/>
    <col min="258" max="258" width="5.5546875" style="1" customWidth="1"/>
    <col min="259" max="259" width="6.109375" style="1" customWidth="1"/>
    <col min="260" max="260" width="11.109375" style="1" bestFit="1" customWidth="1"/>
    <col min="261" max="261" width="10" style="1" customWidth="1"/>
    <col min="262" max="262" width="11.109375" style="1" customWidth="1"/>
    <col min="263" max="263" width="9.109375" style="1"/>
    <col min="264" max="264" width="10" style="1" customWidth="1"/>
    <col min="265" max="265" width="11.109375" style="1" bestFit="1" customWidth="1"/>
    <col min="266" max="267" width="9.109375" style="1"/>
    <col min="268" max="268" width="7.33203125" style="1" customWidth="1"/>
    <col min="269" max="269" width="3" style="1" bestFit="1" customWidth="1"/>
    <col min="270" max="275" width="8.6640625" style="1" customWidth="1"/>
    <col min="276" max="276" width="9" style="1" bestFit="1" customWidth="1"/>
    <col min="277" max="277" width="5.5546875" style="1" customWidth="1"/>
    <col min="278" max="278" width="3" style="1" bestFit="1" customWidth="1"/>
    <col min="279" max="284" width="8.6640625" style="1" customWidth="1"/>
    <col min="285" max="285" width="6.5546875" style="1" bestFit="1" customWidth="1"/>
    <col min="286" max="286" width="6.33203125" style="1" customWidth="1"/>
    <col min="287" max="287" width="3" style="1" bestFit="1" customWidth="1"/>
    <col min="288" max="293" width="8.6640625" style="1" customWidth="1"/>
    <col min="294" max="295" width="5.5546875" style="1" bestFit="1" customWidth="1"/>
    <col min="296" max="296" width="3" style="1" bestFit="1" customWidth="1"/>
    <col min="297" max="302" width="8.6640625" style="1" customWidth="1"/>
    <col min="303" max="304" width="5.5546875" style="1" bestFit="1" customWidth="1"/>
    <col min="305" max="305" width="3" style="1" bestFit="1" customWidth="1"/>
    <col min="306" max="308" width="5.5546875" style="1" bestFit="1" customWidth="1"/>
    <col min="309" max="310" width="5.5546875" style="1" customWidth="1"/>
    <col min="311" max="311" width="5.5546875" style="1" bestFit="1" customWidth="1"/>
    <col min="312" max="312" width="2.44140625" style="1" customWidth="1"/>
    <col min="313" max="313" width="3" style="1" bestFit="1" customWidth="1"/>
    <col min="314" max="314" width="5.5546875" style="1" bestFit="1" customWidth="1"/>
    <col min="315" max="315" width="5.6640625" style="1" customWidth="1"/>
    <col min="316" max="316" width="5.5546875" style="1" bestFit="1" customWidth="1"/>
    <col min="317" max="318" width="5.5546875" style="1" customWidth="1"/>
    <col min="319" max="319" width="5.5546875" style="1" bestFit="1" customWidth="1"/>
    <col min="320" max="320" width="2.44140625" style="1" customWidth="1"/>
    <col min="321" max="321" width="3" style="1" bestFit="1" customWidth="1"/>
    <col min="322" max="323" width="4.5546875" style="1" bestFit="1" customWidth="1"/>
    <col min="324" max="325" width="4.5546875" style="1" customWidth="1"/>
    <col min="326" max="327" width="4.5546875" style="1" bestFit="1" customWidth="1"/>
    <col min="328" max="328" width="2" style="1" customWidth="1"/>
    <col min="329" max="329" width="3" style="1" bestFit="1" customWidth="1"/>
    <col min="330" max="332" width="5.5546875" style="1" bestFit="1" customWidth="1"/>
    <col min="333" max="334" width="5.5546875" style="1" customWidth="1"/>
    <col min="335" max="335" width="5.5546875" style="1" bestFit="1" customWidth="1"/>
    <col min="336" max="336" width="2.33203125" style="1" customWidth="1"/>
    <col min="337" max="512" width="9.109375" style="1"/>
    <col min="513" max="513" width="7.88671875" style="1" customWidth="1"/>
    <col min="514" max="514" width="5.5546875" style="1" customWidth="1"/>
    <col min="515" max="515" width="6.109375" style="1" customWidth="1"/>
    <col min="516" max="516" width="11.109375" style="1" bestFit="1" customWidth="1"/>
    <col min="517" max="517" width="10" style="1" customWidth="1"/>
    <col min="518" max="518" width="11.109375" style="1" customWidth="1"/>
    <col min="519" max="519" width="9.109375" style="1"/>
    <col min="520" max="520" width="10" style="1" customWidth="1"/>
    <col min="521" max="521" width="11.109375" style="1" bestFit="1" customWidth="1"/>
    <col min="522" max="523" width="9.109375" style="1"/>
    <col min="524" max="524" width="7.33203125" style="1" customWidth="1"/>
    <col min="525" max="525" width="3" style="1" bestFit="1" customWidth="1"/>
    <col min="526" max="531" width="8.6640625" style="1" customWidth="1"/>
    <col min="532" max="532" width="9" style="1" bestFit="1" customWidth="1"/>
    <col min="533" max="533" width="5.5546875" style="1" customWidth="1"/>
    <col min="534" max="534" width="3" style="1" bestFit="1" customWidth="1"/>
    <col min="535" max="540" width="8.6640625" style="1" customWidth="1"/>
    <col min="541" max="541" width="6.5546875" style="1" bestFit="1" customWidth="1"/>
    <col min="542" max="542" width="6.33203125" style="1" customWidth="1"/>
    <col min="543" max="543" width="3" style="1" bestFit="1" customWidth="1"/>
    <col min="544" max="549" width="8.6640625" style="1" customWidth="1"/>
    <col min="550" max="551" width="5.5546875" style="1" bestFit="1" customWidth="1"/>
    <col min="552" max="552" width="3" style="1" bestFit="1" customWidth="1"/>
    <col min="553" max="558" width="8.6640625" style="1" customWidth="1"/>
    <col min="559" max="560" width="5.5546875" style="1" bestFit="1" customWidth="1"/>
    <col min="561" max="561" width="3" style="1" bestFit="1" customWidth="1"/>
    <col min="562" max="564" width="5.5546875" style="1" bestFit="1" customWidth="1"/>
    <col min="565" max="566" width="5.5546875" style="1" customWidth="1"/>
    <col min="567" max="567" width="5.5546875" style="1" bestFit="1" customWidth="1"/>
    <col min="568" max="568" width="2.44140625" style="1" customWidth="1"/>
    <col min="569" max="569" width="3" style="1" bestFit="1" customWidth="1"/>
    <col min="570" max="570" width="5.5546875" style="1" bestFit="1" customWidth="1"/>
    <col min="571" max="571" width="5.6640625" style="1" customWidth="1"/>
    <col min="572" max="572" width="5.5546875" style="1" bestFit="1" customWidth="1"/>
    <col min="573" max="574" width="5.5546875" style="1" customWidth="1"/>
    <col min="575" max="575" width="5.5546875" style="1" bestFit="1" customWidth="1"/>
    <col min="576" max="576" width="2.44140625" style="1" customWidth="1"/>
    <col min="577" max="577" width="3" style="1" bestFit="1" customWidth="1"/>
    <col min="578" max="579" width="4.5546875" style="1" bestFit="1" customWidth="1"/>
    <col min="580" max="581" width="4.5546875" style="1" customWidth="1"/>
    <col min="582" max="583" width="4.5546875" style="1" bestFit="1" customWidth="1"/>
    <col min="584" max="584" width="2" style="1" customWidth="1"/>
    <col min="585" max="585" width="3" style="1" bestFit="1" customWidth="1"/>
    <col min="586" max="588" width="5.5546875" style="1" bestFit="1" customWidth="1"/>
    <col min="589" max="590" width="5.5546875" style="1" customWidth="1"/>
    <col min="591" max="591" width="5.5546875" style="1" bestFit="1" customWidth="1"/>
    <col min="592" max="592" width="2.33203125" style="1" customWidth="1"/>
    <col min="593" max="768" width="9.109375" style="1"/>
    <col min="769" max="769" width="7.88671875" style="1" customWidth="1"/>
    <col min="770" max="770" width="5.5546875" style="1" customWidth="1"/>
    <col min="771" max="771" width="6.109375" style="1" customWidth="1"/>
    <col min="772" max="772" width="11.109375" style="1" bestFit="1" customWidth="1"/>
    <col min="773" max="773" width="10" style="1" customWidth="1"/>
    <col min="774" max="774" width="11.109375" style="1" customWidth="1"/>
    <col min="775" max="775" width="9.109375" style="1"/>
    <col min="776" max="776" width="10" style="1" customWidth="1"/>
    <col min="777" max="777" width="11.109375" style="1" bestFit="1" customWidth="1"/>
    <col min="778" max="779" width="9.109375" style="1"/>
    <col min="780" max="780" width="7.33203125" style="1" customWidth="1"/>
    <col min="781" max="781" width="3" style="1" bestFit="1" customWidth="1"/>
    <col min="782" max="787" width="8.6640625" style="1" customWidth="1"/>
    <col min="788" max="788" width="9" style="1" bestFit="1" customWidth="1"/>
    <col min="789" max="789" width="5.5546875" style="1" customWidth="1"/>
    <col min="790" max="790" width="3" style="1" bestFit="1" customWidth="1"/>
    <col min="791" max="796" width="8.6640625" style="1" customWidth="1"/>
    <col min="797" max="797" width="6.5546875" style="1" bestFit="1" customWidth="1"/>
    <col min="798" max="798" width="6.33203125" style="1" customWidth="1"/>
    <col min="799" max="799" width="3" style="1" bestFit="1" customWidth="1"/>
    <col min="800" max="805" width="8.6640625" style="1" customWidth="1"/>
    <col min="806" max="807" width="5.5546875" style="1" bestFit="1" customWidth="1"/>
    <col min="808" max="808" width="3" style="1" bestFit="1" customWidth="1"/>
    <col min="809" max="814" width="8.6640625" style="1" customWidth="1"/>
    <col min="815" max="816" width="5.5546875" style="1" bestFit="1" customWidth="1"/>
    <col min="817" max="817" width="3" style="1" bestFit="1" customWidth="1"/>
    <col min="818" max="820" width="5.5546875" style="1" bestFit="1" customWidth="1"/>
    <col min="821" max="822" width="5.5546875" style="1" customWidth="1"/>
    <col min="823" max="823" width="5.5546875" style="1" bestFit="1" customWidth="1"/>
    <col min="824" max="824" width="2.44140625" style="1" customWidth="1"/>
    <col min="825" max="825" width="3" style="1" bestFit="1" customWidth="1"/>
    <col min="826" max="826" width="5.5546875" style="1" bestFit="1" customWidth="1"/>
    <col min="827" max="827" width="5.6640625" style="1" customWidth="1"/>
    <col min="828" max="828" width="5.5546875" style="1" bestFit="1" customWidth="1"/>
    <col min="829" max="830" width="5.5546875" style="1" customWidth="1"/>
    <col min="831" max="831" width="5.5546875" style="1" bestFit="1" customWidth="1"/>
    <col min="832" max="832" width="2.44140625" style="1" customWidth="1"/>
    <col min="833" max="833" width="3" style="1" bestFit="1" customWidth="1"/>
    <col min="834" max="835" width="4.5546875" style="1" bestFit="1" customWidth="1"/>
    <col min="836" max="837" width="4.5546875" style="1" customWidth="1"/>
    <col min="838" max="839" width="4.5546875" style="1" bestFit="1" customWidth="1"/>
    <col min="840" max="840" width="2" style="1" customWidth="1"/>
    <col min="841" max="841" width="3" style="1" bestFit="1" customWidth="1"/>
    <col min="842" max="844" width="5.5546875" style="1" bestFit="1" customWidth="1"/>
    <col min="845" max="846" width="5.5546875" style="1" customWidth="1"/>
    <col min="847" max="847" width="5.5546875" style="1" bestFit="1" customWidth="1"/>
    <col min="848" max="848" width="2.33203125" style="1" customWidth="1"/>
    <col min="849" max="1024" width="9.109375" style="1"/>
    <col min="1025" max="1025" width="7.88671875" style="1" customWidth="1"/>
    <col min="1026" max="1026" width="5.5546875" style="1" customWidth="1"/>
    <col min="1027" max="1027" width="6.109375" style="1" customWidth="1"/>
    <col min="1028" max="1028" width="11.109375" style="1" bestFit="1" customWidth="1"/>
    <col min="1029" max="1029" width="10" style="1" customWidth="1"/>
    <col min="1030" max="1030" width="11.109375" style="1" customWidth="1"/>
    <col min="1031" max="1031" width="9.109375" style="1"/>
    <col min="1032" max="1032" width="10" style="1" customWidth="1"/>
    <col min="1033" max="1033" width="11.109375" style="1" bestFit="1" customWidth="1"/>
    <col min="1034" max="1035" width="9.109375" style="1"/>
    <col min="1036" max="1036" width="7.33203125" style="1" customWidth="1"/>
    <col min="1037" max="1037" width="3" style="1" bestFit="1" customWidth="1"/>
    <col min="1038" max="1043" width="8.6640625" style="1" customWidth="1"/>
    <col min="1044" max="1044" width="9" style="1" bestFit="1" customWidth="1"/>
    <col min="1045" max="1045" width="5.5546875" style="1" customWidth="1"/>
    <col min="1046" max="1046" width="3" style="1" bestFit="1" customWidth="1"/>
    <col min="1047" max="1052" width="8.6640625" style="1" customWidth="1"/>
    <col min="1053" max="1053" width="6.5546875" style="1" bestFit="1" customWidth="1"/>
    <col min="1054" max="1054" width="6.33203125" style="1" customWidth="1"/>
    <col min="1055" max="1055" width="3" style="1" bestFit="1" customWidth="1"/>
    <col min="1056" max="1061" width="8.6640625" style="1" customWidth="1"/>
    <col min="1062" max="1063" width="5.5546875" style="1" bestFit="1" customWidth="1"/>
    <col min="1064" max="1064" width="3" style="1" bestFit="1" customWidth="1"/>
    <col min="1065" max="1070" width="8.6640625" style="1" customWidth="1"/>
    <col min="1071" max="1072" width="5.5546875" style="1" bestFit="1" customWidth="1"/>
    <col min="1073" max="1073" width="3" style="1" bestFit="1" customWidth="1"/>
    <col min="1074" max="1076" width="5.5546875" style="1" bestFit="1" customWidth="1"/>
    <col min="1077" max="1078" width="5.5546875" style="1" customWidth="1"/>
    <col min="1079" max="1079" width="5.5546875" style="1" bestFit="1" customWidth="1"/>
    <col min="1080" max="1080" width="2.44140625" style="1" customWidth="1"/>
    <col min="1081" max="1081" width="3" style="1" bestFit="1" customWidth="1"/>
    <col min="1082" max="1082" width="5.5546875" style="1" bestFit="1" customWidth="1"/>
    <col min="1083" max="1083" width="5.6640625" style="1" customWidth="1"/>
    <col min="1084" max="1084" width="5.5546875" style="1" bestFit="1" customWidth="1"/>
    <col min="1085" max="1086" width="5.5546875" style="1" customWidth="1"/>
    <col min="1087" max="1087" width="5.5546875" style="1" bestFit="1" customWidth="1"/>
    <col min="1088" max="1088" width="2.44140625" style="1" customWidth="1"/>
    <col min="1089" max="1089" width="3" style="1" bestFit="1" customWidth="1"/>
    <col min="1090" max="1091" width="4.5546875" style="1" bestFit="1" customWidth="1"/>
    <col min="1092" max="1093" width="4.5546875" style="1" customWidth="1"/>
    <col min="1094" max="1095" width="4.5546875" style="1" bestFit="1" customWidth="1"/>
    <col min="1096" max="1096" width="2" style="1" customWidth="1"/>
    <col min="1097" max="1097" width="3" style="1" bestFit="1" customWidth="1"/>
    <col min="1098" max="1100" width="5.5546875" style="1" bestFit="1" customWidth="1"/>
    <col min="1101" max="1102" width="5.5546875" style="1" customWidth="1"/>
    <col min="1103" max="1103" width="5.5546875" style="1" bestFit="1" customWidth="1"/>
    <col min="1104" max="1104" width="2.33203125" style="1" customWidth="1"/>
    <col min="1105" max="1280" width="9.109375" style="1"/>
    <col min="1281" max="1281" width="7.88671875" style="1" customWidth="1"/>
    <col min="1282" max="1282" width="5.5546875" style="1" customWidth="1"/>
    <col min="1283" max="1283" width="6.109375" style="1" customWidth="1"/>
    <col min="1284" max="1284" width="11.109375" style="1" bestFit="1" customWidth="1"/>
    <col min="1285" max="1285" width="10" style="1" customWidth="1"/>
    <col min="1286" max="1286" width="11.109375" style="1" customWidth="1"/>
    <col min="1287" max="1287" width="9.109375" style="1"/>
    <col min="1288" max="1288" width="10" style="1" customWidth="1"/>
    <col min="1289" max="1289" width="11.109375" style="1" bestFit="1" customWidth="1"/>
    <col min="1290" max="1291" width="9.109375" style="1"/>
    <col min="1292" max="1292" width="7.33203125" style="1" customWidth="1"/>
    <col min="1293" max="1293" width="3" style="1" bestFit="1" customWidth="1"/>
    <col min="1294" max="1299" width="8.6640625" style="1" customWidth="1"/>
    <col min="1300" max="1300" width="9" style="1" bestFit="1" customWidth="1"/>
    <col min="1301" max="1301" width="5.5546875" style="1" customWidth="1"/>
    <col min="1302" max="1302" width="3" style="1" bestFit="1" customWidth="1"/>
    <col min="1303" max="1308" width="8.6640625" style="1" customWidth="1"/>
    <col min="1309" max="1309" width="6.5546875" style="1" bestFit="1" customWidth="1"/>
    <col min="1310" max="1310" width="6.33203125" style="1" customWidth="1"/>
    <col min="1311" max="1311" width="3" style="1" bestFit="1" customWidth="1"/>
    <col min="1312" max="1317" width="8.6640625" style="1" customWidth="1"/>
    <col min="1318" max="1319" width="5.5546875" style="1" bestFit="1" customWidth="1"/>
    <col min="1320" max="1320" width="3" style="1" bestFit="1" customWidth="1"/>
    <col min="1321" max="1326" width="8.6640625" style="1" customWidth="1"/>
    <col min="1327" max="1328" width="5.5546875" style="1" bestFit="1" customWidth="1"/>
    <col min="1329" max="1329" width="3" style="1" bestFit="1" customWidth="1"/>
    <col min="1330" max="1332" width="5.5546875" style="1" bestFit="1" customWidth="1"/>
    <col min="1333" max="1334" width="5.5546875" style="1" customWidth="1"/>
    <col min="1335" max="1335" width="5.5546875" style="1" bestFit="1" customWidth="1"/>
    <col min="1336" max="1336" width="2.44140625" style="1" customWidth="1"/>
    <col min="1337" max="1337" width="3" style="1" bestFit="1" customWidth="1"/>
    <col min="1338" max="1338" width="5.5546875" style="1" bestFit="1" customWidth="1"/>
    <col min="1339" max="1339" width="5.6640625" style="1" customWidth="1"/>
    <col min="1340" max="1340" width="5.5546875" style="1" bestFit="1" customWidth="1"/>
    <col min="1341" max="1342" width="5.5546875" style="1" customWidth="1"/>
    <col min="1343" max="1343" width="5.5546875" style="1" bestFit="1" customWidth="1"/>
    <col min="1344" max="1344" width="2.44140625" style="1" customWidth="1"/>
    <col min="1345" max="1345" width="3" style="1" bestFit="1" customWidth="1"/>
    <col min="1346" max="1347" width="4.5546875" style="1" bestFit="1" customWidth="1"/>
    <col min="1348" max="1349" width="4.5546875" style="1" customWidth="1"/>
    <col min="1350" max="1351" width="4.5546875" style="1" bestFit="1" customWidth="1"/>
    <col min="1352" max="1352" width="2" style="1" customWidth="1"/>
    <col min="1353" max="1353" width="3" style="1" bestFit="1" customWidth="1"/>
    <col min="1354" max="1356" width="5.5546875" style="1" bestFit="1" customWidth="1"/>
    <col min="1357" max="1358" width="5.5546875" style="1" customWidth="1"/>
    <col min="1359" max="1359" width="5.5546875" style="1" bestFit="1" customWidth="1"/>
    <col min="1360" max="1360" width="2.33203125" style="1" customWidth="1"/>
    <col min="1361" max="1536" width="9.109375" style="1"/>
    <col min="1537" max="1537" width="7.88671875" style="1" customWidth="1"/>
    <col min="1538" max="1538" width="5.5546875" style="1" customWidth="1"/>
    <col min="1539" max="1539" width="6.109375" style="1" customWidth="1"/>
    <col min="1540" max="1540" width="11.109375" style="1" bestFit="1" customWidth="1"/>
    <col min="1541" max="1541" width="10" style="1" customWidth="1"/>
    <col min="1542" max="1542" width="11.109375" style="1" customWidth="1"/>
    <col min="1543" max="1543" width="9.109375" style="1"/>
    <col min="1544" max="1544" width="10" style="1" customWidth="1"/>
    <col min="1545" max="1545" width="11.109375" style="1" bestFit="1" customWidth="1"/>
    <col min="1546" max="1547" width="9.109375" style="1"/>
    <col min="1548" max="1548" width="7.33203125" style="1" customWidth="1"/>
    <col min="1549" max="1549" width="3" style="1" bestFit="1" customWidth="1"/>
    <col min="1550" max="1555" width="8.6640625" style="1" customWidth="1"/>
    <col min="1556" max="1556" width="9" style="1" bestFit="1" customWidth="1"/>
    <col min="1557" max="1557" width="5.5546875" style="1" customWidth="1"/>
    <col min="1558" max="1558" width="3" style="1" bestFit="1" customWidth="1"/>
    <col min="1559" max="1564" width="8.6640625" style="1" customWidth="1"/>
    <col min="1565" max="1565" width="6.5546875" style="1" bestFit="1" customWidth="1"/>
    <col min="1566" max="1566" width="6.33203125" style="1" customWidth="1"/>
    <col min="1567" max="1567" width="3" style="1" bestFit="1" customWidth="1"/>
    <col min="1568" max="1573" width="8.6640625" style="1" customWidth="1"/>
    <col min="1574" max="1575" width="5.5546875" style="1" bestFit="1" customWidth="1"/>
    <col min="1576" max="1576" width="3" style="1" bestFit="1" customWidth="1"/>
    <col min="1577" max="1582" width="8.6640625" style="1" customWidth="1"/>
    <col min="1583" max="1584" width="5.5546875" style="1" bestFit="1" customWidth="1"/>
    <col min="1585" max="1585" width="3" style="1" bestFit="1" customWidth="1"/>
    <col min="1586" max="1588" width="5.5546875" style="1" bestFit="1" customWidth="1"/>
    <col min="1589" max="1590" width="5.5546875" style="1" customWidth="1"/>
    <col min="1591" max="1591" width="5.5546875" style="1" bestFit="1" customWidth="1"/>
    <col min="1592" max="1592" width="2.44140625" style="1" customWidth="1"/>
    <col min="1593" max="1593" width="3" style="1" bestFit="1" customWidth="1"/>
    <col min="1594" max="1594" width="5.5546875" style="1" bestFit="1" customWidth="1"/>
    <col min="1595" max="1595" width="5.6640625" style="1" customWidth="1"/>
    <col min="1596" max="1596" width="5.5546875" style="1" bestFit="1" customWidth="1"/>
    <col min="1597" max="1598" width="5.5546875" style="1" customWidth="1"/>
    <col min="1599" max="1599" width="5.5546875" style="1" bestFit="1" customWidth="1"/>
    <col min="1600" max="1600" width="2.44140625" style="1" customWidth="1"/>
    <col min="1601" max="1601" width="3" style="1" bestFit="1" customWidth="1"/>
    <col min="1602" max="1603" width="4.5546875" style="1" bestFit="1" customWidth="1"/>
    <col min="1604" max="1605" width="4.5546875" style="1" customWidth="1"/>
    <col min="1606" max="1607" width="4.5546875" style="1" bestFit="1" customWidth="1"/>
    <col min="1608" max="1608" width="2" style="1" customWidth="1"/>
    <col min="1609" max="1609" width="3" style="1" bestFit="1" customWidth="1"/>
    <col min="1610" max="1612" width="5.5546875" style="1" bestFit="1" customWidth="1"/>
    <col min="1613" max="1614" width="5.5546875" style="1" customWidth="1"/>
    <col min="1615" max="1615" width="5.5546875" style="1" bestFit="1" customWidth="1"/>
    <col min="1616" max="1616" width="2.33203125" style="1" customWidth="1"/>
    <col min="1617" max="1792" width="9.109375" style="1"/>
    <col min="1793" max="1793" width="7.88671875" style="1" customWidth="1"/>
    <col min="1794" max="1794" width="5.5546875" style="1" customWidth="1"/>
    <col min="1795" max="1795" width="6.109375" style="1" customWidth="1"/>
    <col min="1796" max="1796" width="11.109375" style="1" bestFit="1" customWidth="1"/>
    <col min="1797" max="1797" width="10" style="1" customWidth="1"/>
    <col min="1798" max="1798" width="11.109375" style="1" customWidth="1"/>
    <col min="1799" max="1799" width="9.109375" style="1"/>
    <col min="1800" max="1800" width="10" style="1" customWidth="1"/>
    <col min="1801" max="1801" width="11.109375" style="1" bestFit="1" customWidth="1"/>
    <col min="1802" max="1803" width="9.109375" style="1"/>
    <col min="1804" max="1804" width="7.33203125" style="1" customWidth="1"/>
    <col min="1805" max="1805" width="3" style="1" bestFit="1" customWidth="1"/>
    <col min="1806" max="1811" width="8.6640625" style="1" customWidth="1"/>
    <col min="1812" max="1812" width="9" style="1" bestFit="1" customWidth="1"/>
    <col min="1813" max="1813" width="5.5546875" style="1" customWidth="1"/>
    <col min="1814" max="1814" width="3" style="1" bestFit="1" customWidth="1"/>
    <col min="1815" max="1820" width="8.6640625" style="1" customWidth="1"/>
    <col min="1821" max="1821" width="6.5546875" style="1" bestFit="1" customWidth="1"/>
    <col min="1822" max="1822" width="6.33203125" style="1" customWidth="1"/>
    <col min="1823" max="1823" width="3" style="1" bestFit="1" customWidth="1"/>
    <col min="1824" max="1829" width="8.6640625" style="1" customWidth="1"/>
    <col min="1830" max="1831" width="5.5546875" style="1" bestFit="1" customWidth="1"/>
    <col min="1832" max="1832" width="3" style="1" bestFit="1" customWidth="1"/>
    <col min="1833" max="1838" width="8.6640625" style="1" customWidth="1"/>
    <col min="1839" max="1840" width="5.5546875" style="1" bestFit="1" customWidth="1"/>
    <col min="1841" max="1841" width="3" style="1" bestFit="1" customWidth="1"/>
    <col min="1842" max="1844" width="5.5546875" style="1" bestFit="1" customWidth="1"/>
    <col min="1845" max="1846" width="5.5546875" style="1" customWidth="1"/>
    <col min="1847" max="1847" width="5.5546875" style="1" bestFit="1" customWidth="1"/>
    <col min="1848" max="1848" width="2.44140625" style="1" customWidth="1"/>
    <col min="1849" max="1849" width="3" style="1" bestFit="1" customWidth="1"/>
    <col min="1850" max="1850" width="5.5546875" style="1" bestFit="1" customWidth="1"/>
    <col min="1851" max="1851" width="5.6640625" style="1" customWidth="1"/>
    <col min="1852" max="1852" width="5.5546875" style="1" bestFit="1" customWidth="1"/>
    <col min="1853" max="1854" width="5.5546875" style="1" customWidth="1"/>
    <col min="1855" max="1855" width="5.5546875" style="1" bestFit="1" customWidth="1"/>
    <col min="1856" max="1856" width="2.44140625" style="1" customWidth="1"/>
    <col min="1857" max="1857" width="3" style="1" bestFit="1" customWidth="1"/>
    <col min="1858" max="1859" width="4.5546875" style="1" bestFit="1" customWidth="1"/>
    <col min="1860" max="1861" width="4.5546875" style="1" customWidth="1"/>
    <col min="1862" max="1863" width="4.5546875" style="1" bestFit="1" customWidth="1"/>
    <col min="1864" max="1864" width="2" style="1" customWidth="1"/>
    <col min="1865" max="1865" width="3" style="1" bestFit="1" customWidth="1"/>
    <col min="1866" max="1868" width="5.5546875" style="1" bestFit="1" customWidth="1"/>
    <col min="1869" max="1870" width="5.5546875" style="1" customWidth="1"/>
    <col min="1871" max="1871" width="5.5546875" style="1" bestFit="1" customWidth="1"/>
    <col min="1872" max="1872" width="2.33203125" style="1" customWidth="1"/>
    <col min="1873" max="2048" width="9.109375" style="1"/>
    <col min="2049" max="2049" width="7.88671875" style="1" customWidth="1"/>
    <col min="2050" max="2050" width="5.5546875" style="1" customWidth="1"/>
    <col min="2051" max="2051" width="6.109375" style="1" customWidth="1"/>
    <col min="2052" max="2052" width="11.109375" style="1" bestFit="1" customWidth="1"/>
    <col min="2053" max="2053" width="10" style="1" customWidth="1"/>
    <col min="2054" max="2054" width="11.109375" style="1" customWidth="1"/>
    <col min="2055" max="2055" width="9.109375" style="1"/>
    <col min="2056" max="2056" width="10" style="1" customWidth="1"/>
    <col min="2057" max="2057" width="11.109375" style="1" bestFit="1" customWidth="1"/>
    <col min="2058" max="2059" width="9.109375" style="1"/>
    <col min="2060" max="2060" width="7.33203125" style="1" customWidth="1"/>
    <col min="2061" max="2061" width="3" style="1" bestFit="1" customWidth="1"/>
    <col min="2062" max="2067" width="8.6640625" style="1" customWidth="1"/>
    <col min="2068" max="2068" width="9" style="1" bestFit="1" customWidth="1"/>
    <col min="2069" max="2069" width="5.5546875" style="1" customWidth="1"/>
    <col min="2070" max="2070" width="3" style="1" bestFit="1" customWidth="1"/>
    <col min="2071" max="2076" width="8.6640625" style="1" customWidth="1"/>
    <col min="2077" max="2077" width="6.5546875" style="1" bestFit="1" customWidth="1"/>
    <col min="2078" max="2078" width="6.33203125" style="1" customWidth="1"/>
    <col min="2079" max="2079" width="3" style="1" bestFit="1" customWidth="1"/>
    <col min="2080" max="2085" width="8.6640625" style="1" customWidth="1"/>
    <col min="2086" max="2087" width="5.5546875" style="1" bestFit="1" customWidth="1"/>
    <col min="2088" max="2088" width="3" style="1" bestFit="1" customWidth="1"/>
    <col min="2089" max="2094" width="8.6640625" style="1" customWidth="1"/>
    <col min="2095" max="2096" width="5.5546875" style="1" bestFit="1" customWidth="1"/>
    <col min="2097" max="2097" width="3" style="1" bestFit="1" customWidth="1"/>
    <col min="2098" max="2100" width="5.5546875" style="1" bestFit="1" customWidth="1"/>
    <col min="2101" max="2102" width="5.5546875" style="1" customWidth="1"/>
    <col min="2103" max="2103" width="5.5546875" style="1" bestFit="1" customWidth="1"/>
    <col min="2104" max="2104" width="2.44140625" style="1" customWidth="1"/>
    <col min="2105" max="2105" width="3" style="1" bestFit="1" customWidth="1"/>
    <col min="2106" max="2106" width="5.5546875" style="1" bestFit="1" customWidth="1"/>
    <col min="2107" max="2107" width="5.6640625" style="1" customWidth="1"/>
    <col min="2108" max="2108" width="5.5546875" style="1" bestFit="1" customWidth="1"/>
    <col min="2109" max="2110" width="5.5546875" style="1" customWidth="1"/>
    <col min="2111" max="2111" width="5.5546875" style="1" bestFit="1" customWidth="1"/>
    <col min="2112" max="2112" width="2.44140625" style="1" customWidth="1"/>
    <col min="2113" max="2113" width="3" style="1" bestFit="1" customWidth="1"/>
    <col min="2114" max="2115" width="4.5546875" style="1" bestFit="1" customWidth="1"/>
    <col min="2116" max="2117" width="4.5546875" style="1" customWidth="1"/>
    <col min="2118" max="2119" width="4.5546875" style="1" bestFit="1" customWidth="1"/>
    <col min="2120" max="2120" width="2" style="1" customWidth="1"/>
    <col min="2121" max="2121" width="3" style="1" bestFit="1" customWidth="1"/>
    <col min="2122" max="2124" width="5.5546875" style="1" bestFit="1" customWidth="1"/>
    <col min="2125" max="2126" width="5.5546875" style="1" customWidth="1"/>
    <col min="2127" max="2127" width="5.5546875" style="1" bestFit="1" customWidth="1"/>
    <col min="2128" max="2128" width="2.33203125" style="1" customWidth="1"/>
    <col min="2129" max="2304" width="9.109375" style="1"/>
    <col min="2305" max="2305" width="7.88671875" style="1" customWidth="1"/>
    <col min="2306" max="2306" width="5.5546875" style="1" customWidth="1"/>
    <col min="2307" max="2307" width="6.109375" style="1" customWidth="1"/>
    <col min="2308" max="2308" width="11.109375" style="1" bestFit="1" customWidth="1"/>
    <col min="2309" max="2309" width="10" style="1" customWidth="1"/>
    <col min="2310" max="2310" width="11.109375" style="1" customWidth="1"/>
    <col min="2311" max="2311" width="9.109375" style="1"/>
    <col min="2312" max="2312" width="10" style="1" customWidth="1"/>
    <col min="2313" max="2313" width="11.109375" style="1" bestFit="1" customWidth="1"/>
    <col min="2314" max="2315" width="9.109375" style="1"/>
    <col min="2316" max="2316" width="7.33203125" style="1" customWidth="1"/>
    <col min="2317" max="2317" width="3" style="1" bestFit="1" customWidth="1"/>
    <col min="2318" max="2323" width="8.6640625" style="1" customWidth="1"/>
    <col min="2324" max="2324" width="9" style="1" bestFit="1" customWidth="1"/>
    <col min="2325" max="2325" width="5.5546875" style="1" customWidth="1"/>
    <col min="2326" max="2326" width="3" style="1" bestFit="1" customWidth="1"/>
    <col min="2327" max="2332" width="8.6640625" style="1" customWidth="1"/>
    <col min="2333" max="2333" width="6.5546875" style="1" bestFit="1" customWidth="1"/>
    <col min="2334" max="2334" width="6.33203125" style="1" customWidth="1"/>
    <col min="2335" max="2335" width="3" style="1" bestFit="1" customWidth="1"/>
    <col min="2336" max="2341" width="8.6640625" style="1" customWidth="1"/>
    <col min="2342" max="2343" width="5.5546875" style="1" bestFit="1" customWidth="1"/>
    <col min="2344" max="2344" width="3" style="1" bestFit="1" customWidth="1"/>
    <col min="2345" max="2350" width="8.6640625" style="1" customWidth="1"/>
    <col min="2351" max="2352" width="5.5546875" style="1" bestFit="1" customWidth="1"/>
    <col min="2353" max="2353" width="3" style="1" bestFit="1" customWidth="1"/>
    <col min="2354" max="2356" width="5.5546875" style="1" bestFit="1" customWidth="1"/>
    <col min="2357" max="2358" width="5.5546875" style="1" customWidth="1"/>
    <col min="2359" max="2359" width="5.5546875" style="1" bestFit="1" customWidth="1"/>
    <col min="2360" max="2360" width="2.44140625" style="1" customWidth="1"/>
    <col min="2361" max="2361" width="3" style="1" bestFit="1" customWidth="1"/>
    <col min="2362" max="2362" width="5.5546875" style="1" bestFit="1" customWidth="1"/>
    <col min="2363" max="2363" width="5.6640625" style="1" customWidth="1"/>
    <col min="2364" max="2364" width="5.5546875" style="1" bestFit="1" customWidth="1"/>
    <col min="2365" max="2366" width="5.5546875" style="1" customWidth="1"/>
    <col min="2367" max="2367" width="5.5546875" style="1" bestFit="1" customWidth="1"/>
    <col min="2368" max="2368" width="2.44140625" style="1" customWidth="1"/>
    <col min="2369" max="2369" width="3" style="1" bestFit="1" customWidth="1"/>
    <col min="2370" max="2371" width="4.5546875" style="1" bestFit="1" customWidth="1"/>
    <col min="2372" max="2373" width="4.5546875" style="1" customWidth="1"/>
    <col min="2374" max="2375" width="4.5546875" style="1" bestFit="1" customWidth="1"/>
    <col min="2376" max="2376" width="2" style="1" customWidth="1"/>
    <col min="2377" max="2377" width="3" style="1" bestFit="1" customWidth="1"/>
    <col min="2378" max="2380" width="5.5546875" style="1" bestFit="1" customWidth="1"/>
    <col min="2381" max="2382" width="5.5546875" style="1" customWidth="1"/>
    <col min="2383" max="2383" width="5.5546875" style="1" bestFit="1" customWidth="1"/>
    <col min="2384" max="2384" width="2.33203125" style="1" customWidth="1"/>
    <col min="2385" max="2560" width="9.109375" style="1"/>
    <col min="2561" max="2561" width="7.88671875" style="1" customWidth="1"/>
    <col min="2562" max="2562" width="5.5546875" style="1" customWidth="1"/>
    <col min="2563" max="2563" width="6.109375" style="1" customWidth="1"/>
    <col min="2564" max="2564" width="11.109375" style="1" bestFit="1" customWidth="1"/>
    <col min="2565" max="2565" width="10" style="1" customWidth="1"/>
    <col min="2566" max="2566" width="11.109375" style="1" customWidth="1"/>
    <col min="2567" max="2567" width="9.109375" style="1"/>
    <col min="2568" max="2568" width="10" style="1" customWidth="1"/>
    <col min="2569" max="2569" width="11.109375" style="1" bestFit="1" customWidth="1"/>
    <col min="2570" max="2571" width="9.109375" style="1"/>
    <col min="2572" max="2572" width="7.33203125" style="1" customWidth="1"/>
    <col min="2573" max="2573" width="3" style="1" bestFit="1" customWidth="1"/>
    <col min="2574" max="2579" width="8.6640625" style="1" customWidth="1"/>
    <col min="2580" max="2580" width="9" style="1" bestFit="1" customWidth="1"/>
    <col min="2581" max="2581" width="5.5546875" style="1" customWidth="1"/>
    <col min="2582" max="2582" width="3" style="1" bestFit="1" customWidth="1"/>
    <col min="2583" max="2588" width="8.6640625" style="1" customWidth="1"/>
    <col min="2589" max="2589" width="6.5546875" style="1" bestFit="1" customWidth="1"/>
    <col min="2590" max="2590" width="6.33203125" style="1" customWidth="1"/>
    <col min="2591" max="2591" width="3" style="1" bestFit="1" customWidth="1"/>
    <col min="2592" max="2597" width="8.6640625" style="1" customWidth="1"/>
    <col min="2598" max="2599" width="5.5546875" style="1" bestFit="1" customWidth="1"/>
    <col min="2600" max="2600" width="3" style="1" bestFit="1" customWidth="1"/>
    <col min="2601" max="2606" width="8.6640625" style="1" customWidth="1"/>
    <col min="2607" max="2608" width="5.5546875" style="1" bestFit="1" customWidth="1"/>
    <col min="2609" max="2609" width="3" style="1" bestFit="1" customWidth="1"/>
    <col min="2610" max="2612" width="5.5546875" style="1" bestFit="1" customWidth="1"/>
    <col min="2613" max="2614" width="5.5546875" style="1" customWidth="1"/>
    <col min="2615" max="2615" width="5.5546875" style="1" bestFit="1" customWidth="1"/>
    <col min="2616" max="2616" width="2.44140625" style="1" customWidth="1"/>
    <col min="2617" max="2617" width="3" style="1" bestFit="1" customWidth="1"/>
    <col min="2618" max="2618" width="5.5546875" style="1" bestFit="1" customWidth="1"/>
    <col min="2619" max="2619" width="5.6640625" style="1" customWidth="1"/>
    <col min="2620" max="2620" width="5.5546875" style="1" bestFit="1" customWidth="1"/>
    <col min="2621" max="2622" width="5.5546875" style="1" customWidth="1"/>
    <col min="2623" max="2623" width="5.5546875" style="1" bestFit="1" customWidth="1"/>
    <col min="2624" max="2624" width="2.44140625" style="1" customWidth="1"/>
    <col min="2625" max="2625" width="3" style="1" bestFit="1" customWidth="1"/>
    <col min="2626" max="2627" width="4.5546875" style="1" bestFit="1" customWidth="1"/>
    <col min="2628" max="2629" width="4.5546875" style="1" customWidth="1"/>
    <col min="2630" max="2631" width="4.5546875" style="1" bestFit="1" customWidth="1"/>
    <col min="2632" max="2632" width="2" style="1" customWidth="1"/>
    <col min="2633" max="2633" width="3" style="1" bestFit="1" customWidth="1"/>
    <col min="2634" max="2636" width="5.5546875" style="1" bestFit="1" customWidth="1"/>
    <col min="2637" max="2638" width="5.5546875" style="1" customWidth="1"/>
    <col min="2639" max="2639" width="5.5546875" style="1" bestFit="1" customWidth="1"/>
    <col min="2640" max="2640" width="2.33203125" style="1" customWidth="1"/>
    <col min="2641" max="2816" width="9.109375" style="1"/>
    <col min="2817" max="2817" width="7.88671875" style="1" customWidth="1"/>
    <col min="2818" max="2818" width="5.5546875" style="1" customWidth="1"/>
    <col min="2819" max="2819" width="6.109375" style="1" customWidth="1"/>
    <col min="2820" max="2820" width="11.109375" style="1" bestFit="1" customWidth="1"/>
    <col min="2821" max="2821" width="10" style="1" customWidth="1"/>
    <col min="2822" max="2822" width="11.109375" style="1" customWidth="1"/>
    <col min="2823" max="2823" width="9.109375" style="1"/>
    <col min="2824" max="2824" width="10" style="1" customWidth="1"/>
    <col min="2825" max="2825" width="11.109375" style="1" bestFit="1" customWidth="1"/>
    <col min="2826" max="2827" width="9.109375" style="1"/>
    <col min="2828" max="2828" width="7.33203125" style="1" customWidth="1"/>
    <col min="2829" max="2829" width="3" style="1" bestFit="1" customWidth="1"/>
    <col min="2830" max="2835" width="8.6640625" style="1" customWidth="1"/>
    <col min="2836" max="2836" width="9" style="1" bestFit="1" customWidth="1"/>
    <col min="2837" max="2837" width="5.5546875" style="1" customWidth="1"/>
    <col min="2838" max="2838" width="3" style="1" bestFit="1" customWidth="1"/>
    <col min="2839" max="2844" width="8.6640625" style="1" customWidth="1"/>
    <col min="2845" max="2845" width="6.5546875" style="1" bestFit="1" customWidth="1"/>
    <col min="2846" max="2846" width="6.33203125" style="1" customWidth="1"/>
    <col min="2847" max="2847" width="3" style="1" bestFit="1" customWidth="1"/>
    <col min="2848" max="2853" width="8.6640625" style="1" customWidth="1"/>
    <col min="2854" max="2855" width="5.5546875" style="1" bestFit="1" customWidth="1"/>
    <col min="2856" max="2856" width="3" style="1" bestFit="1" customWidth="1"/>
    <col min="2857" max="2862" width="8.6640625" style="1" customWidth="1"/>
    <col min="2863" max="2864" width="5.5546875" style="1" bestFit="1" customWidth="1"/>
    <col min="2865" max="2865" width="3" style="1" bestFit="1" customWidth="1"/>
    <col min="2866" max="2868" width="5.5546875" style="1" bestFit="1" customWidth="1"/>
    <col min="2869" max="2870" width="5.5546875" style="1" customWidth="1"/>
    <col min="2871" max="2871" width="5.5546875" style="1" bestFit="1" customWidth="1"/>
    <col min="2872" max="2872" width="2.44140625" style="1" customWidth="1"/>
    <col min="2873" max="2873" width="3" style="1" bestFit="1" customWidth="1"/>
    <col min="2874" max="2874" width="5.5546875" style="1" bestFit="1" customWidth="1"/>
    <col min="2875" max="2875" width="5.6640625" style="1" customWidth="1"/>
    <col min="2876" max="2876" width="5.5546875" style="1" bestFit="1" customWidth="1"/>
    <col min="2877" max="2878" width="5.5546875" style="1" customWidth="1"/>
    <col min="2879" max="2879" width="5.5546875" style="1" bestFit="1" customWidth="1"/>
    <col min="2880" max="2880" width="2.44140625" style="1" customWidth="1"/>
    <col min="2881" max="2881" width="3" style="1" bestFit="1" customWidth="1"/>
    <col min="2882" max="2883" width="4.5546875" style="1" bestFit="1" customWidth="1"/>
    <col min="2884" max="2885" width="4.5546875" style="1" customWidth="1"/>
    <col min="2886" max="2887" width="4.5546875" style="1" bestFit="1" customWidth="1"/>
    <col min="2888" max="2888" width="2" style="1" customWidth="1"/>
    <col min="2889" max="2889" width="3" style="1" bestFit="1" customWidth="1"/>
    <col min="2890" max="2892" width="5.5546875" style="1" bestFit="1" customWidth="1"/>
    <col min="2893" max="2894" width="5.5546875" style="1" customWidth="1"/>
    <col min="2895" max="2895" width="5.5546875" style="1" bestFit="1" customWidth="1"/>
    <col min="2896" max="2896" width="2.33203125" style="1" customWidth="1"/>
    <col min="2897" max="3072" width="9.109375" style="1"/>
    <col min="3073" max="3073" width="7.88671875" style="1" customWidth="1"/>
    <col min="3074" max="3074" width="5.5546875" style="1" customWidth="1"/>
    <col min="3075" max="3075" width="6.109375" style="1" customWidth="1"/>
    <col min="3076" max="3076" width="11.109375" style="1" bestFit="1" customWidth="1"/>
    <col min="3077" max="3077" width="10" style="1" customWidth="1"/>
    <col min="3078" max="3078" width="11.109375" style="1" customWidth="1"/>
    <col min="3079" max="3079" width="9.109375" style="1"/>
    <col min="3080" max="3080" width="10" style="1" customWidth="1"/>
    <col min="3081" max="3081" width="11.109375" style="1" bestFit="1" customWidth="1"/>
    <col min="3082" max="3083" width="9.109375" style="1"/>
    <col min="3084" max="3084" width="7.33203125" style="1" customWidth="1"/>
    <col min="3085" max="3085" width="3" style="1" bestFit="1" customWidth="1"/>
    <col min="3086" max="3091" width="8.6640625" style="1" customWidth="1"/>
    <col min="3092" max="3092" width="9" style="1" bestFit="1" customWidth="1"/>
    <col min="3093" max="3093" width="5.5546875" style="1" customWidth="1"/>
    <col min="3094" max="3094" width="3" style="1" bestFit="1" customWidth="1"/>
    <col min="3095" max="3100" width="8.6640625" style="1" customWidth="1"/>
    <col min="3101" max="3101" width="6.5546875" style="1" bestFit="1" customWidth="1"/>
    <col min="3102" max="3102" width="6.33203125" style="1" customWidth="1"/>
    <col min="3103" max="3103" width="3" style="1" bestFit="1" customWidth="1"/>
    <col min="3104" max="3109" width="8.6640625" style="1" customWidth="1"/>
    <col min="3110" max="3111" width="5.5546875" style="1" bestFit="1" customWidth="1"/>
    <col min="3112" max="3112" width="3" style="1" bestFit="1" customWidth="1"/>
    <col min="3113" max="3118" width="8.6640625" style="1" customWidth="1"/>
    <col min="3119" max="3120" width="5.5546875" style="1" bestFit="1" customWidth="1"/>
    <col min="3121" max="3121" width="3" style="1" bestFit="1" customWidth="1"/>
    <col min="3122" max="3124" width="5.5546875" style="1" bestFit="1" customWidth="1"/>
    <col min="3125" max="3126" width="5.5546875" style="1" customWidth="1"/>
    <col min="3127" max="3127" width="5.5546875" style="1" bestFit="1" customWidth="1"/>
    <col min="3128" max="3128" width="2.44140625" style="1" customWidth="1"/>
    <col min="3129" max="3129" width="3" style="1" bestFit="1" customWidth="1"/>
    <col min="3130" max="3130" width="5.5546875" style="1" bestFit="1" customWidth="1"/>
    <col min="3131" max="3131" width="5.6640625" style="1" customWidth="1"/>
    <col min="3132" max="3132" width="5.5546875" style="1" bestFit="1" customWidth="1"/>
    <col min="3133" max="3134" width="5.5546875" style="1" customWidth="1"/>
    <col min="3135" max="3135" width="5.5546875" style="1" bestFit="1" customWidth="1"/>
    <col min="3136" max="3136" width="2.44140625" style="1" customWidth="1"/>
    <col min="3137" max="3137" width="3" style="1" bestFit="1" customWidth="1"/>
    <col min="3138" max="3139" width="4.5546875" style="1" bestFit="1" customWidth="1"/>
    <col min="3140" max="3141" width="4.5546875" style="1" customWidth="1"/>
    <col min="3142" max="3143" width="4.5546875" style="1" bestFit="1" customWidth="1"/>
    <col min="3144" max="3144" width="2" style="1" customWidth="1"/>
    <col min="3145" max="3145" width="3" style="1" bestFit="1" customWidth="1"/>
    <col min="3146" max="3148" width="5.5546875" style="1" bestFit="1" customWidth="1"/>
    <col min="3149" max="3150" width="5.5546875" style="1" customWidth="1"/>
    <col min="3151" max="3151" width="5.5546875" style="1" bestFit="1" customWidth="1"/>
    <col min="3152" max="3152" width="2.33203125" style="1" customWidth="1"/>
    <col min="3153" max="3328" width="9.109375" style="1"/>
    <col min="3329" max="3329" width="7.88671875" style="1" customWidth="1"/>
    <col min="3330" max="3330" width="5.5546875" style="1" customWidth="1"/>
    <col min="3331" max="3331" width="6.109375" style="1" customWidth="1"/>
    <col min="3332" max="3332" width="11.109375" style="1" bestFit="1" customWidth="1"/>
    <col min="3333" max="3333" width="10" style="1" customWidth="1"/>
    <col min="3334" max="3334" width="11.109375" style="1" customWidth="1"/>
    <col min="3335" max="3335" width="9.109375" style="1"/>
    <col min="3336" max="3336" width="10" style="1" customWidth="1"/>
    <col min="3337" max="3337" width="11.109375" style="1" bestFit="1" customWidth="1"/>
    <col min="3338" max="3339" width="9.109375" style="1"/>
    <col min="3340" max="3340" width="7.33203125" style="1" customWidth="1"/>
    <col min="3341" max="3341" width="3" style="1" bestFit="1" customWidth="1"/>
    <col min="3342" max="3347" width="8.6640625" style="1" customWidth="1"/>
    <col min="3348" max="3348" width="9" style="1" bestFit="1" customWidth="1"/>
    <col min="3349" max="3349" width="5.5546875" style="1" customWidth="1"/>
    <col min="3350" max="3350" width="3" style="1" bestFit="1" customWidth="1"/>
    <col min="3351" max="3356" width="8.6640625" style="1" customWidth="1"/>
    <col min="3357" max="3357" width="6.5546875" style="1" bestFit="1" customWidth="1"/>
    <col min="3358" max="3358" width="6.33203125" style="1" customWidth="1"/>
    <col min="3359" max="3359" width="3" style="1" bestFit="1" customWidth="1"/>
    <col min="3360" max="3365" width="8.6640625" style="1" customWidth="1"/>
    <col min="3366" max="3367" width="5.5546875" style="1" bestFit="1" customWidth="1"/>
    <col min="3368" max="3368" width="3" style="1" bestFit="1" customWidth="1"/>
    <col min="3369" max="3374" width="8.6640625" style="1" customWidth="1"/>
    <col min="3375" max="3376" width="5.5546875" style="1" bestFit="1" customWidth="1"/>
    <col min="3377" max="3377" width="3" style="1" bestFit="1" customWidth="1"/>
    <col min="3378" max="3380" width="5.5546875" style="1" bestFit="1" customWidth="1"/>
    <col min="3381" max="3382" width="5.5546875" style="1" customWidth="1"/>
    <col min="3383" max="3383" width="5.5546875" style="1" bestFit="1" customWidth="1"/>
    <col min="3384" max="3384" width="2.44140625" style="1" customWidth="1"/>
    <col min="3385" max="3385" width="3" style="1" bestFit="1" customWidth="1"/>
    <col min="3386" max="3386" width="5.5546875" style="1" bestFit="1" customWidth="1"/>
    <col min="3387" max="3387" width="5.6640625" style="1" customWidth="1"/>
    <col min="3388" max="3388" width="5.5546875" style="1" bestFit="1" customWidth="1"/>
    <col min="3389" max="3390" width="5.5546875" style="1" customWidth="1"/>
    <col min="3391" max="3391" width="5.5546875" style="1" bestFit="1" customWidth="1"/>
    <col min="3392" max="3392" width="2.44140625" style="1" customWidth="1"/>
    <col min="3393" max="3393" width="3" style="1" bestFit="1" customWidth="1"/>
    <col min="3394" max="3395" width="4.5546875" style="1" bestFit="1" customWidth="1"/>
    <col min="3396" max="3397" width="4.5546875" style="1" customWidth="1"/>
    <col min="3398" max="3399" width="4.5546875" style="1" bestFit="1" customWidth="1"/>
    <col min="3400" max="3400" width="2" style="1" customWidth="1"/>
    <col min="3401" max="3401" width="3" style="1" bestFit="1" customWidth="1"/>
    <col min="3402" max="3404" width="5.5546875" style="1" bestFit="1" customWidth="1"/>
    <col min="3405" max="3406" width="5.5546875" style="1" customWidth="1"/>
    <col min="3407" max="3407" width="5.5546875" style="1" bestFit="1" customWidth="1"/>
    <col min="3408" max="3408" width="2.33203125" style="1" customWidth="1"/>
    <col min="3409" max="3584" width="9.109375" style="1"/>
    <col min="3585" max="3585" width="7.88671875" style="1" customWidth="1"/>
    <col min="3586" max="3586" width="5.5546875" style="1" customWidth="1"/>
    <col min="3587" max="3587" width="6.109375" style="1" customWidth="1"/>
    <col min="3588" max="3588" width="11.109375" style="1" bestFit="1" customWidth="1"/>
    <col min="3589" max="3589" width="10" style="1" customWidth="1"/>
    <col min="3590" max="3590" width="11.109375" style="1" customWidth="1"/>
    <col min="3591" max="3591" width="9.109375" style="1"/>
    <col min="3592" max="3592" width="10" style="1" customWidth="1"/>
    <col min="3593" max="3593" width="11.109375" style="1" bestFit="1" customWidth="1"/>
    <col min="3594" max="3595" width="9.109375" style="1"/>
    <col min="3596" max="3596" width="7.33203125" style="1" customWidth="1"/>
    <col min="3597" max="3597" width="3" style="1" bestFit="1" customWidth="1"/>
    <col min="3598" max="3603" width="8.6640625" style="1" customWidth="1"/>
    <col min="3604" max="3604" width="9" style="1" bestFit="1" customWidth="1"/>
    <col min="3605" max="3605" width="5.5546875" style="1" customWidth="1"/>
    <col min="3606" max="3606" width="3" style="1" bestFit="1" customWidth="1"/>
    <col min="3607" max="3612" width="8.6640625" style="1" customWidth="1"/>
    <col min="3613" max="3613" width="6.5546875" style="1" bestFit="1" customWidth="1"/>
    <col min="3614" max="3614" width="6.33203125" style="1" customWidth="1"/>
    <col min="3615" max="3615" width="3" style="1" bestFit="1" customWidth="1"/>
    <col min="3616" max="3621" width="8.6640625" style="1" customWidth="1"/>
    <col min="3622" max="3623" width="5.5546875" style="1" bestFit="1" customWidth="1"/>
    <col min="3624" max="3624" width="3" style="1" bestFit="1" customWidth="1"/>
    <col min="3625" max="3630" width="8.6640625" style="1" customWidth="1"/>
    <col min="3631" max="3632" width="5.5546875" style="1" bestFit="1" customWidth="1"/>
    <col min="3633" max="3633" width="3" style="1" bestFit="1" customWidth="1"/>
    <col min="3634" max="3636" width="5.5546875" style="1" bestFit="1" customWidth="1"/>
    <col min="3637" max="3638" width="5.5546875" style="1" customWidth="1"/>
    <col min="3639" max="3639" width="5.5546875" style="1" bestFit="1" customWidth="1"/>
    <col min="3640" max="3640" width="2.44140625" style="1" customWidth="1"/>
    <col min="3641" max="3641" width="3" style="1" bestFit="1" customWidth="1"/>
    <col min="3642" max="3642" width="5.5546875" style="1" bestFit="1" customWidth="1"/>
    <col min="3643" max="3643" width="5.6640625" style="1" customWidth="1"/>
    <col min="3644" max="3644" width="5.5546875" style="1" bestFit="1" customWidth="1"/>
    <col min="3645" max="3646" width="5.5546875" style="1" customWidth="1"/>
    <col min="3647" max="3647" width="5.5546875" style="1" bestFit="1" customWidth="1"/>
    <col min="3648" max="3648" width="2.44140625" style="1" customWidth="1"/>
    <col min="3649" max="3649" width="3" style="1" bestFit="1" customWidth="1"/>
    <col min="3650" max="3651" width="4.5546875" style="1" bestFit="1" customWidth="1"/>
    <col min="3652" max="3653" width="4.5546875" style="1" customWidth="1"/>
    <col min="3654" max="3655" width="4.5546875" style="1" bestFit="1" customWidth="1"/>
    <col min="3656" max="3656" width="2" style="1" customWidth="1"/>
    <col min="3657" max="3657" width="3" style="1" bestFit="1" customWidth="1"/>
    <col min="3658" max="3660" width="5.5546875" style="1" bestFit="1" customWidth="1"/>
    <col min="3661" max="3662" width="5.5546875" style="1" customWidth="1"/>
    <col min="3663" max="3663" width="5.5546875" style="1" bestFit="1" customWidth="1"/>
    <col min="3664" max="3664" width="2.33203125" style="1" customWidth="1"/>
    <col min="3665" max="3840" width="9.109375" style="1"/>
    <col min="3841" max="3841" width="7.88671875" style="1" customWidth="1"/>
    <col min="3842" max="3842" width="5.5546875" style="1" customWidth="1"/>
    <col min="3843" max="3843" width="6.109375" style="1" customWidth="1"/>
    <col min="3844" max="3844" width="11.109375" style="1" bestFit="1" customWidth="1"/>
    <col min="3845" max="3845" width="10" style="1" customWidth="1"/>
    <col min="3846" max="3846" width="11.109375" style="1" customWidth="1"/>
    <col min="3847" max="3847" width="9.109375" style="1"/>
    <col min="3848" max="3848" width="10" style="1" customWidth="1"/>
    <col min="3849" max="3849" width="11.109375" style="1" bestFit="1" customWidth="1"/>
    <col min="3850" max="3851" width="9.109375" style="1"/>
    <col min="3852" max="3852" width="7.33203125" style="1" customWidth="1"/>
    <col min="3853" max="3853" width="3" style="1" bestFit="1" customWidth="1"/>
    <col min="3854" max="3859" width="8.6640625" style="1" customWidth="1"/>
    <col min="3860" max="3860" width="9" style="1" bestFit="1" customWidth="1"/>
    <col min="3861" max="3861" width="5.5546875" style="1" customWidth="1"/>
    <col min="3862" max="3862" width="3" style="1" bestFit="1" customWidth="1"/>
    <col min="3863" max="3868" width="8.6640625" style="1" customWidth="1"/>
    <col min="3869" max="3869" width="6.5546875" style="1" bestFit="1" customWidth="1"/>
    <col min="3870" max="3870" width="6.33203125" style="1" customWidth="1"/>
    <col min="3871" max="3871" width="3" style="1" bestFit="1" customWidth="1"/>
    <col min="3872" max="3877" width="8.6640625" style="1" customWidth="1"/>
    <col min="3878" max="3879" width="5.5546875" style="1" bestFit="1" customWidth="1"/>
    <col min="3880" max="3880" width="3" style="1" bestFit="1" customWidth="1"/>
    <col min="3881" max="3886" width="8.6640625" style="1" customWidth="1"/>
    <col min="3887" max="3888" width="5.5546875" style="1" bestFit="1" customWidth="1"/>
    <col min="3889" max="3889" width="3" style="1" bestFit="1" customWidth="1"/>
    <col min="3890" max="3892" width="5.5546875" style="1" bestFit="1" customWidth="1"/>
    <col min="3893" max="3894" width="5.5546875" style="1" customWidth="1"/>
    <col min="3895" max="3895" width="5.5546875" style="1" bestFit="1" customWidth="1"/>
    <col min="3896" max="3896" width="2.44140625" style="1" customWidth="1"/>
    <col min="3897" max="3897" width="3" style="1" bestFit="1" customWidth="1"/>
    <col min="3898" max="3898" width="5.5546875" style="1" bestFit="1" customWidth="1"/>
    <col min="3899" max="3899" width="5.6640625" style="1" customWidth="1"/>
    <col min="3900" max="3900" width="5.5546875" style="1" bestFit="1" customWidth="1"/>
    <col min="3901" max="3902" width="5.5546875" style="1" customWidth="1"/>
    <col min="3903" max="3903" width="5.5546875" style="1" bestFit="1" customWidth="1"/>
    <col min="3904" max="3904" width="2.44140625" style="1" customWidth="1"/>
    <col min="3905" max="3905" width="3" style="1" bestFit="1" customWidth="1"/>
    <col min="3906" max="3907" width="4.5546875" style="1" bestFit="1" customWidth="1"/>
    <col min="3908" max="3909" width="4.5546875" style="1" customWidth="1"/>
    <col min="3910" max="3911" width="4.5546875" style="1" bestFit="1" customWidth="1"/>
    <col min="3912" max="3912" width="2" style="1" customWidth="1"/>
    <col min="3913" max="3913" width="3" style="1" bestFit="1" customWidth="1"/>
    <col min="3914" max="3916" width="5.5546875" style="1" bestFit="1" customWidth="1"/>
    <col min="3917" max="3918" width="5.5546875" style="1" customWidth="1"/>
    <col min="3919" max="3919" width="5.5546875" style="1" bestFit="1" customWidth="1"/>
    <col min="3920" max="3920" width="2.33203125" style="1" customWidth="1"/>
    <col min="3921" max="4096" width="9.109375" style="1"/>
    <col min="4097" max="4097" width="7.88671875" style="1" customWidth="1"/>
    <col min="4098" max="4098" width="5.5546875" style="1" customWidth="1"/>
    <col min="4099" max="4099" width="6.109375" style="1" customWidth="1"/>
    <col min="4100" max="4100" width="11.109375" style="1" bestFit="1" customWidth="1"/>
    <col min="4101" max="4101" width="10" style="1" customWidth="1"/>
    <col min="4102" max="4102" width="11.109375" style="1" customWidth="1"/>
    <col min="4103" max="4103" width="9.109375" style="1"/>
    <col min="4104" max="4104" width="10" style="1" customWidth="1"/>
    <col min="4105" max="4105" width="11.109375" style="1" bestFit="1" customWidth="1"/>
    <col min="4106" max="4107" width="9.109375" style="1"/>
    <col min="4108" max="4108" width="7.33203125" style="1" customWidth="1"/>
    <col min="4109" max="4109" width="3" style="1" bestFit="1" customWidth="1"/>
    <col min="4110" max="4115" width="8.6640625" style="1" customWidth="1"/>
    <col min="4116" max="4116" width="9" style="1" bestFit="1" customWidth="1"/>
    <col min="4117" max="4117" width="5.5546875" style="1" customWidth="1"/>
    <col min="4118" max="4118" width="3" style="1" bestFit="1" customWidth="1"/>
    <col min="4119" max="4124" width="8.6640625" style="1" customWidth="1"/>
    <col min="4125" max="4125" width="6.5546875" style="1" bestFit="1" customWidth="1"/>
    <col min="4126" max="4126" width="6.33203125" style="1" customWidth="1"/>
    <col min="4127" max="4127" width="3" style="1" bestFit="1" customWidth="1"/>
    <col min="4128" max="4133" width="8.6640625" style="1" customWidth="1"/>
    <col min="4134" max="4135" width="5.5546875" style="1" bestFit="1" customWidth="1"/>
    <col min="4136" max="4136" width="3" style="1" bestFit="1" customWidth="1"/>
    <col min="4137" max="4142" width="8.6640625" style="1" customWidth="1"/>
    <col min="4143" max="4144" width="5.5546875" style="1" bestFit="1" customWidth="1"/>
    <col min="4145" max="4145" width="3" style="1" bestFit="1" customWidth="1"/>
    <col min="4146" max="4148" width="5.5546875" style="1" bestFit="1" customWidth="1"/>
    <col min="4149" max="4150" width="5.5546875" style="1" customWidth="1"/>
    <col min="4151" max="4151" width="5.5546875" style="1" bestFit="1" customWidth="1"/>
    <col min="4152" max="4152" width="2.44140625" style="1" customWidth="1"/>
    <col min="4153" max="4153" width="3" style="1" bestFit="1" customWidth="1"/>
    <col min="4154" max="4154" width="5.5546875" style="1" bestFit="1" customWidth="1"/>
    <col min="4155" max="4155" width="5.6640625" style="1" customWidth="1"/>
    <col min="4156" max="4156" width="5.5546875" style="1" bestFit="1" customWidth="1"/>
    <col min="4157" max="4158" width="5.5546875" style="1" customWidth="1"/>
    <col min="4159" max="4159" width="5.5546875" style="1" bestFit="1" customWidth="1"/>
    <col min="4160" max="4160" width="2.44140625" style="1" customWidth="1"/>
    <col min="4161" max="4161" width="3" style="1" bestFit="1" customWidth="1"/>
    <col min="4162" max="4163" width="4.5546875" style="1" bestFit="1" customWidth="1"/>
    <col min="4164" max="4165" width="4.5546875" style="1" customWidth="1"/>
    <col min="4166" max="4167" width="4.5546875" style="1" bestFit="1" customWidth="1"/>
    <col min="4168" max="4168" width="2" style="1" customWidth="1"/>
    <col min="4169" max="4169" width="3" style="1" bestFit="1" customWidth="1"/>
    <col min="4170" max="4172" width="5.5546875" style="1" bestFit="1" customWidth="1"/>
    <col min="4173" max="4174" width="5.5546875" style="1" customWidth="1"/>
    <col min="4175" max="4175" width="5.5546875" style="1" bestFit="1" customWidth="1"/>
    <col min="4176" max="4176" width="2.33203125" style="1" customWidth="1"/>
    <col min="4177" max="4352" width="9.109375" style="1"/>
    <col min="4353" max="4353" width="7.88671875" style="1" customWidth="1"/>
    <col min="4354" max="4354" width="5.5546875" style="1" customWidth="1"/>
    <col min="4355" max="4355" width="6.109375" style="1" customWidth="1"/>
    <col min="4356" max="4356" width="11.109375" style="1" bestFit="1" customWidth="1"/>
    <col min="4357" max="4357" width="10" style="1" customWidth="1"/>
    <col min="4358" max="4358" width="11.109375" style="1" customWidth="1"/>
    <col min="4359" max="4359" width="9.109375" style="1"/>
    <col min="4360" max="4360" width="10" style="1" customWidth="1"/>
    <col min="4361" max="4361" width="11.109375" style="1" bestFit="1" customWidth="1"/>
    <col min="4362" max="4363" width="9.109375" style="1"/>
    <col min="4364" max="4364" width="7.33203125" style="1" customWidth="1"/>
    <col min="4365" max="4365" width="3" style="1" bestFit="1" customWidth="1"/>
    <col min="4366" max="4371" width="8.6640625" style="1" customWidth="1"/>
    <col min="4372" max="4372" width="9" style="1" bestFit="1" customWidth="1"/>
    <col min="4373" max="4373" width="5.5546875" style="1" customWidth="1"/>
    <col min="4374" max="4374" width="3" style="1" bestFit="1" customWidth="1"/>
    <col min="4375" max="4380" width="8.6640625" style="1" customWidth="1"/>
    <col min="4381" max="4381" width="6.5546875" style="1" bestFit="1" customWidth="1"/>
    <col min="4382" max="4382" width="6.33203125" style="1" customWidth="1"/>
    <col min="4383" max="4383" width="3" style="1" bestFit="1" customWidth="1"/>
    <col min="4384" max="4389" width="8.6640625" style="1" customWidth="1"/>
    <col min="4390" max="4391" width="5.5546875" style="1" bestFit="1" customWidth="1"/>
    <col min="4392" max="4392" width="3" style="1" bestFit="1" customWidth="1"/>
    <col min="4393" max="4398" width="8.6640625" style="1" customWidth="1"/>
    <col min="4399" max="4400" width="5.5546875" style="1" bestFit="1" customWidth="1"/>
    <col min="4401" max="4401" width="3" style="1" bestFit="1" customWidth="1"/>
    <col min="4402" max="4404" width="5.5546875" style="1" bestFit="1" customWidth="1"/>
    <col min="4405" max="4406" width="5.5546875" style="1" customWidth="1"/>
    <col min="4407" max="4407" width="5.5546875" style="1" bestFit="1" customWidth="1"/>
    <col min="4408" max="4408" width="2.44140625" style="1" customWidth="1"/>
    <col min="4409" max="4409" width="3" style="1" bestFit="1" customWidth="1"/>
    <col min="4410" max="4410" width="5.5546875" style="1" bestFit="1" customWidth="1"/>
    <col min="4411" max="4411" width="5.6640625" style="1" customWidth="1"/>
    <col min="4412" max="4412" width="5.5546875" style="1" bestFit="1" customWidth="1"/>
    <col min="4413" max="4414" width="5.5546875" style="1" customWidth="1"/>
    <col min="4415" max="4415" width="5.5546875" style="1" bestFit="1" customWidth="1"/>
    <col min="4416" max="4416" width="2.44140625" style="1" customWidth="1"/>
    <col min="4417" max="4417" width="3" style="1" bestFit="1" customWidth="1"/>
    <col min="4418" max="4419" width="4.5546875" style="1" bestFit="1" customWidth="1"/>
    <col min="4420" max="4421" width="4.5546875" style="1" customWidth="1"/>
    <col min="4422" max="4423" width="4.5546875" style="1" bestFit="1" customWidth="1"/>
    <col min="4424" max="4424" width="2" style="1" customWidth="1"/>
    <col min="4425" max="4425" width="3" style="1" bestFit="1" customWidth="1"/>
    <col min="4426" max="4428" width="5.5546875" style="1" bestFit="1" customWidth="1"/>
    <col min="4429" max="4430" width="5.5546875" style="1" customWidth="1"/>
    <col min="4431" max="4431" width="5.5546875" style="1" bestFit="1" customWidth="1"/>
    <col min="4432" max="4432" width="2.33203125" style="1" customWidth="1"/>
    <col min="4433" max="4608" width="9.109375" style="1"/>
    <col min="4609" max="4609" width="7.88671875" style="1" customWidth="1"/>
    <col min="4610" max="4610" width="5.5546875" style="1" customWidth="1"/>
    <col min="4611" max="4611" width="6.109375" style="1" customWidth="1"/>
    <col min="4612" max="4612" width="11.109375" style="1" bestFit="1" customWidth="1"/>
    <col min="4613" max="4613" width="10" style="1" customWidth="1"/>
    <col min="4614" max="4614" width="11.109375" style="1" customWidth="1"/>
    <col min="4615" max="4615" width="9.109375" style="1"/>
    <col min="4616" max="4616" width="10" style="1" customWidth="1"/>
    <col min="4617" max="4617" width="11.109375" style="1" bestFit="1" customWidth="1"/>
    <col min="4618" max="4619" width="9.109375" style="1"/>
    <col min="4620" max="4620" width="7.33203125" style="1" customWidth="1"/>
    <col min="4621" max="4621" width="3" style="1" bestFit="1" customWidth="1"/>
    <col min="4622" max="4627" width="8.6640625" style="1" customWidth="1"/>
    <col min="4628" max="4628" width="9" style="1" bestFit="1" customWidth="1"/>
    <col min="4629" max="4629" width="5.5546875" style="1" customWidth="1"/>
    <col min="4630" max="4630" width="3" style="1" bestFit="1" customWidth="1"/>
    <col min="4631" max="4636" width="8.6640625" style="1" customWidth="1"/>
    <col min="4637" max="4637" width="6.5546875" style="1" bestFit="1" customWidth="1"/>
    <col min="4638" max="4638" width="6.33203125" style="1" customWidth="1"/>
    <col min="4639" max="4639" width="3" style="1" bestFit="1" customWidth="1"/>
    <col min="4640" max="4645" width="8.6640625" style="1" customWidth="1"/>
    <col min="4646" max="4647" width="5.5546875" style="1" bestFit="1" customWidth="1"/>
    <col min="4648" max="4648" width="3" style="1" bestFit="1" customWidth="1"/>
    <col min="4649" max="4654" width="8.6640625" style="1" customWidth="1"/>
    <col min="4655" max="4656" width="5.5546875" style="1" bestFit="1" customWidth="1"/>
    <col min="4657" max="4657" width="3" style="1" bestFit="1" customWidth="1"/>
    <col min="4658" max="4660" width="5.5546875" style="1" bestFit="1" customWidth="1"/>
    <col min="4661" max="4662" width="5.5546875" style="1" customWidth="1"/>
    <col min="4663" max="4663" width="5.5546875" style="1" bestFit="1" customWidth="1"/>
    <col min="4664" max="4664" width="2.44140625" style="1" customWidth="1"/>
    <col min="4665" max="4665" width="3" style="1" bestFit="1" customWidth="1"/>
    <col min="4666" max="4666" width="5.5546875" style="1" bestFit="1" customWidth="1"/>
    <col min="4667" max="4667" width="5.6640625" style="1" customWidth="1"/>
    <col min="4668" max="4668" width="5.5546875" style="1" bestFit="1" customWidth="1"/>
    <col min="4669" max="4670" width="5.5546875" style="1" customWidth="1"/>
    <col min="4671" max="4671" width="5.5546875" style="1" bestFit="1" customWidth="1"/>
    <col min="4672" max="4672" width="2.44140625" style="1" customWidth="1"/>
    <col min="4673" max="4673" width="3" style="1" bestFit="1" customWidth="1"/>
    <col min="4674" max="4675" width="4.5546875" style="1" bestFit="1" customWidth="1"/>
    <col min="4676" max="4677" width="4.5546875" style="1" customWidth="1"/>
    <col min="4678" max="4679" width="4.5546875" style="1" bestFit="1" customWidth="1"/>
    <col min="4680" max="4680" width="2" style="1" customWidth="1"/>
    <col min="4681" max="4681" width="3" style="1" bestFit="1" customWidth="1"/>
    <col min="4682" max="4684" width="5.5546875" style="1" bestFit="1" customWidth="1"/>
    <col min="4685" max="4686" width="5.5546875" style="1" customWidth="1"/>
    <col min="4687" max="4687" width="5.5546875" style="1" bestFit="1" customWidth="1"/>
    <col min="4688" max="4688" width="2.33203125" style="1" customWidth="1"/>
    <col min="4689" max="4864" width="9.109375" style="1"/>
    <col min="4865" max="4865" width="7.88671875" style="1" customWidth="1"/>
    <col min="4866" max="4866" width="5.5546875" style="1" customWidth="1"/>
    <col min="4867" max="4867" width="6.109375" style="1" customWidth="1"/>
    <col min="4868" max="4868" width="11.109375" style="1" bestFit="1" customWidth="1"/>
    <col min="4869" max="4869" width="10" style="1" customWidth="1"/>
    <col min="4870" max="4870" width="11.109375" style="1" customWidth="1"/>
    <col min="4871" max="4871" width="9.109375" style="1"/>
    <col min="4872" max="4872" width="10" style="1" customWidth="1"/>
    <col min="4873" max="4873" width="11.109375" style="1" bestFit="1" customWidth="1"/>
    <col min="4874" max="4875" width="9.109375" style="1"/>
    <col min="4876" max="4876" width="7.33203125" style="1" customWidth="1"/>
    <col min="4877" max="4877" width="3" style="1" bestFit="1" customWidth="1"/>
    <col min="4878" max="4883" width="8.6640625" style="1" customWidth="1"/>
    <col min="4884" max="4884" width="9" style="1" bestFit="1" customWidth="1"/>
    <col min="4885" max="4885" width="5.5546875" style="1" customWidth="1"/>
    <col min="4886" max="4886" width="3" style="1" bestFit="1" customWidth="1"/>
    <col min="4887" max="4892" width="8.6640625" style="1" customWidth="1"/>
    <col min="4893" max="4893" width="6.5546875" style="1" bestFit="1" customWidth="1"/>
    <col min="4894" max="4894" width="6.33203125" style="1" customWidth="1"/>
    <col min="4895" max="4895" width="3" style="1" bestFit="1" customWidth="1"/>
    <col min="4896" max="4901" width="8.6640625" style="1" customWidth="1"/>
    <col min="4902" max="4903" width="5.5546875" style="1" bestFit="1" customWidth="1"/>
    <col min="4904" max="4904" width="3" style="1" bestFit="1" customWidth="1"/>
    <col min="4905" max="4910" width="8.6640625" style="1" customWidth="1"/>
    <col min="4911" max="4912" width="5.5546875" style="1" bestFit="1" customWidth="1"/>
    <col min="4913" max="4913" width="3" style="1" bestFit="1" customWidth="1"/>
    <col min="4914" max="4916" width="5.5546875" style="1" bestFit="1" customWidth="1"/>
    <col min="4917" max="4918" width="5.5546875" style="1" customWidth="1"/>
    <col min="4919" max="4919" width="5.5546875" style="1" bestFit="1" customWidth="1"/>
    <col min="4920" max="4920" width="2.44140625" style="1" customWidth="1"/>
    <col min="4921" max="4921" width="3" style="1" bestFit="1" customWidth="1"/>
    <col min="4922" max="4922" width="5.5546875" style="1" bestFit="1" customWidth="1"/>
    <col min="4923" max="4923" width="5.6640625" style="1" customWidth="1"/>
    <col min="4924" max="4924" width="5.5546875" style="1" bestFit="1" customWidth="1"/>
    <col min="4925" max="4926" width="5.5546875" style="1" customWidth="1"/>
    <col min="4927" max="4927" width="5.5546875" style="1" bestFit="1" customWidth="1"/>
    <col min="4928" max="4928" width="2.44140625" style="1" customWidth="1"/>
    <col min="4929" max="4929" width="3" style="1" bestFit="1" customWidth="1"/>
    <col min="4930" max="4931" width="4.5546875" style="1" bestFit="1" customWidth="1"/>
    <col min="4932" max="4933" width="4.5546875" style="1" customWidth="1"/>
    <col min="4934" max="4935" width="4.5546875" style="1" bestFit="1" customWidth="1"/>
    <col min="4936" max="4936" width="2" style="1" customWidth="1"/>
    <col min="4937" max="4937" width="3" style="1" bestFit="1" customWidth="1"/>
    <col min="4938" max="4940" width="5.5546875" style="1" bestFit="1" customWidth="1"/>
    <col min="4941" max="4942" width="5.5546875" style="1" customWidth="1"/>
    <col min="4943" max="4943" width="5.5546875" style="1" bestFit="1" customWidth="1"/>
    <col min="4944" max="4944" width="2.33203125" style="1" customWidth="1"/>
    <col min="4945" max="5120" width="9.109375" style="1"/>
    <col min="5121" max="5121" width="7.88671875" style="1" customWidth="1"/>
    <col min="5122" max="5122" width="5.5546875" style="1" customWidth="1"/>
    <col min="5123" max="5123" width="6.109375" style="1" customWidth="1"/>
    <col min="5124" max="5124" width="11.109375" style="1" bestFit="1" customWidth="1"/>
    <col min="5125" max="5125" width="10" style="1" customWidth="1"/>
    <col min="5126" max="5126" width="11.109375" style="1" customWidth="1"/>
    <col min="5127" max="5127" width="9.109375" style="1"/>
    <col min="5128" max="5128" width="10" style="1" customWidth="1"/>
    <col min="5129" max="5129" width="11.109375" style="1" bestFit="1" customWidth="1"/>
    <col min="5130" max="5131" width="9.109375" style="1"/>
    <col min="5132" max="5132" width="7.33203125" style="1" customWidth="1"/>
    <col min="5133" max="5133" width="3" style="1" bestFit="1" customWidth="1"/>
    <col min="5134" max="5139" width="8.6640625" style="1" customWidth="1"/>
    <col min="5140" max="5140" width="9" style="1" bestFit="1" customWidth="1"/>
    <col min="5141" max="5141" width="5.5546875" style="1" customWidth="1"/>
    <col min="5142" max="5142" width="3" style="1" bestFit="1" customWidth="1"/>
    <col min="5143" max="5148" width="8.6640625" style="1" customWidth="1"/>
    <col min="5149" max="5149" width="6.5546875" style="1" bestFit="1" customWidth="1"/>
    <col min="5150" max="5150" width="6.33203125" style="1" customWidth="1"/>
    <col min="5151" max="5151" width="3" style="1" bestFit="1" customWidth="1"/>
    <col min="5152" max="5157" width="8.6640625" style="1" customWidth="1"/>
    <col min="5158" max="5159" width="5.5546875" style="1" bestFit="1" customWidth="1"/>
    <col min="5160" max="5160" width="3" style="1" bestFit="1" customWidth="1"/>
    <col min="5161" max="5166" width="8.6640625" style="1" customWidth="1"/>
    <col min="5167" max="5168" width="5.5546875" style="1" bestFit="1" customWidth="1"/>
    <col min="5169" max="5169" width="3" style="1" bestFit="1" customWidth="1"/>
    <col min="5170" max="5172" width="5.5546875" style="1" bestFit="1" customWidth="1"/>
    <col min="5173" max="5174" width="5.5546875" style="1" customWidth="1"/>
    <col min="5175" max="5175" width="5.5546875" style="1" bestFit="1" customWidth="1"/>
    <col min="5176" max="5176" width="2.44140625" style="1" customWidth="1"/>
    <col min="5177" max="5177" width="3" style="1" bestFit="1" customWidth="1"/>
    <col min="5178" max="5178" width="5.5546875" style="1" bestFit="1" customWidth="1"/>
    <col min="5179" max="5179" width="5.6640625" style="1" customWidth="1"/>
    <col min="5180" max="5180" width="5.5546875" style="1" bestFit="1" customWidth="1"/>
    <col min="5181" max="5182" width="5.5546875" style="1" customWidth="1"/>
    <col min="5183" max="5183" width="5.5546875" style="1" bestFit="1" customWidth="1"/>
    <col min="5184" max="5184" width="2.44140625" style="1" customWidth="1"/>
    <col min="5185" max="5185" width="3" style="1" bestFit="1" customWidth="1"/>
    <col min="5186" max="5187" width="4.5546875" style="1" bestFit="1" customWidth="1"/>
    <col min="5188" max="5189" width="4.5546875" style="1" customWidth="1"/>
    <col min="5190" max="5191" width="4.5546875" style="1" bestFit="1" customWidth="1"/>
    <col min="5192" max="5192" width="2" style="1" customWidth="1"/>
    <col min="5193" max="5193" width="3" style="1" bestFit="1" customWidth="1"/>
    <col min="5194" max="5196" width="5.5546875" style="1" bestFit="1" customWidth="1"/>
    <col min="5197" max="5198" width="5.5546875" style="1" customWidth="1"/>
    <col min="5199" max="5199" width="5.5546875" style="1" bestFit="1" customWidth="1"/>
    <col min="5200" max="5200" width="2.33203125" style="1" customWidth="1"/>
    <col min="5201" max="5376" width="9.109375" style="1"/>
    <col min="5377" max="5377" width="7.88671875" style="1" customWidth="1"/>
    <col min="5378" max="5378" width="5.5546875" style="1" customWidth="1"/>
    <col min="5379" max="5379" width="6.109375" style="1" customWidth="1"/>
    <col min="5380" max="5380" width="11.109375" style="1" bestFit="1" customWidth="1"/>
    <col min="5381" max="5381" width="10" style="1" customWidth="1"/>
    <col min="5382" max="5382" width="11.109375" style="1" customWidth="1"/>
    <col min="5383" max="5383" width="9.109375" style="1"/>
    <col min="5384" max="5384" width="10" style="1" customWidth="1"/>
    <col min="5385" max="5385" width="11.109375" style="1" bestFit="1" customWidth="1"/>
    <col min="5386" max="5387" width="9.109375" style="1"/>
    <col min="5388" max="5388" width="7.33203125" style="1" customWidth="1"/>
    <col min="5389" max="5389" width="3" style="1" bestFit="1" customWidth="1"/>
    <col min="5390" max="5395" width="8.6640625" style="1" customWidth="1"/>
    <col min="5396" max="5396" width="9" style="1" bestFit="1" customWidth="1"/>
    <col min="5397" max="5397" width="5.5546875" style="1" customWidth="1"/>
    <col min="5398" max="5398" width="3" style="1" bestFit="1" customWidth="1"/>
    <col min="5399" max="5404" width="8.6640625" style="1" customWidth="1"/>
    <col min="5405" max="5405" width="6.5546875" style="1" bestFit="1" customWidth="1"/>
    <col min="5406" max="5406" width="6.33203125" style="1" customWidth="1"/>
    <col min="5407" max="5407" width="3" style="1" bestFit="1" customWidth="1"/>
    <col min="5408" max="5413" width="8.6640625" style="1" customWidth="1"/>
    <col min="5414" max="5415" width="5.5546875" style="1" bestFit="1" customWidth="1"/>
    <col min="5416" max="5416" width="3" style="1" bestFit="1" customWidth="1"/>
    <col min="5417" max="5422" width="8.6640625" style="1" customWidth="1"/>
    <col min="5423" max="5424" width="5.5546875" style="1" bestFit="1" customWidth="1"/>
    <col min="5425" max="5425" width="3" style="1" bestFit="1" customWidth="1"/>
    <col min="5426" max="5428" width="5.5546875" style="1" bestFit="1" customWidth="1"/>
    <col min="5429" max="5430" width="5.5546875" style="1" customWidth="1"/>
    <col min="5431" max="5431" width="5.5546875" style="1" bestFit="1" customWidth="1"/>
    <col min="5432" max="5432" width="2.44140625" style="1" customWidth="1"/>
    <col min="5433" max="5433" width="3" style="1" bestFit="1" customWidth="1"/>
    <col min="5434" max="5434" width="5.5546875" style="1" bestFit="1" customWidth="1"/>
    <col min="5435" max="5435" width="5.6640625" style="1" customWidth="1"/>
    <col min="5436" max="5436" width="5.5546875" style="1" bestFit="1" customWidth="1"/>
    <col min="5437" max="5438" width="5.5546875" style="1" customWidth="1"/>
    <col min="5439" max="5439" width="5.5546875" style="1" bestFit="1" customWidth="1"/>
    <col min="5440" max="5440" width="2.44140625" style="1" customWidth="1"/>
    <col min="5441" max="5441" width="3" style="1" bestFit="1" customWidth="1"/>
    <col min="5442" max="5443" width="4.5546875" style="1" bestFit="1" customWidth="1"/>
    <col min="5444" max="5445" width="4.5546875" style="1" customWidth="1"/>
    <col min="5446" max="5447" width="4.5546875" style="1" bestFit="1" customWidth="1"/>
    <col min="5448" max="5448" width="2" style="1" customWidth="1"/>
    <col min="5449" max="5449" width="3" style="1" bestFit="1" customWidth="1"/>
    <col min="5450" max="5452" width="5.5546875" style="1" bestFit="1" customWidth="1"/>
    <col min="5453" max="5454" width="5.5546875" style="1" customWidth="1"/>
    <col min="5455" max="5455" width="5.5546875" style="1" bestFit="1" customWidth="1"/>
    <col min="5456" max="5456" width="2.33203125" style="1" customWidth="1"/>
    <col min="5457" max="5632" width="9.109375" style="1"/>
    <col min="5633" max="5633" width="7.88671875" style="1" customWidth="1"/>
    <col min="5634" max="5634" width="5.5546875" style="1" customWidth="1"/>
    <col min="5635" max="5635" width="6.109375" style="1" customWidth="1"/>
    <col min="5636" max="5636" width="11.109375" style="1" bestFit="1" customWidth="1"/>
    <col min="5637" max="5637" width="10" style="1" customWidth="1"/>
    <col min="5638" max="5638" width="11.109375" style="1" customWidth="1"/>
    <col min="5639" max="5639" width="9.109375" style="1"/>
    <col min="5640" max="5640" width="10" style="1" customWidth="1"/>
    <col min="5641" max="5641" width="11.109375" style="1" bestFit="1" customWidth="1"/>
    <col min="5642" max="5643" width="9.109375" style="1"/>
    <col min="5644" max="5644" width="7.33203125" style="1" customWidth="1"/>
    <col min="5645" max="5645" width="3" style="1" bestFit="1" customWidth="1"/>
    <col min="5646" max="5651" width="8.6640625" style="1" customWidth="1"/>
    <col min="5652" max="5652" width="9" style="1" bestFit="1" customWidth="1"/>
    <col min="5653" max="5653" width="5.5546875" style="1" customWidth="1"/>
    <col min="5654" max="5654" width="3" style="1" bestFit="1" customWidth="1"/>
    <col min="5655" max="5660" width="8.6640625" style="1" customWidth="1"/>
    <col min="5661" max="5661" width="6.5546875" style="1" bestFit="1" customWidth="1"/>
    <col min="5662" max="5662" width="6.33203125" style="1" customWidth="1"/>
    <col min="5663" max="5663" width="3" style="1" bestFit="1" customWidth="1"/>
    <col min="5664" max="5669" width="8.6640625" style="1" customWidth="1"/>
    <col min="5670" max="5671" width="5.5546875" style="1" bestFit="1" customWidth="1"/>
    <col min="5672" max="5672" width="3" style="1" bestFit="1" customWidth="1"/>
    <col min="5673" max="5678" width="8.6640625" style="1" customWidth="1"/>
    <col min="5679" max="5680" width="5.5546875" style="1" bestFit="1" customWidth="1"/>
    <col min="5681" max="5681" width="3" style="1" bestFit="1" customWidth="1"/>
    <col min="5682" max="5684" width="5.5546875" style="1" bestFit="1" customWidth="1"/>
    <col min="5685" max="5686" width="5.5546875" style="1" customWidth="1"/>
    <col min="5687" max="5687" width="5.5546875" style="1" bestFit="1" customWidth="1"/>
    <col min="5688" max="5688" width="2.44140625" style="1" customWidth="1"/>
    <col min="5689" max="5689" width="3" style="1" bestFit="1" customWidth="1"/>
    <col min="5690" max="5690" width="5.5546875" style="1" bestFit="1" customWidth="1"/>
    <col min="5691" max="5691" width="5.6640625" style="1" customWidth="1"/>
    <col min="5692" max="5692" width="5.5546875" style="1" bestFit="1" customWidth="1"/>
    <col min="5693" max="5694" width="5.5546875" style="1" customWidth="1"/>
    <col min="5695" max="5695" width="5.5546875" style="1" bestFit="1" customWidth="1"/>
    <col min="5696" max="5696" width="2.44140625" style="1" customWidth="1"/>
    <col min="5697" max="5697" width="3" style="1" bestFit="1" customWidth="1"/>
    <col min="5698" max="5699" width="4.5546875" style="1" bestFit="1" customWidth="1"/>
    <col min="5700" max="5701" width="4.5546875" style="1" customWidth="1"/>
    <col min="5702" max="5703" width="4.5546875" style="1" bestFit="1" customWidth="1"/>
    <col min="5704" max="5704" width="2" style="1" customWidth="1"/>
    <col min="5705" max="5705" width="3" style="1" bestFit="1" customWidth="1"/>
    <col min="5706" max="5708" width="5.5546875" style="1" bestFit="1" customWidth="1"/>
    <col min="5709" max="5710" width="5.5546875" style="1" customWidth="1"/>
    <col min="5711" max="5711" width="5.5546875" style="1" bestFit="1" customWidth="1"/>
    <col min="5712" max="5712" width="2.33203125" style="1" customWidth="1"/>
    <col min="5713" max="5888" width="9.109375" style="1"/>
    <col min="5889" max="5889" width="7.88671875" style="1" customWidth="1"/>
    <col min="5890" max="5890" width="5.5546875" style="1" customWidth="1"/>
    <col min="5891" max="5891" width="6.109375" style="1" customWidth="1"/>
    <col min="5892" max="5892" width="11.109375" style="1" bestFit="1" customWidth="1"/>
    <col min="5893" max="5893" width="10" style="1" customWidth="1"/>
    <col min="5894" max="5894" width="11.109375" style="1" customWidth="1"/>
    <col min="5895" max="5895" width="9.109375" style="1"/>
    <col min="5896" max="5896" width="10" style="1" customWidth="1"/>
    <col min="5897" max="5897" width="11.109375" style="1" bestFit="1" customWidth="1"/>
    <col min="5898" max="5899" width="9.109375" style="1"/>
    <col min="5900" max="5900" width="7.33203125" style="1" customWidth="1"/>
    <col min="5901" max="5901" width="3" style="1" bestFit="1" customWidth="1"/>
    <col min="5902" max="5907" width="8.6640625" style="1" customWidth="1"/>
    <col min="5908" max="5908" width="9" style="1" bestFit="1" customWidth="1"/>
    <col min="5909" max="5909" width="5.5546875" style="1" customWidth="1"/>
    <col min="5910" max="5910" width="3" style="1" bestFit="1" customWidth="1"/>
    <col min="5911" max="5916" width="8.6640625" style="1" customWidth="1"/>
    <col min="5917" max="5917" width="6.5546875" style="1" bestFit="1" customWidth="1"/>
    <col min="5918" max="5918" width="6.33203125" style="1" customWidth="1"/>
    <col min="5919" max="5919" width="3" style="1" bestFit="1" customWidth="1"/>
    <col min="5920" max="5925" width="8.6640625" style="1" customWidth="1"/>
    <col min="5926" max="5927" width="5.5546875" style="1" bestFit="1" customWidth="1"/>
    <col min="5928" max="5928" width="3" style="1" bestFit="1" customWidth="1"/>
    <col min="5929" max="5934" width="8.6640625" style="1" customWidth="1"/>
    <col min="5935" max="5936" width="5.5546875" style="1" bestFit="1" customWidth="1"/>
    <col min="5937" max="5937" width="3" style="1" bestFit="1" customWidth="1"/>
    <col min="5938" max="5940" width="5.5546875" style="1" bestFit="1" customWidth="1"/>
    <col min="5941" max="5942" width="5.5546875" style="1" customWidth="1"/>
    <col min="5943" max="5943" width="5.5546875" style="1" bestFit="1" customWidth="1"/>
    <col min="5944" max="5944" width="2.44140625" style="1" customWidth="1"/>
    <col min="5945" max="5945" width="3" style="1" bestFit="1" customWidth="1"/>
    <col min="5946" max="5946" width="5.5546875" style="1" bestFit="1" customWidth="1"/>
    <col min="5947" max="5947" width="5.6640625" style="1" customWidth="1"/>
    <col min="5948" max="5948" width="5.5546875" style="1" bestFit="1" customWidth="1"/>
    <col min="5949" max="5950" width="5.5546875" style="1" customWidth="1"/>
    <col min="5951" max="5951" width="5.5546875" style="1" bestFit="1" customWidth="1"/>
    <col min="5952" max="5952" width="2.44140625" style="1" customWidth="1"/>
    <col min="5953" max="5953" width="3" style="1" bestFit="1" customWidth="1"/>
    <col min="5954" max="5955" width="4.5546875" style="1" bestFit="1" customWidth="1"/>
    <col min="5956" max="5957" width="4.5546875" style="1" customWidth="1"/>
    <col min="5958" max="5959" width="4.5546875" style="1" bestFit="1" customWidth="1"/>
    <col min="5960" max="5960" width="2" style="1" customWidth="1"/>
    <col min="5961" max="5961" width="3" style="1" bestFit="1" customWidth="1"/>
    <col min="5962" max="5964" width="5.5546875" style="1" bestFit="1" customWidth="1"/>
    <col min="5965" max="5966" width="5.5546875" style="1" customWidth="1"/>
    <col min="5967" max="5967" width="5.5546875" style="1" bestFit="1" customWidth="1"/>
    <col min="5968" max="5968" width="2.33203125" style="1" customWidth="1"/>
    <col min="5969" max="6144" width="9.109375" style="1"/>
    <col min="6145" max="6145" width="7.88671875" style="1" customWidth="1"/>
    <col min="6146" max="6146" width="5.5546875" style="1" customWidth="1"/>
    <col min="6147" max="6147" width="6.109375" style="1" customWidth="1"/>
    <col min="6148" max="6148" width="11.109375" style="1" bestFit="1" customWidth="1"/>
    <col min="6149" max="6149" width="10" style="1" customWidth="1"/>
    <col min="6150" max="6150" width="11.109375" style="1" customWidth="1"/>
    <col min="6151" max="6151" width="9.109375" style="1"/>
    <col min="6152" max="6152" width="10" style="1" customWidth="1"/>
    <col min="6153" max="6153" width="11.109375" style="1" bestFit="1" customWidth="1"/>
    <col min="6154" max="6155" width="9.109375" style="1"/>
    <col min="6156" max="6156" width="7.33203125" style="1" customWidth="1"/>
    <col min="6157" max="6157" width="3" style="1" bestFit="1" customWidth="1"/>
    <col min="6158" max="6163" width="8.6640625" style="1" customWidth="1"/>
    <col min="6164" max="6164" width="9" style="1" bestFit="1" customWidth="1"/>
    <col min="6165" max="6165" width="5.5546875" style="1" customWidth="1"/>
    <col min="6166" max="6166" width="3" style="1" bestFit="1" customWidth="1"/>
    <col min="6167" max="6172" width="8.6640625" style="1" customWidth="1"/>
    <col min="6173" max="6173" width="6.5546875" style="1" bestFit="1" customWidth="1"/>
    <col min="6174" max="6174" width="6.33203125" style="1" customWidth="1"/>
    <col min="6175" max="6175" width="3" style="1" bestFit="1" customWidth="1"/>
    <col min="6176" max="6181" width="8.6640625" style="1" customWidth="1"/>
    <col min="6182" max="6183" width="5.5546875" style="1" bestFit="1" customWidth="1"/>
    <col min="6184" max="6184" width="3" style="1" bestFit="1" customWidth="1"/>
    <col min="6185" max="6190" width="8.6640625" style="1" customWidth="1"/>
    <col min="6191" max="6192" width="5.5546875" style="1" bestFit="1" customWidth="1"/>
    <col min="6193" max="6193" width="3" style="1" bestFit="1" customWidth="1"/>
    <col min="6194" max="6196" width="5.5546875" style="1" bestFit="1" customWidth="1"/>
    <col min="6197" max="6198" width="5.5546875" style="1" customWidth="1"/>
    <col min="6199" max="6199" width="5.5546875" style="1" bestFit="1" customWidth="1"/>
    <col min="6200" max="6200" width="2.44140625" style="1" customWidth="1"/>
    <col min="6201" max="6201" width="3" style="1" bestFit="1" customWidth="1"/>
    <col min="6202" max="6202" width="5.5546875" style="1" bestFit="1" customWidth="1"/>
    <col min="6203" max="6203" width="5.6640625" style="1" customWidth="1"/>
    <col min="6204" max="6204" width="5.5546875" style="1" bestFit="1" customWidth="1"/>
    <col min="6205" max="6206" width="5.5546875" style="1" customWidth="1"/>
    <col min="6207" max="6207" width="5.5546875" style="1" bestFit="1" customWidth="1"/>
    <col min="6208" max="6208" width="2.44140625" style="1" customWidth="1"/>
    <col min="6209" max="6209" width="3" style="1" bestFit="1" customWidth="1"/>
    <col min="6210" max="6211" width="4.5546875" style="1" bestFit="1" customWidth="1"/>
    <col min="6212" max="6213" width="4.5546875" style="1" customWidth="1"/>
    <col min="6214" max="6215" width="4.5546875" style="1" bestFit="1" customWidth="1"/>
    <col min="6216" max="6216" width="2" style="1" customWidth="1"/>
    <col min="6217" max="6217" width="3" style="1" bestFit="1" customWidth="1"/>
    <col min="6218" max="6220" width="5.5546875" style="1" bestFit="1" customWidth="1"/>
    <col min="6221" max="6222" width="5.5546875" style="1" customWidth="1"/>
    <col min="6223" max="6223" width="5.5546875" style="1" bestFit="1" customWidth="1"/>
    <col min="6224" max="6224" width="2.33203125" style="1" customWidth="1"/>
    <col min="6225" max="6400" width="9.109375" style="1"/>
    <col min="6401" max="6401" width="7.88671875" style="1" customWidth="1"/>
    <col min="6402" max="6402" width="5.5546875" style="1" customWidth="1"/>
    <col min="6403" max="6403" width="6.109375" style="1" customWidth="1"/>
    <col min="6404" max="6404" width="11.109375" style="1" bestFit="1" customWidth="1"/>
    <col min="6405" max="6405" width="10" style="1" customWidth="1"/>
    <col min="6406" max="6406" width="11.109375" style="1" customWidth="1"/>
    <col min="6407" max="6407" width="9.109375" style="1"/>
    <col min="6408" max="6408" width="10" style="1" customWidth="1"/>
    <col min="6409" max="6409" width="11.109375" style="1" bestFit="1" customWidth="1"/>
    <col min="6410" max="6411" width="9.109375" style="1"/>
    <col min="6412" max="6412" width="7.33203125" style="1" customWidth="1"/>
    <col min="6413" max="6413" width="3" style="1" bestFit="1" customWidth="1"/>
    <col min="6414" max="6419" width="8.6640625" style="1" customWidth="1"/>
    <col min="6420" max="6420" width="9" style="1" bestFit="1" customWidth="1"/>
    <col min="6421" max="6421" width="5.5546875" style="1" customWidth="1"/>
    <col min="6422" max="6422" width="3" style="1" bestFit="1" customWidth="1"/>
    <col min="6423" max="6428" width="8.6640625" style="1" customWidth="1"/>
    <col min="6429" max="6429" width="6.5546875" style="1" bestFit="1" customWidth="1"/>
    <col min="6430" max="6430" width="6.33203125" style="1" customWidth="1"/>
    <col min="6431" max="6431" width="3" style="1" bestFit="1" customWidth="1"/>
    <col min="6432" max="6437" width="8.6640625" style="1" customWidth="1"/>
    <col min="6438" max="6439" width="5.5546875" style="1" bestFit="1" customWidth="1"/>
    <col min="6440" max="6440" width="3" style="1" bestFit="1" customWidth="1"/>
    <col min="6441" max="6446" width="8.6640625" style="1" customWidth="1"/>
    <col min="6447" max="6448" width="5.5546875" style="1" bestFit="1" customWidth="1"/>
    <col min="6449" max="6449" width="3" style="1" bestFit="1" customWidth="1"/>
    <col min="6450" max="6452" width="5.5546875" style="1" bestFit="1" customWidth="1"/>
    <col min="6453" max="6454" width="5.5546875" style="1" customWidth="1"/>
    <col min="6455" max="6455" width="5.5546875" style="1" bestFit="1" customWidth="1"/>
    <col min="6456" max="6456" width="2.44140625" style="1" customWidth="1"/>
    <col min="6457" max="6457" width="3" style="1" bestFit="1" customWidth="1"/>
    <col min="6458" max="6458" width="5.5546875" style="1" bestFit="1" customWidth="1"/>
    <col min="6459" max="6459" width="5.6640625" style="1" customWidth="1"/>
    <col min="6460" max="6460" width="5.5546875" style="1" bestFit="1" customWidth="1"/>
    <col min="6461" max="6462" width="5.5546875" style="1" customWidth="1"/>
    <col min="6463" max="6463" width="5.5546875" style="1" bestFit="1" customWidth="1"/>
    <col min="6464" max="6464" width="2.44140625" style="1" customWidth="1"/>
    <col min="6465" max="6465" width="3" style="1" bestFit="1" customWidth="1"/>
    <col min="6466" max="6467" width="4.5546875" style="1" bestFit="1" customWidth="1"/>
    <col min="6468" max="6469" width="4.5546875" style="1" customWidth="1"/>
    <col min="6470" max="6471" width="4.5546875" style="1" bestFit="1" customWidth="1"/>
    <col min="6472" max="6472" width="2" style="1" customWidth="1"/>
    <col min="6473" max="6473" width="3" style="1" bestFit="1" customWidth="1"/>
    <col min="6474" max="6476" width="5.5546875" style="1" bestFit="1" customWidth="1"/>
    <col min="6477" max="6478" width="5.5546875" style="1" customWidth="1"/>
    <col min="6479" max="6479" width="5.5546875" style="1" bestFit="1" customWidth="1"/>
    <col min="6480" max="6480" width="2.33203125" style="1" customWidth="1"/>
    <col min="6481" max="6656" width="9.109375" style="1"/>
    <col min="6657" max="6657" width="7.88671875" style="1" customWidth="1"/>
    <col min="6658" max="6658" width="5.5546875" style="1" customWidth="1"/>
    <col min="6659" max="6659" width="6.109375" style="1" customWidth="1"/>
    <col min="6660" max="6660" width="11.109375" style="1" bestFit="1" customWidth="1"/>
    <col min="6661" max="6661" width="10" style="1" customWidth="1"/>
    <col min="6662" max="6662" width="11.109375" style="1" customWidth="1"/>
    <col min="6663" max="6663" width="9.109375" style="1"/>
    <col min="6664" max="6664" width="10" style="1" customWidth="1"/>
    <col min="6665" max="6665" width="11.109375" style="1" bestFit="1" customWidth="1"/>
    <col min="6666" max="6667" width="9.109375" style="1"/>
    <col min="6668" max="6668" width="7.33203125" style="1" customWidth="1"/>
    <col min="6669" max="6669" width="3" style="1" bestFit="1" customWidth="1"/>
    <col min="6670" max="6675" width="8.6640625" style="1" customWidth="1"/>
    <col min="6676" max="6676" width="9" style="1" bestFit="1" customWidth="1"/>
    <col min="6677" max="6677" width="5.5546875" style="1" customWidth="1"/>
    <col min="6678" max="6678" width="3" style="1" bestFit="1" customWidth="1"/>
    <col min="6679" max="6684" width="8.6640625" style="1" customWidth="1"/>
    <col min="6685" max="6685" width="6.5546875" style="1" bestFit="1" customWidth="1"/>
    <col min="6686" max="6686" width="6.33203125" style="1" customWidth="1"/>
    <col min="6687" max="6687" width="3" style="1" bestFit="1" customWidth="1"/>
    <col min="6688" max="6693" width="8.6640625" style="1" customWidth="1"/>
    <col min="6694" max="6695" width="5.5546875" style="1" bestFit="1" customWidth="1"/>
    <col min="6696" max="6696" width="3" style="1" bestFit="1" customWidth="1"/>
    <col min="6697" max="6702" width="8.6640625" style="1" customWidth="1"/>
    <col min="6703" max="6704" width="5.5546875" style="1" bestFit="1" customWidth="1"/>
    <col min="6705" max="6705" width="3" style="1" bestFit="1" customWidth="1"/>
    <col min="6706" max="6708" width="5.5546875" style="1" bestFit="1" customWidth="1"/>
    <col min="6709" max="6710" width="5.5546875" style="1" customWidth="1"/>
    <col min="6711" max="6711" width="5.5546875" style="1" bestFit="1" customWidth="1"/>
    <col min="6712" max="6712" width="2.44140625" style="1" customWidth="1"/>
    <col min="6713" max="6713" width="3" style="1" bestFit="1" customWidth="1"/>
    <col min="6714" max="6714" width="5.5546875" style="1" bestFit="1" customWidth="1"/>
    <col min="6715" max="6715" width="5.6640625" style="1" customWidth="1"/>
    <col min="6716" max="6716" width="5.5546875" style="1" bestFit="1" customWidth="1"/>
    <col min="6717" max="6718" width="5.5546875" style="1" customWidth="1"/>
    <col min="6719" max="6719" width="5.5546875" style="1" bestFit="1" customWidth="1"/>
    <col min="6720" max="6720" width="2.44140625" style="1" customWidth="1"/>
    <col min="6721" max="6721" width="3" style="1" bestFit="1" customWidth="1"/>
    <col min="6722" max="6723" width="4.5546875" style="1" bestFit="1" customWidth="1"/>
    <col min="6724" max="6725" width="4.5546875" style="1" customWidth="1"/>
    <col min="6726" max="6727" width="4.5546875" style="1" bestFit="1" customWidth="1"/>
    <col min="6728" max="6728" width="2" style="1" customWidth="1"/>
    <col min="6729" max="6729" width="3" style="1" bestFit="1" customWidth="1"/>
    <col min="6730" max="6732" width="5.5546875" style="1" bestFit="1" customWidth="1"/>
    <col min="6733" max="6734" width="5.5546875" style="1" customWidth="1"/>
    <col min="6735" max="6735" width="5.5546875" style="1" bestFit="1" customWidth="1"/>
    <col min="6736" max="6736" width="2.33203125" style="1" customWidth="1"/>
    <col min="6737" max="6912" width="9.109375" style="1"/>
    <col min="6913" max="6913" width="7.88671875" style="1" customWidth="1"/>
    <col min="6914" max="6914" width="5.5546875" style="1" customWidth="1"/>
    <col min="6915" max="6915" width="6.109375" style="1" customWidth="1"/>
    <col min="6916" max="6916" width="11.109375" style="1" bestFit="1" customWidth="1"/>
    <col min="6917" max="6917" width="10" style="1" customWidth="1"/>
    <col min="6918" max="6918" width="11.109375" style="1" customWidth="1"/>
    <col min="6919" max="6919" width="9.109375" style="1"/>
    <col min="6920" max="6920" width="10" style="1" customWidth="1"/>
    <col min="6921" max="6921" width="11.109375" style="1" bestFit="1" customWidth="1"/>
    <col min="6922" max="6923" width="9.109375" style="1"/>
    <col min="6924" max="6924" width="7.33203125" style="1" customWidth="1"/>
    <col min="6925" max="6925" width="3" style="1" bestFit="1" customWidth="1"/>
    <col min="6926" max="6931" width="8.6640625" style="1" customWidth="1"/>
    <col min="6932" max="6932" width="9" style="1" bestFit="1" customWidth="1"/>
    <col min="6933" max="6933" width="5.5546875" style="1" customWidth="1"/>
    <col min="6934" max="6934" width="3" style="1" bestFit="1" customWidth="1"/>
    <col min="6935" max="6940" width="8.6640625" style="1" customWidth="1"/>
    <col min="6941" max="6941" width="6.5546875" style="1" bestFit="1" customWidth="1"/>
    <col min="6942" max="6942" width="6.33203125" style="1" customWidth="1"/>
    <col min="6943" max="6943" width="3" style="1" bestFit="1" customWidth="1"/>
    <col min="6944" max="6949" width="8.6640625" style="1" customWidth="1"/>
    <col min="6950" max="6951" width="5.5546875" style="1" bestFit="1" customWidth="1"/>
    <col min="6952" max="6952" width="3" style="1" bestFit="1" customWidth="1"/>
    <col min="6953" max="6958" width="8.6640625" style="1" customWidth="1"/>
    <col min="6959" max="6960" width="5.5546875" style="1" bestFit="1" customWidth="1"/>
    <col min="6961" max="6961" width="3" style="1" bestFit="1" customWidth="1"/>
    <col min="6962" max="6964" width="5.5546875" style="1" bestFit="1" customWidth="1"/>
    <col min="6965" max="6966" width="5.5546875" style="1" customWidth="1"/>
    <col min="6967" max="6967" width="5.5546875" style="1" bestFit="1" customWidth="1"/>
    <col min="6968" max="6968" width="2.44140625" style="1" customWidth="1"/>
    <col min="6969" max="6969" width="3" style="1" bestFit="1" customWidth="1"/>
    <col min="6970" max="6970" width="5.5546875" style="1" bestFit="1" customWidth="1"/>
    <col min="6971" max="6971" width="5.6640625" style="1" customWidth="1"/>
    <col min="6972" max="6972" width="5.5546875" style="1" bestFit="1" customWidth="1"/>
    <col min="6973" max="6974" width="5.5546875" style="1" customWidth="1"/>
    <col min="6975" max="6975" width="5.5546875" style="1" bestFit="1" customWidth="1"/>
    <col min="6976" max="6976" width="2.44140625" style="1" customWidth="1"/>
    <col min="6977" max="6977" width="3" style="1" bestFit="1" customWidth="1"/>
    <col min="6978" max="6979" width="4.5546875" style="1" bestFit="1" customWidth="1"/>
    <col min="6980" max="6981" width="4.5546875" style="1" customWidth="1"/>
    <col min="6982" max="6983" width="4.5546875" style="1" bestFit="1" customWidth="1"/>
    <col min="6984" max="6984" width="2" style="1" customWidth="1"/>
    <col min="6985" max="6985" width="3" style="1" bestFit="1" customWidth="1"/>
    <col min="6986" max="6988" width="5.5546875" style="1" bestFit="1" customWidth="1"/>
    <col min="6989" max="6990" width="5.5546875" style="1" customWidth="1"/>
    <col min="6991" max="6991" width="5.5546875" style="1" bestFit="1" customWidth="1"/>
    <col min="6992" max="6992" width="2.33203125" style="1" customWidth="1"/>
    <col min="6993" max="7168" width="9.109375" style="1"/>
    <col min="7169" max="7169" width="7.88671875" style="1" customWidth="1"/>
    <col min="7170" max="7170" width="5.5546875" style="1" customWidth="1"/>
    <col min="7171" max="7171" width="6.109375" style="1" customWidth="1"/>
    <col min="7172" max="7172" width="11.109375" style="1" bestFit="1" customWidth="1"/>
    <col min="7173" max="7173" width="10" style="1" customWidth="1"/>
    <col min="7174" max="7174" width="11.109375" style="1" customWidth="1"/>
    <col min="7175" max="7175" width="9.109375" style="1"/>
    <col min="7176" max="7176" width="10" style="1" customWidth="1"/>
    <col min="7177" max="7177" width="11.109375" style="1" bestFit="1" customWidth="1"/>
    <col min="7178" max="7179" width="9.109375" style="1"/>
    <col min="7180" max="7180" width="7.33203125" style="1" customWidth="1"/>
    <col min="7181" max="7181" width="3" style="1" bestFit="1" customWidth="1"/>
    <col min="7182" max="7187" width="8.6640625" style="1" customWidth="1"/>
    <col min="7188" max="7188" width="9" style="1" bestFit="1" customWidth="1"/>
    <col min="7189" max="7189" width="5.5546875" style="1" customWidth="1"/>
    <col min="7190" max="7190" width="3" style="1" bestFit="1" customWidth="1"/>
    <col min="7191" max="7196" width="8.6640625" style="1" customWidth="1"/>
    <col min="7197" max="7197" width="6.5546875" style="1" bestFit="1" customWidth="1"/>
    <col min="7198" max="7198" width="6.33203125" style="1" customWidth="1"/>
    <col min="7199" max="7199" width="3" style="1" bestFit="1" customWidth="1"/>
    <col min="7200" max="7205" width="8.6640625" style="1" customWidth="1"/>
    <col min="7206" max="7207" width="5.5546875" style="1" bestFit="1" customWidth="1"/>
    <col min="7208" max="7208" width="3" style="1" bestFit="1" customWidth="1"/>
    <col min="7209" max="7214" width="8.6640625" style="1" customWidth="1"/>
    <col min="7215" max="7216" width="5.5546875" style="1" bestFit="1" customWidth="1"/>
    <col min="7217" max="7217" width="3" style="1" bestFit="1" customWidth="1"/>
    <col min="7218" max="7220" width="5.5546875" style="1" bestFit="1" customWidth="1"/>
    <col min="7221" max="7222" width="5.5546875" style="1" customWidth="1"/>
    <col min="7223" max="7223" width="5.5546875" style="1" bestFit="1" customWidth="1"/>
    <col min="7224" max="7224" width="2.44140625" style="1" customWidth="1"/>
    <col min="7225" max="7225" width="3" style="1" bestFit="1" customWidth="1"/>
    <col min="7226" max="7226" width="5.5546875" style="1" bestFit="1" customWidth="1"/>
    <col min="7227" max="7227" width="5.6640625" style="1" customWidth="1"/>
    <col min="7228" max="7228" width="5.5546875" style="1" bestFit="1" customWidth="1"/>
    <col min="7229" max="7230" width="5.5546875" style="1" customWidth="1"/>
    <col min="7231" max="7231" width="5.5546875" style="1" bestFit="1" customWidth="1"/>
    <col min="7232" max="7232" width="2.44140625" style="1" customWidth="1"/>
    <col min="7233" max="7233" width="3" style="1" bestFit="1" customWidth="1"/>
    <col min="7234" max="7235" width="4.5546875" style="1" bestFit="1" customWidth="1"/>
    <col min="7236" max="7237" width="4.5546875" style="1" customWidth="1"/>
    <col min="7238" max="7239" width="4.5546875" style="1" bestFit="1" customWidth="1"/>
    <col min="7240" max="7240" width="2" style="1" customWidth="1"/>
    <col min="7241" max="7241" width="3" style="1" bestFit="1" customWidth="1"/>
    <col min="7242" max="7244" width="5.5546875" style="1" bestFit="1" customWidth="1"/>
    <col min="7245" max="7246" width="5.5546875" style="1" customWidth="1"/>
    <col min="7247" max="7247" width="5.5546875" style="1" bestFit="1" customWidth="1"/>
    <col min="7248" max="7248" width="2.33203125" style="1" customWidth="1"/>
    <col min="7249" max="7424" width="9.109375" style="1"/>
    <col min="7425" max="7425" width="7.88671875" style="1" customWidth="1"/>
    <col min="7426" max="7426" width="5.5546875" style="1" customWidth="1"/>
    <col min="7427" max="7427" width="6.109375" style="1" customWidth="1"/>
    <col min="7428" max="7428" width="11.109375" style="1" bestFit="1" customWidth="1"/>
    <col min="7429" max="7429" width="10" style="1" customWidth="1"/>
    <col min="7430" max="7430" width="11.109375" style="1" customWidth="1"/>
    <col min="7431" max="7431" width="9.109375" style="1"/>
    <col min="7432" max="7432" width="10" style="1" customWidth="1"/>
    <col min="7433" max="7433" width="11.109375" style="1" bestFit="1" customWidth="1"/>
    <col min="7434" max="7435" width="9.109375" style="1"/>
    <col min="7436" max="7436" width="7.33203125" style="1" customWidth="1"/>
    <col min="7437" max="7437" width="3" style="1" bestFit="1" customWidth="1"/>
    <col min="7438" max="7443" width="8.6640625" style="1" customWidth="1"/>
    <col min="7444" max="7444" width="9" style="1" bestFit="1" customWidth="1"/>
    <col min="7445" max="7445" width="5.5546875" style="1" customWidth="1"/>
    <col min="7446" max="7446" width="3" style="1" bestFit="1" customWidth="1"/>
    <col min="7447" max="7452" width="8.6640625" style="1" customWidth="1"/>
    <col min="7453" max="7453" width="6.5546875" style="1" bestFit="1" customWidth="1"/>
    <col min="7454" max="7454" width="6.33203125" style="1" customWidth="1"/>
    <col min="7455" max="7455" width="3" style="1" bestFit="1" customWidth="1"/>
    <col min="7456" max="7461" width="8.6640625" style="1" customWidth="1"/>
    <col min="7462" max="7463" width="5.5546875" style="1" bestFit="1" customWidth="1"/>
    <col min="7464" max="7464" width="3" style="1" bestFit="1" customWidth="1"/>
    <col min="7465" max="7470" width="8.6640625" style="1" customWidth="1"/>
    <col min="7471" max="7472" width="5.5546875" style="1" bestFit="1" customWidth="1"/>
    <col min="7473" max="7473" width="3" style="1" bestFit="1" customWidth="1"/>
    <col min="7474" max="7476" width="5.5546875" style="1" bestFit="1" customWidth="1"/>
    <col min="7477" max="7478" width="5.5546875" style="1" customWidth="1"/>
    <col min="7479" max="7479" width="5.5546875" style="1" bestFit="1" customWidth="1"/>
    <col min="7480" max="7480" width="2.44140625" style="1" customWidth="1"/>
    <col min="7481" max="7481" width="3" style="1" bestFit="1" customWidth="1"/>
    <col min="7482" max="7482" width="5.5546875" style="1" bestFit="1" customWidth="1"/>
    <col min="7483" max="7483" width="5.6640625" style="1" customWidth="1"/>
    <col min="7484" max="7484" width="5.5546875" style="1" bestFit="1" customWidth="1"/>
    <col min="7485" max="7486" width="5.5546875" style="1" customWidth="1"/>
    <col min="7487" max="7487" width="5.5546875" style="1" bestFit="1" customWidth="1"/>
    <col min="7488" max="7488" width="2.44140625" style="1" customWidth="1"/>
    <col min="7489" max="7489" width="3" style="1" bestFit="1" customWidth="1"/>
    <col min="7490" max="7491" width="4.5546875" style="1" bestFit="1" customWidth="1"/>
    <col min="7492" max="7493" width="4.5546875" style="1" customWidth="1"/>
    <col min="7494" max="7495" width="4.5546875" style="1" bestFit="1" customWidth="1"/>
    <col min="7496" max="7496" width="2" style="1" customWidth="1"/>
    <col min="7497" max="7497" width="3" style="1" bestFit="1" customWidth="1"/>
    <col min="7498" max="7500" width="5.5546875" style="1" bestFit="1" customWidth="1"/>
    <col min="7501" max="7502" width="5.5546875" style="1" customWidth="1"/>
    <col min="7503" max="7503" width="5.5546875" style="1" bestFit="1" customWidth="1"/>
    <col min="7504" max="7504" width="2.33203125" style="1" customWidth="1"/>
    <col min="7505" max="7680" width="9.109375" style="1"/>
    <col min="7681" max="7681" width="7.88671875" style="1" customWidth="1"/>
    <col min="7682" max="7682" width="5.5546875" style="1" customWidth="1"/>
    <col min="7683" max="7683" width="6.109375" style="1" customWidth="1"/>
    <col min="7684" max="7684" width="11.109375" style="1" bestFit="1" customWidth="1"/>
    <col min="7685" max="7685" width="10" style="1" customWidth="1"/>
    <col min="7686" max="7686" width="11.109375" style="1" customWidth="1"/>
    <col min="7687" max="7687" width="9.109375" style="1"/>
    <col min="7688" max="7688" width="10" style="1" customWidth="1"/>
    <col min="7689" max="7689" width="11.109375" style="1" bestFit="1" customWidth="1"/>
    <col min="7690" max="7691" width="9.109375" style="1"/>
    <col min="7692" max="7692" width="7.33203125" style="1" customWidth="1"/>
    <col min="7693" max="7693" width="3" style="1" bestFit="1" customWidth="1"/>
    <col min="7694" max="7699" width="8.6640625" style="1" customWidth="1"/>
    <col min="7700" max="7700" width="9" style="1" bestFit="1" customWidth="1"/>
    <col min="7701" max="7701" width="5.5546875" style="1" customWidth="1"/>
    <col min="7702" max="7702" width="3" style="1" bestFit="1" customWidth="1"/>
    <col min="7703" max="7708" width="8.6640625" style="1" customWidth="1"/>
    <col min="7709" max="7709" width="6.5546875" style="1" bestFit="1" customWidth="1"/>
    <col min="7710" max="7710" width="6.33203125" style="1" customWidth="1"/>
    <col min="7711" max="7711" width="3" style="1" bestFit="1" customWidth="1"/>
    <col min="7712" max="7717" width="8.6640625" style="1" customWidth="1"/>
    <col min="7718" max="7719" width="5.5546875" style="1" bestFit="1" customWidth="1"/>
    <col min="7720" max="7720" width="3" style="1" bestFit="1" customWidth="1"/>
    <col min="7721" max="7726" width="8.6640625" style="1" customWidth="1"/>
    <col min="7727" max="7728" width="5.5546875" style="1" bestFit="1" customWidth="1"/>
    <col min="7729" max="7729" width="3" style="1" bestFit="1" customWidth="1"/>
    <col min="7730" max="7732" width="5.5546875" style="1" bestFit="1" customWidth="1"/>
    <col min="7733" max="7734" width="5.5546875" style="1" customWidth="1"/>
    <col min="7735" max="7735" width="5.5546875" style="1" bestFit="1" customWidth="1"/>
    <col min="7736" max="7736" width="2.44140625" style="1" customWidth="1"/>
    <col min="7737" max="7737" width="3" style="1" bestFit="1" customWidth="1"/>
    <col min="7738" max="7738" width="5.5546875" style="1" bestFit="1" customWidth="1"/>
    <col min="7739" max="7739" width="5.6640625" style="1" customWidth="1"/>
    <col min="7740" max="7740" width="5.5546875" style="1" bestFit="1" customWidth="1"/>
    <col min="7741" max="7742" width="5.5546875" style="1" customWidth="1"/>
    <col min="7743" max="7743" width="5.5546875" style="1" bestFit="1" customWidth="1"/>
    <col min="7744" max="7744" width="2.44140625" style="1" customWidth="1"/>
    <col min="7745" max="7745" width="3" style="1" bestFit="1" customWidth="1"/>
    <col min="7746" max="7747" width="4.5546875" style="1" bestFit="1" customWidth="1"/>
    <col min="7748" max="7749" width="4.5546875" style="1" customWidth="1"/>
    <col min="7750" max="7751" width="4.5546875" style="1" bestFit="1" customWidth="1"/>
    <col min="7752" max="7752" width="2" style="1" customWidth="1"/>
    <col min="7753" max="7753" width="3" style="1" bestFit="1" customWidth="1"/>
    <col min="7754" max="7756" width="5.5546875" style="1" bestFit="1" customWidth="1"/>
    <col min="7757" max="7758" width="5.5546875" style="1" customWidth="1"/>
    <col min="7759" max="7759" width="5.5546875" style="1" bestFit="1" customWidth="1"/>
    <col min="7760" max="7760" width="2.33203125" style="1" customWidth="1"/>
    <col min="7761" max="7936" width="9.109375" style="1"/>
    <col min="7937" max="7937" width="7.88671875" style="1" customWidth="1"/>
    <col min="7938" max="7938" width="5.5546875" style="1" customWidth="1"/>
    <col min="7939" max="7939" width="6.109375" style="1" customWidth="1"/>
    <col min="7940" max="7940" width="11.109375" style="1" bestFit="1" customWidth="1"/>
    <col min="7941" max="7941" width="10" style="1" customWidth="1"/>
    <col min="7942" max="7942" width="11.109375" style="1" customWidth="1"/>
    <col min="7943" max="7943" width="9.109375" style="1"/>
    <col min="7944" max="7944" width="10" style="1" customWidth="1"/>
    <col min="7945" max="7945" width="11.109375" style="1" bestFit="1" customWidth="1"/>
    <col min="7946" max="7947" width="9.109375" style="1"/>
    <col min="7948" max="7948" width="7.33203125" style="1" customWidth="1"/>
    <col min="7949" max="7949" width="3" style="1" bestFit="1" customWidth="1"/>
    <col min="7950" max="7955" width="8.6640625" style="1" customWidth="1"/>
    <col min="7956" max="7956" width="9" style="1" bestFit="1" customWidth="1"/>
    <col min="7957" max="7957" width="5.5546875" style="1" customWidth="1"/>
    <col min="7958" max="7958" width="3" style="1" bestFit="1" customWidth="1"/>
    <col min="7959" max="7964" width="8.6640625" style="1" customWidth="1"/>
    <col min="7965" max="7965" width="6.5546875" style="1" bestFit="1" customWidth="1"/>
    <col min="7966" max="7966" width="6.33203125" style="1" customWidth="1"/>
    <col min="7967" max="7967" width="3" style="1" bestFit="1" customWidth="1"/>
    <col min="7968" max="7973" width="8.6640625" style="1" customWidth="1"/>
    <col min="7974" max="7975" width="5.5546875" style="1" bestFit="1" customWidth="1"/>
    <col min="7976" max="7976" width="3" style="1" bestFit="1" customWidth="1"/>
    <col min="7977" max="7982" width="8.6640625" style="1" customWidth="1"/>
    <col min="7983" max="7984" width="5.5546875" style="1" bestFit="1" customWidth="1"/>
    <col min="7985" max="7985" width="3" style="1" bestFit="1" customWidth="1"/>
    <col min="7986" max="7988" width="5.5546875" style="1" bestFit="1" customWidth="1"/>
    <col min="7989" max="7990" width="5.5546875" style="1" customWidth="1"/>
    <col min="7991" max="7991" width="5.5546875" style="1" bestFit="1" customWidth="1"/>
    <col min="7992" max="7992" width="2.44140625" style="1" customWidth="1"/>
    <col min="7993" max="7993" width="3" style="1" bestFit="1" customWidth="1"/>
    <col min="7994" max="7994" width="5.5546875" style="1" bestFit="1" customWidth="1"/>
    <col min="7995" max="7995" width="5.6640625" style="1" customWidth="1"/>
    <col min="7996" max="7996" width="5.5546875" style="1" bestFit="1" customWidth="1"/>
    <col min="7997" max="7998" width="5.5546875" style="1" customWidth="1"/>
    <col min="7999" max="7999" width="5.5546875" style="1" bestFit="1" customWidth="1"/>
    <col min="8000" max="8000" width="2.44140625" style="1" customWidth="1"/>
    <col min="8001" max="8001" width="3" style="1" bestFit="1" customWidth="1"/>
    <col min="8002" max="8003" width="4.5546875" style="1" bestFit="1" customWidth="1"/>
    <col min="8004" max="8005" width="4.5546875" style="1" customWidth="1"/>
    <col min="8006" max="8007" width="4.5546875" style="1" bestFit="1" customWidth="1"/>
    <col min="8008" max="8008" width="2" style="1" customWidth="1"/>
    <col min="8009" max="8009" width="3" style="1" bestFit="1" customWidth="1"/>
    <col min="8010" max="8012" width="5.5546875" style="1" bestFit="1" customWidth="1"/>
    <col min="8013" max="8014" width="5.5546875" style="1" customWidth="1"/>
    <col min="8015" max="8015" width="5.5546875" style="1" bestFit="1" customWidth="1"/>
    <col min="8016" max="8016" width="2.33203125" style="1" customWidth="1"/>
    <col min="8017" max="8192" width="9.109375" style="1"/>
    <col min="8193" max="8193" width="7.88671875" style="1" customWidth="1"/>
    <col min="8194" max="8194" width="5.5546875" style="1" customWidth="1"/>
    <col min="8195" max="8195" width="6.109375" style="1" customWidth="1"/>
    <col min="8196" max="8196" width="11.109375" style="1" bestFit="1" customWidth="1"/>
    <col min="8197" max="8197" width="10" style="1" customWidth="1"/>
    <col min="8198" max="8198" width="11.109375" style="1" customWidth="1"/>
    <col min="8199" max="8199" width="9.109375" style="1"/>
    <col min="8200" max="8200" width="10" style="1" customWidth="1"/>
    <col min="8201" max="8201" width="11.109375" style="1" bestFit="1" customWidth="1"/>
    <col min="8202" max="8203" width="9.109375" style="1"/>
    <col min="8204" max="8204" width="7.33203125" style="1" customWidth="1"/>
    <col min="8205" max="8205" width="3" style="1" bestFit="1" customWidth="1"/>
    <col min="8206" max="8211" width="8.6640625" style="1" customWidth="1"/>
    <col min="8212" max="8212" width="9" style="1" bestFit="1" customWidth="1"/>
    <col min="8213" max="8213" width="5.5546875" style="1" customWidth="1"/>
    <col min="8214" max="8214" width="3" style="1" bestFit="1" customWidth="1"/>
    <col min="8215" max="8220" width="8.6640625" style="1" customWidth="1"/>
    <col min="8221" max="8221" width="6.5546875" style="1" bestFit="1" customWidth="1"/>
    <col min="8222" max="8222" width="6.33203125" style="1" customWidth="1"/>
    <col min="8223" max="8223" width="3" style="1" bestFit="1" customWidth="1"/>
    <col min="8224" max="8229" width="8.6640625" style="1" customWidth="1"/>
    <col min="8230" max="8231" width="5.5546875" style="1" bestFit="1" customWidth="1"/>
    <col min="8232" max="8232" width="3" style="1" bestFit="1" customWidth="1"/>
    <col min="8233" max="8238" width="8.6640625" style="1" customWidth="1"/>
    <col min="8239" max="8240" width="5.5546875" style="1" bestFit="1" customWidth="1"/>
    <col min="8241" max="8241" width="3" style="1" bestFit="1" customWidth="1"/>
    <col min="8242" max="8244" width="5.5546875" style="1" bestFit="1" customWidth="1"/>
    <col min="8245" max="8246" width="5.5546875" style="1" customWidth="1"/>
    <col min="8247" max="8247" width="5.5546875" style="1" bestFit="1" customWidth="1"/>
    <col min="8248" max="8248" width="2.44140625" style="1" customWidth="1"/>
    <col min="8249" max="8249" width="3" style="1" bestFit="1" customWidth="1"/>
    <col min="8250" max="8250" width="5.5546875" style="1" bestFit="1" customWidth="1"/>
    <col min="8251" max="8251" width="5.6640625" style="1" customWidth="1"/>
    <col min="8252" max="8252" width="5.5546875" style="1" bestFit="1" customWidth="1"/>
    <col min="8253" max="8254" width="5.5546875" style="1" customWidth="1"/>
    <col min="8255" max="8255" width="5.5546875" style="1" bestFit="1" customWidth="1"/>
    <col min="8256" max="8256" width="2.44140625" style="1" customWidth="1"/>
    <col min="8257" max="8257" width="3" style="1" bestFit="1" customWidth="1"/>
    <col min="8258" max="8259" width="4.5546875" style="1" bestFit="1" customWidth="1"/>
    <col min="8260" max="8261" width="4.5546875" style="1" customWidth="1"/>
    <col min="8262" max="8263" width="4.5546875" style="1" bestFit="1" customWidth="1"/>
    <col min="8264" max="8264" width="2" style="1" customWidth="1"/>
    <col min="8265" max="8265" width="3" style="1" bestFit="1" customWidth="1"/>
    <col min="8266" max="8268" width="5.5546875" style="1" bestFit="1" customWidth="1"/>
    <col min="8269" max="8270" width="5.5546875" style="1" customWidth="1"/>
    <col min="8271" max="8271" width="5.5546875" style="1" bestFit="1" customWidth="1"/>
    <col min="8272" max="8272" width="2.33203125" style="1" customWidth="1"/>
    <col min="8273" max="8448" width="9.109375" style="1"/>
    <col min="8449" max="8449" width="7.88671875" style="1" customWidth="1"/>
    <col min="8450" max="8450" width="5.5546875" style="1" customWidth="1"/>
    <col min="8451" max="8451" width="6.109375" style="1" customWidth="1"/>
    <col min="8452" max="8452" width="11.109375" style="1" bestFit="1" customWidth="1"/>
    <col min="8453" max="8453" width="10" style="1" customWidth="1"/>
    <col min="8454" max="8454" width="11.109375" style="1" customWidth="1"/>
    <col min="8455" max="8455" width="9.109375" style="1"/>
    <col min="8456" max="8456" width="10" style="1" customWidth="1"/>
    <col min="8457" max="8457" width="11.109375" style="1" bestFit="1" customWidth="1"/>
    <col min="8458" max="8459" width="9.109375" style="1"/>
    <col min="8460" max="8460" width="7.33203125" style="1" customWidth="1"/>
    <col min="8461" max="8461" width="3" style="1" bestFit="1" customWidth="1"/>
    <col min="8462" max="8467" width="8.6640625" style="1" customWidth="1"/>
    <col min="8468" max="8468" width="9" style="1" bestFit="1" customWidth="1"/>
    <col min="8469" max="8469" width="5.5546875" style="1" customWidth="1"/>
    <col min="8470" max="8470" width="3" style="1" bestFit="1" customWidth="1"/>
    <col min="8471" max="8476" width="8.6640625" style="1" customWidth="1"/>
    <col min="8477" max="8477" width="6.5546875" style="1" bestFit="1" customWidth="1"/>
    <col min="8478" max="8478" width="6.33203125" style="1" customWidth="1"/>
    <col min="8479" max="8479" width="3" style="1" bestFit="1" customWidth="1"/>
    <col min="8480" max="8485" width="8.6640625" style="1" customWidth="1"/>
    <col min="8486" max="8487" width="5.5546875" style="1" bestFit="1" customWidth="1"/>
    <col min="8488" max="8488" width="3" style="1" bestFit="1" customWidth="1"/>
    <col min="8489" max="8494" width="8.6640625" style="1" customWidth="1"/>
    <col min="8495" max="8496" width="5.5546875" style="1" bestFit="1" customWidth="1"/>
    <col min="8497" max="8497" width="3" style="1" bestFit="1" customWidth="1"/>
    <col min="8498" max="8500" width="5.5546875" style="1" bestFit="1" customWidth="1"/>
    <col min="8501" max="8502" width="5.5546875" style="1" customWidth="1"/>
    <col min="8503" max="8503" width="5.5546875" style="1" bestFit="1" customWidth="1"/>
    <col min="8504" max="8504" width="2.44140625" style="1" customWidth="1"/>
    <col min="8505" max="8505" width="3" style="1" bestFit="1" customWidth="1"/>
    <col min="8506" max="8506" width="5.5546875" style="1" bestFit="1" customWidth="1"/>
    <col min="8507" max="8507" width="5.6640625" style="1" customWidth="1"/>
    <col min="8508" max="8508" width="5.5546875" style="1" bestFit="1" customWidth="1"/>
    <col min="8509" max="8510" width="5.5546875" style="1" customWidth="1"/>
    <col min="8511" max="8511" width="5.5546875" style="1" bestFit="1" customWidth="1"/>
    <col min="8512" max="8512" width="2.44140625" style="1" customWidth="1"/>
    <col min="8513" max="8513" width="3" style="1" bestFit="1" customWidth="1"/>
    <col min="8514" max="8515" width="4.5546875" style="1" bestFit="1" customWidth="1"/>
    <col min="8516" max="8517" width="4.5546875" style="1" customWidth="1"/>
    <col min="8518" max="8519" width="4.5546875" style="1" bestFit="1" customWidth="1"/>
    <col min="8520" max="8520" width="2" style="1" customWidth="1"/>
    <col min="8521" max="8521" width="3" style="1" bestFit="1" customWidth="1"/>
    <col min="8522" max="8524" width="5.5546875" style="1" bestFit="1" customWidth="1"/>
    <col min="8525" max="8526" width="5.5546875" style="1" customWidth="1"/>
    <col min="8527" max="8527" width="5.5546875" style="1" bestFit="1" customWidth="1"/>
    <col min="8528" max="8528" width="2.33203125" style="1" customWidth="1"/>
    <col min="8529" max="8704" width="9.109375" style="1"/>
    <col min="8705" max="8705" width="7.88671875" style="1" customWidth="1"/>
    <col min="8706" max="8706" width="5.5546875" style="1" customWidth="1"/>
    <col min="8707" max="8707" width="6.109375" style="1" customWidth="1"/>
    <col min="8708" max="8708" width="11.109375" style="1" bestFit="1" customWidth="1"/>
    <col min="8709" max="8709" width="10" style="1" customWidth="1"/>
    <col min="8710" max="8710" width="11.109375" style="1" customWidth="1"/>
    <col min="8711" max="8711" width="9.109375" style="1"/>
    <col min="8712" max="8712" width="10" style="1" customWidth="1"/>
    <col min="8713" max="8713" width="11.109375" style="1" bestFit="1" customWidth="1"/>
    <col min="8714" max="8715" width="9.109375" style="1"/>
    <col min="8716" max="8716" width="7.33203125" style="1" customWidth="1"/>
    <col min="8717" max="8717" width="3" style="1" bestFit="1" customWidth="1"/>
    <col min="8718" max="8723" width="8.6640625" style="1" customWidth="1"/>
    <col min="8724" max="8724" width="9" style="1" bestFit="1" customWidth="1"/>
    <col min="8725" max="8725" width="5.5546875" style="1" customWidth="1"/>
    <col min="8726" max="8726" width="3" style="1" bestFit="1" customWidth="1"/>
    <col min="8727" max="8732" width="8.6640625" style="1" customWidth="1"/>
    <col min="8733" max="8733" width="6.5546875" style="1" bestFit="1" customWidth="1"/>
    <col min="8734" max="8734" width="6.33203125" style="1" customWidth="1"/>
    <col min="8735" max="8735" width="3" style="1" bestFit="1" customWidth="1"/>
    <col min="8736" max="8741" width="8.6640625" style="1" customWidth="1"/>
    <col min="8742" max="8743" width="5.5546875" style="1" bestFit="1" customWidth="1"/>
    <col min="8744" max="8744" width="3" style="1" bestFit="1" customWidth="1"/>
    <col min="8745" max="8750" width="8.6640625" style="1" customWidth="1"/>
    <col min="8751" max="8752" width="5.5546875" style="1" bestFit="1" customWidth="1"/>
    <col min="8753" max="8753" width="3" style="1" bestFit="1" customWidth="1"/>
    <col min="8754" max="8756" width="5.5546875" style="1" bestFit="1" customWidth="1"/>
    <col min="8757" max="8758" width="5.5546875" style="1" customWidth="1"/>
    <col min="8759" max="8759" width="5.5546875" style="1" bestFit="1" customWidth="1"/>
    <col min="8760" max="8760" width="2.44140625" style="1" customWidth="1"/>
    <col min="8761" max="8761" width="3" style="1" bestFit="1" customWidth="1"/>
    <col min="8762" max="8762" width="5.5546875" style="1" bestFit="1" customWidth="1"/>
    <col min="8763" max="8763" width="5.6640625" style="1" customWidth="1"/>
    <col min="8764" max="8764" width="5.5546875" style="1" bestFit="1" customWidth="1"/>
    <col min="8765" max="8766" width="5.5546875" style="1" customWidth="1"/>
    <col min="8767" max="8767" width="5.5546875" style="1" bestFit="1" customWidth="1"/>
    <col min="8768" max="8768" width="2.44140625" style="1" customWidth="1"/>
    <col min="8769" max="8769" width="3" style="1" bestFit="1" customWidth="1"/>
    <col min="8770" max="8771" width="4.5546875" style="1" bestFit="1" customWidth="1"/>
    <col min="8772" max="8773" width="4.5546875" style="1" customWidth="1"/>
    <col min="8774" max="8775" width="4.5546875" style="1" bestFit="1" customWidth="1"/>
    <col min="8776" max="8776" width="2" style="1" customWidth="1"/>
    <col min="8777" max="8777" width="3" style="1" bestFit="1" customWidth="1"/>
    <col min="8778" max="8780" width="5.5546875" style="1" bestFit="1" customWidth="1"/>
    <col min="8781" max="8782" width="5.5546875" style="1" customWidth="1"/>
    <col min="8783" max="8783" width="5.5546875" style="1" bestFit="1" customWidth="1"/>
    <col min="8784" max="8784" width="2.33203125" style="1" customWidth="1"/>
    <col min="8785" max="8960" width="9.109375" style="1"/>
    <col min="8961" max="8961" width="7.88671875" style="1" customWidth="1"/>
    <col min="8962" max="8962" width="5.5546875" style="1" customWidth="1"/>
    <col min="8963" max="8963" width="6.109375" style="1" customWidth="1"/>
    <col min="8964" max="8964" width="11.109375" style="1" bestFit="1" customWidth="1"/>
    <col min="8965" max="8965" width="10" style="1" customWidth="1"/>
    <col min="8966" max="8966" width="11.109375" style="1" customWidth="1"/>
    <col min="8967" max="8967" width="9.109375" style="1"/>
    <col min="8968" max="8968" width="10" style="1" customWidth="1"/>
    <col min="8969" max="8969" width="11.109375" style="1" bestFit="1" customWidth="1"/>
    <col min="8970" max="8971" width="9.109375" style="1"/>
    <col min="8972" max="8972" width="7.33203125" style="1" customWidth="1"/>
    <col min="8973" max="8973" width="3" style="1" bestFit="1" customWidth="1"/>
    <col min="8974" max="8979" width="8.6640625" style="1" customWidth="1"/>
    <col min="8980" max="8980" width="9" style="1" bestFit="1" customWidth="1"/>
    <col min="8981" max="8981" width="5.5546875" style="1" customWidth="1"/>
    <col min="8982" max="8982" width="3" style="1" bestFit="1" customWidth="1"/>
    <col min="8983" max="8988" width="8.6640625" style="1" customWidth="1"/>
    <col min="8989" max="8989" width="6.5546875" style="1" bestFit="1" customWidth="1"/>
    <col min="8990" max="8990" width="6.33203125" style="1" customWidth="1"/>
    <col min="8991" max="8991" width="3" style="1" bestFit="1" customWidth="1"/>
    <col min="8992" max="8997" width="8.6640625" style="1" customWidth="1"/>
    <col min="8998" max="8999" width="5.5546875" style="1" bestFit="1" customWidth="1"/>
    <col min="9000" max="9000" width="3" style="1" bestFit="1" customWidth="1"/>
    <col min="9001" max="9006" width="8.6640625" style="1" customWidth="1"/>
    <col min="9007" max="9008" width="5.5546875" style="1" bestFit="1" customWidth="1"/>
    <col min="9009" max="9009" width="3" style="1" bestFit="1" customWidth="1"/>
    <col min="9010" max="9012" width="5.5546875" style="1" bestFit="1" customWidth="1"/>
    <col min="9013" max="9014" width="5.5546875" style="1" customWidth="1"/>
    <col min="9015" max="9015" width="5.5546875" style="1" bestFit="1" customWidth="1"/>
    <col min="9016" max="9016" width="2.44140625" style="1" customWidth="1"/>
    <col min="9017" max="9017" width="3" style="1" bestFit="1" customWidth="1"/>
    <col min="9018" max="9018" width="5.5546875" style="1" bestFit="1" customWidth="1"/>
    <col min="9019" max="9019" width="5.6640625" style="1" customWidth="1"/>
    <col min="9020" max="9020" width="5.5546875" style="1" bestFit="1" customWidth="1"/>
    <col min="9021" max="9022" width="5.5546875" style="1" customWidth="1"/>
    <col min="9023" max="9023" width="5.5546875" style="1" bestFit="1" customWidth="1"/>
    <col min="9024" max="9024" width="2.44140625" style="1" customWidth="1"/>
    <col min="9025" max="9025" width="3" style="1" bestFit="1" customWidth="1"/>
    <col min="9026" max="9027" width="4.5546875" style="1" bestFit="1" customWidth="1"/>
    <col min="9028" max="9029" width="4.5546875" style="1" customWidth="1"/>
    <col min="9030" max="9031" width="4.5546875" style="1" bestFit="1" customWidth="1"/>
    <col min="9032" max="9032" width="2" style="1" customWidth="1"/>
    <col min="9033" max="9033" width="3" style="1" bestFit="1" customWidth="1"/>
    <col min="9034" max="9036" width="5.5546875" style="1" bestFit="1" customWidth="1"/>
    <col min="9037" max="9038" width="5.5546875" style="1" customWidth="1"/>
    <col min="9039" max="9039" width="5.5546875" style="1" bestFit="1" customWidth="1"/>
    <col min="9040" max="9040" width="2.33203125" style="1" customWidth="1"/>
    <col min="9041" max="9216" width="9.109375" style="1"/>
    <col min="9217" max="9217" width="7.88671875" style="1" customWidth="1"/>
    <col min="9218" max="9218" width="5.5546875" style="1" customWidth="1"/>
    <col min="9219" max="9219" width="6.109375" style="1" customWidth="1"/>
    <col min="9220" max="9220" width="11.109375" style="1" bestFit="1" customWidth="1"/>
    <col min="9221" max="9221" width="10" style="1" customWidth="1"/>
    <col min="9222" max="9222" width="11.109375" style="1" customWidth="1"/>
    <col min="9223" max="9223" width="9.109375" style="1"/>
    <col min="9224" max="9224" width="10" style="1" customWidth="1"/>
    <col min="9225" max="9225" width="11.109375" style="1" bestFit="1" customWidth="1"/>
    <col min="9226" max="9227" width="9.109375" style="1"/>
    <col min="9228" max="9228" width="7.33203125" style="1" customWidth="1"/>
    <col min="9229" max="9229" width="3" style="1" bestFit="1" customWidth="1"/>
    <col min="9230" max="9235" width="8.6640625" style="1" customWidth="1"/>
    <col min="9236" max="9236" width="9" style="1" bestFit="1" customWidth="1"/>
    <col min="9237" max="9237" width="5.5546875" style="1" customWidth="1"/>
    <col min="9238" max="9238" width="3" style="1" bestFit="1" customWidth="1"/>
    <col min="9239" max="9244" width="8.6640625" style="1" customWidth="1"/>
    <col min="9245" max="9245" width="6.5546875" style="1" bestFit="1" customWidth="1"/>
    <col min="9246" max="9246" width="6.33203125" style="1" customWidth="1"/>
    <col min="9247" max="9247" width="3" style="1" bestFit="1" customWidth="1"/>
    <col min="9248" max="9253" width="8.6640625" style="1" customWidth="1"/>
    <col min="9254" max="9255" width="5.5546875" style="1" bestFit="1" customWidth="1"/>
    <col min="9256" max="9256" width="3" style="1" bestFit="1" customWidth="1"/>
    <col min="9257" max="9262" width="8.6640625" style="1" customWidth="1"/>
    <col min="9263" max="9264" width="5.5546875" style="1" bestFit="1" customWidth="1"/>
    <col min="9265" max="9265" width="3" style="1" bestFit="1" customWidth="1"/>
    <col min="9266" max="9268" width="5.5546875" style="1" bestFit="1" customWidth="1"/>
    <col min="9269" max="9270" width="5.5546875" style="1" customWidth="1"/>
    <col min="9271" max="9271" width="5.5546875" style="1" bestFit="1" customWidth="1"/>
    <col min="9272" max="9272" width="2.44140625" style="1" customWidth="1"/>
    <col min="9273" max="9273" width="3" style="1" bestFit="1" customWidth="1"/>
    <col min="9274" max="9274" width="5.5546875" style="1" bestFit="1" customWidth="1"/>
    <col min="9275" max="9275" width="5.6640625" style="1" customWidth="1"/>
    <col min="9276" max="9276" width="5.5546875" style="1" bestFit="1" customWidth="1"/>
    <col min="9277" max="9278" width="5.5546875" style="1" customWidth="1"/>
    <col min="9279" max="9279" width="5.5546875" style="1" bestFit="1" customWidth="1"/>
    <col min="9280" max="9280" width="2.44140625" style="1" customWidth="1"/>
    <col min="9281" max="9281" width="3" style="1" bestFit="1" customWidth="1"/>
    <col min="9282" max="9283" width="4.5546875" style="1" bestFit="1" customWidth="1"/>
    <col min="9284" max="9285" width="4.5546875" style="1" customWidth="1"/>
    <col min="9286" max="9287" width="4.5546875" style="1" bestFit="1" customWidth="1"/>
    <col min="9288" max="9288" width="2" style="1" customWidth="1"/>
    <col min="9289" max="9289" width="3" style="1" bestFit="1" customWidth="1"/>
    <col min="9290" max="9292" width="5.5546875" style="1" bestFit="1" customWidth="1"/>
    <col min="9293" max="9294" width="5.5546875" style="1" customWidth="1"/>
    <col min="9295" max="9295" width="5.5546875" style="1" bestFit="1" customWidth="1"/>
    <col min="9296" max="9296" width="2.33203125" style="1" customWidth="1"/>
    <col min="9297" max="9472" width="9.109375" style="1"/>
    <col min="9473" max="9473" width="7.88671875" style="1" customWidth="1"/>
    <col min="9474" max="9474" width="5.5546875" style="1" customWidth="1"/>
    <col min="9475" max="9475" width="6.109375" style="1" customWidth="1"/>
    <col min="9476" max="9476" width="11.109375" style="1" bestFit="1" customWidth="1"/>
    <col min="9477" max="9477" width="10" style="1" customWidth="1"/>
    <col min="9478" max="9478" width="11.109375" style="1" customWidth="1"/>
    <col min="9479" max="9479" width="9.109375" style="1"/>
    <col min="9480" max="9480" width="10" style="1" customWidth="1"/>
    <col min="9481" max="9481" width="11.109375" style="1" bestFit="1" customWidth="1"/>
    <col min="9482" max="9483" width="9.109375" style="1"/>
    <col min="9484" max="9484" width="7.33203125" style="1" customWidth="1"/>
    <col min="9485" max="9485" width="3" style="1" bestFit="1" customWidth="1"/>
    <col min="9486" max="9491" width="8.6640625" style="1" customWidth="1"/>
    <col min="9492" max="9492" width="9" style="1" bestFit="1" customWidth="1"/>
    <col min="9493" max="9493" width="5.5546875" style="1" customWidth="1"/>
    <col min="9494" max="9494" width="3" style="1" bestFit="1" customWidth="1"/>
    <col min="9495" max="9500" width="8.6640625" style="1" customWidth="1"/>
    <col min="9501" max="9501" width="6.5546875" style="1" bestFit="1" customWidth="1"/>
    <col min="9502" max="9502" width="6.33203125" style="1" customWidth="1"/>
    <col min="9503" max="9503" width="3" style="1" bestFit="1" customWidth="1"/>
    <col min="9504" max="9509" width="8.6640625" style="1" customWidth="1"/>
    <col min="9510" max="9511" width="5.5546875" style="1" bestFit="1" customWidth="1"/>
    <col min="9512" max="9512" width="3" style="1" bestFit="1" customWidth="1"/>
    <col min="9513" max="9518" width="8.6640625" style="1" customWidth="1"/>
    <col min="9519" max="9520" width="5.5546875" style="1" bestFit="1" customWidth="1"/>
    <col min="9521" max="9521" width="3" style="1" bestFit="1" customWidth="1"/>
    <col min="9522" max="9524" width="5.5546875" style="1" bestFit="1" customWidth="1"/>
    <col min="9525" max="9526" width="5.5546875" style="1" customWidth="1"/>
    <col min="9527" max="9527" width="5.5546875" style="1" bestFit="1" customWidth="1"/>
    <col min="9528" max="9528" width="2.44140625" style="1" customWidth="1"/>
    <col min="9529" max="9529" width="3" style="1" bestFit="1" customWidth="1"/>
    <col min="9530" max="9530" width="5.5546875" style="1" bestFit="1" customWidth="1"/>
    <col min="9531" max="9531" width="5.6640625" style="1" customWidth="1"/>
    <col min="9532" max="9532" width="5.5546875" style="1" bestFit="1" customWidth="1"/>
    <col min="9533" max="9534" width="5.5546875" style="1" customWidth="1"/>
    <col min="9535" max="9535" width="5.5546875" style="1" bestFit="1" customWidth="1"/>
    <col min="9536" max="9536" width="2.44140625" style="1" customWidth="1"/>
    <col min="9537" max="9537" width="3" style="1" bestFit="1" customWidth="1"/>
    <col min="9538" max="9539" width="4.5546875" style="1" bestFit="1" customWidth="1"/>
    <col min="9540" max="9541" width="4.5546875" style="1" customWidth="1"/>
    <col min="9542" max="9543" width="4.5546875" style="1" bestFit="1" customWidth="1"/>
    <col min="9544" max="9544" width="2" style="1" customWidth="1"/>
    <col min="9545" max="9545" width="3" style="1" bestFit="1" customWidth="1"/>
    <col min="9546" max="9548" width="5.5546875" style="1" bestFit="1" customWidth="1"/>
    <col min="9549" max="9550" width="5.5546875" style="1" customWidth="1"/>
    <col min="9551" max="9551" width="5.5546875" style="1" bestFit="1" customWidth="1"/>
    <col min="9552" max="9552" width="2.33203125" style="1" customWidth="1"/>
    <col min="9553" max="9728" width="9.109375" style="1"/>
    <col min="9729" max="9729" width="7.88671875" style="1" customWidth="1"/>
    <col min="9730" max="9730" width="5.5546875" style="1" customWidth="1"/>
    <col min="9731" max="9731" width="6.109375" style="1" customWidth="1"/>
    <col min="9732" max="9732" width="11.109375" style="1" bestFit="1" customWidth="1"/>
    <col min="9733" max="9733" width="10" style="1" customWidth="1"/>
    <col min="9734" max="9734" width="11.109375" style="1" customWidth="1"/>
    <col min="9735" max="9735" width="9.109375" style="1"/>
    <col min="9736" max="9736" width="10" style="1" customWidth="1"/>
    <col min="9737" max="9737" width="11.109375" style="1" bestFit="1" customWidth="1"/>
    <col min="9738" max="9739" width="9.109375" style="1"/>
    <col min="9740" max="9740" width="7.33203125" style="1" customWidth="1"/>
    <col min="9741" max="9741" width="3" style="1" bestFit="1" customWidth="1"/>
    <col min="9742" max="9747" width="8.6640625" style="1" customWidth="1"/>
    <col min="9748" max="9748" width="9" style="1" bestFit="1" customWidth="1"/>
    <col min="9749" max="9749" width="5.5546875" style="1" customWidth="1"/>
    <col min="9750" max="9750" width="3" style="1" bestFit="1" customWidth="1"/>
    <col min="9751" max="9756" width="8.6640625" style="1" customWidth="1"/>
    <col min="9757" max="9757" width="6.5546875" style="1" bestFit="1" customWidth="1"/>
    <col min="9758" max="9758" width="6.33203125" style="1" customWidth="1"/>
    <col min="9759" max="9759" width="3" style="1" bestFit="1" customWidth="1"/>
    <col min="9760" max="9765" width="8.6640625" style="1" customWidth="1"/>
    <col min="9766" max="9767" width="5.5546875" style="1" bestFit="1" customWidth="1"/>
    <col min="9768" max="9768" width="3" style="1" bestFit="1" customWidth="1"/>
    <col min="9769" max="9774" width="8.6640625" style="1" customWidth="1"/>
    <col min="9775" max="9776" width="5.5546875" style="1" bestFit="1" customWidth="1"/>
    <col min="9777" max="9777" width="3" style="1" bestFit="1" customWidth="1"/>
    <col min="9778" max="9780" width="5.5546875" style="1" bestFit="1" customWidth="1"/>
    <col min="9781" max="9782" width="5.5546875" style="1" customWidth="1"/>
    <col min="9783" max="9783" width="5.5546875" style="1" bestFit="1" customWidth="1"/>
    <col min="9784" max="9784" width="2.44140625" style="1" customWidth="1"/>
    <col min="9785" max="9785" width="3" style="1" bestFit="1" customWidth="1"/>
    <col min="9786" max="9786" width="5.5546875" style="1" bestFit="1" customWidth="1"/>
    <col min="9787" max="9787" width="5.6640625" style="1" customWidth="1"/>
    <col min="9788" max="9788" width="5.5546875" style="1" bestFit="1" customWidth="1"/>
    <col min="9789" max="9790" width="5.5546875" style="1" customWidth="1"/>
    <col min="9791" max="9791" width="5.5546875" style="1" bestFit="1" customWidth="1"/>
    <col min="9792" max="9792" width="2.44140625" style="1" customWidth="1"/>
    <col min="9793" max="9793" width="3" style="1" bestFit="1" customWidth="1"/>
    <col min="9794" max="9795" width="4.5546875" style="1" bestFit="1" customWidth="1"/>
    <col min="9796" max="9797" width="4.5546875" style="1" customWidth="1"/>
    <col min="9798" max="9799" width="4.5546875" style="1" bestFit="1" customWidth="1"/>
    <col min="9800" max="9800" width="2" style="1" customWidth="1"/>
    <col min="9801" max="9801" width="3" style="1" bestFit="1" customWidth="1"/>
    <col min="9802" max="9804" width="5.5546875" style="1" bestFit="1" customWidth="1"/>
    <col min="9805" max="9806" width="5.5546875" style="1" customWidth="1"/>
    <col min="9807" max="9807" width="5.5546875" style="1" bestFit="1" customWidth="1"/>
    <col min="9808" max="9808" width="2.33203125" style="1" customWidth="1"/>
    <col min="9809" max="9984" width="9.109375" style="1"/>
    <col min="9985" max="9985" width="7.88671875" style="1" customWidth="1"/>
    <col min="9986" max="9986" width="5.5546875" style="1" customWidth="1"/>
    <col min="9987" max="9987" width="6.109375" style="1" customWidth="1"/>
    <col min="9988" max="9988" width="11.109375" style="1" bestFit="1" customWidth="1"/>
    <col min="9989" max="9989" width="10" style="1" customWidth="1"/>
    <col min="9990" max="9990" width="11.109375" style="1" customWidth="1"/>
    <col min="9991" max="9991" width="9.109375" style="1"/>
    <col min="9992" max="9992" width="10" style="1" customWidth="1"/>
    <col min="9993" max="9993" width="11.109375" style="1" bestFit="1" customWidth="1"/>
    <col min="9994" max="9995" width="9.109375" style="1"/>
    <col min="9996" max="9996" width="7.33203125" style="1" customWidth="1"/>
    <col min="9997" max="9997" width="3" style="1" bestFit="1" customWidth="1"/>
    <col min="9998" max="10003" width="8.6640625" style="1" customWidth="1"/>
    <col min="10004" max="10004" width="9" style="1" bestFit="1" customWidth="1"/>
    <col min="10005" max="10005" width="5.5546875" style="1" customWidth="1"/>
    <col min="10006" max="10006" width="3" style="1" bestFit="1" customWidth="1"/>
    <col min="10007" max="10012" width="8.6640625" style="1" customWidth="1"/>
    <col min="10013" max="10013" width="6.5546875" style="1" bestFit="1" customWidth="1"/>
    <col min="10014" max="10014" width="6.33203125" style="1" customWidth="1"/>
    <col min="10015" max="10015" width="3" style="1" bestFit="1" customWidth="1"/>
    <col min="10016" max="10021" width="8.6640625" style="1" customWidth="1"/>
    <col min="10022" max="10023" width="5.5546875" style="1" bestFit="1" customWidth="1"/>
    <col min="10024" max="10024" width="3" style="1" bestFit="1" customWidth="1"/>
    <col min="10025" max="10030" width="8.6640625" style="1" customWidth="1"/>
    <col min="10031" max="10032" width="5.5546875" style="1" bestFit="1" customWidth="1"/>
    <col min="10033" max="10033" width="3" style="1" bestFit="1" customWidth="1"/>
    <col min="10034" max="10036" width="5.5546875" style="1" bestFit="1" customWidth="1"/>
    <col min="10037" max="10038" width="5.5546875" style="1" customWidth="1"/>
    <col min="10039" max="10039" width="5.5546875" style="1" bestFit="1" customWidth="1"/>
    <col min="10040" max="10040" width="2.44140625" style="1" customWidth="1"/>
    <col min="10041" max="10041" width="3" style="1" bestFit="1" customWidth="1"/>
    <col min="10042" max="10042" width="5.5546875" style="1" bestFit="1" customWidth="1"/>
    <col min="10043" max="10043" width="5.6640625" style="1" customWidth="1"/>
    <col min="10044" max="10044" width="5.5546875" style="1" bestFit="1" customWidth="1"/>
    <col min="10045" max="10046" width="5.5546875" style="1" customWidth="1"/>
    <col min="10047" max="10047" width="5.5546875" style="1" bestFit="1" customWidth="1"/>
    <col min="10048" max="10048" width="2.44140625" style="1" customWidth="1"/>
    <col min="10049" max="10049" width="3" style="1" bestFit="1" customWidth="1"/>
    <col min="10050" max="10051" width="4.5546875" style="1" bestFit="1" customWidth="1"/>
    <col min="10052" max="10053" width="4.5546875" style="1" customWidth="1"/>
    <col min="10054" max="10055" width="4.5546875" style="1" bestFit="1" customWidth="1"/>
    <col min="10056" max="10056" width="2" style="1" customWidth="1"/>
    <col min="10057" max="10057" width="3" style="1" bestFit="1" customWidth="1"/>
    <col min="10058" max="10060" width="5.5546875" style="1" bestFit="1" customWidth="1"/>
    <col min="10061" max="10062" width="5.5546875" style="1" customWidth="1"/>
    <col min="10063" max="10063" width="5.5546875" style="1" bestFit="1" customWidth="1"/>
    <col min="10064" max="10064" width="2.33203125" style="1" customWidth="1"/>
    <col min="10065" max="10240" width="9.109375" style="1"/>
    <col min="10241" max="10241" width="7.88671875" style="1" customWidth="1"/>
    <col min="10242" max="10242" width="5.5546875" style="1" customWidth="1"/>
    <col min="10243" max="10243" width="6.109375" style="1" customWidth="1"/>
    <col min="10244" max="10244" width="11.109375" style="1" bestFit="1" customWidth="1"/>
    <col min="10245" max="10245" width="10" style="1" customWidth="1"/>
    <col min="10246" max="10246" width="11.109375" style="1" customWidth="1"/>
    <col min="10247" max="10247" width="9.109375" style="1"/>
    <col min="10248" max="10248" width="10" style="1" customWidth="1"/>
    <col min="10249" max="10249" width="11.109375" style="1" bestFit="1" customWidth="1"/>
    <col min="10250" max="10251" width="9.109375" style="1"/>
    <col min="10252" max="10252" width="7.33203125" style="1" customWidth="1"/>
    <col min="10253" max="10253" width="3" style="1" bestFit="1" customWidth="1"/>
    <col min="10254" max="10259" width="8.6640625" style="1" customWidth="1"/>
    <col min="10260" max="10260" width="9" style="1" bestFit="1" customWidth="1"/>
    <col min="10261" max="10261" width="5.5546875" style="1" customWidth="1"/>
    <col min="10262" max="10262" width="3" style="1" bestFit="1" customWidth="1"/>
    <col min="10263" max="10268" width="8.6640625" style="1" customWidth="1"/>
    <col min="10269" max="10269" width="6.5546875" style="1" bestFit="1" customWidth="1"/>
    <col min="10270" max="10270" width="6.33203125" style="1" customWidth="1"/>
    <col min="10271" max="10271" width="3" style="1" bestFit="1" customWidth="1"/>
    <col min="10272" max="10277" width="8.6640625" style="1" customWidth="1"/>
    <col min="10278" max="10279" width="5.5546875" style="1" bestFit="1" customWidth="1"/>
    <col min="10280" max="10280" width="3" style="1" bestFit="1" customWidth="1"/>
    <col min="10281" max="10286" width="8.6640625" style="1" customWidth="1"/>
    <col min="10287" max="10288" width="5.5546875" style="1" bestFit="1" customWidth="1"/>
    <col min="10289" max="10289" width="3" style="1" bestFit="1" customWidth="1"/>
    <col min="10290" max="10292" width="5.5546875" style="1" bestFit="1" customWidth="1"/>
    <col min="10293" max="10294" width="5.5546875" style="1" customWidth="1"/>
    <col min="10295" max="10295" width="5.5546875" style="1" bestFit="1" customWidth="1"/>
    <col min="10296" max="10296" width="2.44140625" style="1" customWidth="1"/>
    <col min="10297" max="10297" width="3" style="1" bestFit="1" customWidth="1"/>
    <col min="10298" max="10298" width="5.5546875" style="1" bestFit="1" customWidth="1"/>
    <col min="10299" max="10299" width="5.6640625" style="1" customWidth="1"/>
    <col min="10300" max="10300" width="5.5546875" style="1" bestFit="1" customWidth="1"/>
    <col min="10301" max="10302" width="5.5546875" style="1" customWidth="1"/>
    <col min="10303" max="10303" width="5.5546875" style="1" bestFit="1" customWidth="1"/>
    <col min="10304" max="10304" width="2.44140625" style="1" customWidth="1"/>
    <col min="10305" max="10305" width="3" style="1" bestFit="1" customWidth="1"/>
    <col min="10306" max="10307" width="4.5546875" style="1" bestFit="1" customWidth="1"/>
    <col min="10308" max="10309" width="4.5546875" style="1" customWidth="1"/>
    <col min="10310" max="10311" width="4.5546875" style="1" bestFit="1" customWidth="1"/>
    <col min="10312" max="10312" width="2" style="1" customWidth="1"/>
    <col min="10313" max="10313" width="3" style="1" bestFit="1" customWidth="1"/>
    <col min="10314" max="10316" width="5.5546875" style="1" bestFit="1" customWidth="1"/>
    <col min="10317" max="10318" width="5.5546875" style="1" customWidth="1"/>
    <col min="10319" max="10319" width="5.5546875" style="1" bestFit="1" customWidth="1"/>
    <col min="10320" max="10320" width="2.33203125" style="1" customWidth="1"/>
    <col min="10321" max="10496" width="9.109375" style="1"/>
    <col min="10497" max="10497" width="7.88671875" style="1" customWidth="1"/>
    <col min="10498" max="10498" width="5.5546875" style="1" customWidth="1"/>
    <col min="10499" max="10499" width="6.109375" style="1" customWidth="1"/>
    <col min="10500" max="10500" width="11.109375" style="1" bestFit="1" customWidth="1"/>
    <col min="10501" max="10501" width="10" style="1" customWidth="1"/>
    <col min="10502" max="10502" width="11.109375" style="1" customWidth="1"/>
    <col min="10503" max="10503" width="9.109375" style="1"/>
    <col min="10504" max="10504" width="10" style="1" customWidth="1"/>
    <col min="10505" max="10505" width="11.109375" style="1" bestFit="1" customWidth="1"/>
    <col min="10506" max="10507" width="9.109375" style="1"/>
    <col min="10508" max="10508" width="7.33203125" style="1" customWidth="1"/>
    <col min="10509" max="10509" width="3" style="1" bestFit="1" customWidth="1"/>
    <col min="10510" max="10515" width="8.6640625" style="1" customWidth="1"/>
    <col min="10516" max="10516" width="9" style="1" bestFit="1" customWidth="1"/>
    <col min="10517" max="10517" width="5.5546875" style="1" customWidth="1"/>
    <col min="10518" max="10518" width="3" style="1" bestFit="1" customWidth="1"/>
    <col min="10519" max="10524" width="8.6640625" style="1" customWidth="1"/>
    <col min="10525" max="10525" width="6.5546875" style="1" bestFit="1" customWidth="1"/>
    <col min="10526" max="10526" width="6.33203125" style="1" customWidth="1"/>
    <col min="10527" max="10527" width="3" style="1" bestFit="1" customWidth="1"/>
    <col min="10528" max="10533" width="8.6640625" style="1" customWidth="1"/>
    <col min="10534" max="10535" width="5.5546875" style="1" bestFit="1" customWidth="1"/>
    <col min="10536" max="10536" width="3" style="1" bestFit="1" customWidth="1"/>
    <col min="10537" max="10542" width="8.6640625" style="1" customWidth="1"/>
    <col min="10543" max="10544" width="5.5546875" style="1" bestFit="1" customWidth="1"/>
    <col min="10545" max="10545" width="3" style="1" bestFit="1" customWidth="1"/>
    <col min="10546" max="10548" width="5.5546875" style="1" bestFit="1" customWidth="1"/>
    <col min="10549" max="10550" width="5.5546875" style="1" customWidth="1"/>
    <col min="10551" max="10551" width="5.5546875" style="1" bestFit="1" customWidth="1"/>
    <col min="10552" max="10552" width="2.44140625" style="1" customWidth="1"/>
    <col min="10553" max="10553" width="3" style="1" bestFit="1" customWidth="1"/>
    <col min="10554" max="10554" width="5.5546875" style="1" bestFit="1" customWidth="1"/>
    <col min="10555" max="10555" width="5.6640625" style="1" customWidth="1"/>
    <col min="10556" max="10556" width="5.5546875" style="1" bestFit="1" customWidth="1"/>
    <col min="10557" max="10558" width="5.5546875" style="1" customWidth="1"/>
    <col min="10559" max="10559" width="5.5546875" style="1" bestFit="1" customWidth="1"/>
    <col min="10560" max="10560" width="2.44140625" style="1" customWidth="1"/>
    <col min="10561" max="10561" width="3" style="1" bestFit="1" customWidth="1"/>
    <col min="10562" max="10563" width="4.5546875" style="1" bestFit="1" customWidth="1"/>
    <col min="10564" max="10565" width="4.5546875" style="1" customWidth="1"/>
    <col min="10566" max="10567" width="4.5546875" style="1" bestFit="1" customWidth="1"/>
    <col min="10568" max="10568" width="2" style="1" customWidth="1"/>
    <col min="10569" max="10569" width="3" style="1" bestFit="1" customWidth="1"/>
    <col min="10570" max="10572" width="5.5546875" style="1" bestFit="1" customWidth="1"/>
    <col min="10573" max="10574" width="5.5546875" style="1" customWidth="1"/>
    <col min="10575" max="10575" width="5.5546875" style="1" bestFit="1" customWidth="1"/>
    <col min="10576" max="10576" width="2.33203125" style="1" customWidth="1"/>
    <col min="10577" max="10752" width="9.109375" style="1"/>
    <col min="10753" max="10753" width="7.88671875" style="1" customWidth="1"/>
    <col min="10754" max="10754" width="5.5546875" style="1" customWidth="1"/>
    <col min="10755" max="10755" width="6.109375" style="1" customWidth="1"/>
    <col min="10756" max="10756" width="11.109375" style="1" bestFit="1" customWidth="1"/>
    <col min="10757" max="10757" width="10" style="1" customWidth="1"/>
    <col min="10758" max="10758" width="11.109375" style="1" customWidth="1"/>
    <col min="10759" max="10759" width="9.109375" style="1"/>
    <col min="10760" max="10760" width="10" style="1" customWidth="1"/>
    <col min="10761" max="10761" width="11.109375" style="1" bestFit="1" customWidth="1"/>
    <col min="10762" max="10763" width="9.109375" style="1"/>
    <col min="10764" max="10764" width="7.33203125" style="1" customWidth="1"/>
    <col min="10765" max="10765" width="3" style="1" bestFit="1" customWidth="1"/>
    <col min="10766" max="10771" width="8.6640625" style="1" customWidth="1"/>
    <col min="10772" max="10772" width="9" style="1" bestFit="1" customWidth="1"/>
    <col min="10773" max="10773" width="5.5546875" style="1" customWidth="1"/>
    <col min="10774" max="10774" width="3" style="1" bestFit="1" customWidth="1"/>
    <col min="10775" max="10780" width="8.6640625" style="1" customWidth="1"/>
    <col min="10781" max="10781" width="6.5546875" style="1" bestFit="1" customWidth="1"/>
    <col min="10782" max="10782" width="6.33203125" style="1" customWidth="1"/>
    <col min="10783" max="10783" width="3" style="1" bestFit="1" customWidth="1"/>
    <col min="10784" max="10789" width="8.6640625" style="1" customWidth="1"/>
    <col min="10790" max="10791" width="5.5546875" style="1" bestFit="1" customWidth="1"/>
    <col min="10792" max="10792" width="3" style="1" bestFit="1" customWidth="1"/>
    <col min="10793" max="10798" width="8.6640625" style="1" customWidth="1"/>
    <col min="10799" max="10800" width="5.5546875" style="1" bestFit="1" customWidth="1"/>
    <col min="10801" max="10801" width="3" style="1" bestFit="1" customWidth="1"/>
    <col min="10802" max="10804" width="5.5546875" style="1" bestFit="1" customWidth="1"/>
    <col min="10805" max="10806" width="5.5546875" style="1" customWidth="1"/>
    <col min="10807" max="10807" width="5.5546875" style="1" bestFit="1" customWidth="1"/>
    <col min="10808" max="10808" width="2.44140625" style="1" customWidth="1"/>
    <col min="10809" max="10809" width="3" style="1" bestFit="1" customWidth="1"/>
    <col min="10810" max="10810" width="5.5546875" style="1" bestFit="1" customWidth="1"/>
    <col min="10811" max="10811" width="5.6640625" style="1" customWidth="1"/>
    <col min="10812" max="10812" width="5.5546875" style="1" bestFit="1" customWidth="1"/>
    <col min="10813" max="10814" width="5.5546875" style="1" customWidth="1"/>
    <col min="10815" max="10815" width="5.5546875" style="1" bestFit="1" customWidth="1"/>
    <col min="10816" max="10816" width="2.44140625" style="1" customWidth="1"/>
    <col min="10817" max="10817" width="3" style="1" bestFit="1" customWidth="1"/>
    <col min="10818" max="10819" width="4.5546875" style="1" bestFit="1" customWidth="1"/>
    <col min="10820" max="10821" width="4.5546875" style="1" customWidth="1"/>
    <col min="10822" max="10823" width="4.5546875" style="1" bestFit="1" customWidth="1"/>
    <col min="10824" max="10824" width="2" style="1" customWidth="1"/>
    <col min="10825" max="10825" width="3" style="1" bestFit="1" customWidth="1"/>
    <col min="10826" max="10828" width="5.5546875" style="1" bestFit="1" customWidth="1"/>
    <col min="10829" max="10830" width="5.5546875" style="1" customWidth="1"/>
    <col min="10831" max="10831" width="5.5546875" style="1" bestFit="1" customWidth="1"/>
    <col min="10832" max="10832" width="2.33203125" style="1" customWidth="1"/>
    <col min="10833" max="11008" width="9.109375" style="1"/>
    <col min="11009" max="11009" width="7.88671875" style="1" customWidth="1"/>
    <col min="11010" max="11010" width="5.5546875" style="1" customWidth="1"/>
    <col min="11011" max="11011" width="6.109375" style="1" customWidth="1"/>
    <col min="11012" max="11012" width="11.109375" style="1" bestFit="1" customWidth="1"/>
    <col min="11013" max="11013" width="10" style="1" customWidth="1"/>
    <col min="11014" max="11014" width="11.109375" style="1" customWidth="1"/>
    <col min="11015" max="11015" width="9.109375" style="1"/>
    <col min="11016" max="11016" width="10" style="1" customWidth="1"/>
    <col min="11017" max="11017" width="11.109375" style="1" bestFit="1" customWidth="1"/>
    <col min="11018" max="11019" width="9.109375" style="1"/>
    <col min="11020" max="11020" width="7.33203125" style="1" customWidth="1"/>
    <col min="11021" max="11021" width="3" style="1" bestFit="1" customWidth="1"/>
    <col min="11022" max="11027" width="8.6640625" style="1" customWidth="1"/>
    <col min="11028" max="11028" width="9" style="1" bestFit="1" customWidth="1"/>
    <col min="11029" max="11029" width="5.5546875" style="1" customWidth="1"/>
    <col min="11030" max="11030" width="3" style="1" bestFit="1" customWidth="1"/>
    <col min="11031" max="11036" width="8.6640625" style="1" customWidth="1"/>
    <col min="11037" max="11037" width="6.5546875" style="1" bestFit="1" customWidth="1"/>
    <col min="11038" max="11038" width="6.33203125" style="1" customWidth="1"/>
    <col min="11039" max="11039" width="3" style="1" bestFit="1" customWidth="1"/>
    <col min="11040" max="11045" width="8.6640625" style="1" customWidth="1"/>
    <col min="11046" max="11047" width="5.5546875" style="1" bestFit="1" customWidth="1"/>
    <col min="11048" max="11048" width="3" style="1" bestFit="1" customWidth="1"/>
    <col min="11049" max="11054" width="8.6640625" style="1" customWidth="1"/>
    <col min="11055" max="11056" width="5.5546875" style="1" bestFit="1" customWidth="1"/>
    <col min="11057" max="11057" width="3" style="1" bestFit="1" customWidth="1"/>
    <col min="11058" max="11060" width="5.5546875" style="1" bestFit="1" customWidth="1"/>
    <col min="11061" max="11062" width="5.5546875" style="1" customWidth="1"/>
    <col min="11063" max="11063" width="5.5546875" style="1" bestFit="1" customWidth="1"/>
    <col min="11064" max="11064" width="2.44140625" style="1" customWidth="1"/>
    <col min="11065" max="11065" width="3" style="1" bestFit="1" customWidth="1"/>
    <col min="11066" max="11066" width="5.5546875" style="1" bestFit="1" customWidth="1"/>
    <col min="11067" max="11067" width="5.6640625" style="1" customWidth="1"/>
    <col min="11068" max="11068" width="5.5546875" style="1" bestFit="1" customWidth="1"/>
    <col min="11069" max="11070" width="5.5546875" style="1" customWidth="1"/>
    <col min="11071" max="11071" width="5.5546875" style="1" bestFit="1" customWidth="1"/>
    <col min="11072" max="11072" width="2.44140625" style="1" customWidth="1"/>
    <col min="11073" max="11073" width="3" style="1" bestFit="1" customWidth="1"/>
    <col min="11074" max="11075" width="4.5546875" style="1" bestFit="1" customWidth="1"/>
    <col min="11076" max="11077" width="4.5546875" style="1" customWidth="1"/>
    <col min="11078" max="11079" width="4.5546875" style="1" bestFit="1" customWidth="1"/>
    <col min="11080" max="11080" width="2" style="1" customWidth="1"/>
    <col min="11081" max="11081" width="3" style="1" bestFit="1" customWidth="1"/>
    <col min="11082" max="11084" width="5.5546875" style="1" bestFit="1" customWidth="1"/>
    <col min="11085" max="11086" width="5.5546875" style="1" customWidth="1"/>
    <col min="11087" max="11087" width="5.5546875" style="1" bestFit="1" customWidth="1"/>
    <col min="11088" max="11088" width="2.33203125" style="1" customWidth="1"/>
    <col min="11089" max="11264" width="9.109375" style="1"/>
    <col min="11265" max="11265" width="7.88671875" style="1" customWidth="1"/>
    <col min="11266" max="11266" width="5.5546875" style="1" customWidth="1"/>
    <col min="11267" max="11267" width="6.109375" style="1" customWidth="1"/>
    <col min="11268" max="11268" width="11.109375" style="1" bestFit="1" customWidth="1"/>
    <col min="11269" max="11269" width="10" style="1" customWidth="1"/>
    <col min="11270" max="11270" width="11.109375" style="1" customWidth="1"/>
    <col min="11271" max="11271" width="9.109375" style="1"/>
    <col min="11272" max="11272" width="10" style="1" customWidth="1"/>
    <col min="11273" max="11273" width="11.109375" style="1" bestFit="1" customWidth="1"/>
    <col min="11274" max="11275" width="9.109375" style="1"/>
    <col min="11276" max="11276" width="7.33203125" style="1" customWidth="1"/>
    <col min="11277" max="11277" width="3" style="1" bestFit="1" customWidth="1"/>
    <col min="11278" max="11283" width="8.6640625" style="1" customWidth="1"/>
    <col min="11284" max="11284" width="9" style="1" bestFit="1" customWidth="1"/>
    <col min="11285" max="11285" width="5.5546875" style="1" customWidth="1"/>
    <col min="11286" max="11286" width="3" style="1" bestFit="1" customWidth="1"/>
    <col min="11287" max="11292" width="8.6640625" style="1" customWidth="1"/>
    <col min="11293" max="11293" width="6.5546875" style="1" bestFit="1" customWidth="1"/>
    <col min="11294" max="11294" width="6.33203125" style="1" customWidth="1"/>
    <col min="11295" max="11295" width="3" style="1" bestFit="1" customWidth="1"/>
    <col min="11296" max="11301" width="8.6640625" style="1" customWidth="1"/>
    <col min="11302" max="11303" width="5.5546875" style="1" bestFit="1" customWidth="1"/>
    <col min="11304" max="11304" width="3" style="1" bestFit="1" customWidth="1"/>
    <col min="11305" max="11310" width="8.6640625" style="1" customWidth="1"/>
    <col min="11311" max="11312" width="5.5546875" style="1" bestFit="1" customWidth="1"/>
    <col min="11313" max="11313" width="3" style="1" bestFit="1" customWidth="1"/>
    <col min="11314" max="11316" width="5.5546875" style="1" bestFit="1" customWidth="1"/>
    <col min="11317" max="11318" width="5.5546875" style="1" customWidth="1"/>
    <col min="11319" max="11319" width="5.5546875" style="1" bestFit="1" customWidth="1"/>
    <col min="11320" max="11320" width="2.44140625" style="1" customWidth="1"/>
    <col min="11321" max="11321" width="3" style="1" bestFit="1" customWidth="1"/>
    <col min="11322" max="11322" width="5.5546875" style="1" bestFit="1" customWidth="1"/>
    <col min="11323" max="11323" width="5.6640625" style="1" customWidth="1"/>
    <col min="11324" max="11324" width="5.5546875" style="1" bestFit="1" customWidth="1"/>
    <col min="11325" max="11326" width="5.5546875" style="1" customWidth="1"/>
    <col min="11327" max="11327" width="5.5546875" style="1" bestFit="1" customWidth="1"/>
    <col min="11328" max="11328" width="2.44140625" style="1" customWidth="1"/>
    <col min="11329" max="11329" width="3" style="1" bestFit="1" customWidth="1"/>
    <col min="11330" max="11331" width="4.5546875" style="1" bestFit="1" customWidth="1"/>
    <col min="11332" max="11333" width="4.5546875" style="1" customWidth="1"/>
    <col min="11334" max="11335" width="4.5546875" style="1" bestFit="1" customWidth="1"/>
    <col min="11336" max="11336" width="2" style="1" customWidth="1"/>
    <col min="11337" max="11337" width="3" style="1" bestFit="1" customWidth="1"/>
    <col min="11338" max="11340" width="5.5546875" style="1" bestFit="1" customWidth="1"/>
    <col min="11341" max="11342" width="5.5546875" style="1" customWidth="1"/>
    <col min="11343" max="11343" width="5.5546875" style="1" bestFit="1" customWidth="1"/>
    <col min="11344" max="11344" width="2.33203125" style="1" customWidth="1"/>
    <col min="11345" max="11520" width="9.109375" style="1"/>
    <col min="11521" max="11521" width="7.88671875" style="1" customWidth="1"/>
    <col min="11522" max="11522" width="5.5546875" style="1" customWidth="1"/>
    <col min="11523" max="11523" width="6.109375" style="1" customWidth="1"/>
    <col min="11524" max="11524" width="11.109375" style="1" bestFit="1" customWidth="1"/>
    <col min="11525" max="11525" width="10" style="1" customWidth="1"/>
    <col min="11526" max="11526" width="11.109375" style="1" customWidth="1"/>
    <col min="11527" max="11527" width="9.109375" style="1"/>
    <col min="11528" max="11528" width="10" style="1" customWidth="1"/>
    <col min="11529" max="11529" width="11.109375" style="1" bestFit="1" customWidth="1"/>
    <col min="11530" max="11531" width="9.109375" style="1"/>
    <col min="11532" max="11532" width="7.33203125" style="1" customWidth="1"/>
    <col min="11533" max="11533" width="3" style="1" bestFit="1" customWidth="1"/>
    <col min="11534" max="11539" width="8.6640625" style="1" customWidth="1"/>
    <col min="11540" max="11540" width="9" style="1" bestFit="1" customWidth="1"/>
    <col min="11541" max="11541" width="5.5546875" style="1" customWidth="1"/>
    <col min="11542" max="11542" width="3" style="1" bestFit="1" customWidth="1"/>
    <col min="11543" max="11548" width="8.6640625" style="1" customWidth="1"/>
    <col min="11549" max="11549" width="6.5546875" style="1" bestFit="1" customWidth="1"/>
    <col min="11550" max="11550" width="6.33203125" style="1" customWidth="1"/>
    <col min="11551" max="11551" width="3" style="1" bestFit="1" customWidth="1"/>
    <col min="11552" max="11557" width="8.6640625" style="1" customWidth="1"/>
    <col min="11558" max="11559" width="5.5546875" style="1" bestFit="1" customWidth="1"/>
    <col min="11560" max="11560" width="3" style="1" bestFit="1" customWidth="1"/>
    <col min="11561" max="11566" width="8.6640625" style="1" customWidth="1"/>
    <col min="11567" max="11568" width="5.5546875" style="1" bestFit="1" customWidth="1"/>
    <col min="11569" max="11569" width="3" style="1" bestFit="1" customWidth="1"/>
    <col min="11570" max="11572" width="5.5546875" style="1" bestFit="1" customWidth="1"/>
    <col min="11573" max="11574" width="5.5546875" style="1" customWidth="1"/>
    <col min="11575" max="11575" width="5.5546875" style="1" bestFit="1" customWidth="1"/>
    <col min="11576" max="11576" width="2.44140625" style="1" customWidth="1"/>
    <col min="11577" max="11577" width="3" style="1" bestFit="1" customWidth="1"/>
    <col min="11578" max="11578" width="5.5546875" style="1" bestFit="1" customWidth="1"/>
    <col min="11579" max="11579" width="5.6640625" style="1" customWidth="1"/>
    <col min="11580" max="11580" width="5.5546875" style="1" bestFit="1" customWidth="1"/>
    <col min="11581" max="11582" width="5.5546875" style="1" customWidth="1"/>
    <col min="11583" max="11583" width="5.5546875" style="1" bestFit="1" customWidth="1"/>
    <col min="11584" max="11584" width="2.44140625" style="1" customWidth="1"/>
    <col min="11585" max="11585" width="3" style="1" bestFit="1" customWidth="1"/>
    <col min="11586" max="11587" width="4.5546875" style="1" bestFit="1" customWidth="1"/>
    <col min="11588" max="11589" width="4.5546875" style="1" customWidth="1"/>
    <col min="11590" max="11591" width="4.5546875" style="1" bestFit="1" customWidth="1"/>
    <col min="11592" max="11592" width="2" style="1" customWidth="1"/>
    <col min="11593" max="11593" width="3" style="1" bestFit="1" customWidth="1"/>
    <col min="11594" max="11596" width="5.5546875" style="1" bestFit="1" customWidth="1"/>
    <col min="11597" max="11598" width="5.5546875" style="1" customWidth="1"/>
    <col min="11599" max="11599" width="5.5546875" style="1" bestFit="1" customWidth="1"/>
    <col min="11600" max="11600" width="2.33203125" style="1" customWidth="1"/>
    <col min="11601" max="11776" width="9.109375" style="1"/>
    <col min="11777" max="11777" width="7.88671875" style="1" customWidth="1"/>
    <col min="11778" max="11778" width="5.5546875" style="1" customWidth="1"/>
    <col min="11779" max="11779" width="6.109375" style="1" customWidth="1"/>
    <col min="11780" max="11780" width="11.109375" style="1" bestFit="1" customWidth="1"/>
    <col min="11781" max="11781" width="10" style="1" customWidth="1"/>
    <col min="11782" max="11782" width="11.109375" style="1" customWidth="1"/>
    <col min="11783" max="11783" width="9.109375" style="1"/>
    <col min="11784" max="11784" width="10" style="1" customWidth="1"/>
    <col min="11785" max="11785" width="11.109375" style="1" bestFit="1" customWidth="1"/>
    <col min="11786" max="11787" width="9.109375" style="1"/>
    <col min="11788" max="11788" width="7.33203125" style="1" customWidth="1"/>
    <col min="11789" max="11789" width="3" style="1" bestFit="1" customWidth="1"/>
    <col min="11790" max="11795" width="8.6640625" style="1" customWidth="1"/>
    <col min="11796" max="11796" width="9" style="1" bestFit="1" customWidth="1"/>
    <col min="11797" max="11797" width="5.5546875" style="1" customWidth="1"/>
    <col min="11798" max="11798" width="3" style="1" bestFit="1" customWidth="1"/>
    <col min="11799" max="11804" width="8.6640625" style="1" customWidth="1"/>
    <col min="11805" max="11805" width="6.5546875" style="1" bestFit="1" customWidth="1"/>
    <col min="11806" max="11806" width="6.33203125" style="1" customWidth="1"/>
    <col min="11807" max="11807" width="3" style="1" bestFit="1" customWidth="1"/>
    <col min="11808" max="11813" width="8.6640625" style="1" customWidth="1"/>
    <col min="11814" max="11815" width="5.5546875" style="1" bestFit="1" customWidth="1"/>
    <col min="11816" max="11816" width="3" style="1" bestFit="1" customWidth="1"/>
    <col min="11817" max="11822" width="8.6640625" style="1" customWidth="1"/>
    <col min="11823" max="11824" width="5.5546875" style="1" bestFit="1" customWidth="1"/>
    <col min="11825" max="11825" width="3" style="1" bestFit="1" customWidth="1"/>
    <col min="11826" max="11828" width="5.5546875" style="1" bestFit="1" customWidth="1"/>
    <col min="11829" max="11830" width="5.5546875" style="1" customWidth="1"/>
    <col min="11831" max="11831" width="5.5546875" style="1" bestFit="1" customWidth="1"/>
    <col min="11832" max="11832" width="2.44140625" style="1" customWidth="1"/>
    <col min="11833" max="11833" width="3" style="1" bestFit="1" customWidth="1"/>
    <col min="11834" max="11834" width="5.5546875" style="1" bestFit="1" customWidth="1"/>
    <col min="11835" max="11835" width="5.6640625" style="1" customWidth="1"/>
    <col min="11836" max="11836" width="5.5546875" style="1" bestFit="1" customWidth="1"/>
    <col min="11837" max="11838" width="5.5546875" style="1" customWidth="1"/>
    <col min="11839" max="11839" width="5.5546875" style="1" bestFit="1" customWidth="1"/>
    <col min="11840" max="11840" width="2.44140625" style="1" customWidth="1"/>
    <col min="11841" max="11841" width="3" style="1" bestFit="1" customWidth="1"/>
    <col min="11842" max="11843" width="4.5546875" style="1" bestFit="1" customWidth="1"/>
    <col min="11844" max="11845" width="4.5546875" style="1" customWidth="1"/>
    <col min="11846" max="11847" width="4.5546875" style="1" bestFit="1" customWidth="1"/>
    <col min="11848" max="11848" width="2" style="1" customWidth="1"/>
    <col min="11849" max="11849" width="3" style="1" bestFit="1" customWidth="1"/>
    <col min="11850" max="11852" width="5.5546875" style="1" bestFit="1" customWidth="1"/>
    <col min="11853" max="11854" width="5.5546875" style="1" customWidth="1"/>
    <col min="11855" max="11855" width="5.5546875" style="1" bestFit="1" customWidth="1"/>
    <col min="11856" max="11856" width="2.33203125" style="1" customWidth="1"/>
    <col min="11857" max="12032" width="9.109375" style="1"/>
    <col min="12033" max="12033" width="7.88671875" style="1" customWidth="1"/>
    <col min="12034" max="12034" width="5.5546875" style="1" customWidth="1"/>
    <col min="12035" max="12035" width="6.109375" style="1" customWidth="1"/>
    <col min="12036" max="12036" width="11.109375" style="1" bestFit="1" customWidth="1"/>
    <col min="12037" max="12037" width="10" style="1" customWidth="1"/>
    <col min="12038" max="12038" width="11.109375" style="1" customWidth="1"/>
    <col min="12039" max="12039" width="9.109375" style="1"/>
    <col min="12040" max="12040" width="10" style="1" customWidth="1"/>
    <col min="12041" max="12041" width="11.109375" style="1" bestFit="1" customWidth="1"/>
    <col min="12042" max="12043" width="9.109375" style="1"/>
    <col min="12044" max="12044" width="7.33203125" style="1" customWidth="1"/>
    <col min="12045" max="12045" width="3" style="1" bestFit="1" customWidth="1"/>
    <col min="12046" max="12051" width="8.6640625" style="1" customWidth="1"/>
    <col min="12052" max="12052" width="9" style="1" bestFit="1" customWidth="1"/>
    <col min="12053" max="12053" width="5.5546875" style="1" customWidth="1"/>
    <col min="12054" max="12054" width="3" style="1" bestFit="1" customWidth="1"/>
    <col min="12055" max="12060" width="8.6640625" style="1" customWidth="1"/>
    <col min="12061" max="12061" width="6.5546875" style="1" bestFit="1" customWidth="1"/>
    <col min="12062" max="12062" width="6.33203125" style="1" customWidth="1"/>
    <col min="12063" max="12063" width="3" style="1" bestFit="1" customWidth="1"/>
    <col min="12064" max="12069" width="8.6640625" style="1" customWidth="1"/>
    <col min="12070" max="12071" width="5.5546875" style="1" bestFit="1" customWidth="1"/>
    <col min="12072" max="12072" width="3" style="1" bestFit="1" customWidth="1"/>
    <col min="12073" max="12078" width="8.6640625" style="1" customWidth="1"/>
    <col min="12079" max="12080" width="5.5546875" style="1" bestFit="1" customWidth="1"/>
    <col min="12081" max="12081" width="3" style="1" bestFit="1" customWidth="1"/>
    <col min="12082" max="12084" width="5.5546875" style="1" bestFit="1" customWidth="1"/>
    <col min="12085" max="12086" width="5.5546875" style="1" customWidth="1"/>
    <col min="12087" max="12087" width="5.5546875" style="1" bestFit="1" customWidth="1"/>
    <col min="12088" max="12088" width="2.44140625" style="1" customWidth="1"/>
    <col min="12089" max="12089" width="3" style="1" bestFit="1" customWidth="1"/>
    <col min="12090" max="12090" width="5.5546875" style="1" bestFit="1" customWidth="1"/>
    <col min="12091" max="12091" width="5.6640625" style="1" customWidth="1"/>
    <col min="12092" max="12092" width="5.5546875" style="1" bestFit="1" customWidth="1"/>
    <col min="12093" max="12094" width="5.5546875" style="1" customWidth="1"/>
    <col min="12095" max="12095" width="5.5546875" style="1" bestFit="1" customWidth="1"/>
    <col min="12096" max="12096" width="2.44140625" style="1" customWidth="1"/>
    <col min="12097" max="12097" width="3" style="1" bestFit="1" customWidth="1"/>
    <col min="12098" max="12099" width="4.5546875" style="1" bestFit="1" customWidth="1"/>
    <col min="12100" max="12101" width="4.5546875" style="1" customWidth="1"/>
    <col min="12102" max="12103" width="4.5546875" style="1" bestFit="1" customWidth="1"/>
    <col min="12104" max="12104" width="2" style="1" customWidth="1"/>
    <col min="12105" max="12105" width="3" style="1" bestFit="1" customWidth="1"/>
    <col min="12106" max="12108" width="5.5546875" style="1" bestFit="1" customWidth="1"/>
    <col min="12109" max="12110" width="5.5546875" style="1" customWidth="1"/>
    <col min="12111" max="12111" width="5.5546875" style="1" bestFit="1" customWidth="1"/>
    <col min="12112" max="12112" width="2.33203125" style="1" customWidth="1"/>
    <col min="12113" max="12288" width="9.109375" style="1"/>
    <col min="12289" max="12289" width="7.88671875" style="1" customWidth="1"/>
    <col min="12290" max="12290" width="5.5546875" style="1" customWidth="1"/>
    <col min="12291" max="12291" width="6.109375" style="1" customWidth="1"/>
    <col min="12292" max="12292" width="11.109375" style="1" bestFit="1" customWidth="1"/>
    <col min="12293" max="12293" width="10" style="1" customWidth="1"/>
    <col min="12294" max="12294" width="11.109375" style="1" customWidth="1"/>
    <col min="12295" max="12295" width="9.109375" style="1"/>
    <col min="12296" max="12296" width="10" style="1" customWidth="1"/>
    <col min="12297" max="12297" width="11.109375" style="1" bestFit="1" customWidth="1"/>
    <col min="12298" max="12299" width="9.109375" style="1"/>
    <col min="12300" max="12300" width="7.33203125" style="1" customWidth="1"/>
    <col min="12301" max="12301" width="3" style="1" bestFit="1" customWidth="1"/>
    <col min="12302" max="12307" width="8.6640625" style="1" customWidth="1"/>
    <col min="12308" max="12308" width="9" style="1" bestFit="1" customWidth="1"/>
    <col min="12309" max="12309" width="5.5546875" style="1" customWidth="1"/>
    <col min="12310" max="12310" width="3" style="1" bestFit="1" customWidth="1"/>
    <col min="12311" max="12316" width="8.6640625" style="1" customWidth="1"/>
    <col min="12317" max="12317" width="6.5546875" style="1" bestFit="1" customWidth="1"/>
    <col min="12318" max="12318" width="6.33203125" style="1" customWidth="1"/>
    <col min="12319" max="12319" width="3" style="1" bestFit="1" customWidth="1"/>
    <col min="12320" max="12325" width="8.6640625" style="1" customWidth="1"/>
    <col min="12326" max="12327" width="5.5546875" style="1" bestFit="1" customWidth="1"/>
    <col min="12328" max="12328" width="3" style="1" bestFit="1" customWidth="1"/>
    <col min="12329" max="12334" width="8.6640625" style="1" customWidth="1"/>
    <col min="12335" max="12336" width="5.5546875" style="1" bestFit="1" customWidth="1"/>
    <col min="12337" max="12337" width="3" style="1" bestFit="1" customWidth="1"/>
    <col min="12338" max="12340" width="5.5546875" style="1" bestFit="1" customWidth="1"/>
    <col min="12341" max="12342" width="5.5546875" style="1" customWidth="1"/>
    <col min="12343" max="12343" width="5.5546875" style="1" bestFit="1" customWidth="1"/>
    <col min="12344" max="12344" width="2.44140625" style="1" customWidth="1"/>
    <col min="12345" max="12345" width="3" style="1" bestFit="1" customWidth="1"/>
    <col min="12346" max="12346" width="5.5546875" style="1" bestFit="1" customWidth="1"/>
    <col min="12347" max="12347" width="5.6640625" style="1" customWidth="1"/>
    <col min="12348" max="12348" width="5.5546875" style="1" bestFit="1" customWidth="1"/>
    <col min="12349" max="12350" width="5.5546875" style="1" customWidth="1"/>
    <col min="12351" max="12351" width="5.5546875" style="1" bestFit="1" customWidth="1"/>
    <col min="12352" max="12352" width="2.44140625" style="1" customWidth="1"/>
    <col min="12353" max="12353" width="3" style="1" bestFit="1" customWidth="1"/>
    <col min="12354" max="12355" width="4.5546875" style="1" bestFit="1" customWidth="1"/>
    <col min="12356" max="12357" width="4.5546875" style="1" customWidth="1"/>
    <col min="12358" max="12359" width="4.5546875" style="1" bestFit="1" customWidth="1"/>
    <col min="12360" max="12360" width="2" style="1" customWidth="1"/>
    <col min="12361" max="12361" width="3" style="1" bestFit="1" customWidth="1"/>
    <col min="12362" max="12364" width="5.5546875" style="1" bestFit="1" customWidth="1"/>
    <col min="12365" max="12366" width="5.5546875" style="1" customWidth="1"/>
    <col min="12367" max="12367" width="5.5546875" style="1" bestFit="1" customWidth="1"/>
    <col min="12368" max="12368" width="2.33203125" style="1" customWidth="1"/>
    <col min="12369" max="12544" width="9.109375" style="1"/>
    <col min="12545" max="12545" width="7.88671875" style="1" customWidth="1"/>
    <col min="12546" max="12546" width="5.5546875" style="1" customWidth="1"/>
    <col min="12547" max="12547" width="6.109375" style="1" customWidth="1"/>
    <col min="12548" max="12548" width="11.109375" style="1" bestFit="1" customWidth="1"/>
    <col min="12549" max="12549" width="10" style="1" customWidth="1"/>
    <col min="12550" max="12550" width="11.109375" style="1" customWidth="1"/>
    <col min="12551" max="12551" width="9.109375" style="1"/>
    <col min="12552" max="12552" width="10" style="1" customWidth="1"/>
    <col min="12553" max="12553" width="11.109375" style="1" bestFit="1" customWidth="1"/>
    <col min="12554" max="12555" width="9.109375" style="1"/>
    <col min="12556" max="12556" width="7.33203125" style="1" customWidth="1"/>
    <col min="12557" max="12557" width="3" style="1" bestFit="1" customWidth="1"/>
    <col min="12558" max="12563" width="8.6640625" style="1" customWidth="1"/>
    <col min="12564" max="12564" width="9" style="1" bestFit="1" customWidth="1"/>
    <col min="12565" max="12565" width="5.5546875" style="1" customWidth="1"/>
    <col min="12566" max="12566" width="3" style="1" bestFit="1" customWidth="1"/>
    <col min="12567" max="12572" width="8.6640625" style="1" customWidth="1"/>
    <col min="12573" max="12573" width="6.5546875" style="1" bestFit="1" customWidth="1"/>
    <col min="12574" max="12574" width="6.33203125" style="1" customWidth="1"/>
    <col min="12575" max="12575" width="3" style="1" bestFit="1" customWidth="1"/>
    <col min="12576" max="12581" width="8.6640625" style="1" customWidth="1"/>
    <col min="12582" max="12583" width="5.5546875" style="1" bestFit="1" customWidth="1"/>
    <col min="12584" max="12584" width="3" style="1" bestFit="1" customWidth="1"/>
    <col min="12585" max="12590" width="8.6640625" style="1" customWidth="1"/>
    <col min="12591" max="12592" width="5.5546875" style="1" bestFit="1" customWidth="1"/>
    <col min="12593" max="12593" width="3" style="1" bestFit="1" customWidth="1"/>
    <col min="12594" max="12596" width="5.5546875" style="1" bestFit="1" customWidth="1"/>
    <col min="12597" max="12598" width="5.5546875" style="1" customWidth="1"/>
    <col min="12599" max="12599" width="5.5546875" style="1" bestFit="1" customWidth="1"/>
    <col min="12600" max="12600" width="2.44140625" style="1" customWidth="1"/>
    <col min="12601" max="12601" width="3" style="1" bestFit="1" customWidth="1"/>
    <col min="12602" max="12602" width="5.5546875" style="1" bestFit="1" customWidth="1"/>
    <col min="12603" max="12603" width="5.6640625" style="1" customWidth="1"/>
    <col min="12604" max="12604" width="5.5546875" style="1" bestFit="1" customWidth="1"/>
    <col min="12605" max="12606" width="5.5546875" style="1" customWidth="1"/>
    <col min="12607" max="12607" width="5.5546875" style="1" bestFit="1" customWidth="1"/>
    <col min="12608" max="12608" width="2.44140625" style="1" customWidth="1"/>
    <col min="12609" max="12609" width="3" style="1" bestFit="1" customWidth="1"/>
    <col min="12610" max="12611" width="4.5546875" style="1" bestFit="1" customWidth="1"/>
    <col min="12612" max="12613" width="4.5546875" style="1" customWidth="1"/>
    <col min="12614" max="12615" width="4.5546875" style="1" bestFit="1" customWidth="1"/>
    <col min="12616" max="12616" width="2" style="1" customWidth="1"/>
    <col min="12617" max="12617" width="3" style="1" bestFit="1" customWidth="1"/>
    <col min="12618" max="12620" width="5.5546875" style="1" bestFit="1" customWidth="1"/>
    <col min="12621" max="12622" width="5.5546875" style="1" customWidth="1"/>
    <col min="12623" max="12623" width="5.5546875" style="1" bestFit="1" customWidth="1"/>
    <col min="12624" max="12624" width="2.33203125" style="1" customWidth="1"/>
    <col min="12625" max="12800" width="9.109375" style="1"/>
    <col min="12801" max="12801" width="7.88671875" style="1" customWidth="1"/>
    <col min="12802" max="12802" width="5.5546875" style="1" customWidth="1"/>
    <col min="12803" max="12803" width="6.109375" style="1" customWidth="1"/>
    <col min="12804" max="12804" width="11.109375" style="1" bestFit="1" customWidth="1"/>
    <col min="12805" max="12805" width="10" style="1" customWidth="1"/>
    <col min="12806" max="12806" width="11.109375" style="1" customWidth="1"/>
    <col min="12807" max="12807" width="9.109375" style="1"/>
    <col min="12808" max="12808" width="10" style="1" customWidth="1"/>
    <col min="12809" max="12809" width="11.109375" style="1" bestFit="1" customWidth="1"/>
    <col min="12810" max="12811" width="9.109375" style="1"/>
    <col min="12812" max="12812" width="7.33203125" style="1" customWidth="1"/>
    <col min="12813" max="12813" width="3" style="1" bestFit="1" customWidth="1"/>
    <col min="12814" max="12819" width="8.6640625" style="1" customWidth="1"/>
    <col min="12820" max="12820" width="9" style="1" bestFit="1" customWidth="1"/>
    <col min="12821" max="12821" width="5.5546875" style="1" customWidth="1"/>
    <col min="12822" max="12822" width="3" style="1" bestFit="1" customWidth="1"/>
    <col min="12823" max="12828" width="8.6640625" style="1" customWidth="1"/>
    <col min="12829" max="12829" width="6.5546875" style="1" bestFit="1" customWidth="1"/>
    <col min="12830" max="12830" width="6.33203125" style="1" customWidth="1"/>
    <col min="12831" max="12831" width="3" style="1" bestFit="1" customWidth="1"/>
    <col min="12832" max="12837" width="8.6640625" style="1" customWidth="1"/>
    <col min="12838" max="12839" width="5.5546875" style="1" bestFit="1" customWidth="1"/>
    <col min="12840" max="12840" width="3" style="1" bestFit="1" customWidth="1"/>
    <col min="12841" max="12846" width="8.6640625" style="1" customWidth="1"/>
    <col min="12847" max="12848" width="5.5546875" style="1" bestFit="1" customWidth="1"/>
    <col min="12849" max="12849" width="3" style="1" bestFit="1" customWidth="1"/>
    <col min="12850" max="12852" width="5.5546875" style="1" bestFit="1" customWidth="1"/>
    <col min="12853" max="12854" width="5.5546875" style="1" customWidth="1"/>
    <col min="12855" max="12855" width="5.5546875" style="1" bestFit="1" customWidth="1"/>
    <col min="12856" max="12856" width="2.44140625" style="1" customWidth="1"/>
    <col min="12857" max="12857" width="3" style="1" bestFit="1" customWidth="1"/>
    <col min="12858" max="12858" width="5.5546875" style="1" bestFit="1" customWidth="1"/>
    <col min="12859" max="12859" width="5.6640625" style="1" customWidth="1"/>
    <col min="12860" max="12860" width="5.5546875" style="1" bestFit="1" customWidth="1"/>
    <col min="12861" max="12862" width="5.5546875" style="1" customWidth="1"/>
    <col min="12863" max="12863" width="5.5546875" style="1" bestFit="1" customWidth="1"/>
    <col min="12864" max="12864" width="2.44140625" style="1" customWidth="1"/>
    <col min="12865" max="12865" width="3" style="1" bestFit="1" customWidth="1"/>
    <col min="12866" max="12867" width="4.5546875" style="1" bestFit="1" customWidth="1"/>
    <col min="12868" max="12869" width="4.5546875" style="1" customWidth="1"/>
    <col min="12870" max="12871" width="4.5546875" style="1" bestFit="1" customWidth="1"/>
    <col min="12872" max="12872" width="2" style="1" customWidth="1"/>
    <col min="12873" max="12873" width="3" style="1" bestFit="1" customWidth="1"/>
    <col min="12874" max="12876" width="5.5546875" style="1" bestFit="1" customWidth="1"/>
    <col min="12877" max="12878" width="5.5546875" style="1" customWidth="1"/>
    <col min="12879" max="12879" width="5.5546875" style="1" bestFit="1" customWidth="1"/>
    <col min="12880" max="12880" width="2.33203125" style="1" customWidth="1"/>
    <col min="12881" max="13056" width="9.109375" style="1"/>
    <col min="13057" max="13057" width="7.88671875" style="1" customWidth="1"/>
    <col min="13058" max="13058" width="5.5546875" style="1" customWidth="1"/>
    <col min="13059" max="13059" width="6.109375" style="1" customWidth="1"/>
    <col min="13060" max="13060" width="11.109375" style="1" bestFit="1" customWidth="1"/>
    <col min="13061" max="13061" width="10" style="1" customWidth="1"/>
    <col min="13062" max="13062" width="11.109375" style="1" customWidth="1"/>
    <col min="13063" max="13063" width="9.109375" style="1"/>
    <col min="13064" max="13064" width="10" style="1" customWidth="1"/>
    <col min="13065" max="13065" width="11.109375" style="1" bestFit="1" customWidth="1"/>
    <col min="13066" max="13067" width="9.109375" style="1"/>
    <col min="13068" max="13068" width="7.33203125" style="1" customWidth="1"/>
    <col min="13069" max="13069" width="3" style="1" bestFit="1" customWidth="1"/>
    <col min="13070" max="13075" width="8.6640625" style="1" customWidth="1"/>
    <col min="13076" max="13076" width="9" style="1" bestFit="1" customWidth="1"/>
    <col min="13077" max="13077" width="5.5546875" style="1" customWidth="1"/>
    <col min="13078" max="13078" width="3" style="1" bestFit="1" customWidth="1"/>
    <col min="13079" max="13084" width="8.6640625" style="1" customWidth="1"/>
    <col min="13085" max="13085" width="6.5546875" style="1" bestFit="1" customWidth="1"/>
    <col min="13086" max="13086" width="6.33203125" style="1" customWidth="1"/>
    <col min="13087" max="13087" width="3" style="1" bestFit="1" customWidth="1"/>
    <col min="13088" max="13093" width="8.6640625" style="1" customWidth="1"/>
    <col min="13094" max="13095" width="5.5546875" style="1" bestFit="1" customWidth="1"/>
    <col min="13096" max="13096" width="3" style="1" bestFit="1" customWidth="1"/>
    <col min="13097" max="13102" width="8.6640625" style="1" customWidth="1"/>
    <col min="13103" max="13104" width="5.5546875" style="1" bestFit="1" customWidth="1"/>
    <col min="13105" max="13105" width="3" style="1" bestFit="1" customWidth="1"/>
    <col min="13106" max="13108" width="5.5546875" style="1" bestFit="1" customWidth="1"/>
    <col min="13109" max="13110" width="5.5546875" style="1" customWidth="1"/>
    <col min="13111" max="13111" width="5.5546875" style="1" bestFit="1" customWidth="1"/>
    <col min="13112" max="13112" width="2.44140625" style="1" customWidth="1"/>
    <col min="13113" max="13113" width="3" style="1" bestFit="1" customWidth="1"/>
    <col min="13114" max="13114" width="5.5546875" style="1" bestFit="1" customWidth="1"/>
    <col min="13115" max="13115" width="5.6640625" style="1" customWidth="1"/>
    <col min="13116" max="13116" width="5.5546875" style="1" bestFit="1" customWidth="1"/>
    <col min="13117" max="13118" width="5.5546875" style="1" customWidth="1"/>
    <col min="13119" max="13119" width="5.5546875" style="1" bestFit="1" customWidth="1"/>
    <col min="13120" max="13120" width="2.44140625" style="1" customWidth="1"/>
    <col min="13121" max="13121" width="3" style="1" bestFit="1" customWidth="1"/>
    <col min="13122" max="13123" width="4.5546875" style="1" bestFit="1" customWidth="1"/>
    <col min="13124" max="13125" width="4.5546875" style="1" customWidth="1"/>
    <col min="13126" max="13127" width="4.5546875" style="1" bestFit="1" customWidth="1"/>
    <col min="13128" max="13128" width="2" style="1" customWidth="1"/>
    <col min="13129" max="13129" width="3" style="1" bestFit="1" customWidth="1"/>
    <col min="13130" max="13132" width="5.5546875" style="1" bestFit="1" customWidth="1"/>
    <col min="13133" max="13134" width="5.5546875" style="1" customWidth="1"/>
    <col min="13135" max="13135" width="5.5546875" style="1" bestFit="1" customWidth="1"/>
    <col min="13136" max="13136" width="2.33203125" style="1" customWidth="1"/>
    <col min="13137" max="13312" width="9.109375" style="1"/>
    <col min="13313" max="13313" width="7.88671875" style="1" customWidth="1"/>
    <col min="13314" max="13314" width="5.5546875" style="1" customWidth="1"/>
    <col min="13315" max="13315" width="6.109375" style="1" customWidth="1"/>
    <col min="13316" max="13316" width="11.109375" style="1" bestFit="1" customWidth="1"/>
    <col min="13317" max="13317" width="10" style="1" customWidth="1"/>
    <col min="13318" max="13318" width="11.109375" style="1" customWidth="1"/>
    <col min="13319" max="13319" width="9.109375" style="1"/>
    <col min="13320" max="13320" width="10" style="1" customWidth="1"/>
    <col min="13321" max="13321" width="11.109375" style="1" bestFit="1" customWidth="1"/>
    <col min="13322" max="13323" width="9.109375" style="1"/>
    <col min="13324" max="13324" width="7.33203125" style="1" customWidth="1"/>
    <col min="13325" max="13325" width="3" style="1" bestFit="1" customWidth="1"/>
    <col min="13326" max="13331" width="8.6640625" style="1" customWidth="1"/>
    <col min="13332" max="13332" width="9" style="1" bestFit="1" customWidth="1"/>
    <col min="13333" max="13333" width="5.5546875" style="1" customWidth="1"/>
    <col min="13334" max="13334" width="3" style="1" bestFit="1" customWidth="1"/>
    <col min="13335" max="13340" width="8.6640625" style="1" customWidth="1"/>
    <col min="13341" max="13341" width="6.5546875" style="1" bestFit="1" customWidth="1"/>
    <col min="13342" max="13342" width="6.33203125" style="1" customWidth="1"/>
    <col min="13343" max="13343" width="3" style="1" bestFit="1" customWidth="1"/>
    <col min="13344" max="13349" width="8.6640625" style="1" customWidth="1"/>
    <col min="13350" max="13351" width="5.5546875" style="1" bestFit="1" customWidth="1"/>
    <col min="13352" max="13352" width="3" style="1" bestFit="1" customWidth="1"/>
    <col min="13353" max="13358" width="8.6640625" style="1" customWidth="1"/>
    <col min="13359" max="13360" width="5.5546875" style="1" bestFit="1" customWidth="1"/>
    <col min="13361" max="13361" width="3" style="1" bestFit="1" customWidth="1"/>
    <col min="13362" max="13364" width="5.5546875" style="1" bestFit="1" customWidth="1"/>
    <col min="13365" max="13366" width="5.5546875" style="1" customWidth="1"/>
    <col min="13367" max="13367" width="5.5546875" style="1" bestFit="1" customWidth="1"/>
    <col min="13368" max="13368" width="2.44140625" style="1" customWidth="1"/>
    <col min="13369" max="13369" width="3" style="1" bestFit="1" customWidth="1"/>
    <col min="13370" max="13370" width="5.5546875" style="1" bestFit="1" customWidth="1"/>
    <col min="13371" max="13371" width="5.6640625" style="1" customWidth="1"/>
    <col min="13372" max="13372" width="5.5546875" style="1" bestFit="1" customWidth="1"/>
    <col min="13373" max="13374" width="5.5546875" style="1" customWidth="1"/>
    <col min="13375" max="13375" width="5.5546875" style="1" bestFit="1" customWidth="1"/>
    <col min="13376" max="13376" width="2.44140625" style="1" customWidth="1"/>
    <col min="13377" max="13377" width="3" style="1" bestFit="1" customWidth="1"/>
    <col min="13378" max="13379" width="4.5546875" style="1" bestFit="1" customWidth="1"/>
    <col min="13380" max="13381" width="4.5546875" style="1" customWidth="1"/>
    <col min="13382" max="13383" width="4.5546875" style="1" bestFit="1" customWidth="1"/>
    <col min="13384" max="13384" width="2" style="1" customWidth="1"/>
    <col min="13385" max="13385" width="3" style="1" bestFit="1" customWidth="1"/>
    <col min="13386" max="13388" width="5.5546875" style="1" bestFit="1" customWidth="1"/>
    <col min="13389" max="13390" width="5.5546875" style="1" customWidth="1"/>
    <col min="13391" max="13391" width="5.5546875" style="1" bestFit="1" customWidth="1"/>
    <col min="13392" max="13392" width="2.33203125" style="1" customWidth="1"/>
    <col min="13393" max="13568" width="9.109375" style="1"/>
    <col min="13569" max="13569" width="7.88671875" style="1" customWidth="1"/>
    <col min="13570" max="13570" width="5.5546875" style="1" customWidth="1"/>
    <col min="13571" max="13571" width="6.109375" style="1" customWidth="1"/>
    <col min="13572" max="13572" width="11.109375" style="1" bestFit="1" customWidth="1"/>
    <col min="13573" max="13573" width="10" style="1" customWidth="1"/>
    <col min="13574" max="13574" width="11.109375" style="1" customWidth="1"/>
    <col min="13575" max="13575" width="9.109375" style="1"/>
    <col min="13576" max="13576" width="10" style="1" customWidth="1"/>
    <col min="13577" max="13577" width="11.109375" style="1" bestFit="1" customWidth="1"/>
    <col min="13578" max="13579" width="9.109375" style="1"/>
    <col min="13580" max="13580" width="7.33203125" style="1" customWidth="1"/>
    <col min="13581" max="13581" width="3" style="1" bestFit="1" customWidth="1"/>
    <col min="13582" max="13587" width="8.6640625" style="1" customWidth="1"/>
    <col min="13588" max="13588" width="9" style="1" bestFit="1" customWidth="1"/>
    <col min="13589" max="13589" width="5.5546875" style="1" customWidth="1"/>
    <col min="13590" max="13590" width="3" style="1" bestFit="1" customWidth="1"/>
    <col min="13591" max="13596" width="8.6640625" style="1" customWidth="1"/>
    <col min="13597" max="13597" width="6.5546875" style="1" bestFit="1" customWidth="1"/>
    <col min="13598" max="13598" width="6.33203125" style="1" customWidth="1"/>
    <col min="13599" max="13599" width="3" style="1" bestFit="1" customWidth="1"/>
    <col min="13600" max="13605" width="8.6640625" style="1" customWidth="1"/>
    <col min="13606" max="13607" width="5.5546875" style="1" bestFit="1" customWidth="1"/>
    <col min="13608" max="13608" width="3" style="1" bestFit="1" customWidth="1"/>
    <col min="13609" max="13614" width="8.6640625" style="1" customWidth="1"/>
    <col min="13615" max="13616" width="5.5546875" style="1" bestFit="1" customWidth="1"/>
    <col min="13617" max="13617" width="3" style="1" bestFit="1" customWidth="1"/>
    <col min="13618" max="13620" width="5.5546875" style="1" bestFit="1" customWidth="1"/>
    <col min="13621" max="13622" width="5.5546875" style="1" customWidth="1"/>
    <col min="13623" max="13623" width="5.5546875" style="1" bestFit="1" customWidth="1"/>
    <col min="13624" max="13624" width="2.44140625" style="1" customWidth="1"/>
    <col min="13625" max="13625" width="3" style="1" bestFit="1" customWidth="1"/>
    <col min="13626" max="13626" width="5.5546875" style="1" bestFit="1" customWidth="1"/>
    <col min="13627" max="13627" width="5.6640625" style="1" customWidth="1"/>
    <col min="13628" max="13628" width="5.5546875" style="1" bestFit="1" customWidth="1"/>
    <col min="13629" max="13630" width="5.5546875" style="1" customWidth="1"/>
    <col min="13631" max="13631" width="5.5546875" style="1" bestFit="1" customWidth="1"/>
    <col min="13632" max="13632" width="2.44140625" style="1" customWidth="1"/>
    <col min="13633" max="13633" width="3" style="1" bestFit="1" customWidth="1"/>
    <col min="13634" max="13635" width="4.5546875" style="1" bestFit="1" customWidth="1"/>
    <col min="13636" max="13637" width="4.5546875" style="1" customWidth="1"/>
    <col min="13638" max="13639" width="4.5546875" style="1" bestFit="1" customWidth="1"/>
    <col min="13640" max="13640" width="2" style="1" customWidth="1"/>
    <col min="13641" max="13641" width="3" style="1" bestFit="1" customWidth="1"/>
    <col min="13642" max="13644" width="5.5546875" style="1" bestFit="1" customWidth="1"/>
    <col min="13645" max="13646" width="5.5546875" style="1" customWidth="1"/>
    <col min="13647" max="13647" width="5.5546875" style="1" bestFit="1" customWidth="1"/>
    <col min="13648" max="13648" width="2.33203125" style="1" customWidth="1"/>
    <col min="13649" max="13824" width="9.109375" style="1"/>
    <col min="13825" max="13825" width="7.88671875" style="1" customWidth="1"/>
    <col min="13826" max="13826" width="5.5546875" style="1" customWidth="1"/>
    <col min="13827" max="13827" width="6.109375" style="1" customWidth="1"/>
    <col min="13828" max="13828" width="11.109375" style="1" bestFit="1" customWidth="1"/>
    <col min="13829" max="13829" width="10" style="1" customWidth="1"/>
    <col min="13830" max="13830" width="11.109375" style="1" customWidth="1"/>
    <col min="13831" max="13831" width="9.109375" style="1"/>
    <col min="13832" max="13832" width="10" style="1" customWidth="1"/>
    <col min="13833" max="13833" width="11.109375" style="1" bestFit="1" customWidth="1"/>
    <col min="13834" max="13835" width="9.109375" style="1"/>
    <col min="13836" max="13836" width="7.33203125" style="1" customWidth="1"/>
    <col min="13837" max="13837" width="3" style="1" bestFit="1" customWidth="1"/>
    <col min="13838" max="13843" width="8.6640625" style="1" customWidth="1"/>
    <col min="13844" max="13844" width="9" style="1" bestFit="1" customWidth="1"/>
    <col min="13845" max="13845" width="5.5546875" style="1" customWidth="1"/>
    <col min="13846" max="13846" width="3" style="1" bestFit="1" customWidth="1"/>
    <col min="13847" max="13852" width="8.6640625" style="1" customWidth="1"/>
    <col min="13853" max="13853" width="6.5546875" style="1" bestFit="1" customWidth="1"/>
    <col min="13854" max="13854" width="6.33203125" style="1" customWidth="1"/>
    <col min="13855" max="13855" width="3" style="1" bestFit="1" customWidth="1"/>
    <col min="13856" max="13861" width="8.6640625" style="1" customWidth="1"/>
    <col min="13862" max="13863" width="5.5546875" style="1" bestFit="1" customWidth="1"/>
    <col min="13864" max="13864" width="3" style="1" bestFit="1" customWidth="1"/>
    <col min="13865" max="13870" width="8.6640625" style="1" customWidth="1"/>
    <col min="13871" max="13872" width="5.5546875" style="1" bestFit="1" customWidth="1"/>
    <col min="13873" max="13873" width="3" style="1" bestFit="1" customWidth="1"/>
    <col min="13874" max="13876" width="5.5546875" style="1" bestFit="1" customWidth="1"/>
    <col min="13877" max="13878" width="5.5546875" style="1" customWidth="1"/>
    <col min="13879" max="13879" width="5.5546875" style="1" bestFit="1" customWidth="1"/>
    <col min="13880" max="13880" width="2.44140625" style="1" customWidth="1"/>
    <col min="13881" max="13881" width="3" style="1" bestFit="1" customWidth="1"/>
    <col min="13882" max="13882" width="5.5546875" style="1" bestFit="1" customWidth="1"/>
    <col min="13883" max="13883" width="5.6640625" style="1" customWidth="1"/>
    <col min="13884" max="13884" width="5.5546875" style="1" bestFit="1" customWidth="1"/>
    <col min="13885" max="13886" width="5.5546875" style="1" customWidth="1"/>
    <col min="13887" max="13887" width="5.5546875" style="1" bestFit="1" customWidth="1"/>
    <col min="13888" max="13888" width="2.44140625" style="1" customWidth="1"/>
    <col min="13889" max="13889" width="3" style="1" bestFit="1" customWidth="1"/>
    <col min="13890" max="13891" width="4.5546875" style="1" bestFit="1" customWidth="1"/>
    <col min="13892" max="13893" width="4.5546875" style="1" customWidth="1"/>
    <col min="13894" max="13895" width="4.5546875" style="1" bestFit="1" customWidth="1"/>
    <col min="13896" max="13896" width="2" style="1" customWidth="1"/>
    <col min="13897" max="13897" width="3" style="1" bestFit="1" customWidth="1"/>
    <col min="13898" max="13900" width="5.5546875" style="1" bestFit="1" customWidth="1"/>
    <col min="13901" max="13902" width="5.5546875" style="1" customWidth="1"/>
    <col min="13903" max="13903" width="5.5546875" style="1" bestFit="1" customWidth="1"/>
    <col min="13904" max="13904" width="2.33203125" style="1" customWidth="1"/>
    <col min="13905" max="14080" width="9.109375" style="1"/>
    <col min="14081" max="14081" width="7.88671875" style="1" customWidth="1"/>
    <col min="14082" max="14082" width="5.5546875" style="1" customWidth="1"/>
    <col min="14083" max="14083" width="6.109375" style="1" customWidth="1"/>
    <col min="14084" max="14084" width="11.109375" style="1" bestFit="1" customWidth="1"/>
    <col min="14085" max="14085" width="10" style="1" customWidth="1"/>
    <col min="14086" max="14086" width="11.109375" style="1" customWidth="1"/>
    <col min="14087" max="14087" width="9.109375" style="1"/>
    <col min="14088" max="14088" width="10" style="1" customWidth="1"/>
    <col min="14089" max="14089" width="11.109375" style="1" bestFit="1" customWidth="1"/>
    <col min="14090" max="14091" width="9.109375" style="1"/>
    <col min="14092" max="14092" width="7.33203125" style="1" customWidth="1"/>
    <col min="14093" max="14093" width="3" style="1" bestFit="1" customWidth="1"/>
    <col min="14094" max="14099" width="8.6640625" style="1" customWidth="1"/>
    <col min="14100" max="14100" width="9" style="1" bestFit="1" customWidth="1"/>
    <col min="14101" max="14101" width="5.5546875" style="1" customWidth="1"/>
    <col min="14102" max="14102" width="3" style="1" bestFit="1" customWidth="1"/>
    <col min="14103" max="14108" width="8.6640625" style="1" customWidth="1"/>
    <col min="14109" max="14109" width="6.5546875" style="1" bestFit="1" customWidth="1"/>
    <col min="14110" max="14110" width="6.33203125" style="1" customWidth="1"/>
    <col min="14111" max="14111" width="3" style="1" bestFit="1" customWidth="1"/>
    <col min="14112" max="14117" width="8.6640625" style="1" customWidth="1"/>
    <col min="14118" max="14119" width="5.5546875" style="1" bestFit="1" customWidth="1"/>
    <col min="14120" max="14120" width="3" style="1" bestFit="1" customWidth="1"/>
    <col min="14121" max="14126" width="8.6640625" style="1" customWidth="1"/>
    <col min="14127" max="14128" width="5.5546875" style="1" bestFit="1" customWidth="1"/>
    <col min="14129" max="14129" width="3" style="1" bestFit="1" customWidth="1"/>
    <col min="14130" max="14132" width="5.5546875" style="1" bestFit="1" customWidth="1"/>
    <col min="14133" max="14134" width="5.5546875" style="1" customWidth="1"/>
    <col min="14135" max="14135" width="5.5546875" style="1" bestFit="1" customWidth="1"/>
    <col min="14136" max="14136" width="2.44140625" style="1" customWidth="1"/>
    <col min="14137" max="14137" width="3" style="1" bestFit="1" customWidth="1"/>
    <col min="14138" max="14138" width="5.5546875" style="1" bestFit="1" customWidth="1"/>
    <col min="14139" max="14139" width="5.6640625" style="1" customWidth="1"/>
    <col min="14140" max="14140" width="5.5546875" style="1" bestFit="1" customWidth="1"/>
    <col min="14141" max="14142" width="5.5546875" style="1" customWidth="1"/>
    <col min="14143" max="14143" width="5.5546875" style="1" bestFit="1" customWidth="1"/>
    <col min="14144" max="14144" width="2.44140625" style="1" customWidth="1"/>
    <col min="14145" max="14145" width="3" style="1" bestFit="1" customWidth="1"/>
    <col min="14146" max="14147" width="4.5546875" style="1" bestFit="1" customWidth="1"/>
    <col min="14148" max="14149" width="4.5546875" style="1" customWidth="1"/>
    <col min="14150" max="14151" width="4.5546875" style="1" bestFit="1" customWidth="1"/>
    <col min="14152" max="14152" width="2" style="1" customWidth="1"/>
    <col min="14153" max="14153" width="3" style="1" bestFit="1" customWidth="1"/>
    <col min="14154" max="14156" width="5.5546875" style="1" bestFit="1" customWidth="1"/>
    <col min="14157" max="14158" width="5.5546875" style="1" customWidth="1"/>
    <col min="14159" max="14159" width="5.5546875" style="1" bestFit="1" customWidth="1"/>
    <col min="14160" max="14160" width="2.33203125" style="1" customWidth="1"/>
    <col min="14161" max="14336" width="9.109375" style="1"/>
    <col min="14337" max="14337" width="7.88671875" style="1" customWidth="1"/>
    <col min="14338" max="14338" width="5.5546875" style="1" customWidth="1"/>
    <col min="14339" max="14339" width="6.109375" style="1" customWidth="1"/>
    <col min="14340" max="14340" width="11.109375" style="1" bestFit="1" customWidth="1"/>
    <col min="14341" max="14341" width="10" style="1" customWidth="1"/>
    <col min="14342" max="14342" width="11.109375" style="1" customWidth="1"/>
    <col min="14343" max="14343" width="9.109375" style="1"/>
    <col min="14344" max="14344" width="10" style="1" customWidth="1"/>
    <col min="14345" max="14345" width="11.109375" style="1" bestFit="1" customWidth="1"/>
    <col min="14346" max="14347" width="9.109375" style="1"/>
    <col min="14348" max="14348" width="7.33203125" style="1" customWidth="1"/>
    <col min="14349" max="14349" width="3" style="1" bestFit="1" customWidth="1"/>
    <col min="14350" max="14355" width="8.6640625" style="1" customWidth="1"/>
    <col min="14356" max="14356" width="9" style="1" bestFit="1" customWidth="1"/>
    <col min="14357" max="14357" width="5.5546875" style="1" customWidth="1"/>
    <col min="14358" max="14358" width="3" style="1" bestFit="1" customWidth="1"/>
    <col min="14359" max="14364" width="8.6640625" style="1" customWidth="1"/>
    <col min="14365" max="14365" width="6.5546875" style="1" bestFit="1" customWidth="1"/>
    <col min="14366" max="14366" width="6.33203125" style="1" customWidth="1"/>
    <col min="14367" max="14367" width="3" style="1" bestFit="1" customWidth="1"/>
    <col min="14368" max="14373" width="8.6640625" style="1" customWidth="1"/>
    <col min="14374" max="14375" width="5.5546875" style="1" bestFit="1" customWidth="1"/>
    <col min="14376" max="14376" width="3" style="1" bestFit="1" customWidth="1"/>
    <col min="14377" max="14382" width="8.6640625" style="1" customWidth="1"/>
    <col min="14383" max="14384" width="5.5546875" style="1" bestFit="1" customWidth="1"/>
    <col min="14385" max="14385" width="3" style="1" bestFit="1" customWidth="1"/>
    <col min="14386" max="14388" width="5.5546875" style="1" bestFit="1" customWidth="1"/>
    <col min="14389" max="14390" width="5.5546875" style="1" customWidth="1"/>
    <col min="14391" max="14391" width="5.5546875" style="1" bestFit="1" customWidth="1"/>
    <col min="14392" max="14392" width="2.44140625" style="1" customWidth="1"/>
    <col min="14393" max="14393" width="3" style="1" bestFit="1" customWidth="1"/>
    <col min="14394" max="14394" width="5.5546875" style="1" bestFit="1" customWidth="1"/>
    <col min="14395" max="14395" width="5.6640625" style="1" customWidth="1"/>
    <col min="14396" max="14396" width="5.5546875" style="1" bestFit="1" customWidth="1"/>
    <col min="14397" max="14398" width="5.5546875" style="1" customWidth="1"/>
    <col min="14399" max="14399" width="5.5546875" style="1" bestFit="1" customWidth="1"/>
    <col min="14400" max="14400" width="2.44140625" style="1" customWidth="1"/>
    <col min="14401" max="14401" width="3" style="1" bestFit="1" customWidth="1"/>
    <col min="14402" max="14403" width="4.5546875" style="1" bestFit="1" customWidth="1"/>
    <col min="14404" max="14405" width="4.5546875" style="1" customWidth="1"/>
    <col min="14406" max="14407" width="4.5546875" style="1" bestFit="1" customWidth="1"/>
    <col min="14408" max="14408" width="2" style="1" customWidth="1"/>
    <col min="14409" max="14409" width="3" style="1" bestFit="1" customWidth="1"/>
    <col min="14410" max="14412" width="5.5546875" style="1" bestFit="1" customWidth="1"/>
    <col min="14413" max="14414" width="5.5546875" style="1" customWidth="1"/>
    <col min="14415" max="14415" width="5.5546875" style="1" bestFit="1" customWidth="1"/>
    <col min="14416" max="14416" width="2.33203125" style="1" customWidth="1"/>
    <col min="14417" max="14592" width="9.109375" style="1"/>
    <col min="14593" max="14593" width="7.88671875" style="1" customWidth="1"/>
    <col min="14594" max="14594" width="5.5546875" style="1" customWidth="1"/>
    <col min="14595" max="14595" width="6.109375" style="1" customWidth="1"/>
    <col min="14596" max="14596" width="11.109375" style="1" bestFit="1" customWidth="1"/>
    <col min="14597" max="14597" width="10" style="1" customWidth="1"/>
    <col min="14598" max="14598" width="11.109375" style="1" customWidth="1"/>
    <col min="14599" max="14599" width="9.109375" style="1"/>
    <col min="14600" max="14600" width="10" style="1" customWidth="1"/>
    <col min="14601" max="14601" width="11.109375" style="1" bestFit="1" customWidth="1"/>
    <col min="14602" max="14603" width="9.109375" style="1"/>
    <col min="14604" max="14604" width="7.33203125" style="1" customWidth="1"/>
    <col min="14605" max="14605" width="3" style="1" bestFit="1" customWidth="1"/>
    <col min="14606" max="14611" width="8.6640625" style="1" customWidth="1"/>
    <col min="14612" max="14612" width="9" style="1" bestFit="1" customWidth="1"/>
    <col min="14613" max="14613" width="5.5546875" style="1" customWidth="1"/>
    <col min="14614" max="14614" width="3" style="1" bestFit="1" customWidth="1"/>
    <col min="14615" max="14620" width="8.6640625" style="1" customWidth="1"/>
    <col min="14621" max="14621" width="6.5546875" style="1" bestFit="1" customWidth="1"/>
    <col min="14622" max="14622" width="6.33203125" style="1" customWidth="1"/>
    <col min="14623" max="14623" width="3" style="1" bestFit="1" customWidth="1"/>
    <col min="14624" max="14629" width="8.6640625" style="1" customWidth="1"/>
    <col min="14630" max="14631" width="5.5546875" style="1" bestFit="1" customWidth="1"/>
    <col min="14632" max="14632" width="3" style="1" bestFit="1" customWidth="1"/>
    <col min="14633" max="14638" width="8.6640625" style="1" customWidth="1"/>
    <col min="14639" max="14640" width="5.5546875" style="1" bestFit="1" customWidth="1"/>
    <col min="14641" max="14641" width="3" style="1" bestFit="1" customWidth="1"/>
    <col min="14642" max="14644" width="5.5546875" style="1" bestFit="1" customWidth="1"/>
    <col min="14645" max="14646" width="5.5546875" style="1" customWidth="1"/>
    <col min="14647" max="14647" width="5.5546875" style="1" bestFit="1" customWidth="1"/>
    <col min="14648" max="14648" width="2.44140625" style="1" customWidth="1"/>
    <col min="14649" max="14649" width="3" style="1" bestFit="1" customWidth="1"/>
    <col min="14650" max="14650" width="5.5546875" style="1" bestFit="1" customWidth="1"/>
    <col min="14651" max="14651" width="5.6640625" style="1" customWidth="1"/>
    <col min="14652" max="14652" width="5.5546875" style="1" bestFit="1" customWidth="1"/>
    <col min="14653" max="14654" width="5.5546875" style="1" customWidth="1"/>
    <col min="14655" max="14655" width="5.5546875" style="1" bestFit="1" customWidth="1"/>
    <col min="14656" max="14656" width="2.44140625" style="1" customWidth="1"/>
    <col min="14657" max="14657" width="3" style="1" bestFit="1" customWidth="1"/>
    <col min="14658" max="14659" width="4.5546875" style="1" bestFit="1" customWidth="1"/>
    <col min="14660" max="14661" width="4.5546875" style="1" customWidth="1"/>
    <col min="14662" max="14663" width="4.5546875" style="1" bestFit="1" customWidth="1"/>
    <col min="14664" max="14664" width="2" style="1" customWidth="1"/>
    <col min="14665" max="14665" width="3" style="1" bestFit="1" customWidth="1"/>
    <col min="14666" max="14668" width="5.5546875" style="1" bestFit="1" customWidth="1"/>
    <col min="14669" max="14670" width="5.5546875" style="1" customWidth="1"/>
    <col min="14671" max="14671" width="5.5546875" style="1" bestFit="1" customWidth="1"/>
    <col min="14672" max="14672" width="2.33203125" style="1" customWidth="1"/>
    <col min="14673" max="14848" width="9.109375" style="1"/>
    <col min="14849" max="14849" width="7.88671875" style="1" customWidth="1"/>
    <col min="14850" max="14850" width="5.5546875" style="1" customWidth="1"/>
    <col min="14851" max="14851" width="6.109375" style="1" customWidth="1"/>
    <col min="14852" max="14852" width="11.109375" style="1" bestFit="1" customWidth="1"/>
    <col min="14853" max="14853" width="10" style="1" customWidth="1"/>
    <col min="14854" max="14854" width="11.109375" style="1" customWidth="1"/>
    <col min="14855" max="14855" width="9.109375" style="1"/>
    <col min="14856" max="14856" width="10" style="1" customWidth="1"/>
    <col min="14857" max="14857" width="11.109375" style="1" bestFit="1" customWidth="1"/>
    <col min="14858" max="14859" width="9.109375" style="1"/>
    <col min="14860" max="14860" width="7.33203125" style="1" customWidth="1"/>
    <col min="14861" max="14861" width="3" style="1" bestFit="1" customWidth="1"/>
    <col min="14862" max="14867" width="8.6640625" style="1" customWidth="1"/>
    <col min="14868" max="14868" width="9" style="1" bestFit="1" customWidth="1"/>
    <col min="14869" max="14869" width="5.5546875" style="1" customWidth="1"/>
    <col min="14870" max="14870" width="3" style="1" bestFit="1" customWidth="1"/>
    <col min="14871" max="14876" width="8.6640625" style="1" customWidth="1"/>
    <col min="14877" max="14877" width="6.5546875" style="1" bestFit="1" customWidth="1"/>
    <col min="14878" max="14878" width="6.33203125" style="1" customWidth="1"/>
    <col min="14879" max="14879" width="3" style="1" bestFit="1" customWidth="1"/>
    <col min="14880" max="14885" width="8.6640625" style="1" customWidth="1"/>
    <col min="14886" max="14887" width="5.5546875" style="1" bestFit="1" customWidth="1"/>
    <col min="14888" max="14888" width="3" style="1" bestFit="1" customWidth="1"/>
    <col min="14889" max="14894" width="8.6640625" style="1" customWidth="1"/>
    <col min="14895" max="14896" width="5.5546875" style="1" bestFit="1" customWidth="1"/>
    <col min="14897" max="14897" width="3" style="1" bestFit="1" customWidth="1"/>
    <col min="14898" max="14900" width="5.5546875" style="1" bestFit="1" customWidth="1"/>
    <col min="14901" max="14902" width="5.5546875" style="1" customWidth="1"/>
    <col min="14903" max="14903" width="5.5546875" style="1" bestFit="1" customWidth="1"/>
    <col min="14904" max="14904" width="2.44140625" style="1" customWidth="1"/>
    <col min="14905" max="14905" width="3" style="1" bestFit="1" customWidth="1"/>
    <col min="14906" max="14906" width="5.5546875" style="1" bestFit="1" customWidth="1"/>
    <col min="14907" max="14907" width="5.6640625" style="1" customWidth="1"/>
    <col min="14908" max="14908" width="5.5546875" style="1" bestFit="1" customWidth="1"/>
    <col min="14909" max="14910" width="5.5546875" style="1" customWidth="1"/>
    <col min="14911" max="14911" width="5.5546875" style="1" bestFit="1" customWidth="1"/>
    <col min="14912" max="14912" width="2.44140625" style="1" customWidth="1"/>
    <col min="14913" max="14913" width="3" style="1" bestFit="1" customWidth="1"/>
    <col min="14914" max="14915" width="4.5546875" style="1" bestFit="1" customWidth="1"/>
    <col min="14916" max="14917" width="4.5546875" style="1" customWidth="1"/>
    <col min="14918" max="14919" width="4.5546875" style="1" bestFit="1" customWidth="1"/>
    <col min="14920" max="14920" width="2" style="1" customWidth="1"/>
    <col min="14921" max="14921" width="3" style="1" bestFit="1" customWidth="1"/>
    <col min="14922" max="14924" width="5.5546875" style="1" bestFit="1" customWidth="1"/>
    <col min="14925" max="14926" width="5.5546875" style="1" customWidth="1"/>
    <col min="14927" max="14927" width="5.5546875" style="1" bestFit="1" customWidth="1"/>
    <col min="14928" max="14928" width="2.33203125" style="1" customWidth="1"/>
    <col min="14929" max="15104" width="9.109375" style="1"/>
    <col min="15105" max="15105" width="7.88671875" style="1" customWidth="1"/>
    <col min="15106" max="15106" width="5.5546875" style="1" customWidth="1"/>
    <col min="15107" max="15107" width="6.109375" style="1" customWidth="1"/>
    <col min="15108" max="15108" width="11.109375" style="1" bestFit="1" customWidth="1"/>
    <col min="15109" max="15109" width="10" style="1" customWidth="1"/>
    <col min="15110" max="15110" width="11.109375" style="1" customWidth="1"/>
    <col min="15111" max="15111" width="9.109375" style="1"/>
    <col min="15112" max="15112" width="10" style="1" customWidth="1"/>
    <col min="15113" max="15113" width="11.109375" style="1" bestFit="1" customWidth="1"/>
    <col min="15114" max="15115" width="9.109375" style="1"/>
    <col min="15116" max="15116" width="7.33203125" style="1" customWidth="1"/>
    <col min="15117" max="15117" width="3" style="1" bestFit="1" customWidth="1"/>
    <col min="15118" max="15123" width="8.6640625" style="1" customWidth="1"/>
    <col min="15124" max="15124" width="9" style="1" bestFit="1" customWidth="1"/>
    <col min="15125" max="15125" width="5.5546875" style="1" customWidth="1"/>
    <col min="15126" max="15126" width="3" style="1" bestFit="1" customWidth="1"/>
    <col min="15127" max="15132" width="8.6640625" style="1" customWidth="1"/>
    <col min="15133" max="15133" width="6.5546875" style="1" bestFit="1" customWidth="1"/>
    <col min="15134" max="15134" width="6.33203125" style="1" customWidth="1"/>
    <col min="15135" max="15135" width="3" style="1" bestFit="1" customWidth="1"/>
    <col min="15136" max="15141" width="8.6640625" style="1" customWidth="1"/>
    <col min="15142" max="15143" width="5.5546875" style="1" bestFit="1" customWidth="1"/>
    <col min="15144" max="15144" width="3" style="1" bestFit="1" customWidth="1"/>
    <col min="15145" max="15150" width="8.6640625" style="1" customWidth="1"/>
    <col min="15151" max="15152" width="5.5546875" style="1" bestFit="1" customWidth="1"/>
    <col min="15153" max="15153" width="3" style="1" bestFit="1" customWidth="1"/>
    <col min="15154" max="15156" width="5.5546875" style="1" bestFit="1" customWidth="1"/>
    <col min="15157" max="15158" width="5.5546875" style="1" customWidth="1"/>
    <col min="15159" max="15159" width="5.5546875" style="1" bestFit="1" customWidth="1"/>
    <col min="15160" max="15160" width="2.44140625" style="1" customWidth="1"/>
    <col min="15161" max="15161" width="3" style="1" bestFit="1" customWidth="1"/>
    <col min="15162" max="15162" width="5.5546875" style="1" bestFit="1" customWidth="1"/>
    <col min="15163" max="15163" width="5.6640625" style="1" customWidth="1"/>
    <col min="15164" max="15164" width="5.5546875" style="1" bestFit="1" customWidth="1"/>
    <col min="15165" max="15166" width="5.5546875" style="1" customWidth="1"/>
    <col min="15167" max="15167" width="5.5546875" style="1" bestFit="1" customWidth="1"/>
    <col min="15168" max="15168" width="2.44140625" style="1" customWidth="1"/>
    <col min="15169" max="15169" width="3" style="1" bestFit="1" customWidth="1"/>
    <col min="15170" max="15171" width="4.5546875" style="1" bestFit="1" customWidth="1"/>
    <col min="15172" max="15173" width="4.5546875" style="1" customWidth="1"/>
    <col min="15174" max="15175" width="4.5546875" style="1" bestFit="1" customWidth="1"/>
    <col min="15176" max="15176" width="2" style="1" customWidth="1"/>
    <col min="15177" max="15177" width="3" style="1" bestFit="1" customWidth="1"/>
    <col min="15178" max="15180" width="5.5546875" style="1" bestFit="1" customWidth="1"/>
    <col min="15181" max="15182" width="5.5546875" style="1" customWidth="1"/>
    <col min="15183" max="15183" width="5.5546875" style="1" bestFit="1" customWidth="1"/>
    <col min="15184" max="15184" width="2.33203125" style="1" customWidth="1"/>
    <col min="15185" max="15360" width="9.109375" style="1"/>
    <col min="15361" max="15361" width="7.88671875" style="1" customWidth="1"/>
    <col min="15362" max="15362" width="5.5546875" style="1" customWidth="1"/>
    <col min="15363" max="15363" width="6.109375" style="1" customWidth="1"/>
    <col min="15364" max="15364" width="11.109375" style="1" bestFit="1" customWidth="1"/>
    <col min="15365" max="15365" width="10" style="1" customWidth="1"/>
    <col min="15366" max="15366" width="11.109375" style="1" customWidth="1"/>
    <col min="15367" max="15367" width="9.109375" style="1"/>
    <col min="15368" max="15368" width="10" style="1" customWidth="1"/>
    <col min="15369" max="15369" width="11.109375" style="1" bestFit="1" customWidth="1"/>
    <col min="15370" max="15371" width="9.109375" style="1"/>
    <col min="15372" max="15372" width="7.33203125" style="1" customWidth="1"/>
    <col min="15373" max="15373" width="3" style="1" bestFit="1" customWidth="1"/>
    <col min="15374" max="15379" width="8.6640625" style="1" customWidth="1"/>
    <col min="15380" max="15380" width="9" style="1" bestFit="1" customWidth="1"/>
    <col min="15381" max="15381" width="5.5546875" style="1" customWidth="1"/>
    <col min="15382" max="15382" width="3" style="1" bestFit="1" customWidth="1"/>
    <col min="15383" max="15388" width="8.6640625" style="1" customWidth="1"/>
    <col min="15389" max="15389" width="6.5546875" style="1" bestFit="1" customWidth="1"/>
    <col min="15390" max="15390" width="6.33203125" style="1" customWidth="1"/>
    <col min="15391" max="15391" width="3" style="1" bestFit="1" customWidth="1"/>
    <col min="15392" max="15397" width="8.6640625" style="1" customWidth="1"/>
    <col min="15398" max="15399" width="5.5546875" style="1" bestFit="1" customWidth="1"/>
    <col min="15400" max="15400" width="3" style="1" bestFit="1" customWidth="1"/>
    <col min="15401" max="15406" width="8.6640625" style="1" customWidth="1"/>
    <col min="15407" max="15408" width="5.5546875" style="1" bestFit="1" customWidth="1"/>
    <col min="15409" max="15409" width="3" style="1" bestFit="1" customWidth="1"/>
    <col min="15410" max="15412" width="5.5546875" style="1" bestFit="1" customWidth="1"/>
    <col min="15413" max="15414" width="5.5546875" style="1" customWidth="1"/>
    <col min="15415" max="15415" width="5.5546875" style="1" bestFit="1" customWidth="1"/>
    <col min="15416" max="15416" width="2.44140625" style="1" customWidth="1"/>
    <col min="15417" max="15417" width="3" style="1" bestFit="1" customWidth="1"/>
    <col min="15418" max="15418" width="5.5546875" style="1" bestFit="1" customWidth="1"/>
    <col min="15419" max="15419" width="5.6640625" style="1" customWidth="1"/>
    <col min="15420" max="15420" width="5.5546875" style="1" bestFit="1" customWidth="1"/>
    <col min="15421" max="15422" width="5.5546875" style="1" customWidth="1"/>
    <col min="15423" max="15423" width="5.5546875" style="1" bestFit="1" customWidth="1"/>
    <col min="15424" max="15424" width="2.44140625" style="1" customWidth="1"/>
    <col min="15425" max="15425" width="3" style="1" bestFit="1" customWidth="1"/>
    <col min="15426" max="15427" width="4.5546875" style="1" bestFit="1" customWidth="1"/>
    <col min="15428" max="15429" width="4.5546875" style="1" customWidth="1"/>
    <col min="15430" max="15431" width="4.5546875" style="1" bestFit="1" customWidth="1"/>
    <col min="15432" max="15432" width="2" style="1" customWidth="1"/>
    <col min="15433" max="15433" width="3" style="1" bestFit="1" customWidth="1"/>
    <col min="15434" max="15436" width="5.5546875" style="1" bestFit="1" customWidth="1"/>
    <col min="15437" max="15438" width="5.5546875" style="1" customWidth="1"/>
    <col min="15439" max="15439" width="5.5546875" style="1" bestFit="1" customWidth="1"/>
    <col min="15440" max="15440" width="2.33203125" style="1" customWidth="1"/>
    <col min="15441" max="15616" width="9.109375" style="1"/>
    <col min="15617" max="15617" width="7.88671875" style="1" customWidth="1"/>
    <col min="15618" max="15618" width="5.5546875" style="1" customWidth="1"/>
    <col min="15619" max="15619" width="6.109375" style="1" customWidth="1"/>
    <col min="15620" max="15620" width="11.109375" style="1" bestFit="1" customWidth="1"/>
    <col min="15621" max="15621" width="10" style="1" customWidth="1"/>
    <col min="15622" max="15622" width="11.109375" style="1" customWidth="1"/>
    <col min="15623" max="15623" width="9.109375" style="1"/>
    <col min="15624" max="15624" width="10" style="1" customWidth="1"/>
    <col min="15625" max="15625" width="11.109375" style="1" bestFit="1" customWidth="1"/>
    <col min="15626" max="15627" width="9.109375" style="1"/>
    <col min="15628" max="15628" width="7.33203125" style="1" customWidth="1"/>
    <col min="15629" max="15629" width="3" style="1" bestFit="1" customWidth="1"/>
    <col min="15630" max="15635" width="8.6640625" style="1" customWidth="1"/>
    <col min="15636" max="15636" width="9" style="1" bestFit="1" customWidth="1"/>
    <col min="15637" max="15637" width="5.5546875" style="1" customWidth="1"/>
    <col min="15638" max="15638" width="3" style="1" bestFit="1" customWidth="1"/>
    <col min="15639" max="15644" width="8.6640625" style="1" customWidth="1"/>
    <col min="15645" max="15645" width="6.5546875" style="1" bestFit="1" customWidth="1"/>
    <col min="15646" max="15646" width="6.33203125" style="1" customWidth="1"/>
    <col min="15647" max="15647" width="3" style="1" bestFit="1" customWidth="1"/>
    <col min="15648" max="15653" width="8.6640625" style="1" customWidth="1"/>
    <col min="15654" max="15655" width="5.5546875" style="1" bestFit="1" customWidth="1"/>
    <col min="15656" max="15656" width="3" style="1" bestFit="1" customWidth="1"/>
    <col min="15657" max="15662" width="8.6640625" style="1" customWidth="1"/>
    <col min="15663" max="15664" width="5.5546875" style="1" bestFit="1" customWidth="1"/>
    <col min="15665" max="15665" width="3" style="1" bestFit="1" customWidth="1"/>
    <col min="15666" max="15668" width="5.5546875" style="1" bestFit="1" customWidth="1"/>
    <col min="15669" max="15670" width="5.5546875" style="1" customWidth="1"/>
    <col min="15671" max="15671" width="5.5546875" style="1" bestFit="1" customWidth="1"/>
    <col min="15672" max="15672" width="2.44140625" style="1" customWidth="1"/>
    <col min="15673" max="15673" width="3" style="1" bestFit="1" customWidth="1"/>
    <col min="15674" max="15674" width="5.5546875" style="1" bestFit="1" customWidth="1"/>
    <col min="15675" max="15675" width="5.6640625" style="1" customWidth="1"/>
    <col min="15676" max="15676" width="5.5546875" style="1" bestFit="1" customWidth="1"/>
    <col min="15677" max="15678" width="5.5546875" style="1" customWidth="1"/>
    <col min="15679" max="15679" width="5.5546875" style="1" bestFit="1" customWidth="1"/>
    <col min="15680" max="15680" width="2.44140625" style="1" customWidth="1"/>
    <col min="15681" max="15681" width="3" style="1" bestFit="1" customWidth="1"/>
    <col min="15682" max="15683" width="4.5546875" style="1" bestFit="1" customWidth="1"/>
    <col min="15684" max="15685" width="4.5546875" style="1" customWidth="1"/>
    <col min="15686" max="15687" width="4.5546875" style="1" bestFit="1" customWidth="1"/>
    <col min="15688" max="15688" width="2" style="1" customWidth="1"/>
    <col min="15689" max="15689" width="3" style="1" bestFit="1" customWidth="1"/>
    <col min="15690" max="15692" width="5.5546875" style="1" bestFit="1" customWidth="1"/>
    <col min="15693" max="15694" width="5.5546875" style="1" customWidth="1"/>
    <col min="15695" max="15695" width="5.5546875" style="1" bestFit="1" customWidth="1"/>
    <col min="15696" max="15696" width="2.33203125" style="1" customWidth="1"/>
    <col min="15697" max="15872" width="9.109375" style="1"/>
    <col min="15873" max="15873" width="7.88671875" style="1" customWidth="1"/>
    <col min="15874" max="15874" width="5.5546875" style="1" customWidth="1"/>
    <col min="15875" max="15875" width="6.109375" style="1" customWidth="1"/>
    <col min="15876" max="15876" width="11.109375" style="1" bestFit="1" customWidth="1"/>
    <col min="15877" max="15877" width="10" style="1" customWidth="1"/>
    <col min="15878" max="15878" width="11.109375" style="1" customWidth="1"/>
    <col min="15879" max="15879" width="9.109375" style="1"/>
    <col min="15880" max="15880" width="10" style="1" customWidth="1"/>
    <col min="15881" max="15881" width="11.109375" style="1" bestFit="1" customWidth="1"/>
    <col min="15882" max="15883" width="9.109375" style="1"/>
    <col min="15884" max="15884" width="7.33203125" style="1" customWidth="1"/>
    <col min="15885" max="15885" width="3" style="1" bestFit="1" customWidth="1"/>
    <col min="15886" max="15891" width="8.6640625" style="1" customWidth="1"/>
    <col min="15892" max="15892" width="9" style="1" bestFit="1" customWidth="1"/>
    <col min="15893" max="15893" width="5.5546875" style="1" customWidth="1"/>
    <col min="15894" max="15894" width="3" style="1" bestFit="1" customWidth="1"/>
    <col min="15895" max="15900" width="8.6640625" style="1" customWidth="1"/>
    <col min="15901" max="15901" width="6.5546875" style="1" bestFit="1" customWidth="1"/>
    <col min="15902" max="15902" width="6.33203125" style="1" customWidth="1"/>
    <col min="15903" max="15903" width="3" style="1" bestFit="1" customWidth="1"/>
    <col min="15904" max="15909" width="8.6640625" style="1" customWidth="1"/>
    <col min="15910" max="15911" width="5.5546875" style="1" bestFit="1" customWidth="1"/>
    <col min="15912" max="15912" width="3" style="1" bestFit="1" customWidth="1"/>
    <col min="15913" max="15918" width="8.6640625" style="1" customWidth="1"/>
    <col min="15919" max="15920" width="5.5546875" style="1" bestFit="1" customWidth="1"/>
    <col min="15921" max="15921" width="3" style="1" bestFit="1" customWidth="1"/>
    <col min="15922" max="15924" width="5.5546875" style="1" bestFit="1" customWidth="1"/>
    <col min="15925" max="15926" width="5.5546875" style="1" customWidth="1"/>
    <col min="15927" max="15927" width="5.5546875" style="1" bestFit="1" customWidth="1"/>
    <col min="15928" max="15928" width="2.44140625" style="1" customWidth="1"/>
    <col min="15929" max="15929" width="3" style="1" bestFit="1" customWidth="1"/>
    <col min="15930" max="15930" width="5.5546875" style="1" bestFit="1" customWidth="1"/>
    <col min="15931" max="15931" width="5.6640625" style="1" customWidth="1"/>
    <col min="15932" max="15932" width="5.5546875" style="1" bestFit="1" customWidth="1"/>
    <col min="15933" max="15934" width="5.5546875" style="1" customWidth="1"/>
    <col min="15935" max="15935" width="5.5546875" style="1" bestFit="1" customWidth="1"/>
    <col min="15936" max="15936" width="2.44140625" style="1" customWidth="1"/>
    <col min="15937" max="15937" width="3" style="1" bestFit="1" customWidth="1"/>
    <col min="15938" max="15939" width="4.5546875" style="1" bestFit="1" customWidth="1"/>
    <col min="15940" max="15941" width="4.5546875" style="1" customWidth="1"/>
    <col min="15942" max="15943" width="4.5546875" style="1" bestFit="1" customWidth="1"/>
    <col min="15944" max="15944" width="2" style="1" customWidth="1"/>
    <col min="15945" max="15945" width="3" style="1" bestFit="1" customWidth="1"/>
    <col min="15946" max="15948" width="5.5546875" style="1" bestFit="1" customWidth="1"/>
    <col min="15949" max="15950" width="5.5546875" style="1" customWidth="1"/>
    <col min="15951" max="15951" width="5.5546875" style="1" bestFit="1" customWidth="1"/>
    <col min="15952" max="15952" width="2.33203125" style="1" customWidth="1"/>
    <col min="15953" max="16128" width="9.109375" style="1"/>
    <col min="16129" max="16129" width="7.88671875" style="1" customWidth="1"/>
    <col min="16130" max="16130" width="5.5546875" style="1" customWidth="1"/>
    <col min="16131" max="16131" width="6.109375" style="1" customWidth="1"/>
    <col min="16132" max="16132" width="11.109375" style="1" bestFit="1" customWidth="1"/>
    <col min="16133" max="16133" width="10" style="1" customWidth="1"/>
    <col min="16134" max="16134" width="11.109375" style="1" customWidth="1"/>
    <col min="16135" max="16135" width="9.109375" style="1"/>
    <col min="16136" max="16136" width="10" style="1" customWidth="1"/>
    <col min="16137" max="16137" width="11.109375" style="1" bestFit="1" customWidth="1"/>
    <col min="16138" max="16139" width="9.109375" style="1"/>
    <col min="16140" max="16140" width="7.33203125" style="1" customWidth="1"/>
    <col min="16141" max="16141" width="3" style="1" bestFit="1" customWidth="1"/>
    <col min="16142" max="16147" width="8.6640625" style="1" customWidth="1"/>
    <col min="16148" max="16148" width="9" style="1" bestFit="1" customWidth="1"/>
    <col min="16149" max="16149" width="5.5546875" style="1" customWidth="1"/>
    <col min="16150" max="16150" width="3" style="1" bestFit="1" customWidth="1"/>
    <col min="16151" max="16156" width="8.6640625" style="1" customWidth="1"/>
    <col min="16157" max="16157" width="6.5546875" style="1" bestFit="1" customWidth="1"/>
    <col min="16158" max="16158" width="6.33203125" style="1" customWidth="1"/>
    <col min="16159" max="16159" width="3" style="1" bestFit="1" customWidth="1"/>
    <col min="16160" max="16165" width="8.6640625" style="1" customWidth="1"/>
    <col min="16166" max="16167" width="5.5546875" style="1" bestFit="1" customWidth="1"/>
    <col min="16168" max="16168" width="3" style="1" bestFit="1" customWidth="1"/>
    <col min="16169" max="16174" width="8.6640625" style="1" customWidth="1"/>
    <col min="16175" max="16176" width="5.5546875" style="1" bestFit="1" customWidth="1"/>
    <col min="16177" max="16177" width="3" style="1" bestFit="1" customWidth="1"/>
    <col min="16178" max="16180" width="5.5546875" style="1" bestFit="1" customWidth="1"/>
    <col min="16181" max="16182" width="5.5546875" style="1" customWidth="1"/>
    <col min="16183" max="16183" width="5.5546875" style="1" bestFit="1" customWidth="1"/>
    <col min="16184" max="16184" width="2.44140625" style="1" customWidth="1"/>
    <col min="16185" max="16185" width="3" style="1" bestFit="1" customWidth="1"/>
    <col min="16186" max="16186" width="5.5546875" style="1" bestFit="1" customWidth="1"/>
    <col min="16187" max="16187" width="5.6640625" style="1" customWidth="1"/>
    <col min="16188" max="16188" width="5.5546875" style="1" bestFit="1" customWidth="1"/>
    <col min="16189" max="16190" width="5.5546875" style="1" customWidth="1"/>
    <col min="16191" max="16191" width="5.5546875" style="1" bestFit="1" customWidth="1"/>
    <col min="16192" max="16192" width="2.44140625" style="1" customWidth="1"/>
    <col min="16193" max="16193" width="3" style="1" bestFit="1" customWidth="1"/>
    <col min="16194" max="16195" width="4.5546875" style="1" bestFit="1" customWidth="1"/>
    <col min="16196" max="16197" width="4.5546875" style="1" customWidth="1"/>
    <col min="16198" max="16199" width="4.5546875" style="1" bestFit="1" customWidth="1"/>
    <col min="16200" max="16200" width="2" style="1" customWidth="1"/>
    <col min="16201" max="16201" width="3" style="1" bestFit="1" customWidth="1"/>
    <col min="16202" max="16204" width="5.5546875" style="1" bestFit="1" customWidth="1"/>
    <col min="16205" max="16206" width="5.5546875" style="1" customWidth="1"/>
    <col min="16207" max="16207" width="5.5546875" style="1" bestFit="1" customWidth="1"/>
    <col min="16208" max="16208" width="2.33203125" style="1" customWidth="1"/>
    <col min="16209" max="16384" width="9.109375" style="1"/>
  </cols>
  <sheetData>
    <row r="2" spans="2:81" x14ac:dyDescent="0.25">
      <c r="B2" s="102" t="s">
        <v>71</v>
      </c>
      <c r="C2" s="102"/>
      <c r="D2" s="102"/>
      <c r="E2" s="102"/>
      <c r="F2" s="102"/>
      <c r="G2" s="102"/>
      <c r="H2" s="102"/>
      <c r="I2" s="102"/>
      <c r="J2" s="102"/>
      <c r="K2" s="102"/>
    </row>
    <row r="3" spans="2:81" ht="13.8" thickBot="1" x14ac:dyDescent="0.3">
      <c r="H3" s="2"/>
      <c r="M3" s="102" t="str">
        <f>B2</f>
        <v>PM</v>
      </c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 t="str">
        <f>M3</f>
        <v>PM</v>
      </c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</row>
    <row r="4" spans="2:81" ht="36.75" customHeight="1" thickBot="1" x14ac:dyDescent="0.3">
      <c r="B4" s="3" t="s">
        <v>58</v>
      </c>
      <c r="C4" s="3" t="s">
        <v>59</v>
      </c>
      <c r="D4" s="4" t="s">
        <v>60</v>
      </c>
      <c r="E4" s="5" t="s">
        <v>6</v>
      </c>
      <c r="F4" s="4" t="s">
        <v>7</v>
      </c>
      <c r="G4" s="6" t="s">
        <v>61</v>
      </c>
      <c r="H4" s="6" t="s">
        <v>62</v>
      </c>
      <c r="I4" s="6" t="s">
        <v>63</v>
      </c>
      <c r="J4" s="6" t="s">
        <v>64</v>
      </c>
      <c r="K4" s="6" t="s">
        <v>65</v>
      </c>
      <c r="L4" s="7"/>
      <c r="M4" s="101" t="s">
        <v>60</v>
      </c>
      <c r="N4" s="101"/>
      <c r="O4" s="101"/>
      <c r="P4" s="101"/>
      <c r="Q4" s="101"/>
      <c r="R4" s="101"/>
      <c r="S4" s="101"/>
      <c r="T4" s="8" t="s">
        <v>68</v>
      </c>
      <c r="U4" s="8"/>
      <c r="V4" s="100" t="s">
        <v>66</v>
      </c>
      <c r="W4" s="100"/>
      <c r="X4" s="100"/>
      <c r="Y4" s="100"/>
      <c r="Z4" s="100"/>
      <c r="AA4" s="100"/>
      <c r="AB4" s="100"/>
      <c r="AC4" s="8" t="s">
        <v>68</v>
      </c>
      <c r="AD4" s="8"/>
      <c r="AE4" s="101" t="s">
        <v>6</v>
      </c>
      <c r="AF4" s="101"/>
      <c r="AG4" s="101"/>
      <c r="AH4" s="101"/>
      <c r="AI4" s="101"/>
      <c r="AJ4" s="101"/>
      <c r="AK4" s="101"/>
      <c r="AL4" s="8" t="s">
        <v>68</v>
      </c>
      <c r="AM4" s="8"/>
      <c r="AN4" s="100" t="s">
        <v>7</v>
      </c>
      <c r="AO4" s="100"/>
      <c r="AP4" s="100"/>
      <c r="AQ4" s="100"/>
      <c r="AR4" s="100"/>
      <c r="AS4" s="100"/>
      <c r="AT4" s="100"/>
      <c r="AU4" s="8" t="s">
        <v>68</v>
      </c>
      <c r="AV4" s="8"/>
      <c r="AW4" s="100" t="s">
        <v>63</v>
      </c>
      <c r="AX4" s="100"/>
      <c r="AY4" s="100"/>
      <c r="AZ4" s="100"/>
      <c r="BA4" s="100"/>
      <c r="BB4" s="100"/>
      <c r="BC4" s="100"/>
      <c r="BD4" s="10"/>
      <c r="BE4" s="100" t="s">
        <v>64</v>
      </c>
      <c r="BF4" s="100"/>
      <c r="BG4" s="100"/>
      <c r="BH4" s="100"/>
      <c r="BI4" s="100"/>
      <c r="BJ4" s="100"/>
      <c r="BK4" s="100"/>
      <c r="BL4" s="10"/>
      <c r="BM4" s="100" t="s">
        <v>61</v>
      </c>
      <c r="BN4" s="100"/>
      <c r="BO4" s="100"/>
      <c r="BP4" s="100"/>
      <c r="BQ4" s="100"/>
      <c r="BR4" s="100"/>
      <c r="BS4" s="100"/>
      <c r="BT4" s="10"/>
      <c r="BU4" s="100" t="s">
        <v>65</v>
      </c>
      <c r="BV4" s="100"/>
      <c r="BW4" s="100"/>
      <c r="BX4" s="100"/>
      <c r="BY4" s="100"/>
      <c r="BZ4" s="100"/>
      <c r="CA4" s="100"/>
      <c r="CC4" s="10"/>
    </row>
    <row r="5" spans="2:81" x14ac:dyDescent="0.25">
      <c r="B5" s="11">
        <v>1</v>
      </c>
      <c r="C5" s="11">
        <v>1</v>
      </c>
      <c r="D5" s="12">
        <v>17.82</v>
      </c>
      <c r="E5" s="12">
        <v>1.99</v>
      </c>
      <c r="F5" s="12">
        <v>7.59</v>
      </c>
      <c r="G5" s="12">
        <v>6.25</v>
      </c>
      <c r="H5" s="13">
        <v>100.3</v>
      </c>
      <c r="I5" s="14">
        <f>D5-(0.343*(E5+F5)+0.094*(G5)+0.29)</f>
        <v>13.656560000000001</v>
      </c>
      <c r="J5" s="14">
        <f>H5*I5/100</f>
        <v>13.697529680000001</v>
      </c>
      <c r="K5" s="12">
        <v>19.53</v>
      </c>
      <c r="L5" s="15"/>
      <c r="M5" s="11">
        <v>1</v>
      </c>
      <c r="N5" s="16">
        <f>D5</f>
        <v>17.82</v>
      </c>
      <c r="O5" s="16">
        <f>D10</f>
        <v>17.18</v>
      </c>
      <c r="P5" s="16">
        <f>D12</f>
        <v>17.64</v>
      </c>
      <c r="Q5" s="16">
        <f>D14</f>
        <v>19.21</v>
      </c>
      <c r="R5" s="16">
        <f>D19</f>
        <v>19.170000000000002</v>
      </c>
      <c r="S5" s="16">
        <f>D21</f>
        <v>17.48</v>
      </c>
      <c r="T5" s="8">
        <f>(N5+O5+P5+S5+Q5+R5)/6</f>
        <v>18.083333333333336</v>
      </c>
      <c r="U5" s="17">
        <f>VAR(N5:S5)</f>
        <v>0.77922666666666773</v>
      </c>
      <c r="V5" s="11">
        <v>1</v>
      </c>
      <c r="W5" s="16">
        <f>H5</f>
        <v>100.3</v>
      </c>
      <c r="X5" s="16">
        <f>H10</f>
        <v>111.8</v>
      </c>
      <c r="Y5" s="16">
        <f>H12</f>
        <v>110.4</v>
      </c>
      <c r="Z5" s="16">
        <f>H14</f>
        <v>102</v>
      </c>
      <c r="AA5" s="16">
        <f>H19</f>
        <v>108.6</v>
      </c>
      <c r="AB5" s="16">
        <f>H21</f>
        <v>116.9</v>
      </c>
      <c r="AC5" s="8">
        <f>(W5+X5+Y5+AB5+Z5+AA5)/6</f>
        <v>108.33333333333333</v>
      </c>
      <c r="AD5" s="17">
        <f>VAR(W5:AB5)</f>
        <v>38.878666666666696</v>
      </c>
      <c r="AE5" s="11">
        <v>1</v>
      </c>
      <c r="AF5" s="16">
        <f>E5</f>
        <v>1.99</v>
      </c>
      <c r="AG5" s="16">
        <f>E10</f>
        <v>1.78</v>
      </c>
      <c r="AH5" s="16">
        <f>E12</f>
        <v>1.61</v>
      </c>
      <c r="AI5" s="16">
        <f>E14</f>
        <v>1.1599999999999999</v>
      </c>
      <c r="AJ5" s="16">
        <f>E19</f>
        <v>1.18</v>
      </c>
      <c r="AK5" s="16">
        <f>E21</f>
        <v>1.49</v>
      </c>
      <c r="AL5" s="8">
        <f>(AF5+AG5+AH5+AK5)/4</f>
        <v>1.7175</v>
      </c>
      <c r="AM5" s="17">
        <f>VAR(AF5:AK5)</f>
        <v>0.10827000000000062</v>
      </c>
      <c r="AN5" s="11">
        <v>1</v>
      </c>
      <c r="AO5" s="16">
        <f>F5</f>
        <v>7.59</v>
      </c>
      <c r="AP5" s="16">
        <f>F10</f>
        <v>6.36</v>
      </c>
      <c r="AQ5" s="16">
        <f>F12</f>
        <v>6.58</v>
      </c>
      <c r="AR5" s="16">
        <f>F14</f>
        <v>6.94</v>
      </c>
      <c r="AS5" s="16">
        <f>F19</f>
        <v>5.76</v>
      </c>
      <c r="AT5" s="16">
        <f>F21</f>
        <v>6.11</v>
      </c>
      <c r="AU5" s="8">
        <f>(AO5+AP5+AQ5+AT5)/4</f>
        <v>6.66</v>
      </c>
      <c r="AV5" s="17">
        <f>VAR(AO5:AT5)</f>
        <v>0.4176266666666667</v>
      </c>
      <c r="AW5" s="11">
        <v>1</v>
      </c>
      <c r="AX5" s="16">
        <f>I5</f>
        <v>13.656560000000001</v>
      </c>
      <c r="AY5" s="16">
        <f>I10</f>
        <v>13.540559999999999</v>
      </c>
      <c r="AZ5" s="16">
        <f>I12</f>
        <v>13.97307</v>
      </c>
      <c r="BA5" s="16">
        <f>I14</f>
        <v>15.54762</v>
      </c>
      <c r="BB5" s="16">
        <f>I19</f>
        <v>16.025820000000003</v>
      </c>
      <c r="BC5" s="16">
        <f>I21</f>
        <v>14.110379999999999</v>
      </c>
      <c r="BD5" s="8"/>
      <c r="BE5" s="11">
        <v>1</v>
      </c>
      <c r="BF5" s="16">
        <f>J5</f>
        <v>13.697529680000001</v>
      </c>
      <c r="BG5" s="16">
        <f>J10</f>
        <v>15.138346079999998</v>
      </c>
      <c r="BH5" s="16">
        <f>J12</f>
        <v>15.426269280000001</v>
      </c>
      <c r="BI5" s="16">
        <f>J14</f>
        <v>15.8585724</v>
      </c>
      <c r="BJ5" s="16">
        <f>J19</f>
        <v>17.404040520000002</v>
      </c>
      <c r="BK5" s="16">
        <f>J21</f>
        <v>16.495034220000001</v>
      </c>
      <c r="BL5" s="8"/>
      <c r="BM5" s="11">
        <v>1</v>
      </c>
      <c r="BN5" s="16">
        <f>G5</f>
        <v>6.25</v>
      </c>
      <c r="BO5" s="16">
        <f>G10</f>
        <v>5.93</v>
      </c>
      <c r="BP5" s="16">
        <f>G12</f>
        <v>6.04</v>
      </c>
      <c r="BQ5" s="16">
        <f>G14</f>
        <v>6.32</v>
      </c>
      <c r="BR5" s="16">
        <f>G19</f>
        <v>5.04</v>
      </c>
      <c r="BS5" s="16">
        <f>G21</f>
        <v>5.03</v>
      </c>
      <c r="BT5" s="8"/>
      <c r="BU5" s="11">
        <v>1</v>
      </c>
      <c r="BV5" s="16">
        <f>K5</f>
        <v>19.53</v>
      </c>
      <c r="BW5" s="16">
        <f>K10</f>
        <v>21.69</v>
      </c>
      <c r="BX5" s="16">
        <f>K12</f>
        <v>22.51</v>
      </c>
      <c r="BY5" s="16">
        <f>K14</f>
        <v>24.28</v>
      </c>
      <c r="BZ5" s="16">
        <f>K19</f>
        <v>22.86</v>
      </c>
      <c r="CA5" s="16">
        <f>K21</f>
        <v>20.96</v>
      </c>
      <c r="CB5" s="8"/>
      <c r="CC5" s="17"/>
    </row>
    <row r="6" spans="2:81" x14ac:dyDescent="0.25">
      <c r="B6" s="18">
        <v>2</v>
      </c>
      <c r="C6" s="18">
        <v>2</v>
      </c>
      <c r="D6" s="19">
        <v>17.11</v>
      </c>
      <c r="E6" s="19">
        <v>1.8</v>
      </c>
      <c r="F6" s="19">
        <v>7.06</v>
      </c>
      <c r="G6" s="19">
        <v>5.72</v>
      </c>
      <c r="H6" s="20">
        <v>115.6</v>
      </c>
      <c r="I6" s="21">
        <f t="shared" ref="I6:I22" si="0">D6-(0.343*(E6+F6)+0.094*G6+0.29)</f>
        <v>13.24334</v>
      </c>
      <c r="J6" s="21">
        <f t="shared" ref="J6:J22" si="1">I6*H6/100</f>
        <v>15.309301039999998</v>
      </c>
      <c r="K6" s="19">
        <v>19.89</v>
      </c>
      <c r="L6" s="15"/>
      <c r="M6" s="18">
        <v>2</v>
      </c>
      <c r="N6" s="22">
        <f>D6</f>
        <v>17.11</v>
      </c>
      <c r="O6" s="22">
        <f>D8</f>
        <v>17.170000000000002</v>
      </c>
      <c r="P6" s="22">
        <f>D11</f>
        <v>18.25</v>
      </c>
      <c r="Q6" s="22">
        <f>D16</f>
        <v>19.309999999999999</v>
      </c>
      <c r="R6" s="22">
        <f>D18</f>
        <v>19.04</v>
      </c>
      <c r="S6" s="22">
        <f>D22</f>
        <v>17.59</v>
      </c>
      <c r="T6" s="8">
        <f>(N6+O6+P6+S6+Q6+R6)/6</f>
        <v>18.078333333333333</v>
      </c>
      <c r="U6" s="17">
        <f>VAR(N6:S6)</f>
        <v>0.89449666666666516</v>
      </c>
      <c r="V6" s="18">
        <v>2</v>
      </c>
      <c r="W6" s="22">
        <f>H6</f>
        <v>115.6</v>
      </c>
      <c r="X6" s="22">
        <f>H8</f>
        <v>137.30000000000001</v>
      </c>
      <c r="Y6" s="22">
        <f>H11</f>
        <v>125.4</v>
      </c>
      <c r="Z6" s="22">
        <f>H16</f>
        <v>126.4</v>
      </c>
      <c r="AA6" s="22">
        <f>H18</f>
        <v>122.7</v>
      </c>
      <c r="AB6" s="22">
        <f>H22</f>
        <v>125.4</v>
      </c>
      <c r="AC6" s="8">
        <f>(W6+X6+Y6+AB6+Z6+AA6)/6</f>
        <v>125.46666666666668</v>
      </c>
      <c r="AD6" s="17">
        <f>VAR(W6:AB6)</f>
        <v>49.182666666666748</v>
      </c>
      <c r="AE6" s="18">
        <v>2</v>
      </c>
      <c r="AF6" s="22">
        <f>E6</f>
        <v>1.8</v>
      </c>
      <c r="AG6" s="22">
        <f>E8</f>
        <v>1.37</v>
      </c>
      <c r="AH6" s="22">
        <f>E11</f>
        <v>1.37</v>
      </c>
      <c r="AI6" s="22">
        <f>E16</f>
        <v>1.21</v>
      </c>
      <c r="AJ6" s="22">
        <f>E18</f>
        <v>1.1200000000000001</v>
      </c>
      <c r="AK6" s="22">
        <f>E22</f>
        <v>1.41</v>
      </c>
      <c r="AL6" s="8">
        <f>(AF6+AG6+AH6+AK6)/4</f>
        <v>1.4875</v>
      </c>
      <c r="AM6" s="17">
        <f>VAR(AF6:AK6)</f>
        <v>5.4800000000000182E-2</v>
      </c>
      <c r="AN6" s="18">
        <v>2</v>
      </c>
      <c r="AO6" s="22">
        <f>F6</f>
        <v>7.06</v>
      </c>
      <c r="AP6" s="22">
        <f>F8</f>
        <v>6.53</v>
      </c>
      <c r="AQ6" s="22">
        <f>F11</f>
        <v>7.34</v>
      </c>
      <c r="AR6" s="22">
        <f>F16</f>
        <v>6.58</v>
      </c>
      <c r="AS6" s="22">
        <f>F18</f>
        <v>6.59</v>
      </c>
      <c r="AT6" s="22">
        <f>F22</f>
        <v>5.65</v>
      </c>
      <c r="AU6" s="8">
        <f>(AO6+AP6+AQ6+AT6)/4</f>
        <v>6.6449999999999996</v>
      </c>
      <c r="AV6" s="17">
        <f>VAR(AO6:AT6)</f>
        <v>0.33266999999999969</v>
      </c>
      <c r="AW6" s="18">
        <v>2</v>
      </c>
      <c r="AX6" s="22">
        <f>I6</f>
        <v>13.24334</v>
      </c>
      <c r="AY6" s="22">
        <f>I8</f>
        <v>13.627920000000001</v>
      </c>
      <c r="AZ6" s="22">
        <f>I11</f>
        <v>14.34361</v>
      </c>
      <c r="BA6" s="22">
        <f>I16</f>
        <v>15.838549999999998</v>
      </c>
      <c r="BB6" s="22">
        <f>I18</f>
        <v>15.60445</v>
      </c>
      <c r="BC6" s="22">
        <f>I22</f>
        <v>14.469519999999999</v>
      </c>
      <c r="BD6" s="8"/>
      <c r="BE6" s="18">
        <v>2</v>
      </c>
      <c r="BF6" s="22">
        <f>J6</f>
        <v>15.309301039999998</v>
      </c>
      <c r="BG6" s="22">
        <f>J8</f>
        <v>18.711134160000004</v>
      </c>
      <c r="BH6" s="22">
        <f>J11</f>
        <v>17.986886940000002</v>
      </c>
      <c r="BI6" s="22">
        <f>J16</f>
        <v>20.019927199999998</v>
      </c>
      <c r="BJ6" s="22">
        <f>J18</f>
        <v>19.146660149999999</v>
      </c>
      <c r="BK6" s="22">
        <f>J22</f>
        <v>18.144778080000002</v>
      </c>
      <c r="BL6" s="8"/>
      <c r="BM6" s="18">
        <v>2</v>
      </c>
      <c r="BN6" s="22">
        <f>G6</f>
        <v>5.72</v>
      </c>
      <c r="BO6" s="22">
        <f>G8</f>
        <v>5.77</v>
      </c>
      <c r="BP6" s="22">
        <f>G11</f>
        <v>6.69</v>
      </c>
      <c r="BQ6" s="22">
        <f>G16</f>
        <v>5.42</v>
      </c>
      <c r="BR6" s="22">
        <f>G18</f>
        <v>5.33</v>
      </c>
      <c r="BS6" s="22">
        <f>G22</f>
        <v>4.3499999999999996</v>
      </c>
      <c r="BT6" s="8"/>
      <c r="BU6" s="18">
        <v>2</v>
      </c>
      <c r="BV6" s="22">
        <f>K6</f>
        <v>19.89</v>
      </c>
      <c r="BW6" s="22">
        <f>K8</f>
        <v>21.96</v>
      </c>
      <c r="BX6" s="22">
        <f>K11</f>
        <v>23.72</v>
      </c>
      <c r="BY6" s="22">
        <f>K16</f>
        <v>22.52</v>
      </c>
      <c r="BZ6" s="22">
        <f>K18</f>
        <v>22.07</v>
      </c>
      <c r="CA6" s="22">
        <f>K22</f>
        <v>20.99</v>
      </c>
      <c r="CB6" s="8"/>
      <c r="CC6" s="17"/>
    </row>
    <row r="7" spans="2:81" ht="13.8" thickBot="1" x14ac:dyDescent="0.3">
      <c r="B7" s="23">
        <v>3</v>
      </c>
      <c r="C7" s="23">
        <v>3</v>
      </c>
      <c r="D7" s="24">
        <v>18.37</v>
      </c>
      <c r="E7" s="24">
        <v>1.37</v>
      </c>
      <c r="F7" s="24">
        <v>6.17</v>
      </c>
      <c r="G7" s="24">
        <v>5.08</v>
      </c>
      <c r="H7" s="25">
        <v>123.7</v>
      </c>
      <c r="I7" s="26">
        <f t="shared" si="0"/>
        <v>15.016260000000001</v>
      </c>
      <c r="J7" s="26">
        <f t="shared" si="1"/>
        <v>18.575113620000003</v>
      </c>
      <c r="K7" s="24">
        <v>21.08</v>
      </c>
      <c r="L7" s="15"/>
      <c r="M7" s="23">
        <v>3</v>
      </c>
      <c r="N7" s="27">
        <f>D7</f>
        <v>18.37</v>
      </c>
      <c r="O7" s="27">
        <f>D9</f>
        <v>17.87</v>
      </c>
      <c r="P7" s="27">
        <f>D13</f>
        <v>18.32</v>
      </c>
      <c r="Q7" s="27">
        <f>D15</f>
        <v>18.239999999999998</v>
      </c>
      <c r="R7" s="27">
        <f>D17</f>
        <v>18.2</v>
      </c>
      <c r="S7" s="27">
        <f>D20</f>
        <v>18.41</v>
      </c>
      <c r="T7" s="8">
        <f>(N7+O7+P7+S7+Q7+R7)/6</f>
        <v>18.234999999999999</v>
      </c>
      <c r="U7" s="17">
        <f>VAR(N7:S7)</f>
        <v>3.8109999999999943E-2</v>
      </c>
      <c r="V7" s="23">
        <v>3</v>
      </c>
      <c r="W7" s="27">
        <f>H7</f>
        <v>123.7</v>
      </c>
      <c r="X7" s="27">
        <f>H9</f>
        <v>124</v>
      </c>
      <c r="Y7" s="27">
        <f>H13</f>
        <v>127.9</v>
      </c>
      <c r="Z7" s="27">
        <f>H15</f>
        <v>123.8</v>
      </c>
      <c r="AA7" s="27">
        <f>H17</f>
        <v>118.6</v>
      </c>
      <c r="AB7" s="27">
        <f>H20</f>
        <v>125.4</v>
      </c>
      <c r="AC7" s="8">
        <f>(W7+X7+Y7+AB7+Z7+AA7)/6</f>
        <v>123.89999999999999</v>
      </c>
      <c r="AD7" s="17">
        <f>VAR(W7:AB7)</f>
        <v>9.2800000000000242</v>
      </c>
      <c r="AE7" s="23">
        <v>3</v>
      </c>
      <c r="AF7" s="27">
        <f>E7</f>
        <v>1.37</v>
      </c>
      <c r="AG7" s="27">
        <f>E9</f>
        <v>1.43</v>
      </c>
      <c r="AH7" s="27">
        <f>E13</f>
        <v>1.3</v>
      </c>
      <c r="AI7" s="27">
        <f>E15</f>
        <v>1.1100000000000001</v>
      </c>
      <c r="AJ7" s="27">
        <f>E17</f>
        <v>1.1200000000000001</v>
      </c>
      <c r="AK7" s="27">
        <f>E20</f>
        <v>1.62</v>
      </c>
      <c r="AL7" s="8">
        <f>(AF7+AG7+AH7+AK7)/4</f>
        <v>1.43</v>
      </c>
      <c r="AM7" s="17">
        <f>VAR(AF7:AK7)</f>
        <v>3.7790000000000032E-2</v>
      </c>
      <c r="AN7" s="23">
        <v>3</v>
      </c>
      <c r="AO7" s="27">
        <f>F7</f>
        <v>6.17</v>
      </c>
      <c r="AP7" s="27">
        <f>F9</f>
        <v>6.36</v>
      </c>
      <c r="AQ7" s="27">
        <f>F13</f>
        <v>5.98</v>
      </c>
      <c r="AR7" s="27">
        <f>F15</f>
        <v>6.02</v>
      </c>
      <c r="AS7" s="27">
        <f>F17</f>
        <v>7.16</v>
      </c>
      <c r="AT7" s="27">
        <f>F20</f>
        <v>6.17</v>
      </c>
      <c r="AU7" s="8">
        <f>(AO7+AP7+AQ7+AT7)/4</f>
        <v>6.17</v>
      </c>
      <c r="AV7" s="17">
        <f>VAR(AO7:AT7)</f>
        <v>0.19144000000000008</v>
      </c>
      <c r="AW7" s="23">
        <v>3</v>
      </c>
      <c r="AX7" s="27">
        <f>I7</f>
        <v>15.016260000000001</v>
      </c>
      <c r="AY7" s="27">
        <f>I9</f>
        <v>14.40419</v>
      </c>
      <c r="AZ7" s="27">
        <f>I13</f>
        <v>15.029119999999999</v>
      </c>
      <c r="BA7" s="27">
        <f>I15</f>
        <v>15.047569999999999</v>
      </c>
      <c r="BB7" s="27">
        <f>I17</f>
        <v>14.511599999999998</v>
      </c>
      <c r="BC7" s="27">
        <f>I20</f>
        <v>14.998709999999999</v>
      </c>
      <c r="BD7" s="8"/>
      <c r="BE7" s="23">
        <v>3</v>
      </c>
      <c r="BF7" s="27">
        <f>J7</f>
        <v>18.575113620000003</v>
      </c>
      <c r="BG7" s="27">
        <f>J9</f>
        <v>17.861195600000002</v>
      </c>
      <c r="BH7" s="27">
        <f>J13</f>
        <v>19.222244480000001</v>
      </c>
      <c r="BI7" s="27">
        <f>J15</f>
        <v>18.628891659999997</v>
      </c>
      <c r="BJ7" s="27">
        <f>J17</f>
        <v>17.210757599999997</v>
      </c>
      <c r="BK7" s="27">
        <f>J20</f>
        <v>18.808382340000001</v>
      </c>
      <c r="BL7" s="8"/>
      <c r="BM7" s="23">
        <v>3</v>
      </c>
      <c r="BN7" s="27">
        <f>G7</f>
        <v>5.08</v>
      </c>
      <c r="BO7" s="27">
        <f>G9</f>
        <v>5.36</v>
      </c>
      <c r="BP7" s="27">
        <f>G13</f>
        <v>5.36</v>
      </c>
      <c r="BQ7" s="27">
        <f>G15</f>
        <v>4.8600000000000003</v>
      </c>
      <c r="BR7" s="27">
        <f>G17</f>
        <v>5.94</v>
      </c>
      <c r="BS7" s="27">
        <f>G20</f>
        <v>4.78</v>
      </c>
      <c r="BT7" s="8"/>
      <c r="BU7" s="23">
        <v>3</v>
      </c>
      <c r="BV7" s="27">
        <f>K7</f>
        <v>21.08</v>
      </c>
      <c r="BW7" s="27">
        <f>K9</f>
        <v>22.58</v>
      </c>
      <c r="BX7" s="27">
        <f>K13</f>
        <v>22.94</v>
      </c>
      <c r="BY7" s="27">
        <f>K15</f>
        <v>23.27</v>
      </c>
      <c r="BZ7" s="27">
        <f>K17</f>
        <v>23.76</v>
      </c>
      <c r="CA7" s="27">
        <f>K20</f>
        <v>21.87</v>
      </c>
      <c r="CB7" s="8"/>
      <c r="CC7" s="17"/>
    </row>
    <row r="8" spans="2:81" x14ac:dyDescent="0.25">
      <c r="B8" s="11">
        <v>4</v>
      </c>
      <c r="C8" s="11">
        <v>2</v>
      </c>
      <c r="D8" s="12">
        <v>17.170000000000002</v>
      </c>
      <c r="E8" s="12">
        <v>1.37</v>
      </c>
      <c r="F8" s="12">
        <v>6.53</v>
      </c>
      <c r="G8" s="12">
        <v>5.77</v>
      </c>
      <c r="H8" s="13">
        <v>137.30000000000001</v>
      </c>
      <c r="I8" s="28">
        <f t="shared" si="0"/>
        <v>13.627920000000001</v>
      </c>
      <c r="J8" s="28">
        <f t="shared" si="1"/>
        <v>18.711134160000004</v>
      </c>
      <c r="K8" s="12">
        <v>21.96</v>
      </c>
      <c r="L8" s="29"/>
      <c r="M8" s="30"/>
      <c r="N8" s="31"/>
      <c r="O8" s="31"/>
      <c r="P8" s="31"/>
      <c r="Q8" s="31"/>
      <c r="R8" s="31"/>
      <c r="S8" s="31"/>
      <c r="T8" s="32">
        <f>AVERAGE(T5:T7)</f>
        <v>18.132222222222222</v>
      </c>
      <c r="U8" s="17"/>
      <c r="V8" s="30"/>
      <c r="W8" s="31"/>
      <c r="X8" s="31"/>
      <c r="Y8" s="31"/>
      <c r="Z8" s="31"/>
      <c r="AA8" s="31"/>
      <c r="AB8" s="31"/>
      <c r="AC8" s="32">
        <f>AVERAGE(AC5:AC7)</f>
        <v>119.23333333333333</v>
      </c>
      <c r="AD8" s="17"/>
      <c r="AE8" s="30"/>
      <c r="AF8" s="31"/>
      <c r="AG8" s="31"/>
      <c r="AH8" s="31"/>
      <c r="AI8" s="31"/>
      <c r="AJ8" s="31"/>
      <c r="AK8" s="31"/>
      <c r="AL8" s="32">
        <f>AVERAGE(AL5:AL7)</f>
        <v>1.5449999999999999</v>
      </c>
      <c r="AM8" s="17"/>
      <c r="AN8" s="30"/>
      <c r="AO8" s="31"/>
      <c r="AP8" s="31"/>
      <c r="AQ8" s="31"/>
      <c r="AR8" s="31"/>
      <c r="AS8" s="31"/>
      <c r="AT8" s="31"/>
      <c r="AU8" s="32">
        <f>AVERAGE(AU5:AU7)</f>
        <v>6.4916666666666671</v>
      </c>
      <c r="AV8" s="17"/>
      <c r="AW8" s="33"/>
      <c r="AX8" s="33"/>
      <c r="AY8" s="33"/>
      <c r="AZ8" s="33"/>
      <c r="BA8" s="33"/>
      <c r="BB8" s="33"/>
      <c r="BC8" s="33"/>
      <c r="BD8" s="32"/>
      <c r="BE8" s="33"/>
      <c r="BF8" s="33"/>
      <c r="BG8" s="33"/>
      <c r="BH8" s="33"/>
      <c r="BI8" s="33"/>
      <c r="BJ8" s="33"/>
      <c r="BK8" s="33"/>
      <c r="BL8" s="32"/>
      <c r="BM8" s="33"/>
      <c r="BN8" s="33"/>
      <c r="BO8" s="33"/>
      <c r="BP8" s="33"/>
      <c r="BQ8" s="33"/>
      <c r="BR8" s="33"/>
      <c r="BS8" s="33"/>
      <c r="BT8" s="32"/>
      <c r="BU8" s="33"/>
      <c r="BV8" s="33"/>
      <c r="BW8" s="33"/>
      <c r="BX8" s="33"/>
      <c r="BY8" s="33"/>
      <c r="BZ8" s="33"/>
      <c r="CA8" s="33"/>
      <c r="CB8" s="8"/>
      <c r="CC8" s="17"/>
    </row>
    <row r="9" spans="2:81" x14ac:dyDescent="0.25">
      <c r="B9" s="18">
        <v>5</v>
      </c>
      <c r="C9" s="18">
        <v>3</v>
      </c>
      <c r="D9" s="19">
        <v>17.87</v>
      </c>
      <c r="E9" s="19">
        <v>1.43</v>
      </c>
      <c r="F9" s="19">
        <v>6.36</v>
      </c>
      <c r="G9" s="19">
        <v>5.36</v>
      </c>
      <c r="H9" s="20">
        <v>124</v>
      </c>
      <c r="I9" s="21">
        <f t="shared" si="0"/>
        <v>14.40419</v>
      </c>
      <c r="J9" s="21">
        <f t="shared" si="1"/>
        <v>17.861195600000002</v>
      </c>
      <c r="K9" s="19">
        <v>22.58</v>
      </c>
      <c r="L9" s="29"/>
      <c r="M9" s="9"/>
      <c r="N9" s="8"/>
      <c r="O9" s="8"/>
      <c r="P9" s="8"/>
      <c r="Q9" s="8"/>
      <c r="R9" s="8"/>
      <c r="S9" s="8"/>
      <c r="T9" s="8"/>
      <c r="U9" s="17"/>
      <c r="V9" s="9"/>
      <c r="W9" s="8"/>
      <c r="X9" s="8"/>
      <c r="Y9" s="8"/>
      <c r="Z9" s="8"/>
      <c r="AA9" s="8"/>
      <c r="AB9" s="8"/>
      <c r="AC9" s="8"/>
      <c r="AD9" s="17"/>
      <c r="AE9" s="9"/>
      <c r="AF9" s="8"/>
      <c r="AG9" s="8"/>
      <c r="AH9" s="8"/>
      <c r="AI9" s="8"/>
      <c r="AJ9" s="8"/>
      <c r="AK9" s="8"/>
      <c r="AL9" s="8"/>
      <c r="AM9" s="17"/>
      <c r="AN9" s="9"/>
      <c r="AO9" s="8"/>
      <c r="AP9" s="8"/>
      <c r="AQ9" s="8"/>
      <c r="AR9" s="8"/>
      <c r="AS9" s="8"/>
      <c r="AT9" s="8"/>
      <c r="AU9" s="8"/>
      <c r="AV9" s="17"/>
      <c r="CB9" s="32"/>
      <c r="CC9" s="17"/>
    </row>
    <row r="10" spans="2:81" ht="13.8" thickBot="1" x14ac:dyDescent="0.3">
      <c r="B10" s="23">
        <v>6</v>
      </c>
      <c r="C10" s="23">
        <v>1</v>
      </c>
      <c r="D10" s="24">
        <v>17.18</v>
      </c>
      <c r="E10" s="24">
        <v>1.78</v>
      </c>
      <c r="F10" s="24">
        <v>6.36</v>
      </c>
      <c r="G10" s="24">
        <v>5.93</v>
      </c>
      <c r="H10" s="25">
        <v>111.8</v>
      </c>
      <c r="I10" s="26">
        <f t="shared" si="0"/>
        <v>13.540559999999999</v>
      </c>
      <c r="J10" s="26">
        <f t="shared" si="1"/>
        <v>15.138346079999998</v>
      </c>
      <c r="K10" s="24">
        <v>21.69</v>
      </c>
      <c r="L10" s="29"/>
      <c r="M10" s="9"/>
      <c r="N10" s="8"/>
      <c r="O10" s="8"/>
      <c r="P10" s="8"/>
      <c r="Q10" s="8"/>
      <c r="R10" s="8"/>
      <c r="S10" s="8"/>
      <c r="T10" s="8"/>
      <c r="U10" s="17"/>
      <c r="V10" s="9"/>
      <c r="W10" s="8"/>
      <c r="X10" s="8"/>
      <c r="Y10" s="8"/>
      <c r="Z10" s="8"/>
      <c r="AA10" s="8"/>
      <c r="AB10" s="8"/>
      <c r="AC10" s="8"/>
      <c r="AD10" s="17"/>
      <c r="AE10" s="9"/>
      <c r="AF10" s="8"/>
      <c r="AG10" s="8"/>
      <c r="AH10" s="8"/>
      <c r="AI10" s="8"/>
      <c r="AJ10" s="8"/>
      <c r="AK10" s="8"/>
      <c r="AL10" s="8"/>
      <c r="AM10" s="17"/>
      <c r="AN10" s="9"/>
      <c r="AO10" s="8"/>
      <c r="AP10" s="8"/>
      <c r="AQ10" s="8"/>
      <c r="AR10" s="8"/>
      <c r="AS10" s="8"/>
      <c r="AT10" s="8"/>
      <c r="AU10" s="8"/>
      <c r="AV10" s="17"/>
      <c r="CC10" s="17"/>
    </row>
    <row r="11" spans="2:81" ht="13.8" thickBot="1" x14ac:dyDescent="0.3">
      <c r="B11" s="11">
        <v>7</v>
      </c>
      <c r="C11" s="11">
        <v>2</v>
      </c>
      <c r="D11" s="12">
        <v>18.25</v>
      </c>
      <c r="E11" s="12">
        <v>1.37</v>
      </c>
      <c r="F11" s="12">
        <v>7.34</v>
      </c>
      <c r="G11" s="12">
        <v>6.69</v>
      </c>
      <c r="H11" s="13">
        <v>125.4</v>
      </c>
      <c r="I11" s="28">
        <f t="shared" si="0"/>
        <v>14.34361</v>
      </c>
      <c r="J11" s="28">
        <f t="shared" si="1"/>
        <v>17.986886940000002</v>
      </c>
      <c r="K11" s="12">
        <v>23.72</v>
      </c>
      <c r="L11" s="29"/>
      <c r="M11" s="103" t="s">
        <v>63</v>
      </c>
      <c r="N11" s="103"/>
      <c r="O11" s="103"/>
      <c r="P11" s="103"/>
      <c r="Q11" s="103"/>
      <c r="R11" s="103"/>
      <c r="S11" s="103"/>
      <c r="T11" s="8" t="s">
        <v>68</v>
      </c>
      <c r="U11" s="10"/>
      <c r="V11" s="100" t="s">
        <v>64</v>
      </c>
      <c r="W11" s="100"/>
      <c r="X11" s="100"/>
      <c r="Y11" s="100"/>
      <c r="Z11" s="100"/>
      <c r="AA11" s="100"/>
      <c r="AB11" s="100"/>
      <c r="AC11" s="8" t="s">
        <v>68</v>
      </c>
      <c r="AD11" s="10"/>
      <c r="AE11" s="100" t="s">
        <v>61</v>
      </c>
      <c r="AF11" s="100"/>
      <c r="AG11" s="100"/>
      <c r="AH11" s="100"/>
      <c r="AI11" s="100"/>
      <c r="AJ11" s="100"/>
      <c r="AK11" s="100"/>
      <c r="AL11" s="10"/>
      <c r="AM11" s="10"/>
      <c r="AN11" s="100" t="s">
        <v>65</v>
      </c>
      <c r="AO11" s="100"/>
      <c r="AP11" s="100"/>
      <c r="AQ11" s="100"/>
      <c r="AR11" s="100"/>
      <c r="AS11" s="100"/>
      <c r="AT11" s="100"/>
      <c r="AV11" s="10"/>
      <c r="CC11" s="17"/>
    </row>
    <row r="12" spans="2:81" x14ac:dyDescent="0.25">
      <c r="B12" s="23">
        <v>8</v>
      </c>
      <c r="C12" s="23">
        <v>1</v>
      </c>
      <c r="D12" s="24">
        <v>17.64</v>
      </c>
      <c r="E12" s="24">
        <v>1.61</v>
      </c>
      <c r="F12" s="24">
        <v>6.58</v>
      </c>
      <c r="G12" s="24">
        <v>6.04</v>
      </c>
      <c r="H12" s="25">
        <v>110.4</v>
      </c>
      <c r="I12" s="34">
        <f t="shared" si="0"/>
        <v>13.97307</v>
      </c>
      <c r="J12" s="34">
        <f t="shared" si="1"/>
        <v>15.426269280000001</v>
      </c>
      <c r="K12" s="24">
        <v>22.51</v>
      </c>
      <c r="L12" s="15"/>
      <c r="M12" s="11">
        <v>1</v>
      </c>
      <c r="N12" s="13">
        <f t="shared" ref="N12:S14" si="2">AX5</f>
        <v>13.656560000000001</v>
      </c>
      <c r="O12" s="13">
        <f t="shared" si="2"/>
        <v>13.540559999999999</v>
      </c>
      <c r="P12" s="13">
        <f t="shared" si="2"/>
        <v>13.97307</v>
      </c>
      <c r="Q12" s="13">
        <f t="shared" si="2"/>
        <v>15.54762</v>
      </c>
      <c r="R12" s="13">
        <f t="shared" si="2"/>
        <v>16.025820000000003</v>
      </c>
      <c r="S12" s="13">
        <f t="shared" si="2"/>
        <v>14.110379999999999</v>
      </c>
      <c r="T12" s="8">
        <f>(N12+O12+P12+S12+Q12+R12)/6</f>
        <v>14.475668333333331</v>
      </c>
      <c r="U12" s="17">
        <f>VAR(N12:S12)</f>
        <v>1.0966914546566686</v>
      </c>
      <c r="V12" s="11">
        <v>1</v>
      </c>
      <c r="W12" s="13">
        <f t="shared" ref="W12:AB14" si="3">BF5</f>
        <v>13.697529680000001</v>
      </c>
      <c r="X12" s="13">
        <f t="shared" si="3"/>
        <v>15.138346079999998</v>
      </c>
      <c r="Y12" s="13">
        <f t="shared" si="3"/>
        <v>15.426269280000001</v>
      </c>
      <c r="Z12" s="13">
        <f t="shared" si="3"/>
        <v>15.8585724</v>
      </c>
      <c r="AA12" s="13">
        <f t="shared" si="3"/>
        <v>17.404040520000002</v>
      </c>
      <c r="AB12" s="13">
        <f t="shared" si="3"/>
        <v>16.495034220000001</v>
      </c>
      <c r="AC12" s="8">
        <f>(W12+X12+Y12+AB12+Z12+AA12)/6</f>
        <v>15.669965363333333</v>
      </c>
      <c r="AD12" s="17">
        <f>VAR(W12:AB12)</f>
        <v>1.5911674499640884</v>
      </c>
      <c r="AE12" s="11">
        <v>1</v>
      </c>
      <c r="AF12" s="16">
        <f t="shared" ref="AF12:AK14" si="4">BN5</f>
        <v>6.25</v>
      </c>
      <c r="AG12" s="16">
        <f t="shared" si="4"/>
        <v>5.93</v>
      </c>
      <c r="AH12" s="16">
        <f t="shared" si="4"/>
        <v>6.04</v>
      </c>
      <c r="AI12" s="16">
        <f t="shared" si="4"/>
        <v>6.32</v>
      </c>
      <c r="AJ12" s="16">
        <f t="shared" si="4"/>
        <v>5.04</v>
      </c>
      <c r="AK12" s="16">
        <f t="shared" si="4"/>
        <v>5.03</v>
      </c>
      <c r="AL12" s="8">
        <f>(AF12+AG12+AH12+AK12)/4</f>
        <v>5.8125</v>
      </c>
      <c r="AM12" s="17">
        <f>VAR(AF12:AK12)</f>
        <v>0.34237666666666666</v>
      </c>
      <c r="AN12" s="11">
        <v>1</v>
      </c>
      <c r="AO12" s="16">
        <f t="shared" ref="AO12:AT14" si="5">BV5</f>
        <v>19.53</v>
      </c>
      <c r="AP12" s="16">
        <f t="shared" si="5"/>
        <v>21.69</v>
      </c>
      <c r="AQ12" s="16">
        <f t="shared" si="5"/>
        <v>22.51</v>
      </c>
      <c r="AR12" s="16">
        <f t="shared" si="5"/>
        <v>24.28</v>
      </c>
      <c r="AS12" s="16">
        <f t="shared" si="5"/>
        <v>22.86</v>
      </c>
      <c r="AT12" s="16">
        <f t="shared" si="5"/>
        <v>20.96</v>
      </c>
      <c r="AU12" s="8">
        <f>(AO12+AP12+AQ12+AT12)/4</f>
        <v>21.172499999999999</v>
      </c>
      <c r="AV12" s="17">
        <f>VAR(AO12:AT12)</f>
        <v>2.694376666666666</v>
      </c>
      <c r="CC12" s="17"/>
    </row>
    <row r="13" spans="2:81" ht="13.8" thickBot="1" x14ac:dyDescent="0.3">
      <c r="B13" s="23">
        <v>9</v>
      </c>
      <c r="C13" s="23">
        <v>3</v>
      </c>
      <c r="D13" s="24">
        <v>18.32</v>
      </c>
      <c r="E13" s="24">
        <v>1.3</v>
      </c>
      <c r="F13" s="24">
        <v>5.98</v>
      </c>
      <c r="G13" s="24">
        <v>5.36</v>
      </c>
      <c r="H13" s="25">
        <v>127.9</v>
      </c>
      <c r="I13" s="26">
        <f t="shared" si="0"/>
        <v>15.029119999999999</v>
      </c>
      <c r="J13" s="26">
        <f t="shared" si="1"/>
        <v>19.222244480000001</v>
      </c>
      <c r="K13" s="24">
        <v>22.94</v>
      </c>
      <c r="L13" s="29"/>
      <c r="M13" s="18">
        <v>2</v>
      </c>
      <c r="N13" s="20">
        <f t="shared" si="2"/>
        <v>13.24334</v>
      </c>
      <c r="O13" s="20">
        <f t="shared" si="2"/>
        <v>13.627920000000001</v>
      </c>
      <c r="P13" s="20">
        <f t="shared" si="2"/>
        <v>14.34361</v>
      </c>
      <c r="Q13" s="20">
        <f t="shared" si="2"/>
        <v>15.838549999999998</v>
      </c>
      <c r="R13" s="20">
        <f t="shared" si="2"/>
        <v>15.60445</v>
      </c>
      <c r="S13" s="20">
        <f t="shared" si="2"/>
        <v>14.469519999999999</v>
      </c>
      <c r="T13" s="8">
        <f>(N13+O13+P13+S13+Q13+R13)/6</f>
        <v>14.521231666666665</v>
      </c>
      <c r="U13" s="17">
        <f>VAR(N13:S13)</f>
        <v>1.0747851894966651</v>
      </c>
      <c r="V13" s="18">
        <v>2</v>
      </c>
      <c r="W13" s="20">
        <f t="shared" si="3"/>
        <v>15.309301039999998</v>
      </c>
      <c r="X13" s="20">
        <f t="shared" si="3"/>
        <v>18.711134160000004</v>
      </c>
      <c r="Y13" s="20">
        <f t="shared" si="3"/>
        <v>17.986886940000002</v>
      </c>
      <c r="Z13" s="20">
        <f t="shared" si="3"/>
        <v>20.019927199999998</v>
      </c>
      <c r="AA13" s="20">
        <f t="shared" si="3"/>
        <v>19.146660149999999</v>
      </c>
      <c r="AB13" s="20">
        <f t="shared" si="3"/>
        <v>18.144778080000002</v>
      </c>
      <c r="AC13" s="8">
        <f>(W13+X13+Y13+AB13+Z13+AA13)/6</f>
        <v>18.219781261666665</v>
      </c>
      <c r="AD13" s="17">
        <f>VAR(W13:AB13)</f>
        <v>2.5743635813348309</v>
      </c>
      <c r="AE13" s="18">
        <v>2</v>
      </c>
      <c r="AF13" s="22">
        <f t="shared" si="4"/>
        <v>5.72</v>
      </c>
      <c r="AG13" s="22">
        <f t="shared" si="4"/>
        <v>5.77</v>
      </c>
      <c r="AH13" s="22">
        <f t="shared" si="4"/>
        <v>6.69</v>
      </c>
      <c r="AI13" s="22">
        <f t="shared" si="4"/>
        <v>5.42</v>
      </c>
      <c r="AJ13" s="22">
        <f t="shared" si="4"/>
        <v>5.33</v>
      </c>
      <c r="AK13" s="22">
        <f t="shared" si="4"/>
        <v>4.3499999999999996</v>
      </c>
      <c r="AL13" s="8">
        <f>(AF13+AG13+AH13+AK13)/4</f>
        <v>5.6325000000000003</v>
      </c>
      <c r="AM13" s="17">
        <f>VAR(AF13:AK13)</f>
        <v>0.57642666666665721</v>
      </c>
      <c r="AN13" s="18">
        <v>2</v>
      </c>
      <c r="AO13" s="22">
        <f t="shared" si="5"/>
        <v>19.89</v>
      </c>
      <c r="AP13" s="22">
        <f t="shared" si="5"/>
        <v>21.96</v>
      </c>
      <c r="AQ13" s="22">
        <f t="shared" si="5"/>
        <v>23.72</v>
      </c>
      <c r="AR13" s="22">
        <f t="shared" si="5"/>
        <v>22.52</v>
      </c>
      <c r="AS13" s="22">
        <f t="shared" si="5"/>
        <v>22.07</v>
      </c>
      <c r="AT13" s="22">
        <f t="shared" si="5"/>
        <v>20.99</v>
      </c>
      <c r="AU13" s="8">
        <f>(AO13+AP13+AQ13+AT13)/4</f>
        <v>21.639999999999997</v>
      </c>
      <c r="AV13" s="17">
        <f>VAR(AO13:AT13)</f>
        <v>1.7174166666666657</v>
      </c>
      <c r="CC13" s="17"/>
    </row>
    <row r="14" spans="2:81" ht="13.8" thickBot="1" x14ac:dyDescent="0.3">
      <c r="B14" s="11">
        <v>10</v>
      </c>
      <c r="C14" s="11">
        <v>1</v>
      </c>
      <c r="D14" s="12">
        <v>19.21</v>
      </c>
      <c r="E14" s="12">
        <v>1.1599999999999999</v>
      </c>
      <c r="F14" s="12">
        <v>6.94</v>
      </c>
      <c r="G14" s="12">
        <v>6.32</v>
      </c>
      <c r="H14" s="13">
        <v>102</v>
      </c>
      <c r="I14" s="28">
        <f t="shared" si="0"/>
        <v>15.54762</v>
      </c>
      <c r="J14" s="28">
        <f t="shared" si="1"/>
        <v>15.8585724</v>
      </c>
      <c r="K14" s="12">
        <v>24.28</v>
      </c>
      <c r="L14" s="29"/>
      <c r="M14" s="23">
        <v>3</v>
      </c>
      <c r="N14" s="25">
        <f t="shared" si="2"/>
        <v>15.016260000000001</v>
      </c>
      <c r="O14" s="25">
        <f t="shared" si="2"/>
        <v>14.40419</v>
      </c>
      <c r="P14" s="25">
        <f t="shared" si="2"/>
        <v>15.029119999999999</v>
      </c>
      <c r="Q14" s="25">
        <f t="shared" si="2"/>
        <v>15.047569999999999</v>
      </c>
      <c r="R14" s="25">
        <f t="shared" si="2"/>
        <v>14.511599999999998</v>
      </c>
      <c r="S14" s="25">
        <f t="shared" si="2"/>
        <v>14.998709999999999</v>
      </c>
      <c r="T14" s="8">
        <f>(N14+O14+P14+S14+Q14+R14)/6</f>
        <v>14.834574999999999</v>
      </c>
      <c r="U14" s="17">
        <f>VAR(N14:S14)</f>
        <v>8.6541692670000087E-2</v>
      </c>
      <c r="V14" s="23">
        <v>3</v>
      </c>
      <c r="W14" s="25">
        <f t="shared" si="3"/>
        <v>18.575113620000003</v>
      </c>
      <c r="X14" s="25">
        <f t="shared" si="3"/>
        <v>17.861195600000002</v>
      </c>
      <c r="Y14" s="25">
        <f t="shared" si="3"/>
        <v>19.222244480000001</v>
      </c>
      <c r="Z14" s="25">
        <f t="shared" si="3"/>
        <v>18.628891659999997</v>
      </c>
      <c r="AA14" s="25">
        <f t="shared" si="3"/>
        <v>17.210757599999997</v>
      </c>
      <c r="AB14" s="25">
        <f t="shared" si="3"/>
        <v>18.808382340000001</v>
      </c>
      <c r="AC14" s="8">
        <f>(W14+X14+Y14+AB14+Z14+AA14)/6</f>
        <v>18.384430883333334</v>
      </c>
      <c r="AD14" s="17">
        <f>VAR(W14:AB14)</f>
        <v>0.52581431509917009</v>
      </c>
      <c r="AE14" s="23">
        <v>3</v>
      </c>
      <c r="AF14" s="27">
        <f t="shared" si="4"/>
        <v>5.08</v>
      </c>
      <c r="AG14" s="27">
        <f t="shared" si="4"/>
        <v>5.36</v>
      </c>
      <c r="AH14" s="27">
        <f t="shared" si="4"/>
        <v>5.36</v>
      </c>
      <c r="AI14" s="27">
        <f t="shared" si="4"/>
        <v>4.8600000000000003</v>
      </c>
      <c r="AJ14" s="27">
        <f t="shared" si="4"/>
        <v>5.94</v>
      </c>
      <c r="AK14" s="27">
        <f t="shared" si="4"/>
        <v>4.78</v>
      </c>
      <c r="AL14" s="8">
        <f>(AF14+AG14+AH14+AK14)/4</f>
        <v>5.1450000000000005</v>
      </c>
      <c r="AM14" s="17">
        <f>VAR(AF14:AK14)</f>
        <v>0.17996000000000006</v>
      </c>
      <c r="AN14" s="23">
        <v>3</v>
      </c>
      <c r="AO14" s="27">
        <f t="shared" si="5"/>
        <v>21.08</v>
      </c>
      <c r="AP14" s="27">
        <f t="shared" si="5"/>
        <v>22.58</v>
      </c>
      <c r="AQ14" s="27">
        <f t="shared" si="5"/>
        <v>22.94</v>
      </c>
      <c r="AR14" s="27">
        <f t="shared" si="5"/>
        <v>23.27</v>
      </c>
      <c r="AS14" s="27">
        <f t="shared" si="5"/>
        <v>23.76</v>
      </c>
      <c r="AT14" s="27">
        <f t="shared" si="5"/>
        <v>21.87</v>
      </c>
      <c r="AU14" s="8">
        <f>(AO14+AP14+AQ14+AT14)/4</f>
        <v>22.1175</v>
      </c>
      <c r="AV14" s="17">
        <f>VAR(AO14:AT14)</f>
        <v>0.9504266666666682</v>
      </c>
    </row>
    <row r="15" spans="2:81" x14ac:dyDescent="0.25">
      <c r="B15" s="18">
        <v>11</v>
      </c>
      <c r="C15" s="18">
        <v>3</v>
      </c>
      <c r="D15" s="19">
        <v>18.239999999999998</v>
      </c>
      <c r="E15" s="19">
        <v>1.1100000000000001</v>
      </c>
      <c r="F15" s="19">
        <v>6.02</v>
      </c>
      <c r="G15" s="19">
        <v>4.8600000000000003</v>
      </c>
      <c r="H15" s="20">
        <v>123.8</v>
      </c>
      <c r="I15" s="21">
        <f t="shared" si="0"/>
        <v>15.047569999999999</v>
      </c>
      <c r="J15" s="21">
        <f t="shared" si="1"/>
        <v>18.628891659999997</v>
      </c>
      <c r="K15" s="19">
        <v>23.27</v>
      </c>
      <c r="L15" s="29"/>
      <c r="M15" s="33"/>
      <c r="N15" s="33"/>
      <c r="O15" s="33"/>
      <c r="P15" s="33"/>
      <c r="Q15" s="33"/>
      <c r="R15" s="33"/>
      <c r="S15" s="33"/>
      <c r="T15" s="32">
        <f>AVERAGE(T12:T14)</f>
        <v>14.610491666666666</v>
      </c>
      <c r="V15" s="33"/>
      <c r="W15" s="33"/>
      <c r="X15" s="33"/>
      <c r="Y15" s="33"/>
      <c r="Z15" s="33"/>
      <c r="AA15" s="33"/>
      <c r="AB15" s="33"/>
      <c r="AC15" s="32">
        <f>AVERAGE(AC12:AC14)</f>
        <v>17.424725836111111</v>
      </c>
      <c r="AE15" s="33"/>
      <c r="AF15" s="33"/>
      <c r="AG15" s="33"/>
      <c r="AH15" s="33"/>
      <c r="AI15" s="33"/>
      <c r="AJ15" s="33"/>
      <c r="AK15" s="33"/>
      <c r="AL15" s="32">
        <f>AVERAGE(AL12:AL14)</f>
        <v>5.53</v>
      </c>
      <c r="AN15" s="33"/>
      <c r="AO15" s="33"/>
      <c r="AP15" s="33"/>
      <c r="AQ15" s="33"/>
      <c r="AR15" s="33"/>
      <c r="AS15" s="33"/>
      <c r="AT15" s="33"/>
      <c r="AU15" s="32">
        <f>AVERAGE(AU12:AU14)</f>
        <v>21.643333333333334</v>
      </c>
    </row>
    <row r="16" spans="2:81" ht="13.8" thickBot="1" x14ac:dyDescent="0.3">
      <c r="B16" s="23">
        <v>12</v>
      </c>
      <c r="C16" s="23">
        <v>2</v>
      </c>
      <c r="D16" s="24">
        <v>19.309999999999999</v>
      </c>
      <c r="E16" s="24">
        <v>1.21</v>
      </c>
      <c r="F16" s="24">
        <v>6.58</v>
      </c>
      <c r="G16" s="24">
        <v>5.42</v>
      </c>
      <c r="H16" s="25">
        <v>126.4</v>
      </c>
      <c r="I16" s="26">
        <f t="shared" si="0"/>
        <v>15.838549999999998</v>
      </c>
      <c r="J16" s="26">
        <f t="shared" si="1"/>
        <v>20.019927199999998</v>
      </c>
      <c r="K16" s="24">
        <v>22.52</v>
      </c>
      <c r="L16" s="29"/>
    </row>
    <row r="17" spans="2:32" x14ac:dyDescent="0.25">
      <c r="B17" s="11">
        <v>13</v>
      </c>
      <c r="C17" s="11">
        <v>3</v>
      </c>
      <c r="D17" s="12">
        <v>18.2</v>
      </c>
      <c r="E17" s="12">
        <v>1.1200000000000001</v>
      </c>
      <c r="F17" s="12">
        <v>7.16</v>
      </c>
      <c r="G17" s="12">
        <v>5.94</v>
      </c>
      <c r="H17" s="13">
        <v>118.6</v>
      </c>
      <c r="I17" s="28">
        <f t="shared" si="0"/>
        <v>14.511599999999998</v>
      </c>
      <c r="J17" s="28">
        <f t="shared" si="1"/>
        <v>17.210757599999997</v>
      </c>
      <c r="K17" s="12">
        <v>23.76</v>
      </c>
      <c r="L17" s="29"/>
    </row>
    <row r="18" spans="2:32" ht="13.5" customHeight="1" thickBot="1" x14ac:dyDescent="0.3">
      <c r="B18" s="18">
        <v>14</v>
      </c>
      <c r="C18" s="18">
        <v>2</v>
      </c>
      <c r="D18" s="19">
        <v>19.04</v>
      </c>
      <c r="E18" s="19">
        <v>1.1200000000000001</v>
      </c>
      <c r="F18" s="19">
        <v>6.59</v>
      </c>
      <c r="G18" s="19">
        <v>5.33</v>
      </c>
      <c r="H18" s="20">
        <v>122.7</v>
      </c>
      <c r="I18" s="21">
        <f t="shared" si="0"/>
        <v>15.60445</v>
      </c>
      <c r="J18" s="21">
        <f t="shared" si="1"/>
        <v>19.146660149999999</v>
      </c>
      <c r="K18" s="19">
        <v>22.07</v>
      </c>
      <c r="L18" s="29"/>
      <c r="M18" s="101" t="s">
        <v>6</v>
      </c>
      <c r="N18" s="101"/>
      <c r="O18" s="101"/>
      <c r="P18" s="101"/>
      <c r="Q18" s="101"/>
      <c r="R18" s="101"/>
      <c r="S18" s="101"/>
      <c r="T18" s="8" t="s">
        <v>68</v>
      </c>
      <c r="U18" s="8"/>
      <c r="V18" s="100" t="s">
        <v>7</v>
      </c>
      <c r="W18" s="100"/>
      <c r="X18" s="100"/>
      <c r="Y18" s="100"/>
      <c r="Z18" s="100"/>
      <c r="AA18" s="100"/>
      <c r="AB18" s="100"/>
      <c r="AC18" s="8" t="s">
        <v>68</v>
      </c>
      <c r="AD18" s="8"/>
      <c r="AF18" s="99" t="s">
        <v>0</v>
      </c>
    </row>
    <row r="19" spans="2:32" ht="13.8" thickBot="1" x14ac:dyDescent="0.3">
      <c r="B19" s="23">
        <v>15</v>
      </c>
      <c r="C19" s="23">
        <v>1</v>
      </c>
      <c r="D19" s="24">
        <v>19.170000000000002</v>
      </c>
      <c r="E19" s="24">
        <v>1.18</v>
      </c>
      <c r="F19" s="24">
        <v>5.76</v>
      </c>
      <c r="G19" s="24">
        <v>5.04</v>
      </c>
      <c r="H19" s="25">
        <v>108.6</v>
      </c>
      <c r="I19" s="26">
        <f t="shared" si="0"/>
        <v>16.025820000000003</v>
      </c>
      <c r="J19" s="26">
        <f t="shared" si="1"/>
        <v>17.404040520000002</v>
      </c>
      <c r="K19" s="24">
        <v>22.86</v>
      </c>
      <c r="L19" s="29"/>
      <c r="M19" s="11">
        <v>1</v>
      </c>
      <c r="N19" s="16">
        <v>1.99</v>
      </c>
      <c r="O19" s="16">
        <v>1.78</v>
      </c>
      <c r="P19" s="16">
        <v>1.61</v>
      </c>
      <c r="Q19" s="16">
        <v>1.1599999999999999</v>
      </c>
      <c r="R19" s="16">
        <v>1.18</v>
      </c>
      <c r="S19" s="16">
        <v>1.49</v>
      </c>
      <c r="T19" s="8">
        <v>4.55</v>
      </c>
      <c r="U19" s="17">
        <v>0.38891000000000131</v>
      </c>
      <c r="V19" s="11">
        <v>1</v>
      </c>
      <c r="W19" s="16">
        <v>7.59</v>
      </c>
      <c r="X19" s="16">
        <v>6.36</v>
      </c>
      <c r="Y19" s="16">
        <v>6.58</v>
      </c>
      <c r="Z19" s="16">
        <v>6.94</v>
      </c>
      <c r="AA19" s="16">
        <v>5.76</v>
      </c>
      <c r="AB19" s="16">
        <v>6.11</v>
      </c>
      <c r="AC19" s="8">
        <v>3.9274999999999998</v>
      </c>
      <c r="AD19" s="17">
        <v>6.0936666666671614E-2</v>
      </c>
      <c r="AF19" s="99"/>
    </row>
    <row r="20" spans="2:32" x14ac:dyDescent="0.25">
      <c r="B20" s="11">
        <v>16</v>
      </c>
      <c r="C20" s="11">
        <v>3</v>
      </c>
      <c r="D20" s="12">
        <v>18.41</v>
      </c>
      <c r="E20" s="12">
        <v>1.62</v>
      </c>
      <c r="F20" s="12">
        <v>6.17</v>
      </c>
      <c r="G20" s="12">
        <v>4.78</v>
      </c>
      <c r="H20" s="13">
        <v>125.4</v>
      </c>
      <c r="I20" s="28">
        <f t="shared" si="0"/>
        <v>14.998709999999999</v>
      </c>
      <c r="J20" s="28">
        <f t="shared" si="1"/>
        <v>18.808382340000001</v>
      </c>
      <c r="K20" s="12">
        <v>21.87</v>
      </c>
      <c r="L20" s="29"/>
      <c r="M20" s="18">
        <v>2</v>
      </c>
      <c r="N20" s="22">
        <v>1.8</v>
      </c>
      <c r="O20" s="22">
        <v>1.37</v>
      </c>
      <c r="P20" s="22">
        <v>1.37</v>
      </c>
      <c r="Q20" s="22">
        <v>1.21</v>
      </c>
      <c r="R20" s="22">
        <v>1.1200000000000001</v>
      </c>
      <c r="S20" s="22">
        <v>1.41</v>
      </c>
      <c r="T20" s="8">
        <v>4.2449999999999992</v>
      </c>
      <c r="U20" s="17">
        <v>0.18363000000000795</v>
      </c>
      <c r="V20" s="18">
        <v>2</v>
      </c>
      <c r="W20" s="35">
        <v>7.06</v>
      </c>
      <c r="X20" s="35">
        <v>6.53</v>
      </c>
      <c r="Y20" s="35">
        <v>7.34</v>
      </c>
      <c r="Z20" s="35">
        <v>6.58</v>
      </c>
      <c r="AA20" s="35">
        <v>6.59</v>
      </c>
      <c r="AB20" s="35">
        <v>5.65</v>
      </c>
      <c r="AC20" s="8">
        <v>3.7424999999999997</v>
      </c>
      <c r="AD20" s="17">
        <v>4.5296666666666853E-2</v>
      </c>
      <c r="AF20" s="99"/>
    </row>
    <row r="21" spans="2:32" ht="13.8" thickBot="1" x14ac:dyDescent="0.3">
      <c r="B21" s="18">
        <v>17</v>
      </c>
      <c r="C21" s="18">
        <v>1</v>
      </c>
      <c r="D21" s="19">
        <v>17.48</v>
      </c>
      <c r="E21" s="19">
        <v>1.49</v>
      </c>
      <c r="F21" s="19">
        <v>6.11</v>
      </c>
      <c r="G21" s="19">
        <v>5.03</v>
      </c>
      <c r="H21" s="20">
        <v>116.9</v>
      </c>
      <c r="I21" s="21">
        <f t="shared" si="0"/>
        <v>14.110379999999999</v>
      </c>
      <c r="J21" s="21">
        <f t="shared" si="1"/>
        <v>16.495034220000001</v>
      </c>
      <c r="K21" s="19">
        <v>20.96</v>
      </c>
      <c r="L21" s="15"/>
      <c r="M21" s="36">
        <v>3</v>
      </c>
      <c r="N21" s="37">
        <v>1.37</v>
      </c>
      <c r="O21" s="37">
        <v>1.43</v>
      </c>
      <c r="P21" s="37">
        <v>1.3</v>
      </c>
      <c r="Q21" s="37">
        <v>1.1100000000000001</v>
      </c>
      <c r="R21" s="37">
        <v>1.1200000000000001</v>
      </c>
      <c r="S21" s="37">
        <v>1.62</v>
      </c>
      <c r="T21" s="8">
        <v>4.4175000000000004</v>
      </c>
      <c r="U21" s="17">
        <v>8.5670000000001773E-2</v>
      </c>
      <c r="V21" s="36">
        <v>3</v>
      </c>
      <c r="W21" s="37">
        <v>6.17</v>
      </c>
      <c r="X21" s="37">
        <v>6.36</v>
      </c>
      <c r="Y21" s="37">
        <v>5.98</v>
      </c>
      <c r="Z21" s="37">
        <v>6.02</v>
      </c>
      <c r="AA21" s="37">
        <v>7.16</v>
      </c>
      <c r="AB21" s="37">
        <v>6.17</v>
      </c>
      <c r="AC21" s="8">
        <v>4.0199999999999996</v>
      </c>
      <c r="AD21" s="17">
        <v>4.9946666666670581E-2</v>
      </c>
      <c r="AF21" s="99"/>
    </row>
    <row r="22" spans="2:32" ht="13.8" thickBot="1" x14ac:dyDescent="0.3">
      <c r="B22" s="23">
        <v>18</v>
      </c>
      <c r="C22" s="23">
        <v>2</v>
      </c>
      <c r="D22" s="24">
        <v>17.59</v>
      </c>
      <c r="E22" s="24">
        <v>1.41</v>
      </c>
      <c r="F22" s="24">
        <v>5.65</v>
      </c>
      <c r="G22" s="24">
        <v>4.3499999999999996</v>
      </c>
      <c r="H22" s="25">
        <v>125.4</v>
      </c>
      <c r="I22" s="26">
        <f t="shared" si="0"/>
        <v>14.469519999999999</v>
      </c>
      <c r="J22" s="26">
        <f t="shared" si="1"/>
        <v>18.144778080000002</v>
      </c>
      <c r="K22" s="24">
        <v>20.99</v>
      </c>
      <c r="L22" s="29"/>
      <c r="M22" s="9"/>
      <c r="N22" s="8"/>
      <c r="O22" s="8"/>
      <c r="P22" s="8"/>
      <c r="Q22" s="8"/>
      <c r="R22" s="8"/>
      <c r="S22" s="8"/>
      <c r="T22" s="32">
        <v>4.4041666666666659</v>
      </c>
      <c r="U22" s="17"/>
      <c r="V22" s="9"/>
      <c r="W22" s="8"/>
      <c r="X22" s="8"/>
      <c r="Y22" s="8"/>
      <c r="Z22" s="8"/>
      <c r="AA22" s="8"/>
      <c r="AB22" s="8"/>
      <c r="AC22" s="32">
        <v>3.8966666666666665</v>
      </c>
      <c r="AD22" s="17"/>
      <c r="AF22" s="99"/>
    </row>
    <row r="23" spans="2:32" x14ac:dyDescent="0.25"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8"/>
      <c r="M23" s="9"/>
      <c r="N23" s="8"/>
      <c r="O23" s="8"/>
      <c r="P23" s="8"/>
      <c r="Q23" s="8"/>
      <c r="R23" s="8"/>
      <c r="S23" s="8"/>
      <c r="T23" s="8"/>
      <c r="U23" s="17"/>
      <c r="V23" s="9"/>
      <c r="W23" s="8"/>
      <c r="X23" s="8"/>
      <c r="Y23" s="8"/>
      <c r="Z23" s="8"/>
      <c r="AA23" s="8"/>
      <c r="AB23" s="8"/>
      <c r="AC23" s="8"/>
      <c r="AD23" s="17"/>
      <c r="AF23" s="99"/>
    </row>
    <row r="24" spans="2:32" x14ac:dyDescent="0.25">
      <c r="D24" s="10">
        <f>AVERAGE(D5:D22)</f>
        <v>18.132222222222225</v>
      </c>
      <c r="E24" s="10">
        <f t="shared" ref="E24:K24" si="6">AVERAGE(E5:E22)</f>
        <v>1.4133333333333333</v>
      </c>
      <c r="F24" s="10">
        <f t="shared" si="6"/>
        <v>6.4972222222222227</v>
      </c>
      <c r="G24" s="10">
        <f t="shared" si="6"/>
        <v>5.5149999999999997</v>
      </c>
      <c r="H24" s="10">
        <f t="shared" si="6"/>
        <v>119.23333333333332</v>
      </c>
      <c r="I24" s="10">
        <f t="shared" si="6"/>
        <v>14.610491666666665</v>
      </c>
      <c r="J24" s="10">
        <f t="shared" si="6"/>
        <v>17.424725836111108</v>
      </c>
      <c r="K24" s="10">
        <f t="shared" si="6"/>
        <v>22.137777777777774</v>
      </c>
      <c r="L24" s="8"/>
      <c r="M24" s="9"/>
      <c r="N24" s="8"/>
      <c r="O24" s="8"/>
      <c r="P24" s="8"/>
      <c r="Q24" s="8"/>
      <c r="R24" s="8"/>
      <c r="S24" s="8"/>
      <c r="T24" s="8"/>
      <c r="U24" s="17"/>
      <c r="V24" s="9"/>
      <c r="W24" s="8"/>
      <c r="X24" s="8"/>
      <c r="Y24" s="8"/>
      <c r="Z24" s="8"/>
      <c r="AA24" s="8"/>
      <c r="AB24" s="8"/>
      <c r="AC24" s="8"/>
      <c r="AD24" s="17"/>
      <c r="AF24" s="99"/>
    </row>
    <row r="25" spans="2:32" ht="13.8" thickBot="1" x14ac:dyDescent="0.3">
      <c r="L25" s="8"/>
      <c r="M25" s="100" t="s">
        <v>61</v>
      </c>
      <c r="N25" s="100"/>
      <c r="O25" s="100"/>
      <c r="P25" s="100"/>
      <c r="Q25" s="100"/>
      <c r="R25" s="100"/>
      <c r="S25" s="100"/>
      <c r="T25" s="8" t="s">
        <v>68</v>
      </c>
      <c r="U25" s="17"/>
      <c r="V25" s="100" t="s">
        <v>65</v>
      </c>
      <c r="W25" s="100"/>
      <c r="X25" s="100"/>
      <c r="Y25" s="100"/>
      <c r="Z25" s="100"/>
      <c r="AA25" s="100"/>
      <c r="AB25" s="100"/>
      <c r="AC25" s="8" t="s">
        <v>68</v>
      </c>
      <c r="AD25" s="17"/>
      <c r="AF25" s="99"/>
    </row>
    <row r="26" spans="2:32" x14ac:dyDescent="0.25">
      <c r="L26" s="8"/>
      <c r="M26" s="11">
        <v>1</v>
      </c>
      <c r="N26" s="16">
        <v>6.25</v>
      </c>
      <c r="O26" s="16">
        <v>5.93</v>
      </c>
      <c r="P26" s="16">
        <v>6.04</v>
      </c>
      <c r="Q26" s="16">
        <v>6.32</v>
      </c>
      <c r="R26" s="16">
        <v>5.04</v>
      </c>
      <c r="S26" s="16">
        <v>5.03</v>
      </c>
      <c r="T26" s="8">
        <v>3.5725000000000007</v>
      </c>
      <c r="U26" s="17">
        <v>0.21713666666666143</v>
      </c>
      <c r="V26" s="11">
        <v>1</v>
      </c>
      <c r="W26" s="16">
        <v>19.53</v>
      </c>
      <c r="X26" s="16">
        <v>21.69</v>
      </c>
      <c r="Y26" s="16">
        <v>22.51</v>
      </c>
      <c r="Z26" s="16">
        <v>24.28</v>
      </c>
      <c r="AA26" s="16">
        <v>22.86</v>
      </c>
      <c r="AB26" s="16">
        <v>20.96</v>
      </c>
      <c r="AC26" s="8">
        <v>21.172499999999999</v>
      </c>
      <c r="AD26" s="17">
        <v>2.6943766666666304</v>
      </c>
      <c r="AF26" s="99"/>
    </row>
    <row r="27" spans="2:32" x14ac:dyDescent="0.25">
      <c r="H27" s="10">
        <f>SUM(H5:H22)</f>
        <v>2146.1999999999998</v>
      </c>
      <c r="L27" s="8"/>
      <c r="M27" s="18">
        <v>2</v>
      </c>
      <c r="N27" s="22">
        <v>5.72</v>
      </c>
      <c r="O27" s="22">
        <v>5.77</v>
      </c>
      <c r="P27" s="22">
        <v>6.69</v>
      </c>
      <c r="Q27" s="22">
        <v>5.42</v>
      </c>
      <c r="R27" s="22">
        <v>5.33</v>
      </c>
      <c r="S27" s="22">
        <v>4.3499999999999996</v>
      </c>
      <c r="T27" s="8">
        <v>3.4675000000000002</v>
      </c>
      <c r="U27" s="17">
        <v>6.5110000000001375E-2</v>
      </c>
      <c r="V27" s="18">
        <v>2</v>
      </c>
      <c r="W27" s="22">
        <v>19.89</v>
      </c>
      <c r="X27" s="22">
        <v>21.96</v>
      </c>
      <c r="Y27" s="22">
        <v>23.72</v>
      </c>
      <c r="Z27" s="22">
        <v>22.52</v>
      </c>
      <c r="AA27" s="22">
        <v>22.07</v>
      </c>
      <c r="AB27" s="22">
        <v>20.99</v>
      </c>
      <c r="AC27" s="8">
        <v>21.639999999999997</v>
      </c>
      <c r="AD27" s="17">
        <v>1.7174166666665769</v>
      </c>
      <c r="AF27" s="99"/>
    </row>
    <row r="28" spans="2:32" ht="13.8" thickBot="1" x14ac:dyDescent="0.3">
      <c r="L28" s="8"/>
      <c r="M28" s="23">
        <v>3</v>
      </c>
      <c r="N28" s="27">
        <v>5.08</v>
      </c>
      <c r="O28" s="27">
        <v>5.36</v>
      </c>
      <c r="P28" s="27">
        <v>5.36</v>
      </c>
      <c r="Q28" s="27">
        <v>4.8600000000000003</v>
      </c>
      <c r="R28" s="27">
        <v>5.94</v>
      </c>
      <c r="S28" s="27">
        <v>4.78</v>
      </c>
      <c r="T28" s="8">
        <v>3.7549999999999999</v>
      </c>
      <c r="U28" s="17">
        <v>0.11433666666667079</v>
      </c>
      <c r="V28" s="23">
        <v>3</v>
      </c>
      <c r="W28" s="27">
        <v>21.08</v>
      </c>
      <c r="X28" s="27">
        <v>22.58</v>
      </c>
      <c r="Y28" s="27">
        <v>22.94</v>
      </c>
      <c r="Z28" s="27">
        <v>23.27</v>
      </c>
      <c r="AA28" s="27">
        <v>23.76</v>
      </c>
      <c r="AB28" s="27">
        <v>21.87</v>
      </c>
      <c r="AC28" s="8">
        <v>22.1175</v>
      </c>
      <c r="AD28" s="17">
        <v>0.95042666666677178</v>
      </c>
      <c r="AF28" s="99"/>
    </row>
    <row r="29" spans="2:32" x14ac:dyDescent="0.25">
      <c r="L29" s="8"/>
      <c r="M29" s="33"/>
      <c r="N29" s="33"/>
      <c r="O29" s="33"/>
      <c r="P29" s="33"/>
      <c r="Q29" s="33"/>
      <c r="R29" s="33"/>
      <c r="S29" s="33"/>
      <c r="T29" s="32">
        <v>3.598333333333334</v>
      </c>
      <c r="V29" s="33"/>
      <c r="W29" s="33"/>
      <c r="X29" s="33"/>
      <c r="Y29" s="33"/>
      <c r="Z29" s="33"/>
      <c r="AA29" s="33"/>
      <c r="AB29" s="33"/>
      <c r="AC29" s="32">
        <v>21.643333333333334</v>
      </c>
      <c r="AF29" s="99"/>
    </row>
    <row r="30" spans="2:32" x14ac:dyDescent="0.25">
      <c r="L30" s="8"/>
      <c r="AF30" s="99"/>
    </row>
    <row r="31" spans="2:32" ht="13.5" customHeight="1" x14ac:dyDescent="0.25">
      <c r="L31" s="8"/>
      <c r="AF31" s="99"/>
    </row>
    <row r="32" spans="2:32" x14ac:dyDescent="0.25">
      <c r="L32" s="8"/>
      <c r="AF32" s="99"/>
    </row>
    <row r="33" spans="12:12" x14ac:dyDescent="0.25">
      <c r="L33" s="8"/>
    </row>
    <row r="34" spans="12:12" x14ac:dyDescent="0.25">
      <c r="L34" s="8"/>
    </row>
    <row r="35" spans="12:12" x14ac:dyDescent="0.25">
      <c r="L35" s="8"/>
    </row>
    <row r="36" spans="12:12" ht="13.5" customHeight="1" x14ac:dyDescent="0.25">
      <c r="L36" s="8"/>
    </row>
    <row r="37" spans="12:12" x14ac:dyDescent="0.25">
      <c r="L37" s="8"/>
    </row>
    <row r="38" spans="12:12" x14ac:dyDescent="0.25">
      <c r="L38" s="8"/>
    </row>
    <row r="39" spans="12:12" x14ac:dyDescent="0.25">
      <c r="L39" s="8"/>
    </row>
    <row r="40" spans="12:12" x14ac:dyDescent="0.25">
      <c r="L40" s="8"/>
    </row>
    <row r="41" spans="12:12" x14ac:dyDescent="0.25">
      <c r="L41" s="8"/>
    </row>
    <row r="42" spans="12:12" x14ac:dyDescent="0.25">
      <c r="L42" s="8"/>
    </row>
    <row r="43" spans="12:12" x14ac:dyDescent="0.25">
      <c r="L43" s="8"/>
    </row>
    <row r="44" spans="12:12" x14ac:dyDescent="0.25">
      <c r="L44" s="8"/>
    </row>
    <row r="45" spans="12:12" x14ac:dyDescent="0.25">
      <c r="L45" s="8"/>
    </row>
    <row r="46" spans="12:12" x14ac:dyDescent="0.25">
      <c r="L46" s="8"/>
    </row>
    <row r="47" spans="12:12" x14ac:dyDescent="0.25">
      <c r="L47" s="8"/>
    </row>
    <row r="48" spans="12:12" x14ac:dyDescent="0.25">
      <c r="L48" s="8"/>
    </row>
    <row r="49" spans="12:12" x14ac:dyDescent="0.25">
      <c r="L49" s="8"/>
    </row>
    <row r="50" spans="12:12" x14ac:dyDescent="0.25">
      <c r="L50" s="8"/>
    </row>
    <row r="51" spans="12:12" x14ac:dyDescent="0.25">
      <c r="L51" s="8"/>
    </row>
    <row r="52" spans="12:12" x14ac:dyDescent="0.25">
      <c r="L52" s="8"/>
    </row>
    <row r="53" spans="12:12" x14ac:dyDescent="0.25">
      <c r="L53" s="8"/>
    </row>
    <row r="54" spans="12:12" x14ac:dyDescent="0.25">
      <c r="L54" s="8"/>
    </row>
    <row r="55" spans="12:12" x14ac:dyDescent="0.25">
      <c r="L55" s="8"/>
    </row>
    <row r="56" spans="12:12" x14ac:dyDescent="0.25">
      <c r="L56" s="8"/>
    </row>
    <row r="57" spans="12:12" x14ac:dyDescent="0.25">
      <c r="L57" s="8"/>
    </row>
    <row r="58" spans="12:12" x14ac:dyDescent="0.25">
      <c r="L58" s="8"/>
    </row>
    <row r="59" spans="12:12" x14ac:dyDescent="0.25">
      <c r="L59" s="8"/>
    </row>
    <row r="60" spans="12:12" x14ac:dyDescent="0.25">
      <c r="L60" s="8"/>
    </row>
    <row r="61" spans="12:12" x14ac:dyDescent="0.25">
      <c r="L61" s="8"/>
    </row>
    <row r="62" spans="12:12" x14ac:dyDescent="0.25">
      <c r="L62" s="8"/>
    </row>
    <row r="63" spans="12:12" x14ac:dyDescent="0.25">
      <c r="L63" s="8"/>
    </row>
    <row r="64" spans="12:12" x14ac:dyDescent="0.25">
      <c r="L64" s="10"/>
    </row>
    <row r="65" spans="12:12" x14ac:dyDescent="0.25">
      <c r="L65" s="10"/>
    </row>
    <row r="66" spans="12:12" x14ac:dyDescent="0.25">
      <c r="L66" s="10"/>
    </row>
  </sheetData>
  <mergeCells count="20">
    <mergeCell ref="B2:K2"/>
    <mergeCell ref="M3:AD3"/>
    <mergeCell ref="AE3:AV3"/>
    <mergeCell ref="M4:S4"/>
    <mergeCell ref="V4:AB4"/>
    <mergeCell ref="AE4:AK4"/>
    <mergeCell ref="AN4:AT4"/>
    <mergeCell ref="AW4:BC4"/>
    <mergeCell ref="BE4:BK4"/>
    <mergeCell ref="BM4:BS4"/>
    <mergeCell ref="BU4:CA4"/>
    <mergeCell ref="M11:S11"/>
    <mergeCell ref="V11:AB11"/>
    <mergeCell ref="AE11:AK11"/>
    <mergeCell ref="AN11:AT11"/>
    <mergeCell ref="M18:S18"/>
    <mergeCell ref="V18:AB18"/>
    <mergeCell ref="AF18:AF32"/>
    <mergeCell ref="M25:S25"/>
    <mergeCell ref="V25:AB2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0" sqref="A20"/>
    </sheetView>
  </sheetViews>
  <sheetFormatPr defaultRowHeight="14.4" x14ac:dyDescent="0.3"/>
  <cols>
    <col min="2" max="2" width="10.109375" bestFit="1" customWidth="1"/>
    <col min="3" max="3" width="10.33203125" bestFit="1" customWidth="1"/>
    <col min="4" max="4" width="11.5546875" bestFit="1" customWidth="1"/>
    <col min="5" max="5" width="12" bestFit="1" customWidth="1"/>
    <col min="6" max="6" width="7.6640625" bestFit="1" customWidth="1"/>
    <col min="7" max="7" width="10.109375" bestFit="1" customWidth="1"/>
    <col min="8" max="8" width="15.88671875" bestFit="1" customWidth="1"/>
    <col min="9" max="9" width="8" bestFit="1" customWidth="1"/>
    <col min="10" max="10" width="10.88671875" bestFit="1" customWidth="1"/>
    <col min="11" max="11" width="9.33203125" bestFit="1" customWidth="1"/>
    <col min="12" max="12" width="14.109375" bestFit="1" customWidth="1"/>
    <col min="13" max="13" width="11.33203125" bestFit="1" customWidth="1"/>
    <col min="15" max="15" width="18.88671875" bestFit="1" customWidth="1"/>
    <col min="16" max="16" width="9" bestFit="1" customWidth="1"/>
    <col min="17" max="17" width="12.88671875" bestFit="1" customWidth="1"/>
  </cols>
  <sheetData>
    <row r="1" spans="1:17" x14ac:dyDescent="0.3">
      <c r="A1" s="38" t="s">
        <v>1</v>
      </c>
      <c r="B1" s="38" t="s">
        <v>2</v>
      </c>
      <c r="C1" s="38" t="s">
        <v>3</v>
      </c>
      <c r="D1" s="38" t="s">
        <v>4</v>
      </c>
      <c r="E1" s="38" t="s">
        <v>5</v>
      </c>
      <c r="F1" s="38" t="s">
        <v>6</v>
      </c>
      <c r="G1" s="38" t="s">
        <v>7</v>
      </c>
      <c r="H1" s="38" t="s">
        <v>8</v>
      </c>
      <c r="I1" s="38" t="s">
        <v>9</v>
      </c>
      <c r="J1" s="38" t="s">
        <v>10</v>
      </c>
      <c r="K1" s="38" t="s">
        <v>11</v>
      </c>
      <c r="L1" s="38" t="s">
        <v>12</v>
      </c>
      <c r="M1" s="38" t="s">
        <v>13</v>
      </c>
      <c r="N1" s="38" t="s">
        <v>14</v>
      </c>
      <c r="O1" s="38" t="s">
        <v>15</v>
      </c>
      <c r="P1" s="38" t="s">
        <v>16</v>
      </c>
      <c r="Q1" s="38" t="s">
        <v>17</v>
      </c>
    </row>
    <row r="2" spans="1:17" x14ac:dyDescent="0.3">
      <c r="A2" s="38">
        <v>1</v>
      </c>
      <c r="B2" s="39">
        <v>44879.630543981482</v>
      </c>
      <c r="C2" s="38" t="s">
        <v>18</v>
      </c>
      <c r="D2" s="38">
        <v>17.260000000000002</v>
      </c>
      <c r="E2" s="38">
        <v>21.5</v>
      </c>
      <c r="F2" s="38">
        <v>0.79</v>
      </c>
      <c r="G2" s="38">
        <v>5.15</v>
      </c>
      <c r="H2" s="38">
        <v>1.78</v>
      </c>
      <c r="I2" s="38">
        <v>22.62</v>
      </c>
      <c r="J2" s="38">
        <v>0</v>
      </c>
      <c r="K2" s="38">
        <v>83</v>
      </c>
      <c r="L2" s="38">
        <v>14.77</v>
      </c>
      <c r="M2" s="38">
        <v>12.26</v>
      </c>
      <c r="N2" s="38">
        <v>1.89</v>
      </c>
      <c r="O2" s="38" t="s">
        <v>19</v>
      </c>
      <c r="P2" s="38"/>
      <c r="Q2" s="38">
        <v>1.78</v>
      </c>
    </row>
    <row r="3" spans="1:17" x14ac:dyDescent="0.3">
      <c r="A3" s="38">
        <v>2</v>
      </c>
      <c r="B3" s="39">
        <v>44879.630995370368</v>
      </c>
      <c r="C3" s="38" t="s">
        <v>20</v>
      </c>
      <c r="D3" s="38">
        <v>18.13</v>
      </c>
      <c r="E3" s="38">
        <v>20.799999237060547</v>
      </c>
      <c r="F3" s="38">
        <v>0.67</v>
      </c>
      <c r="G3" s="38">
        <v>4.4800000000000004</v>
      </c>
      <c r="H3" s="38">
        <v>1.38</v>
      </c>
      <c r="I3" s="38">
        <v>20.149999999999999</v>
      </c>
      <c r="J3" s="38">
        <v>0</v>
      </c>
      <c r="K3" s="38">
        <v>84.7</v>
      </c>
      <c r="L3" s="38">
        <v>15.94</v>
      </c>
      <c r="M3" s="38">
        <v>13.5</v>
      </c>
      <c r="N3" s="38">
        <v>1.59</v>
      </c>
      <c r="O3" s="38" t="s">
        <v>19</v>
      </c>
      <c r="P3" s="38"/>
      <c r="Q3" s="38">
        <v>1.38</v>
      </c>
    </row>
    <row r="4" spans="1:17" x14ac:dyDescent="0.3">
      <c r="A4" s="38">
        <v>3</v>
      </c>
      <c r="B4" s="39">
        <v>44879.631423611114</v>
      </c>
      <c r="C4" s="38" t="s">
        <v>21</v>
      </c>
      <c r="D4" s="38">
        <v>18.87</v>
      </c>
      <c r="E4" s="38">
        <v>20.5</v>
      </c>
      <c r="F4" s="38">
        <v>0.48</v>
      </c>
      <c r="G4" s="38">
        <v>3.96</v>
      </c>
      <c r="H4" s="38">
        <v>1.2</v>
      </c>
      <c r="I4" s="38">
        <v>20.29</v>
      </c>
      <c r="J4" s="38">
        <v>0</v>
      </c>
      <c r="K4" s="38">
        <v>57.5</v>
      </c>
      <c r="L4" s="38">
        <v>16.940000000000001</v>
      </c>
      <c r="M4" s="38">
        <v>9.74</v>
      </c>
      <c r="N4" s="38">
        <v>1.33</v>
      </c>
      <c r="O4" s="38" t="s">
        <v>19</v>
      </c>
      <c r="P4" s="38"/>
      <c r="Q4" s="38">
        <v>1.2</v>
      </c>
    </row>
    <row r="5" spans="1:17" x14ac:dyDescent="0.3">
      <c r="A5" s="38">
        <v>4</v>
      </c>
      <c r="B5" s="39">
        <v>44879.631909722222</v>
      </c>
      <c r="C5" s="38" t="s">
        <v>22</v>
      </c>
      <c r="D5" s="38">
        <v>17.86</v>
      </c>
      <c r="E5" s="38">
        <v>20.5</v>
      </c>
      <c r="F5" s="38">
        <v>0.5</v>
      </c>
      <c r="G5" s="38">
        <v>4.5</v>
      </c>
      <c r="H5" s="38">
        <v>1.39</v>
      </c>
      <c r="I5" s="38">
        <v>19.96</v>
      </c>
      <c r="J5" s="38">
        <v>0</v>
      </c>
      <c r="K5" s="38">
        <v>81.900000000000006</v>
      </c>
      <c r="L5" s="38">
        <v>15.72</v>
      </c>
      <c r="M5" s="38">
        <v>12.88</v>
      </c>
      <c r="N5" s="38">
        <v>1.54</v>
      </c>
      <c r="O5" s="38" t="s">
        <v>19</v>
      </c>
      <c r="P5" s="38"/>
      <c r="Q5" s="38">
        <v>1.39</v>
      </c>
    </row>
    <row r="6" spans="1:17" x14ac:dyDescent="0.3">
      <c r="A6" s="38">
        <v>5</v>
      </c>
      <c r="B6" s="39">
        <v>44879.632349537038</v>
      </c>
      <c r="C6" s="38" t="s">
        <v>23</v>
      </c>
      <c r="D6" s="38">
        <v>17.89</v>
      </c>
      <c r="E6" s="38">
        <v>20.5</v>
      </c>
      <c r="F6" s="38">
        <v>0.53</v>
      </c>
      <c r="G6" s="38">
        <v>4.68</v>
      </c>
      <c r="H6" s="38">
        <v>1.24</v>
      </c>
      <c r="I6" s="38">
        <v>20.57</v>
      </c>
      <c r="J6" s="38">
        <v>0</v>
      </c>
      <c r="K6" s="38">
        <v>62.3</v>
      </c>
      <c r="L6" s="38">
        <v>15.7</v>
      </c>
      <c r="M6" s="38">
        <v>9.7799999999999994</v>
      </c>
      <c r="N6" s="38">
        <v>1.59</v>
      </c>
      <c r="O6" s="38" t="s">
        <v>19</v>
      </c>
      <c r="P6" s="38"/>
      <c r="Q6" s="38">
        <v>1.24</v>
      </c>
    </row>
    <row r="7" spans="1:17" x14ac:dyDescent="0.3">
      <c r="A7" s="38">
        <v>6</v>
      </c>
      <c r="B7" s="39">
        <v>44879.632835648146</v>
      </c>
      <c r="C7" s="38" t="s">
        <v>24</v>
      </c>
      <c r="D7" s="38">
        <v>18.7</v>
      </c>
      <c r="E7" s="38">
        <v>20.700000762939453</v>
      </c>
      <c r="F7" s="38">
        <v>0.38</v>
      </c>
      <c r="G7" s="38">
        <v>4.2300000000000004</v>
      </c>
      <c r="H7" s="38">
        <v>1.24</v>
      </c>
      <c r="I7" s="38">
        <v>20.77</v>
      </c>
      <c r="J7" s="38">
        <v>0</v>
      </c>
      <c r="K7" s="38">
        <v>63.7</v>
      </c>
      <c r="L7" s="38">
        <v>16.71</v>
      </c>
      <c r="M7" s="38">
        <v>10.65</v>
      </c>
      <c r="N7" s="38">
        <v>1.39</v>
      </c>
      <c r="O7" s="38" t="s">
        <v>19</v>
      </c>
      <c r="P7" s="38"/>
      <c r="Q7" s="38">
        <v>1.24</v>
      </c>
    </row>
    <row r="8" spans="1:17" x14ac:dyDescent="0.3">
      <c r="A8" s="38">
        <v>7</v>
      </c>
      <c r="B8" s="39">
        <v>44879.633263888885</v>
      </c>
      <c r="C8" s="38" t="s">
        <v>25</v>
      </c>
      <c r="D8" s="38">
        <v>17.68</v>
      </c>
      <c r="E8" s="38">
        <v>20.799999237060547</v>
      </c>
      <c r="F8" s="38">
        <v>0.53</v>
      </c>
      <c r="G8" s="38">
        <v>4.57</v>
      </c>
      <c r="H8" s="38">
        <v>1.32</v>
      </c>
      <c r="I8" s="38">
        <v>21.23</v>
      </c>
      <c r="J8" s="38">
        <v>0</v>
      </c>
      <c r="K8" s="38">
        <v>68.3</v>
      </c>
      <c r="L8" s="38">
        <v>15.52</v>
      </c>
      <c r="M8" s="38">
        <v>10.6</v>
      </c>
      <c r="N8" s="38">
        <v>1.56</v>
      </c>
      <c r="O8" s="38" t="s">
        <v>19</v>
      </c>
      <c r="P8" s="38"/>
      <c r="Q8" s="38">
        <v>1.32</v>
      </c>
    </row>
    <row r="9" spans="1:17" x14ac:dyDescent="0.3">
      <c r="A9" s="38">
        <v>8</v>
      </c>
      <c r="B9" s="39">
        <v>44879.633715277778</v>
      </c>
      <c r="C9" s="38" t="s">
        <v>26</v>
      </c>
      <c r="D9" s="38">
        <v>17.739999999999998</v>
      </c>
      <c r="E9" s="38">
        <v>20.899999618530273</v>
      </c>
      <c r="F9" s="38">
        <v>0.43</v>
      </c>
      <c r="G9" s="38">
        <v>4.75</v>
      </c>
      <c r="H9" s="38">
        <v>1.18</v>
      </c>
      <c r="I9" s="38">
        <v>19.87</v>
      </c>
      <c r="J9" s="38">
        <v>0</v>
      </c>
      <c r="K9" s="38">
        <v>73</v>
      </c>
      <c r="L9" s="38">
        <v>15.56</v>
      </c>
      <c r="M9" s="38">
        <v>11.36</v>
      </c>
      <c r="N9" s="38">
        <v>1.58</v>
      </c>
      <c r="O9" s="38" t="s">
        <v>19</v>
      </c>
      <c r="P9" s="38"/>
      <c r="Q9" s="38">
        <v>1.18</v>
      </c>
    </row>
    <row r="10" spans="1:17" x14ac:dyDescent="0.3">
      <c r="A10" s="38">
        <v>9</v>
      </c>
      <c r="B10" s="39">
        <v>44879.634236111109</v>
      </c>
      <c r="C10" s="38" t="s">
        <v>27</v>
      </c>
      <c r="D10" s="38">
        <v>18.82</v>
      </c>
      <c r="E10" s="38">
        <v>20.899999618530273</v>
      </c>
      <c r="F10" s="38">
        <v>0.34</v>
      </c>
      <c r="G10" s="38">
        <v>4.37</v>
      </c>
      <c r="H10" s="38">
        <v>1.27</v>
      </c>
      <c r="I10" s="38">
        <v>21.71</v>
      </c>
      <c r="J10" s="38">
        <v>0</v>
      </c>
      <c r="K10" s="38">
        <v>55.4</v>
      </c>
      <c r="L10" s="38">
        <v>16.8</v>
      </c>
      <c r="M10" s="38">
        <v>9.3000000000000007</v>
      </c>
      <c r="N10" s="38">
        <v>1.42</v>
      </c>
      <c r="O10" s="38" t="s">
        <v>19</v>
      </c>
      <c r="P10" s="38"/>
      <c r="Q10" s="38">
        <v>1.27</v>
      </c>
    </row>
    <row r="11" spans="1:17" x14ac:dyDescent="0.3">
      <c r="A11" s="38">
        <v>10</v>
      </c>
      <c r="B11" s="39">
        <v>44879.634745370371</v>
      </c>
      <c r="C11" s="38" t="s">
        <v>28</v>
      </c>
      <c r="D11" s="38">
        <v>17.27</v>
      </c>
      <c r="E11" s="38">
        <v>20.899999618530273</v>
      </c>
      <c r="F11" s="38">
        <v>0.49</v>
      </c>
      <c r="G11" s="38">
        <v>4.9800000000000004</v>
      </c>
      <c r="H11" s="38">
        <v>1.44</v>
      </c>
      <c r="I11" s="38">
        <v>19.05</v>
      </c>
      <c r="J11" s="38">
        <v>0</v>
      </c>
      <c r="K11" s="38">
        <v>65.099999999999994</v>
      </c>
      <c r="L11" s="38">
        <v>14.97</v>
      </c>
      <c r="M11" s="38">
        <v>9.74</v>
      </c>
      <c r="N11" s="38">
        <v>1.7</v>
      </c>
      <c r="O11" s="38" t="s">
        <v>19</v>
      </c>
      <c r="P11" s="38"/>
      <c r="Q11" s="38">
        <v>1.44</v>
      </c>
    </row>
    <row r="12" spans="1:17" x14ac:dyDescent="0.3">
      <c r="A12" s="38">
        <v>11</v>
      </c>
      <c r="B12" s="39">
        <v>44879.635138888887</v>
      </c>
      <c r="C12" s="38" t="s">
        <v>29</v>
      </c>
      <c r="D12" s="38">
        <v>18.14</v>
      </c>
      <c r="E12" s="38">
        <v>20.5</v>
      </c>
      <c r="F12" s="38">
        <v>0.66</v>
      </c>
      <c r="G12" s="38">
        <v>4.9800000000000004</v>
      </c>
      <c r="H12" s="38">
        <v>1.55</v>
      </c>
      <c r="I12" s="38">
        <v>20.170000000000002</v>
      </c>
      <c r="J12" s="38">
        <v>0</v>
      </c>
      <c r="K12" s="38">
        <v>75.900000000000006</v>
      </c>
      <c r="L12" s="38">
        <v>15.77</v>
      </c>
      <c r="M12" s="38">
        <v>11.97</v>
      </c>
      <c r="N12" s="38">
        <v>1.77</v>
      </c>
      <c r="O12" s="38" t="s">
        <v>19</v>
      </c>
      <c r="P12" s="38"/>
      <c r="Q12" s="38">
        <v>1.55</v>
      </c>
    </row>
    <row r="13" spans="1:17" x14ac:dyDescent="0.3">
      <c r="A13" s="38">
        <v>12</v>
      </c>
      <c r="B13" s="39">
        <v>44879.635601851849</v>
      </c>
      <c r="C13" s="38" t="s">
        <v>30</v>
      </c>
      <c r="D13" s="38">
        <v>18.489999999999998</v>
      </c>
      <c r="E13" s="38">
        <v>20</v>
      </c>
      <c r="F13" s="38">
        <v>0.27</v>
      </c>
      <c r="G13" s="38">
        <v>4.32</v>
      </c>
      <c r="H13" s="38">
        <v>1.25</v>
      </c>
      <c r="I13" s="38">
        <v>20.53</v>
      </c>
      <c r="J13" s="38">
        <v>0</v>
      </c>
      <c r="K13" s="38">
        <v>70.5</v>
      </c>
      <c r="L13" s="38">
        <v>16.510000000000002</v>
      </c>
      <c r="M13" s="38">
        <v>11.64</v>
      </c>
      <c r="N13" s="38">
        <v>1.38</v>
      </c>
      <c r="O13" s="38" t="s">
        <v>19</v>
      </c>
      <c r="P13" s="38"/>
      <c r="Q13" s="38">
        <v>1.25</v>
      </c>
    </row>
    <row r="14" spans="1:17" x14ac:dyDescent="0.3">
      <c r="A14" s="38">
        <v>13</v>
      </c>
      <c r="B14" s="39">
        <v>44879.636365740742</v>
      </c>
      <c r="C14" s="38" t="s">
        <v>31</v>
      </c>
      <c r="D14" s="38">
        <v>17.989999999999998</v>
      </c>
      <c r="E14" s="38">
        <v>20</v>
      </c>
      <c r="F14" s="38">
        <v>0.3</v>
      </c>
      <c r="G14" s="38">
        <v>4.8</v>
      </c>
      <c r="H14" s="38">
        <v>1.32</v>
      </c>
      <c r="I14" s="38">
        <v>20.100000000000001</v>
      </c>
      <c r="J14" s="38">
        <v>0</v>
      </c>
      <c r="K14" s="38">
        <v>122.5</v>
      </c>
      <c r="L14" s="38">
        <v>15.83</v>
      </c>
      <c r="M14" s="38">
        <v>19.39</v>
      </c>
      <c r="N14" s="38">
        <v>1.56</v>
      </c>
      <c r="O14" s="38" t="s">
        <v>19</v>
      </c>
      <c r="P14" s="38"/>
      <c r="Q14" s="38">
        <v>1.32</v>
      </c>
    </row>
    <row r="15" spans="1:17" x14ac:dyDescent="0.3">
      <c r="A15" s="38">
        <v>14</v>
      </c>
      <c r="B15" s="39">
        <v>44879.636944444443</v>
      </c>
      <c r="C15" s="38" t="s">
        <v>32</v>
      </c>
      <c r="D15" s="38">
        <v>17.95</v>
      </c>
      <c r="E15" s="38">
        <v>19.899999618530273</v>
      </c>
      <c r="F15" s="38">
        <v>0.53</v>
      </c>
      <c r="G15" s="38">
        <v>5.04</v>
      </c>
      <c r="H15" s="38">
        <v>1.36</v>
      </c>
      <c r="I15" s="38">
        <v>19.95</v>
      </c>
      <c r="J15" s="38">
        <v>0</v>
      </c>
      <c r="K15" s="38">
        <v>66.599999999999994</v>
      </c>
      <c r="L15" s="38">
        <v>15.62</v>
      </c>
      <c r="M15" s="38">
        <v>10.4</v>
      </c>
      <c r="N15" s="38">
        <v>1.73</v>
      </c>
      <c r="O15" s="38" t="s">
        <v>19</v>
      </c>
      <c r="P15" s="38"/>
      <c r="Q15" s="38">
        <v>1.36</v>
      </c>
    </row>
    <row r="16" spans="1:17" x14ac:dyDescent="0.3">
      <c r="A16" s="38">
        <v>15</v>
      </c>
      <c r="B16" s="39">
        <v>44879.637453703705</v>
      </c>
      <c r="C16" s="38" t="s">
        <v>33</v>
      </c>
      <c r="D16" s="38">
        <v>18.11</v>
      </c>
      <c r="E16" s="38">
        <v>19.899999618530273</v>
      </c>
      <c r="F16" s="38">
        <v>0.68</v>
      </c>
      <c r="G16" s="38">
        <v>4.42</v>
      </c>
      <c r="H16" s="38">
        <v>1.36</v>
      </c>
      <c r="I16" s="38">
        <v>20.6</v>
      </c>
      <c r="J16" s="38">
        <v>0</v>
      </c>
      <c r="K16" s="38">
        <v>62.2</v>
      </c>
      <c r="L16" s="38">
        <v>15.94</v>
      </c>
      <c r="M16" s="38">
        <v>9.92</v>
      </c>
      <c r="N16" s="38">
        <v>1.57</v>
      </c>
      <c r="O16" s="38" t="s">
        <v>19</v>
      </c>
      <c r="P16" s="38"/>
      <c r="Q16" s="38">
        <v>1.36</v>
      </c>
    </row>
    <row r="17" spans="1:17" x14ac:dyDescent="0.3">
      <c r="A17" s="38">
        <v>16</v>
      </c>
      <c r="B17" s="39">
        <v>44879.637916666667</v>
      </c>
      <c r="C17" s="38" t="s">
        <v>34</v>
      </c>
      <c r="D17" s="38">
        <v>18.86</v>
      </c>
      <c r="E17" s="38">
        <v>19.899999618530273</v>
      </c>
      <c r="F17" s="38">
        <v>0.3</v>
      </c>
      <c r="G17" s="38">
        <v>4.67</v>
      </c>
      <c r="H17" s="38">
        <v>1.29</v>
      </c>
      <c r="I17" s="38">
        <v>20.6</v>
      </c>
      <c r="J17" s="38">
        <v>0</v>
      </c>
      <c r="K17" s="38">
        <v>45</v>
      </c>
      <c r="L17" s="38">
        <v>16.739999999999998</v>
      </c>
      <c r="M17" s="38">
        <v>7.53</v>
      </c>
      <c r="N17" s="38">
        <v>1.52</v>
      </c>
      <c r="O17" s="38" t="s">
        <v>19</v>
      </c>
      <c r="P17" s="38"/>
      <c r="Q17" s="38">
        <v>1.29</v>
      </c>
    </row>
    <row r="18" spans="1:17" x14ac:dyDescent="0.3">
      <c r="A18" s="38">
        <v>17</v>
      </c>
      <c r="B18" s="39">
        <v>44879.638437499998</v>
      </c>
      <c r="C18" s="38" t="s">
        <v>35</v>
      </c>
      <c r="D18" s="38">
        <v>18.54</v>
      </c>
      <c r="E18" s="38">
        <v>19.899999618530273</v>
      </c>
      <c r="F18" s="38">
        <v>0.35</v>
      </c>
      <c r="G18" s="38">
        <v>4.24</v>
      </c>
      <c r="H18" s="38">
        <v>1.2</v>
      </c>
      <c r="I18" s="38">
        <v>19.61</v>
      </c>
      <c r="J18" s="38">
        <v>0</v>
      </c>
      <c r="K18" s="38">
        <v>79.400000000000006</v>
      </c>
      <c r="L18" s="38">
        <v>16.559999999999999</v>
      </c>
      <c r="M18" s="38">
        <v>13.15</v>
      </c>
      <c r="N18" s="38">
        <v>1.38</v>
      </c>
      <c r="O18" s="38" t="s">
        <v>19</v>
      </c>
      <c r="P18" s="38"/>
      <c r="Q18" s="38">
        <v>1.2</v>
      </c>
    </row>
    <row r="19" spans="1:17" x14ac:dyDescent="0.3">
      <c r="A19" s="38">
        <v>18</v>
      </c>
      <c r="B19" s="39">
        <v>44879.639166666668</v>
      </c>
      <c r="C19" s="38" t="s">
        <v>36</v>
      </c>
      <c r="D19" s="38">
        <v>18.71</v>
      </c>
      <c r="E19" s="38">
        <v>19.899999618530273</v>
      </c>
      <c r="F19" s="38">
        <v>0.22</v>
      </c>
      <c r="G19" s="38">
        <v>4.03</v>
      </c>
      <c r="H19" s="38">
        <v>1.08</v>
      </c>
      <c r="I19" s="38">
        <v>20.6</v>
      </c>
      <c r="J19" s="38">
        <v>0</v>
      </c>
      <c r="K19" s="38">
        <v>78</v>
      </c>
      <c r="L19" s="38">
        <v>16.86</v>
      </c>
      <c r="M19" s="38">
        <v>13.15</v>
      </c>
      <c r="N19" s="38">
        <v>1.25</v>
      </c>
      <c r="O19" s="38" t="s">
        <v>19</v>
      </c>
      <c r="P19" s="38"/>
      <c r="Q19" s="38">
        <v>1.08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0" sqref="A20"/>
    </sheetView>
  </sheetViews>
  <sheetFormatPr defaultRowHeight="14.4" x14ac:dyDescent="0.3"/>
  <cols>
    <col min="2" max="2" width="10.109375" bestFit="1" customWidth="1"/>
    <col min="3" max="3" width="10.33203125" bestFit="1" customWidth="1"/>
    <col min="4" max="4" width="11.5546875" bestFit="1" customWidth="1"/>
    <col min="5" max="5" width="12" bestFit="1" customWidth="1"/>
    <col min="6" max="6" width="7.6640625" bestFit="1" customWidth="1"/>
    <col min="7" max="7" width="10.109375" bestFit="1" customWidth="1"/>
    <col min="8" max="8" width="15.88671875" bestFit="1" customWidth="1"/>
    <col min="9" max="9" width="8" bestFit="1" customWidth="1"/>
    <col min="10" max="10" width="10.88671875" bestFit="1" customWidth="1"/>
    <col min="11" max="11" width="9.33203125" bestFit="1" customWidth="1"/>
    <col min="12" max="12" width="14.109375" bestFit="1" customWidth="1"/>
    <col min="13" max="13" width="11.33203125" bestFit="1" customWidth="1"/>
    <col min="15" max="15" width="18.88671875" bestFit="1" customWidth="1"/>
    <col min="16" max="16" width="9" bestFit="1" customWidth="1"/>
    <col min="17" max="17" width="12.88671875" bestFit="1" customWidth="1"/>
  </cols>
  <sheetData>
    <row r="1" spans="1:17" x14ac:dyDescent="0.3">
      <c r="A1" s="38" t="s">
        <v>1</v>
      </c>
      <c r="B1" s="38" t="s">
        <v>2</v>
      </c>
      <c r="C1" s="38" t="s">
        <v>3</v>
      </c>
      <c r="D1" s="38" t="s">
        <v>4</v>
      </c>
      <c r="E1" s="38" t="s">
        <v>5</v>
      </c>
      <c r="F1" s="38" t="s">
        <v>6</v>
      </c>
      <c r="G1" s="38" t="s">
        <v>7</v>
      </c>
      <c r="H1" s="38" t="s">
        <v>8</v>
      </c>
      <c r="I1" s="38" t="s">
        <v>9</v>
      </c>
      <c r="J1" s="38" t="s">
        <v>10</v>
      </c>
      <c r="K1" s="38" t="s">
        <v>11</v>
      </c>
      <c r="L1" s="38" t="s">
        <v>12</v>
      </c>
      <c r="M1" s="38" t="s">
        <v>13</v>
      </c>
      <c r="N1" s="38" t="s">
        <v>14</v>
      </c>
      <c r="O1" s="38" t="s">
        <v>15</v>
      </c>
      <c r="P1" s="38" t="s">
        <v>16</v>
      </c>
      <c r="Q1" s="38" t="s">
        <v>17</v>
      </c>
    </row>
    <row r="2" spans="1:17" x14ac:dyDescent="0.3">
      <c r="A2" s="38">
        <v>1</v>
      </c>
      <c r="B2" s="39">
        <v>44862.390659722223</v>
      </c>
      <c r="C2" s="38" t="s">
        <v>18</v>
      </c>
      <c r="D2" s="38">
        <v>10.33</v>
      </c>
      <c r="E2" s="38">
        <v>22.399999618530273</v>
      </c>
      <c r="F2" s="38">
        <v>2.73</v>
      </c>
      <c r="G2" s="38">
        <v>5.35</v>
      </c>
      <c r="H2" s="38">
        <v>2.96</v>
      </c>
      <c r="I2" s="38">
        <v>12.85</v>
      </c>
      <c r="J2" s="38">
        <v>0</v>
      </c>
      <c r="K2" s="38">
        <v>112.7</v>
      </c>
      <c r="L2" s="38">
        <v>6.99</v>
      </c>
      <c r="M2" s="38">
        <v>7.88</v>
      </c>
      <c r="N2" s="38">
        <v>2.74</v>
      </c>
      <c r="O2" s="38" t="s">
        <v>19</v>
      </c>
      <c r="P2" s="38"/>
      <c r="Q2" s="38">
        <v>2.96</v>
      </c>
    </row>
    <row r="3" spans="1:17" x14ac:dyDescent="0.3">
      <c r="A3" s="38">
        <v>2</v>
      </c>
      <c r="B3" s="39">
        <v>44862.391145833331</v>
      </c>
      <c r="C3" s="38" t="s">
        <v>20</v>
      </c>
      <c r="D3" s="38">
        <v>10.65</v>
      </c>
      <c r="E3" s="38">
        <v>21.399999618530273</v>
      </c>
      <c r="F3" s="38">
        <v>2.83</v>
      </c>
      <c r="G3" s="38">
        <v>5.72</v>
      </c>
      <c r="H3" s="38">
        <v>3.98</v>
      </c>
      <c r="I3" s="38">
        <v>13.58</v>
      </c>
      <c r="J3" s="38">
        <v>0</v>
      </c>
      <c r="K3" s="38">
        <v>136</v>
      </c>
      <c r="L3" s="38">
        <v>7.05</v>
      </c>
      <c r="M3" s="38">
        <v>9.59</v>
      </c>
      <c r="N3" s="38">
        <v>3</v>
      </c>
      <c r="O3" s="38" t="s">
        <v>19</v>
      </c>
      <c r="P3" s="38"/>
      <c r="Q3" s="38">
        <v>3.98</v>
      </c>
    </row>
    <row r="4" spans="1:17" x14ac:dyDescent="0.3">
      <c r="A4" s="38">
        <v>3</v>
      </c>
      <c r="B4" s="39">
        <v>44862.39199074074</v>
      </c>
      <c r="C4" s="38" t="s">
        <v>21</v>
      </c>
      <c r="D4" s="38">
        <v>10.25</v>
      </c>
      <c r="E4" s="38">
        <v>21.200000762939453</v>
      </c>
      <c r="F4" s="38">
        <v>3.1</v>
      </c>
      <c r="G4" s="38">
        <v>4.3</v>
      </c>
      <c r="H4" s="38">
        <v>3.24</v>
      </c>
      <c r="I4" s="38">
        <v>13.03</v>
      </c>
      <c r="J4" s="38">
        <v>0</v>
      </c>
      <c r="K4" s="38">
        <v>166.4</v>
      </c>
      <c r="L4" s="38">
        <v>7.12</v>
      </c>
      <c r="M4" s="38">
        <v>11.84</v>
      </c>
      <c r="N4" s="38">
        <v>2.5299999999999998</v>
      </c>
      <c r="O4" s="38" t="s">
        <v>19</v>
      </c>
      <c r="P4" s="38"/>
      <c r="Q4" s="38">
        <v>3.24</v>
      </c>
    </row>
    <row r="5" spans="1:17" x14ac:dyDescent="0.3">
      <c r="A5" s="38">
        <v>4</v>
      </c>
      <c r="B5" s="39">
        <v>44862.392442129632</v>
      </c>
      <c r="C5" s="38" t="s">
        <v>22</v>
      </c>
      <c r="D5" s="38">
        <v>10.72</v>
      </c>
      <c r="E5" s="38">
        <v>21.100000381469727</v>
      </c>
      <c r="F5" s="38">
        <v>3.15</v>
      </c>
      <c r="G5" s="38">
        <v>4.42</v>
      </c>
      <c r="H5" s="38">
        <v>3.1</v>
      </c>
      <c r="I5" s="38">
        <v>13.44</v>
      </c>
      <c r="J5" s="38">
        <v>0</v>
      </c>
      <c r="K5" s="38">
        <v>87.8</v>
      </c>
      <c r="L5" s="38">
        <v>7.54</v>
      </c>
      <c r="M5" s="38">
        <v>6.62</v>
      </c>
      <c r="N5" s="38">
        <v>2.58</v>
      </c>
      <c r="O5" s="38" t="s">
        <v>19</v>
      </c>
      <c r="P5" s="38"/>
      <c r="Q5" s="38">
        <v>3.1</v>
      </c>
    </row>
    <row r="6" spans="1:17" x14ac:dyDescent="0.3">
      <c r="A6" s="38">
        <v>5</v>
      </c>
      <c r="B6" s="39">
        <v>44862.392893518518</v>
      </c>
      <c r="C6" s="38" t="s">
        <v>23</v>
      </c>
      <c r="D6" s="38">
        <v>9.34</v>
      </c>
      <c r="E6" s="38">
        <v>21.100000381469727</v>
      </c>
      <c r="F6" s="38">
        <v>3.54</v>
      </c>
      <c r="G6" s="38">
        <v>4.46</v>
      </c>
      <c r="H6" s="38">
        <v>3.98</v>
      </c>
      <c r="I6" s="38">
        <v>12.29</v>
      </c>
      <c r="J6" s="38">
        <v>0</v>
      </c>
      <c r="K6" s="38">
        <v>143.4</v>
      </c>
      <c r="L6" s="38">
        <v>5.93</v>
      </c>
      <c r="M6" s="38">
        <v>8.51</v>
      </c>
      <c r="N6" s="38">
        <v>2.81</v>
      </c>
      <c r="O6" s="38" t="s">
        <v>19</v>
      </c>
      <c r="P6" s="38"/>
      <c r="Q6" s="38">
        <v>3.98</v>
      </c>
    </row>
    <row r="7" spans="1:17" x14ac:dyDescent="0.3">
      <c r="A7" s="38">
        <v>6</v>
      </c>
      <c r="B7" s="39">
        <v>44862.393414351849</v>
      </c>
      <c r="C7" s="38" t="s">
        <v>24</v>
      </c>
      <c r="D7" s="38">
        <v>9.49</v>
      </c>
      <c r="E7" s="38">
        <v>21.100000381469727</v>
      </c>
      <c r="F7" s="38">
        <v>3.23</v>
      </c>
      <c r="G7" s="38">
        <v>4.46</v>
      </c>
      <c r="H7" s="38">
        <v>4.59</v>
      </c>
      <c r="I7" s="38">
        <v>12.72</v>
      </c>
      <c r="J7" s="38">
        <v>0</v>
      </c>
      <c r="K7" s="38">
        <v>113.1</v>
      </c>
      <c r="L7" s="38">
        <v>6.13</v>
      </c>
      <c r="M7" s="38">
        <v>6.93</v>
      </c>
      <c r="N7" s="38">
        <v>2.76</v>
      </c>
      <c r="O7" s="38" t="s">
        <v>19</v>
      </c>
      <c r="P7" s="38"/>
      <c r="Q7" s="38">
        <v>4.59</v>
      </c>
    </row>
    <row r="8" spans="1:17" x14ac:dyDescent="0.3">
      <c r="A8" s="38">
        <v>7</v>
      </c>
      <c r="B8" s="39">
        <v>44862.393877314818</v>
      </c>
      <c r="C8" s="38" t="s">
        <v>25</v>
      </c>
      <c r="D8" s="38">
        <v>9.39</v>
      </c>
      <c r="E8" s="38">
        <v>21</v>
      </c>
      <c r="F8" s="38">
        <v>2.88</v>
      </c>
      <c r="G8" s="38">
        <v>5.19</v>
      </c>
      <c r="H8" s="38">
        <v>4.07</v>
      </c>
      <c r="I8" s="38">
        <v>12.7</v>
      </c>
      <c r="J8" s="38">
        <v>0</v>
      </c>
      <c r="K8" s="38">
        <v>117.2</v>
      </c>
      <c r="L8" s="38">
        <v>5.95</v>
      </c>
      <c r="M8" s="38">
        <v>6.97</v>
      </c>
      <c r="N8" s="38">
        <v>2.84</v>
      </c>
      <c r="O8" s="38" t="s">
        <v>19</v>
      </c>
      <c r="P8" s="38"/>
      <c r="Q8" s="38">
        <v>4.07</v>
      </c>
    </row>
    <row r="9" spans="1:17" x14ac:dyDescent="0.3">
      <c r="A9" s="38">
        <v>8</v>
      </c>
      <c r="B9" s="39">
        <v>44862.394641203704</v>
      </c>
      <c r="C9" s="38" t="s">
        <v>26</v>
      </c>
      <c r="D9" s="38">
        <v>9.4499999999999993</v>
      </c>
      <c r="E9" s="38">
        <v>21.100000381469727</v>
      </c>
      <c r="F9" s="38">
        <v>2.38</v>
      </c>
      <c r="G9" s="38">
        <v>6.02</v>
      </c>
      <c r="H9" s="38">
        <v>4.7300000000000004</v>
      </c>
      <c r="I9" s="38">
        <v>12.64</v>
      </c>
      <c r="J9" s="38">
        <v>0</v>
      </c>
      <c r="K9" s="38">
        <v>103.1</v>
      </c>
      <c r="L9" s="38">
        <v>5.83</v>
      </c>
      <c r="M9" s="38">
        <v>6.02</v>
      </c>
      <c r="N9" s="38">
        <v>3.02</v>
      </c>
      <c r="O9" s="38" t="s">
        <v>19</v>
      </c>
      <c r="P9" s="38"/>
      <c r="Q9" s="38">
        <v>4.7300000000000004</v>
      </c>
    </row>
    <row r="10" spans="1:17" x14ac:dyDescent="0.3">
      <c r="A10" s="38">
        <v>9</v>
      </c>
      <c r="B10" s="39">
        <v>44862.398599537039</v>
      </c>
      <c r="C10" s="38" t="s">
        <v>27</v>
      </c>
      <c r="D10" s="38">
        <v>9.25</v>
      </c>
      <c r="E10" s="38">
        <v>21.799999237060547</v>
      </c>
      <c r="F10" s="38">
        <v>3.16</v>
      </c>
      <c r="G10" s="38">
        <v>4.62</v>
      </c>
      <c r="H10" s="38">
        <v>4.01</v>
      </c>
      <c r="I10" s="38">
        <v>11.3</v>
      </c>
      <c r="J10" s="38">
        <v>0</v>
      </c>
      <c r="K10" s="38">
        <v>119.5</v>
      </c>
      <c r="L10" s="38">
        <v>5.91</v>
      </c>
      <c r="M10" s="38">
        <v>7.07</v>
      </c>
      <c r="N10" s="38">
        <v>2.74</v>
      </c>
      <c r="O10" s="38" t="s">
        <v>19</v>
      </c>
      <c r="P10" s="38"/>
      <c r="Q10" s="38">
        <v>4.01</v>
      </c>
    </row>
    <row r="11" spans="1:17" x14ac:dyDescent="0.3">
      <c r="A11" s="38">
        <v>10</v>
      </c>
      <c r="B11" s="39">
        <v>44862.400613425925</v>
      </c>
      <c r="C11" s="38" t="s">
        <v>28</v>
      </c>
      <c r="D11" s="38">
        <v>10.16</v>
      </c>
      <c r="E11" s="38">
        <v>22</v>
      </c>
      <c r="F11" s="38">
        <v>3.28</v>
      </c>
      <c r="G11" s="38">
        <v>4.1900000000000004</v>
      </c>
      <c r="H11" s="38">
        <v>3.3</v>
      </c>
      <c r="I11" s="38">
        <v>12.88</v>
      </c>
      <c r="J11" s="38">
        <v>0</v>
      </c>
      <c r="K11" s="38">
        <v>119.2</v>
      </c>
      <c r="L11" s="38">
        <v>7</v>
      </c>
      <c r="M11" s="38">
        <v>8.34</v>
      </c>
      <c r="N11" s="38">
        <v>2.56</v>
      </c>
      <c r="O11" s="38" t="s">
        <v>19</v>
      </c>
      <c r="P11" s="38"/>
      <c r="Q11" s="38">
        <v>3.3</v>
      </c>
    </row>
    <row r="12" spans="1:17" x14ac:dyDescent="0.3">
      <c r="A12" s="38">
        <v>11</v>
      </c>
      <c r="B12" s="39">
        <v>44862.408194444448</v>
      </c>
      <c r="C12" s="38" t="s">
        <v>29</v>
      </c>
      <c r="D12" s="38">
        <v>9.31</v>
      </c>
      <c r="E12" s="38">
        <v>22.700000762939453</v>
      </c>
      <c r="F12" s="38">
        <v>3.22</v>
      </c>
      <c r="G12" s="38">
        <v>4.95</v>
      </c>
      <c r="H12" s="38">
        <v>4.38</v>
      </c>
      <c r="I12" s="38">
        <v>12.4</v>
      </c>
      <c r="J12" s="38">
        <v>0</v>
      </c>
      <c r="K12" s="38">
        <v>128</v>
      </c>
      <c r="L12" s="38">
        <v>5.81</v>
      </c>
      <c r="M12" s="38">
        <v>7.43</v>
      </c>
      <c r="N12" s="38">
        <v>2.9</v>
      </c>
      <c r="O12" s="38" t="s">
        <v>19</v>
      </c>
      <c r="P12" s="38"/>
      <c r="Q12" s="38">
        <v>4.38</v>
      </c>
    </row>
    <row r="13" spans="1:17" x14ac:dyDescent="0.3">
      <c r="A13" s="38">
        <v>12</v>
      </c>
      <c r="B13" s="39">
        <v>44862.408726851849</v>
      </c>
      <c r="C13" s="38" t="s">
        <v>30</v>
      </c>
      <c r="D13" s="38">
        <v>9.48</v>
      </c>
      <c r="E13" s="38">
        <v>21.899999618530273</v>
      </c>
      <c r="F13" s="38">
        <v>3.22</v>
      </c>
      <c r="G13" s="38">
        <v>3.89</v>
      </c>
      <c r="H13" s="38">
        <v>3.04</v>
      </c>
      <c r="I13" s="38">
        <v>11.94</v>
      </c>
      <c r="J13" s="38">
        <v>0</v>
      </c>
      <c r="K13" s="38">
        <v>109.8</v>
      </c>
      <c r="L13" s="38">
        <v>6.47</v>
      </c>
      <c r="M13" s="38">
        <v>7.1</v>
      </c>
      <c r="N13" s="38">
        <v>2.41</v>
      </c>
      <c r="O13" s="38" t="s">
        <v>19</v>
      </c>
      <c r="P13" s="38"/>
      <c r="Q13" s="38">
        <v>3.04</v>
      </c>
    </row>
    <row r="14" spans="1:17" x14ac:dyDescent="0.3">
      <c r="A14" s="38">
        <v>13</v>
      </c>
      <c r="B14" s="39">
        <v>44862.40997685185</v>
      </c>
      <c r="C14" s="38" t="s">
        <v>31</v>
      </c>
      <c r="D14" s="38">
        <v>9.8699999999999992</v>
      </c>
      <c r="E14" s="38">
        <v>21.899999618530273</v>
      </c>
      <c r="F14" s="38">
        <v>3.25</v>
      </c>
      <c r="G14" s="38">
        <v>4.45</v>
      </c>
      <c r="H14" s="38">
        <v>3.82</v>
      </c>
      <c r="I14" s="38">
        <v>12.6</v>
      </c>
      <c r="J14" s="38">
        <v>0</v>
      </c>
      <c r="K14" s="38">
        <v>123.9</v>
      </c>
      <c r="L14" s="38">
        <v>6.58</v>
      </c>
      <c r="M14" s="38">
        <v>8.15</v>
      </c>
      <c r="N14" s="38">
        <v>2.69</v>
      </c>
      <c r="O14" s="38" t="s">
        <v>19</v>
      </c>
      <c r="P14" s="38"/>
      <c r="Q14" s="38">
        <v>3.82</v>
      </c>
    </row>
    <row r="15" spans="1:17" x14ac:dyDescent="0.3">
      <c r="A15" s="38">
        <v>14</v>
      </c>
      <c r="B15" s="39">
        <v>44862.411886574075</v>
      </c>
      <c r="C15" s="38" t="s">
        <v>32</v>
      </c>
      <c r="D15" s="38">
        <v>10.4</v>
      </c>
      <c r="E15" s="38">
        <v>22</v>
      </c>
      <c r="F15" s="38">
        <v>2.76</v>
      </c>
      <c r="G15" s="38">
        <v>5.85</v>
      </c>
      <c r="H15" s="38">
        <v>4.43</v>
      </c>
      <c r="I15" s="38">
        <v>13.82</v>
      </c>
      <c r="J15" s="38">
        <v>0</v>
      </c>
      <c r="K15" s="38">
        <v>140.9</v>
      </c>
      <c r="L15" s="38">
        <v>6.74</v>
      </c>
      <c r="M15" s="38">
        <v>9.5</v>
      </c>
      <c r="N15" s="38">
        <v>3.06</v>
      </c>
      <c r="O15" s="38" t="s">
        <v>19</v>
      </c>
      <c r="P15" s="38"/>
      <c r="Q15" s="38">
        <v>4.43</v>
      </c>
    </row>
    <row r="16" spans="1:17" x14ac:dyDescent="0.3">
      <c r="A16" s="38">
        <v>15</v>
      </c>
      <c r="B16" s="39">
        <v>44862.414768518516</v>
      </c>
      <c r="C16" s="38" t="s">
        <v>33</v>
      </c>
      <c r="D16" s="38">
        <v>9.4700000000000006</v>
      </c>
      <c r="E16" s="38">
        <v>22.299999237060547</v>
      </c>
      <c r="F16" s="38">
        <v>3.22</v>
      </c>
      <c r="G16" s="38">
        <v>4.7300000000000004</v>
      </c>
      <c r="H16" s="38">
        <v>4.1399999999999997</v>
      </c>
      <c r="I16" s="38">
        <v>12.07</v>
      </c>
      <c r="J16" s="38">
        <v>0</v>
      </c>
      <c r="K16" s="38">
        <v>97.8</v>
      </c>
      <c r="L16" s="38">
        <v>6.06</v>
      </c>
      <c r="M16" s="38">
        <v>5.93</v>
      </c>
      <c r="N16" s="38">
        <v>2.81</v>
      </c>
      <c r="O16" s="38" t="s">
        <v>19</v>
      </c>
      <c r="P16" s="38"/>
      <c r="Q16" s="38">
        <v>4.1399999999999997</v>
      </c>
    </row>
    <row r="17" spans="1:17" x14ac:dyDescent="0.3">
      <c r="A17" s="38">
        <v>16</v>
      </c>
      <c r="B17" s="39">
        <v>44862.416678240741</v>
      </c>
      <c r="C17" s="38" t="s">
        <v>34</v>
      </c>
      <c r="D17" s="38">
        <v>9.68</v>
      </c>
      <c r="E17" s="38">
        <v>22.299999237060547</v>
      </c>
      <c r="F17" s="38">
        <v>3.08</v>
      </c>
      <c r="G17" s="38">
        <v>6.03</v>
      </c>
      <c r="H17" s="38">
        <v>4.3</v>
      </c>
      <c r="I17" s="38">
        <v>12.75</v>
      </c>
      <c r="J17" s="38">
        <v>0</v>
      </c>
      <c r="K17" s="38">
        <v>123.4</v>
      </c>
      <c r="L17" s="38">
        <v>5.86</v>
      </c>
      <c r="M17" s="38">
        <v>7.23</v>
      </c>
      <c r="N17" s="38">
        <v>3.22</v>
      </c>
      <c r="O17" s="38" t="s">
        <v>19</v>
      </c>
      <c r="P17" s="38"/>
      <c r="Q17" s="38">
        <v>4.3</v>
      </c>
    </row>
    <row r="18" spans="1:17" x14ac:dyDescent="0.3">
      <c r="A18" s="38">
        <v>17</v>
      </c>
      <c r="B18" s="39">
        <v>44862.417233796295</v>
      </c>
      <c r="C18" s="38" t="s">
        <v>35</v>
      </c>
      <c r="D18" s="38">
        <v>9.6300000000000008</v>
      </c>
      <c r="E18" s="38">
        <v>22</v>
      </c>
      <c r="F18" s="38">
        <v>2.96</v>
      </c>
      <c r="G18" s="38">
        <v>5.63</v>
      </c>
      <c r="H18" s="38">
        <v>4.12</v>
      </c>
      <c r="I18" s="38">
        <v>12.61</v>
      </c>
      <c r="J18" s="38">
        <v>0</v>
      </c>
      <c r="K18" s="38">
        <v>120.5</v>
      </c>
      <c r="L18" s="38">
        <v>6.01</v>
      </c>
      <c r="M18" s="38">
        <v>7.24</v>
      </c>
      <c r="N18" s="38">
        <v>3.02</v>
      </c>
      <c r="O18" s="38" t="s">
        <v>19</v>
      </c>
      <c r="P18" s="38"/>
      <c r="Q18" s="38">
        <v>4.12</v>
      </c>
    </row>
    <row r="19" spans="1:17" x14ac:dyDescent="0.3">
      <c r="A19" s="38">
        <v>18</v>
      </c>
      <c r="B19" s="39">
        <v>44862.417997685188</v>
      </c>
      <c r="C19" s="38" t="s">
        <v>36</v>
      </c>
      <c r="D19" s="38">
        <v>9.75</v>
      </c>
      <c r="E19" s="38">
        <v>22.100000381469727</v>
      </c>
      <c r="F19" s="38">
        <v>2.8</v>
      </c>
      <c r="G19" s="38">
        <v>5.91</v>
      </c>
      <c r="H19" s="38">
        <v>4.6100000000000003</v>
      </c>
      <c r="I19" s="38">
        <v>12.82</v>
      </c>
      <c r="J19" s="38">
        <v>0</v>
      </c>
      <c r="K19" s="38">
        <v>130.5</v>
      </c>
      <c r="L19" s="38">
        <v>6.04</v>
      </c>
      <c r="M19" s="38">
        <v>7.88</v>
      </c>
      <c r="N19" s="38">
        <v>3.11</v>
      </c>
      <c r="O19" s="38" t="s">
        <v>19</v>
      </c>
      <c r="P19" s="38"/>
      <c r="Q19" s="38">
        <v>4.6100000000000003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0" sqref="A20"/>
    </sheetView>
  </sheetViews>
  <sheetFormatPr defaultRowHeight="14.4" x14ac:dyDescent="0.3"/>
  <cols>
    <col min="2" max="2" width="10.109375" bestFit="1" customWidth="1"/>
    <col min="3" max="3" width="10.33203125" bestFit="1" customWidth="1"/>
    <col min="4" max="4" width="11.5546875" bestFit="1" customWidth="1"/>
    <col min="5" max="5" width="12" bestFit="1" customWidth="1"/>
    <col min="6" max="6" width="7.6640625" bestFit="1" customWidth="1"/>
    <col min="7" max="7" width="10.109375" bestFit="1" customWidth="1"/>
    <col min="8" max="8" width="15.88671875" bestFit="1" customWidth="1"/>
    <col min="9" max="9" width="8" bestFit="1" customWidth="1"/>
    <col min="10" max="10" width="10.88671875" bestFit="1" customWidth="1"/>
    <col min="11" max="11" width="9.33203125" bestFit="1" customWidth="1"/>
    <col min="12" max="12" width="14.109375" bestFit="1" customWidth="1"/>
    <col min="13" max="13" width="11.33203125" bestFit="1" customWidth="1"/>
    <col min="15" max="15" width="18.88671875" bestFit="1" customWidth="1"/>
    <col min="16" max="16" width="9" bestFit="1" customWidth="1"/>
    <col min="17" max="17" width="12.88671875" bestFit="1" customWidth="1"/>
  </cols>
  <sheetData>
    <row r="1" spans="1:17" x14ac:dyDescent="0.3">
      <c r="A1" s="38" t="s">
        <v>1</v>
      </c>
      <c r="B1" s="38" t="s">
        <v>2</v>
      </c>
      <c r="C1" s="38" t="s">
        <v>3</v>
      </c>
      <c r="D1" s="38" t="s">
        <v>4</v>
      </c>
      <c r="E1" s="38" t="s">
        <v>5</v>
      </c>
      <c r="F1" s="38" t="s">
        <v>6</v>
      </c>
      <c r="G1" s="38" t="s">
        <v>7</v>
      </c>
      <c r="H1" s="38" t="s">
        <v>8</v>
      </c>
      <c r="I1" s="38" t="s">
        <v>9</v>
      </c>
      <c r="J1" s="38" t="s">
        <v>10</v>
      </c>
      <c r="K1" s="38" t="s">
        <v>11</v>
      </c>
      <c r="L1" s="38" t="s">
        <v>12</v>
      </c>
      <c r="M1" s="38" t="s">
        <v>13</v>
      </c>
      <c r="N1" s="38" t="s">
        <v>14</v>
      </c>
      <c r="O1" s="38" t="s">
        <v>15</v>
      </c>
      <c r="P1" s="38" t="s">
        <v>16</v>
      </c>
      <c r="Q1" s="38" t="s">
        <v>17</v>
      </c>
    </row>
    <row r="2" spans="1:17" x14ac:dyDescent="0.3">
      <c r="A2" s="38">
        <v>1</v>
      </c>
      <c r="B2" s="39">
        <v>45229.345694444448</v>
      </c>
      <c r="C2" s="38" t="s">
        <v>18</v>
      </c>
      <c r="D2" s="38">
        <v>16.25</v>
      </c>
      <c r="E2" s="38">
        <v>22.700000762939453</v>
      </c>
      <c r="F2" s="38">
        <v>1.99</v>
      </c>
      <c r="G2" s="38">
        <v>7.59</v>
      </c>
      <c r="H2" s="38">
        <v>6.25</v>
      </c>
      <c r="I2" s="38">
        <v>19.53</v>
      </c>
      <c r="J2" s="38">
        <v>0</v>
      </c>
      <c r="K2" s="38">
        <v>99.3</v>
      </c>
      <c r="L2" s="38">
        <v>12.09</v>
      </c>
      <c r="M2" s="38">
        <v>12</v>
      </c>
      <c r="N2" s="38">
        <v>3.56</v>
      </c>
      <c r="O2" s="38" t="s">
        <v>19</v>
      </c>
      <c r="P2" s="38"/>
      <c r="Q2" s="38">
        <v>6.25</v>
      </c>
    </row>
    <row r="3" spans="1:17" x14ac:dyDescent="0.3">
      <c r="A3" s="38">
        <v>2</v>
      </c>
      <c r="B3" s="39">
        <v>45229.34646990741</v>
      </c>
      <c r="C3" s="38" t="s">
        <v>20</v>
      </c>
      <c r="D3" s="38">
        <v>17.11</v>
      </c>
      <c r="E3" s="38">
        <v>22.600000381469727</v>
      </c>
      <c r="F3" s="38">
        <v>1.8</v>
      </c>
      <c r="G3" s="38">
        <v>7.06</v>
      </c>
      <c r="H3" s="38">
        <v>5.72</v>
      </c>
      <c r="I3" s="38">
        <v>19.89</v>
      </c>
      <c r="J3" s="38">
        <v>0</v>
      </c>
      <c r="K3" s="38">
        <v>113.1</v>
      </c>
      <c r="L3" s="38">
        <v>13.24</v>
      </c>
      <c r="M3" s="38">
        <v>14.98</v>
      </c>
      <c r="N3" s="38">
        <v>3.27</v>
      </c>
      <c r="O3" s="38" t="s">
        <v>19</v>
      </c>
      <c r="P3" s="38"/>
      <c r="Q3" s="38">
        <v>5.72</v>
      </c>
    </row>
    <row r="4" spans="1:17" x14ac:dyDescent="0.3">
      <c r="A4" s="38">
        <v>3</v>
      </c>
      <c r="B4" s="39">
        <v>45229.347187500003</v>
      </c>
      <c r="C4" s="38" t="s">
        <v>21</v>
      </c>
      <c r="D4" s="38">
        <v>15.59</v>
      </c>
      <c r="E4" s="38">
        <v>22.399999618530273</v>
      </c>
      <c r="F4" s="38">
        <v>1.37</v>
      </c>
      <c r="G4" s="38">
        <v>6.17</v>
      </c>
      <c r="H4" s="38">
        <v>5.08</v>
      </c>
      <c r="I4" s="38">
        <v>21.08</v>
      </c>
      <c r="J4" s="38">
        <v>0</v>
      </c>
      <c r="K4" s="38">
        <v>113.4</v>
      </c>
      <c r="L4" s="38">
        <v>12.24</v>
      </c>
      <c r="M4" s="38">
        <v>13.88</v>
      </c>
      <c r="N4" s="38">
        <v>2.75</v>
      </c>
      <c r="O4" s="38" t="s">
        <v>19</v>
      </c>
      <c r="P4" s="38"/>
      <c r="Q4" s="38">
        <v>5.08</v>
      </c>
    </row>
    <row r="5" spans="1:17" x14ac:dyDescent="0.3">
      <c r="A5" s="38">
        <v>4</v>
      </c>
      <c r="B5" s="39">
        <v>45229.347974537035</v>
      </c>
      <c r="C5" s="38" t="s">
        <v>22</v>
      </c>
      <c r="D5" s="38">
        <v>17.170000000000002</v>
      </c>
      <c r="E5" s="38">
        <v>22.5</v>
      </c>
      <c r="F5" s="38">
        <v>1.37</v>
      </c>
      <c r="G5" s="38">
        <v>6.53</v>
      </c>
      <c r="H5" s="38">
        <v>5.77</v>
      </c>
      <c r="I5" s="38">
        <v>21.96</v>
      </c>
      <c r="J5" s="38">
        <v>0</v>
      </c>
      <c r="K5" s="38">
        <v>131.69999999999999</v>
      </c>
      <c r="L5" s="38">
        <v>13.63</v>
      </c>
      <c r="M5" s="38">
        <v>17.95</v>
      </c>
      <c r="N5" s="38">
        <v>2.94</v>
      </c>
      <c r="O5" s="38" t="s">
        <v>19</v>
      </c>
      <c r="P5" s="38"/>
      <c r="Q5" s="38">
        <v>5.77</v>
      </c>
    </row>
    <row r="6" spans="1:17" x14ac:dyDescent="0.3">
      <c r="A6" s="38">
        <v>5</v>
      </c>
      <c r="B6" s="39">
        <v>45229.349178240744</v>
      </c>
      <c r="C6" s="38" t="s">
        <v>23</v>
      </c>
      <c r="D6" s="38">
        <v>17.87</v>
      </c>
      <c r="E6" s="38">
        <v>22.799999237060547</v>
      </c>
      <c r="F6" s="38">
        <v>1.43</v>
      </c>
      <c r="G6" s="38">
        <v>6.36</v>
      </c>
      <c r="H6" s="38">
        <v>5.36</v>
      </c>
      <c r="I6" s="38">
        <v>22.58</v>
      </c>
      <c r="J6" s="38">
        <v>0</v>
      </c>
      <c r="K6" s="38">
        <v>128.69999999999999</v>
      </c>
      <c r="L6" s="38">
        <v>14.4</v>
      </c>
      <c r="M6" s="38">
        <v>18.54</v>
      </c>
      <c r="N6" s="38">
        <v>2.87</v>
      </c>
      <c r="O6" s="38" t="s">
        <v>19</v>
      </c>
      <c r="P6" s="38"/>
      <c r="Q6" s="38">
        <v>5.36</v>
      </c>
    </row>
    <row r="7" spans="1:17" x14ac:dyDescent="0.3">
      <c r="A7" s="38">
        <v>6</v>
      </c>
      <c r="B7" s="39">
        <v>45229.349953703706</v>
      </c>
      <c r="C7" s="38" t="s">
        <v>24</v>
      </c>
      <c r="D7" s="38">
        <v>17.18</v>
      </c>
      <c r="E7" s="38">
        <v>22.799999237060547</v>
      </c>
      <c r="F7" s="38">
        <v>1.78</v>
      </c>
      <c r="G7" s="38">
        <v>6.36</v>
      </c>
      <c r="H7" s="38">
        <v>5.93</v>
      </c>
      <c r="I7" s="38">
        <v>21.69</v>
      </c>
      <c r="J7" s="38">
        <v>0</v>
      </c>
      <c r="K7" s="38">
        <v>110.6</v>
      </c>
      <c r="L7" s="38">
        <v>13.54</v>
      </c>
      <c r="M7" s="38">
        <v>14.98</v>
      </c>
      <c r="N7" s="38">
        <v>3.04</v>
      </c>
      <c r="O7" s="38" t="s">
        <v>19</v>
      </c>
      <c r="P7" s="38"/>
      <c r="Q7" s="38">
        <v>5.93</v>
      </c>
    </row>
    <row r="8" spans="1:17" x14ac:dyDescent="0.3">
      <c r="A8" s="38">
        <v>7</v>
      </c>
      <c r="B8" s="39">
        <v>45229.3515625</v>
      </c>
      <c r="C8" s="38" t="s">
        <v>25</v>
      </c>
      <c r="D8" s="38">
        <v>18.25</v>
      </c>
      <c r="E8" s="38">
        <v>22.799999237060547</v>
      </c>
      <c r="F8" s="38">
        <v>1.37</v>
      </c>
      <c r="G8" s="38">
        <v>7.34</v>
      </c>
      <c r="H8" s="38">
        <v>6.69</v>
      </c>
      <c r="I8" s="38">
        <v>23.72</v>
      </c>
      <c r="J8" s="38">
        <v>0</v>
      </c>
      <c r="K8" s="38">
        <v>94.3</v>
      </c>
      <c r="L8" s="38">
        <v>14.34</v>
      </c>
      <c r="M8" s="38">
        <v>13.53</v>
      </c>
      <c r="N8" s="38">
        <v>3.31</v>
      </c>
      <c r="O8" s="38" t="s">
        <v>19</v>
      </c>
      <c r="P8" s="38"/>
      <c r="Q8" s="38">
        <v>6.69</v>
      </c>
    </row>
    <row r="9" spans="1:17" x14ac:dyDescent="0.3">
      <c r="A9" s="38">
        <v>8</v>
      </c>
      <c r="B9" s="39">
        <v>45229.352719907409</v>
      </c>
      <c r="C9" s="38" t="s">
        <v>26</v>
      </c>
      <c r="D9" s="38">
        <v>17.64</v>
      </c>
      <c r="E9" s="38">
        <v>22.700000762939453</v>
      </c>
      <c r="F9" s="38">
        <v>1.61</v>
      </c>
      <c r="G9" s="38">
        <v>6.58</v>
      </c>
      <c r="H9" s="38">
        <v>6.04</v>
      </c>
      <c r="I9" s="38">
        <v>22.51</v>
      </c>
      <c r="J9" s="38">
        <v>0</v>
      </c>
      <c r="K9" s="38">
        <v>104.9</v>
      </c>
      <c r="L9" s="38">
        <v>13.97</v>
      </c>
      <c r="M9" s="38">
        <v>14.66</v>
      </c>
      <c r="N9" s="38">
        <v>3.07</v>
      </c>
      <c r="O9" s="38" t="s">
        <v>19</v>
      </c>
      <c r="P9" s="38"/>
      <c r="Q9" s="38">
        <v>6.04</v>
      </c>
    </row>
    <row r="10" spans="1:17" x14ac:dyDescent="0.3">
      <c r="A10" s="38">
        <v>9</v>
      </c>
      <c r="B10" s="39">
        <v>45229.354525462964</v>
      </c>
      <c r="C10" s="38" t="s">
        <v>27</v>
      </c>
      <c r="D10" s="38">
        <v>18.32</v>
      </c>
      <c r="E10" s="38">
        <v>22.799999237060547</v>
      </c>
      <c r="F10" s="38">
        <v>1.3</v>
      </c>
      <c r="G10" s="38">
        <v>5.98</v>
      </c>
      <c r="H10" s="38">
        <v>5.36</v>
      </c>
      <c r="I10" s="38">
        <v>22.94</v>
      </c>
      <c r="J10" s="38">
        <v>0</v>
      </c>
      <c r="K10" s="38">
        <v>117.3</v>
      </c>
      <c r="L10" s="38">
        <v>15.03</v>
      </c>
      <c r="M10" s="38">
        <v>17.63</v>
      </c>
      <c r="N10" s="38">
        <v>2.69</v>
      </c>
      <c r="O10" s="38" t="s">
        <v>19</v>
      </c>
      <c r="P10" s="38"/>
      <c r="Q10" s="38">
        <v>5.36</v>
      </c>
    </row>
    <row r="11" spans="1:17" x14ac:dyDescent="0.3">
      <c r="A11" s="38">
        <v>10</v>
      </c>
      <c r="B11" s="39">
        <v>45229.355671296296</v>
      </c>
      <c r="C11" s="38" t="s">
        <v>28</v>
      </c>
      <c r="D11" s="38">
        <v>19.21</v>
      </c>
      <c r="E11" s="38">
        <v>22.799999237060547</v>
      </c>
      <c r="F11" s="38">
        <v>1.1599999999999999</v>
      </c>
      <c r="G11" s="38">
        <v>6.94</v>
      </c>
      <c r="H11" s="38">
        <v>6.32</v>
      </c>
      <c r="I11" s="38">
        <v>24.28</v>
      </c>
      <c r="J11" s="38">
        <v>0</v>
      </c>
      <c r="K11" s="38">
        <v>92.7</v>
      </c>
      <c r="L11" s="38">
        <v>15.55</v>
      </c>
      <c r="M11" s="38">
        <v>14.41</v>
      </c>
      <c r="N11" s="38">
        <v>3.06</v>
      </c>
      <c r="O11" s="38" t="s">
        <v>19</v>
      </c>
      <c r="P11" s="38"/>
      <c r="Q11" s="38">
        <v>6.32</v>
      </c>
    </row>
    <row r="12" spans="1:17" x14ac:dyDescent="0.3">
      <c r="A12" s="38">
        <v>11</v>
      </c>
      <c r="B12" s="39">
        <v>45229.360439814816</v>
      </c>
      <c r="C12" s="38" t="s">
        <v>29</v>
      </c>
      <c r="D12" s="38">
        <v>19.53</v>
      </c>
      <c r="E12" s="38">
        <v>23.600000381469727</v>
      </c>
      <c r="F12" s="38">
        <v>1.1100000000000001</v>
      </c>
      <c r="G12" s="38">
        <v>6.02</v>
      </c>
      <c r="H12" s="38">
        <v>4.8600000000000003</v>
      </c>
      <c r="I12" s="38">
        <v>23.27</v>
      </c>
      <c r="J12" s="38">
        <v>0</v>
      </c>
      <c r="K12" s="38">
        <v>87</v>
      </c>
      <c r="L12" s="38">
        <v>16.34</v>
      </c>
      <c r="M12" s="38">
        <v>14.21</v>
      </c>
      <c r="N12" s="38">
        <v>2.59</v>
      </c>
      <c r="O12" s="38" t="s">
        <v>19</v>
      </c>
      <c r="P12" s="38"/>
      <c r="Q12" s="38">
        <v>4.8600000000000003</v>
      </c>
    </row>
    <row r="13" spans="1:17" x14ac:dyDescent="0.3">
      <c r="A13" s="38">
        <v>12</v>
      </c>
      <c r="B13" s="39">
        <v>45229.361354166664</v>
      </c>
      <c r="C13" s="38" t="s">
        <v>30</v>
      </c>
      <c r="D13" s="38">
        <v>19.309999999999999</v>
      </c>
      <c r="E13" s="38">
        <v>23.100000381469727</v>
      </c>
      <c r="F13" s="38">
        <v>1.21</v>
      </c>
      <c r="G13" s="38">
        <v>6.58</v>
      </c>
      <c r="H13" s="38">
        <v>5.42</v>
      </c>
      <c r="I13" s="38">
        <v>22.52</v>
      </c>
      <c r="J13" s="38">
        <v>0</v>
      </c>
      <c r="K13" s="38">
        <v>116.6</v>
      </c>
      <c r="L13" s="38">
        <v>15.84</v>
      </c>
      <c r="M13" s="38">
        <v>18.47</v>
      </c>
      <c r="N13" s="38">
        <v>2.87</v>
      </c>
      <c r="O13" s="38" t="s">
        <v>19</v>
      </c>
      <c r="P13" s="38"/>
      <c r="Q13" s="38">
        <v>5.42</v>
      </c>
    </row>
    <row r="14" spans="1:17" x14ac:dyDescent="0.3">
      <c r="A14" s="38">
        <v>13</v>
      </c>
      <c r="B14" s="39">
        <v>45229.363159722219</v>
      </c>
      <c r="C14" s="38" t="s">
        <v>31</v>
      </c>
      <c r="D14" s="38">
        <v>20.48</v>
      </c>
      <c r="E14" s="38">
        <v>23.100000381469727</v>
      </c>
      <c r="F14" s="38">
        <v>1.1200000000000001</v>
      </c>
      <c r="G14" s="38">
        <v>7.16</v>
      </c>
      <c r="H14" s="38">
        <v>5.94</v>
      </c>
      <c r="I14" s="38">
        <v>23.76</v>
      </c>
      <c r="J14" s="38">
        <v>0</v>
      </c>
      <c r="K14" s="38">
        <v>111.3</v>
      </c>
      <c r="L14" s="38">
        <v>16.79</v>
      </c>
      <c r="M14" s="38">
        <v>18.690000000000001</v>
      </c>
      <c r="N14" s="38">
        <v>3.09</v>
      </c>
      <c r="O14" s="38" t="s">
        <v>19</v>
      </c>
      <c r="P14" s="38"/>
      <c r="Q14" s="38">
        <v>5.94</v>
      </c>
    </row>
    <row r="15" spans="1:17" x14ac:dyDescent="0.3">
      <c r="A15" s="38">
        <v>14</v>
      </c>
      <c r="B15" s="39">
        <v>45229.365960648145</v>
      </c>
      <c r="C15" s="38" t="s">
        <v>32</v>
      </c>
      <c r="D15" s="38">
        <v>19.04</v>
      </c>
      <c r="E15" s="38">
        <v>23.399999618530273</v>
      </c>
      <c r="F15" s="38">
        <v>1.1200000000000001</v>
      </c>
      <c r="G15" s="38">
        <v>6.59</v>
      </c>
      <c r="H15" s="38">
        <v>5.33</v>
      </c>
      <c r="I15" s="38">
        <v>22.07</v>
      </c>
      <c r="J15" s="38">
        <v>0</v>
      </c>
      <c r="K15" s="38">
        <v>114.4</v>
      </c>
      <c r="L15" s="38">
        <v>15.6</v>
      </c>
      <c r="M15" s="38">
        <v>17.850000000000001</v>
      </c>
      <c r="N15" s="38">
        <v>2.84</v>
      </c>
      <c r="O15" s="38" t="s">
        <v>19</v>
      </c>
      <c r="P15" s="38"/>
      <c r="Q15" s="38">
        <v>5.33</v>
      </c>
    </row>
    <row r="16" spans="1:17" x14ac:dyDescent="0.3">
      <c r="A16" s="38">
        <v>15</v>
      </c>
      <c r="B16" s="39">
        <v>45229.370023148149</v>
      </c>
      <c r="C16" s="38" t="s">
        <v>33</v>
      </c>
      <c r="D16" s="38">
        <v>19.170000000000002</v>
      </c>
      <c r="E16" s="38">
        <v>23.799999237060547</v>
      </c>
      <c r="F16" s="38">
        <v>1.18</v>
      </c>
      <c r="G16" s="38">
        <v>5.76</v>
      </c>
      <c r="H16" s="38">
        <v>5.04</v>
      </c>
      <c r="I16" s="38">
        <v>22.86</v>
      </c>
      <c r="J16" s="38">
        <v>0</v>
      </c>
      <c r="K16" s="38">
        <v>108.6</v>
      </c>
      <c r="L16" s="38">
        <v>16.03</v>
      </c>
      <c r="M16" s="38">
        <v>17.399999999999999</v>
      </c>
      <c r="N16" s="38">
        <v>2.54</v>
      </c>
      <c r="O16" s="38" t="s">
        <v>19</v>
      </c>
      <c r="P16" s="38"/>
      <c r="Q16" s="38">
        <v>5.04</v>
      </c>
    </row>
    <row r="17" spans="1:17" x14ac:dyDescent="0.3">
      <c r="A17" s="38">
        <v>16</v>
      </c>
      <c r="B17" s="39">
        <v>45229.373263888891</v>
      </c>
      <c r="C17" s="38" t="s">
        <v>34</v>
      </c>
      <c r="D17" s="38">
        <v>18.41</v>
      </c>
      <c r="E17" s="38">
        <v>23.899999618530273</v>
      </c>
      <c r="F17" s="38">
        <v>1.62</v>
      </c>
      <c r="G17" s="38">
        <v>6.17</v>
      </c>
      <c r="H17" s="38">
        <v>4.78</v>
      </c>
      <c r="I17" s="38">
        <v>21.87</v>
      </c>
      <c r="J17" s="38">
        <v>0</v>
      </c>
      <c r="K17" s="38">
        <v>115</v>
      </c>
      <c r="L17" s="38">
        <v>15</v>
      </c>
      <c r="M17" s="38">
        <v>17.25</v>
      </c>
      <c r="N17" s="38">
        <v>2.81</v>
      </c>
      <c r="O17" s="38" t="s">
        <v>19</v>
      </c>
      <c r="P17" s="38"/>
      <c r="Q17" s="38">
        <v>4.78</v>
      </c>
    </row>
    <row r="18" spans="1:17" x14ac:dyDescent="0.3">
      <c r="A18" s="38">
        <v>17</v>
      </c>
      <c r="B18" s="39">
        <v>45229.37395833333</v>
      </c>
      <c r="C18" s="38" t="s">
        <v>35</v>
      </c>
      <c r="D18" s="38">
        <v>17.48</v>
      </c>
      <c r="E18" s="38">
        <v>23.299999237060547</v>
      </c>
      <c r="F18" s="38">
        <v>1.49</v>
      </c>
      <c r="G18" s="38">
        <v>6.11</v>
      </c>
      <c r="H18" s="38">
        <v>5.03</v>
      </c>
      <c r="I18" s="38">
        <v>20.96</v>
      </c>
      <c r="J18" s="38">
        <v>0</v>
      </c>
      <c r="K18" s="38">
        <v>110</v>
      </c>
      <c r="L18" s="38">
        <v>14.11</v>
      </c>
      <c r="M18" s="38">
        <v>15.52</v>
      </c>
      <c r="N18" s="38">
        <v>2.77</v>
      </c>
      <c r="O18" s="38" t="s">
        <v>19</v>
      </c>
      <c r="P18" s="38"/>
      <c r="Q18" s="38">
        <v>5.03</v>
      </c>
    </row>
    <row r="19" spans="1:17" x14ac:dyDescent="0.3">
      <c r="A19" s="38">
        <v>18</v>
      </c>
      <c r="B19" s="39">
        <v>45229.375208333331</v>
      </c>
      <c r="C19" s="38" t="s">
        <v>36</v>
      </c>
      <c r="D19" s="38">
        <v>17.59</v>
      </c>
      <c r="E19" s="38">
        <v>23.100000381469727</v>
      </c>
      <c r="F19" s="38">
        <v>1.41</v>
      </c>
      <c r="G19" s="38">
        <v>5.65</v>
      </c>
      <c r="H19" s="38">
        <v>4.3499999999999996</v>
      </c>
      <c r="I19" s="38">
        <v>20.99</v>
      </c>
      <c r="J19" s="38">
        <v>0</v>
      </c>
      <c r="K19" s="38">
        <v>129</v>
      </c>
      <c r="L19" s="38">
        <v>14.47</v>
      </c>
      <c r="M19" s="38">
        <v>18.670000000000002</v>
      </c>
      <c r="N19" s="38">
        <v>2.52</v>
      </c>
      <c r="O19" s="38" t="s">
        <v>19</v>
      </c>
      <c r="P19" s="38"/>
      <c r="Q19" s="38">
        <v>4.3499999999999996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workbookViewId="0">
      <selection activeCell="A20" sqref="A20"/>
    </sheetView>
  </sheetViews>
  <sheetFormatPr defaultRowHeight="14.4" x14ac:dyDescent="0.3"/>
  <cols>
    <col min="2" max="17" width="10.33203125" customWidth="1"/>
  </cols>
  <sheetData>
    <row r="1" spans="1:17" x14ac:dyDescent="0.3">
      <c r="A1" s="38" t="s">
        <v>1</v>
      </c>
      <c r="B1" s="38" t="s">
        <v>2</v>
      </c>
      <c r="C1" s="38" t="s">
        <v>3</v>
      </c>
      <c r="D1" s="38" t="s">
        <v>4</v>
      </c>
      <c r="E1" s="38" t="s">
        <v>5</v>
      </c>
      <c r="F1" s="38" t="s">
        <v>6</v>
      </c>
      <c r="G1" s="38" t="s">
        <v>7</v>
      </c>
      <c r="H1" s="38" t="s">
        <v>8</v>
      </c>
      <c r="I1" s="38" t="s">
        <v>9</v>
      </c>
      <c r="J1" s="38" t="s">
        <v>10</v>
      </c>
      <c r="K1" s="38" t="s">
        <v>11</v>
      </c>
      <c r="L1" s="38" t="s">
        <v>12</v>
      </c>
      <c r="M1" s="38" t="s">
        <v>13</v>
      </c>
      <c r="N1" s="38" t="s">
        <v>14</v>
      </c>
      <c r="O1" s="38" t="s">
        <v>15</v>
      </c>
      <c r="P1" s="38" t="s">
        <v>16</v>
      </c>
      <c r="Q1" s="38" t="s">
        <v>17</v>
      </c>
    </row>
    <row r="2" spans="1:17" x14ac:dyDescent="0.3">
      <c r="A2" s="38">
        <v>1</v>
      </c>
      <c r="B2" s="39">
        <v>45226.685902777775</v>
      </c>
      <c r="C2" s="38" t="s">
        <v>18</v>
      </c>
      <c r="D2" s="38">
        <v>10.48</v>
      </c>
      <c r="E2" s="38">
        <v>26.399999618530273</v>
      </c>
      <c r="F2" s="38">
        <v>5.41</v>
      </c>
      <c r="G2" s="38">
        <v>3.89</v>
      </c>
      <c r="H2" s="38">
        <v>2.99</v>
      </c>
      <c r="I2" s="38">
        <v>12.95</v>
      </c>
      <c r="J2" s="38">
        <v>0</v>
      </c>
      <c r="K2" s="38">
        <v>105.8</v>
      </c>
      <c r="L2" s="38">
        <v>6.72</v>
      </c>
      <c r="M2" s="38">
        <v>7.11</v>
      </c>
      <c r="N2" s="38">
        <v>3.16</v>
      </c>
      <c r="O2" s="38" t="s">
        <v>19</v>
      </c>
      <c r="P2" s="38"/>
      <c r="Q2" s="38">
        <v>2.99</v>
      </c>
    </row>
    <row r="3" spans="1:17" x14ac:dyDescent="0.3">
      <c r="A3" s="38">
        <v>2</v>
      </c>
      <c r="B3" s="39">
        <v>45226.686435185184</v>
      </c>
      <c r="C3" s="38" t="s">
        <v>20</v>
      </c>
      <c r="D3" s="38">
        <v>10.49</v>
      </c>
      <c r="E3" s="38">
        <v>25.399999618530273</v>
      </c>
      <c r="F3" s="38">
        <v>4.51</v>
      </c>
      <c r="G3" s="38">
        <v>3.38</v>
      </c>
      <c r="H3" s="38">
        <v>3.72</v>
      </c>
      <c r="I3" s="38">
        <v>13.1</v>
      </c>
      <c r="J3" s="38">
        <v>0</v>
      </c>
      <c r="K3" s="38">
        <v>118.6</v>
      </c>
      <c r="L3" s="38">
        <v>7.14</v>
      </c>
      <c r="M3" s="38">
        <v>8.4700000000000006</v>
      </c>
      <c r="N3" s="38">
        <v>2.75</v>
      </c>
      <c r="O3" s="38" t="s">
        <v>19</v>
      </c>
      <c r="P3" s="38"/>
      <c r="Q3" s="38">
        <v>3.72</v>
      </c>
    </row>
    <row r="4" spans="1:17" x14ac:dyDescent="0.3">
      <c r="A4" s="38">
        <v>3</v>
      </c>
      <c r="B4" s="39">
        <v>45226.687002314815</v>
      </c>
      <c r="C4" s="38" t="s">
        <v>21</v>
      </c>
      <c r="D4" s="38">
        <v>10.210000000000001</v>
      </c>
      <c r="E4" s="38">
        <v>24.899999618530273</v>
      </c>
      <c r="F4" s="38">
        <v>4.2300000000000004</v>
      </c>
      <c r="G4" s="38">
        <v>4.1399999999999997</v>
      </c>
      <c r="H4" s="38">
        <v>4.3</v>
      </c>
      <c r="I4" s="38">
        <v>12.9</v>
      </c>
      <c r="J4" s="38">
        <v>0</v>
      </c>
      <c r="K4" s="38">
        <v>128.1</v>
      </c>
      <c r="L4" s="38">
        <v>6.64</v>
      </c>
      <c r="M4" s="38">
        <v>8.51</v>
      </c>
      <c r="N4" s="38">
        <v>2.97</v>
      </c>
      <c r="O4" s="38" t="s">
        <v>19</v>
      </c>
      <c r="P4" s="38"/>
      <c r="Q4" s="38">
        <v>4.3</v>
      </c>
    </row>
    <row r="5" spans="1:17" x14ac:dyDescent="0.3">
      <c r="A5" s="38">
        <v>4</v>
      </c>
      <c r="B5" s="39">
        <v>45226.687511574077</v>
      </c>
      <c r="C5" s="38" t="s">
        <v>22</v>
      </c>
      <c r="D5" s="38">
        <v>11.91</v>
      </c>
      <c r="E5" s="38">
        <v>24.899999618530273</v>
      </c>
      <c r="F5" s="38">
        <v>3.59</v>
      </c>
      <c r="G5" s="38">
        <v>3.91</v>
      </c>
      <c r="H5" s="38">
        <v>3.51</v>
      </c>
      <c r="I5" s="38">
        <v>14.99</v>
      </c>
      <c r="J5" s="38">
        <v>0</v>
      </c>
      <c r="K5" s="38">
        <v>112.3</v>
      </c>
      <c r="L5" s="38">
        <v>8.7200000000000006</v>
      </c>
      <c r="M5" s="38">
        <v>9.7899999999999991</v>
      </c>
      <c r="N5" s="38">
        <v>2.59</v>
      </c>
      <c r="O5" s="38" t="s">
        <v>19</v>
      </c>
      <c r="P5" s="38"/>
      <c r="Q5" s="38">
        <v>3.51</v>
      </c>
    </row>
    <row r="6" spans="1:17" x14ac:dyDescent="0.3">
      <c r="A6" s="38">
        <v>5</v>
      </c>
      <c r="B6" s="39">
        <v>45226.694895833331</v>
      </c>
      <c r="C6" s="38" t="s">
        <v>23</v>
      </c>
      <c r="D6" s="38">
        <v>10.98</v>
      </c>
      <c r="E6" s="38">
        <v>27.299999237060547</v>
      </c>
      <c r="F6" s="38">
        <v>4.38</v>
      </c>
      <c r="G6" s="38">
        <v>3.87</v>
      </c>
      <c r="H6" s="38">
        <v>3.54</v>
      </c>
      <c r="I6" s="38">
        <v>13.88</v>
      </c>
      <c r="J6" s="38">
        <v>0</v>
      </c>
      <c r="K6" s="38">
        <v>105.2</v>
      </c>
      <c r="L6" s="38">
        <v>7.53</v>
      </c>
      <c r="M6" s="38">
        <v>7.92</v>
      </c>
      <c r="N6" s="38">
        <v>2.85</v>
      </c>
      <c r="O6" s="38" t="s">
        <v>19</v>
      </c>
      <c r="P6" s="38"/>
      <c r="Q6" s="38">
        <v>3.54</v>
      </c>
    </row>
    <row r="7" spans="1:17" x14ac:dyDescent="0.3">
      <c r="A7" s="38">
        <v>6</v>
      </c>
      <c r="B7" s="39">
        <v>45226.698530092595</v>
      </c>
      <c r="C7" s="38" t="s">
        <v>24</v>
      </c>
      <c r="D7" s="38">
        <v>10.99</v>
      </c>
      <c r="E7" s="38">
        <v>26.899999618530273</v>
      </c>
      <c r="F7" s="38">
        <v>4.68</v>
      </c>
      <c r="G7" s="38">
        <v>4.3</v>
      </c>
      <c r="H7" s="38">
        <v>3.98</v>
      </c>
      <c r="I7" s="38">
        <v>13.98</v>
      </c>
      <c r="J7" s="38">
        <v>0</v>
      </c>
      <c r="K7" s="38">
        <v>101.3</v>
      </c>
      <c r="L7" s="38">
        <v>7.25</v>
      </c>
      <c r="M7" s="38">
        <v>7.34</v>
      </c>
      <c r="N7" s="38">
        <v>3.14</v>
      </c>
      <c r="O7" s="38" t="s">
        <v>19</v>
      </c>
      <c r="P7" s="38"/>
      <c r="Q7" s="38">
        <v>3.98</v>
      </c>
    </row>
    <row r="8" spans="1:17" x14ac:dyDescent="0.3">
      <c r="A8" s="38">
        <v>7</v>
      </c>
      <c r="B8" s="39">
        <v>45226.700960648152</v>
      </c>
      <c r="C8" s="38" t="s">
        <v>37</v>
      </c>
      <c r="D8" s="38">
        <v>11.76</v>
      </c>
      <c r="E8" s="38">
        <v>26.200000762939453</v>
      </c>
      <c r="F8" s="38">
        <v>4.12</v>
      </c>
      <c r="G8" s="38">
        <v>3.73</v>
      </c>
      <c r="H8" s="38">
        <v>3.58</v>
      </c>
      <c r="I8" s="38">
        <v>14.46</v>
      </c>
      <c r="J8" s="38">
        <v>0</v>
      </c>
      <c r="K8" s="38">
        <v>106.2</v>
      </c>
      <c r="L8" s="38">
        <v>8.44</v>
      </c>
      <c r="M8" s="38">
        <v>8.9600000000000009</v>
      </c>
      <c r="N8" s="38">
        <v>2.72</v>
      </c>
      <c r="O8" s="38" t="s">
        <v>19</v>
      </c>
      <c r="P8" s="38"/>
      <c r="Q8" s="38">
        <v>3.58</v>
      </c>
    </row>
    <row r="9" spans="1:17" x14ac:dyDescent="0.3">
      <c r="A9" s="38">
        <v>8</v>
      </c>
      <c r="B9" s="39">
        <v>45226.701736111114</v>
      </c>
      <c r="C9" s="38" t="s">
        <v>38</v>
      </c>
      <c r="D9" s="38">
        <v>11.05</v>
      </c>
      <c r="E9" s="38">
        <v>25.100000381469727</v>
      </c>
      <c r="F9" s="38">
        <v>3.48</v>
      </c>
      <c r="G9" s="38">
        <v>3.55</v>
      </c>
      <c r="H9" s="38">
        <v>3.29</v>
      </c>
      <c r="I9" s="38">
        <v>12.79</v>
      </c>
      <c r="J9" s="38">
        <v>0</v>
      </c>
      <c r="K9" s="38">
        <v>105.3</v>
      </c>
      <c r="L9" s="38">
        <v>8.0399999999999991</v>
      </c>
      <c r="M9" s="38">
        <v>8.4700000000000006</v>
      </c>
      <c r="N9" s="38">
        <v>2.41</v>
      </c>
      <c r="O9" s="38" t="s">
        <v>19</v>
      </c>
      <c r="P9" s="38"/>
      <c r="Q9" s="38">
        <v>3.29</v>
      </c>
    </row>
    <row r="10" spans="1:17" x14ac:dyDescent="0.3">
      <c r="A10" s="38">
        <v>9</v>
      </c>
      <c r="B10" s="39">
        <v>45226.702372685184</v>
      </c>
      <c r="C10" s="38" t="s">
        <v>39</v>
      </c>
      <c r="D10" s="38">
        <v>11.17</v>
      </c>
      <c r="E10" s="38">
        <v>24.700000762939453</v>
      </c>
      <c r="F10" s="38">
        <v>4.12</v>
      </c>
      <c r="G10" s="38">
        <v>4.2300000000000004</v>
      </c>
      <c r="H10" s="38">
        <v>3.78</v>
      </c>
      <c r="I10" s="38">
        <v>13.16</v>
      </c>
      <c r="J10" s="38">
        <v>0</v>
      </c>
      <c r="K10" s="38">
        <v>100.4</v>
      </c>
      <c r="L10" s="38">
        <v>7.66</v>
      </c>
      <c r="M10" s="38">
        <v>7.69</v>
      </c>
      <c r="N10" s="38">
        <v>2.91</v>
      </c>
      <c r="O10" s="38" t="s">
        <v>19</v>
      </c>
      <c r="P10" s="38"/>
      <c r="Q10" s="38">
        <v>3.78</v>
      </c>
    </row>
    <row r="11" spans="1:17" x14ac:dyDescent="0.3">
      <c r="A11" s="38">
        <v>10</v>
      </c>
      <c r="B11" s="39">
        <v>45226.703148148146</v>
      </c>
      <c r="C11" s="38" t="s">
        <v>28</v>
      </c>
      <c r="D11" s="38">
        <v>11.08</v>
      </c>
      <c r="E11" s="38">
        <v>24.700000762939453</v>
      </c>
      <c r="F11" s="38">
        <v>4.4000000000000004</v>
      </c>
      <c r="G11" s="38">
        <v>3.78</v>
      </c>
      <c r="H11" s="38">
        <v>2.99</v>
      </c>
      <c r="I11" s="38">
        <v>12.38</v>
      </c>
      <c r="J11" s="38">
        <v>0</v>
      </c>
      <c r="K11" s="38">
        <v>106.2</v>
      </c>
      <c r="L11" s="38">
        <v>7.7</v>
      </c>
      <c r="M11" s="38">
        <v>8.18</v>
      </c>
      <c r="N11" s="38">
        <v>2.78</v>
      </c>
      <c r="O11" s="38" t="s">
        <v>19</v>
      </c>
      <c r="P11" s="38"/>
      <c r="Q11" s="38">
        <v>2.99</v>
      </c>
    </row>
    <row r="12" spans="1:17" x14ac:dyDescent="0.3">
      <c r="A12" s="38">
        <v>11</v>
      </c>
      <c r="B12" s="39">
        <v>45229.321817129632</v>
      </c>
      <c r="C12" s="38" t="s">
        <v>29</v>
      </c>
      <c r="D12" s="38">
        <v>11.63</v>
      </c>
      <c r="E12" s="38">
        <v>22.399999618530273</v>
      </c>
      <c r="F12" s="38">
        <v>4.46</v>
      </c>
      <c r="G12" s="38">
        <v>3.84</v>
      </c>
      <c r="H12" s="38">
        <v>4</v>
      </c>
      <c r="I12" s="38">
        <v>14.47</v>
      </c>
      <c r="J12" s="38">
        <v>0</v>
      </c>
      <c r="K12" s="38">
        <v>111.4</v>
      </c>
      <c r="L12" s="38">
        <v>8.1199999999999992</v>
      </c>
      <c r="M12" s="38">
        <v>9.0399999999999991</v>
      </c>
      <c r="N12" s="38">
        <v>2.91</v>
      </c>
      <c r="O12" s="38" t="s">
        <v>19</v>
      </c>
      <c r="P12" s="38"/>
      <c r="Q12" s="38">
        <v>4</v>
      </c>
    </row>
    <row r="13" spans="1:17" x14ac:dyDescent="0.3">
      <c r="A13" s="38">
        <v>12</v>
      </c>
      <c r="B13" s="39">
        <v>45229.322662037041</v>
      </c>
      <c r="C13" s="38" t="s">
        <v>30</v>
      </c>
      <c r="D13" s="38">
        <v>10.97</v>
      </c>
      <c r="E13" s="38">
        <v>22</v>
      </c>
      <c r="F13" s="38">
        <v>4.04</v>
      </c>
      <c r="G13" s="38">
        <v>3.57</v>
      </c>
      <c r="H13" s="38">
        <v>3.36</v>
      </c>
      <c r="I13" s="38">
        <v>14.19</v>
      </c>
      <c r="J13" s="38">
        <v>0</v>
      </c>
      <c r="K13" s="38">
        <v>124.7</v>
      </c>
      <c r="L13" s="38">
        <v>7.75</v>
      </c>
      <c r="M13" s="38">
        <v>9.67</v>
      </c>
      <c r="N13" s="38">
        <v>2.62</v>
      </c>
      <c r="O13" s="38" t="s">
        <v>19</v>
      </c>
      <c r="P13" s="38"/>
      <c r="Q13" s="38">
        <v>3.36</v>
      </c>
    </row>
    <row r="14" spans="1:17" x14ac:dyDescent="0.3">
      <c r="A14" s="38">
        <v>13</v>
      </c>
      <c r="B14" s="39">
        <v>45229.323784722219</v>
      </c>
      <c r="C14" s="38" t="s">
        <v>31</v>
      </c>
      <c r="D14" s="38">
        <v>11.54</v>
      </c>
      <c r="E14" s="38">
        <v>21.899999618530273</v>
      </c>
      <c r="F14" s="38">
        <v>4.24</v>
      </c>
      <c r="G14" s="38">
        <v>3.62</v>
      </c>
      <c r="H14" s="38">
        <v>3.55</v>
      </c>
      <c r="I14" s="38">
        <v>14.39</v>
      </c>
      <c r="J14" s="38">
        <v>0</v>
      </c>
      <c r="K14" s="38">
        <v>105.3</v>
      </c>
      <c r="L14" s="38">
        <v>8.2200000000000006</v>
      </c>
      <c r="M14" s="38">
        <v>8.66</v>
      </c>
      <c r="N14" s="38">
        <v>2.72</v>
      </c>
      <c r="O14" s="38" t="s">
        <v>19</v>
      </c>
      <c r="P14" s="38"/>
      <c r="Q14" s="38">
        <v>3.55</v>
      </c>
    </row>
    <row r="15" spans="1:17" x14ac:dyDescent="0.3">
      <c r="A15" s="38">
        <v>14</v>
      </c>
      <c r="B15" s="39">
        <v>45229.326064814813</v>
      </c>
      <c r="C15" s="38" t="s">
        <v>32</v>
      </c>
      <c r="D15" s="38">
        <v>11.95</v>
      </c>
      <c r="E15" s="38">
        <v>22.200000762939453</v>
      </c>
      <c r="F15" s="38">
        <v>3.85</v>
      </c>
      <c r="G15" s="38">
        <v>3.71</v>
      </c>
      <c r="H15" s="38">
        <v>3.74</v>
      </c>
      <c r="I15" s="38">
        <v>14.63</v>
      </c>
      <c r="J15" s="38">
        <v>0</v>
      </c>
      <c r="K15" s="38">
        <v>106.1</v>
      </c>
      <c r="L15" s="38">
        <v>8.7200000000000006</v>
      </c>
      <c r="M15" s="38">
        <v>9.25</v>
      </c>
      <c r="N15" s="38">
        <v>2.63</v>
      </c>
      <c r="O15" s="38" t="s">
        <v>19</v>
      </c>
      <c r="P15" s="38"/>
      <c r="Q15" s="38">
        <v>3.74</v>
      </c>
    </row>
    <row r="16" spans="1:17" x14ac:dyDescent="0.3">
      <c r="A16" s="38">
        <v>15</v>
      </c>
      <c r="B16" s="39">
        <v>45229.328194444446</v>
      </c>
      <c r="C16" s="38" t="s">
        <v>33</v>
      </c>
      <c r="D16" s="38">
        <v>11.09</v>
      </c>
      <c r="E16" s="38">
        <v>22.299999237060547</v>
      </c>
      <c r="F16" s="38">
        <v>4.67</v>
      </c>
      <c r="G16" s="38">
        <v>3.84</v>
      </c>
      <c r="H16" s="38">
        <v>3.61</v>
      </c>
      <c r="I16" s="38">
        <v>13.7</v>
      </c>
      <c r="J16" s="38">
        <v>0</v>
      </c>
      <c r="K16" s="38">
        <v>114.3</v>
      </c>
      <c r="L16" s="38">
        <v>7.54</v>
      </c>
      <c r="M16" s="38">
        <v>8.6199999999999992</v>
      </c>
      <c r="N16" s="38">
        <v>2.95</v>
      </c>
      <c r="O16" s="38" t="s">
        <v>19</v>
      </c>
      <c r="P16" s="38"/>
      <c r="Q16" s="38">
        <v>3.61</v>
      </c>
    </row>
    <row r="17" spans="1:17" x14ac:dyDescent="0.3">
      <c r="A17" s="38">
        <v>16</v>
      </c>
      <c r="B17" s="39">
        <v>45229.33284722222</v>
      </c>
      <c r="C17" s="38" t="s">
        <v>34</v>
      </c>
      <c r="D17" s="38">
        <v>11.53</v>
      </c>
      <c r="E17" s="38">
        <v>22.600000381469727</v>
      </c>
      <c r="F17" s="38">
        <v>4.9400000000000004</v>
      </c>
      <c r="G17" s="38">
        <v>3.84</v>
      </c>
      <c r="H17" s="38">
        <v>3.4</v>
      </c>
      <c r="I17" s="38">
        <v>13.01</v>
      </c>
      <c r="J17" s="38">
        <v>0</v>
      </c>
      <c r="K17" s="38">
        <v>103.7</v>
      </c>
      <c r="L17" s="38">
        <v>7.91</v>
      </c>
      <c r="M17" s="38">
        <v>8.1999999999999993</v>
      </c>
      <c r="N17" s="38">
        <v>3.02</v>
      </c>
      <c r="O17" s="38" t="s">
        <v>19</v>
      </c>
      <c r="P17" s="38"/>
      <c r="Q17" s="38">
        <v>3.4</v>
      </c>
    </row>
    <row r="18" spans="1:17" x14ac:dyDescent="0.3">
      <c r="A18" s="38">
        <v>17</v>
      </c>
      <c r="B18" s="39">
        <v>45229.333587962959</v>
      </c>
      <c r="C18" s="38" t="s">
        <v>35</v>
      </c>
      <c r="D18" s="38">
        <v>11.14</v>
      </c>
      <c r="E18" s="38">
        <v>22.299999237060547</v>
      </c>
      <c r="F18" s="38">
        <v>4.63</v>
      </c>
      <c r="G18" s="38">
        <v>3.97</v>
      </c>
      <c r="H18" s="38">
        <v>4.03</v>
      </c>
      <c r="I18" s="38">
        <v>13.65</v>
      </c>
      <c r="J18" s="38">
        <v>0</v>
      </c>
      <c r="K18" s="38">
        <v>100.9</v>
      </c>
      <c r="L18" s="38">
        <v>7.52</v>
      </c>
      <c r="M18" s="38">
        <v>7.59</v>
      </c>
      <c r="N18" s="38">
        <v>3.02</v>
      </c>
      <c r="O18" s="38" t="s">
        <v>19</v>
      </c>
      <c r="P18" s="38"/>
      <c r="Q18" s="38">
        <v>4.03</v>
      </c>
    </row>
    <row r="19" spans="1:17" x14ac:dyDescent="0.3">
      <c r="A19" s="38">
        <v>18</v>
      </c>
      <c r="B19" s="39">
        <v>45229.336689814816</v>
      </c>
      <c r="C19" s="38" t="s">
        <v>36</v>
      </c>
      <c r="D19" s="38">
        <v>11.39</v>
      </c>
      <c r="E19" s="38">
        <v>22.600000381469727</v>
      </c>
      <c r="F19" s="38">
        <v>4.76</v>
      </c>
      <c r="G19" s="38">
        <v>3.95</v>
      </c>
      <c r="H19" s="38">
        <v>3.06</v>
      </c>
      <c r="I19" s="38">
        <v>13.51</v>
      </c>
      <c r="J19" s="38">
        <v>0</v>
      </c>
      <c r="K19" s="38">
        <v>121.4</v>
      </c>
      <c r="L19" s="38">
        <v>7.82</v>
      </c>
      <c r="M19" s="38">
        <v>9.5</v>
      </c>
      <c r="N19" s="38">
        <v>2.97</v>
      </c>
      <c r="O19" s="38" t="s">
        <v>19</v>
      </c>
      <c r="P19" s="38"/>
      <c r="Q19" s="38">
        <v>3.06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0"/>
  <sheetViews>
    <sheetView workbookViewId="0">
      <selection activeCell="B3" sqref="B3"/>
    </sheetView>
  </sheetViews>
  <sheetFormatPr defaultColWidth="9.109375" defaultRowHeight="13.8" x14ac:dyDescent="0.25"/>
  <cols>
    <col min="1" max="2" width="9.109375" style="40"/>
    <col min="3" max="3" width="16" style="40" customWidth="1"/>
    <col min="4" max="4" width="9.109375" style="40"/>
    <col min="5" max="5" width="8.109375" style="40" customWidth="1"/>
    <col min="6" max="6" width="8" style="40" customWidth="1"/>
    <col min="7" max="7" width="17.88671875" style="40" customWidth="1"/>
    <col min="8" max="8" width="11.6640625" style="40" customWidth="1"/>
    <col min="9" max="9" width="6.6640625" style="40" customWidth="1"/>
    <col min="10" max="16384" width="9.109375" style="40"/>
  </cols>
  <sheetData>
    <row r="2" spans="1:11" x14ac:dyDescent="0.25">
      <c r="C2" s="104" t="s">
        <v>69</v>
      </c>
      <c r="D2" s="104"/>
      <c r="E2" s="104"/>
      <c r="F2" s="104"/>
      <c r="G2" s="104"/>
      <c r="H2" s="104"/>
    </row>
    <row r="3" spans="1:11" x14ac:dyDescent="0.25">
      <c r="A3" s="42"/>
      <c r="B3" s="43"/>
      <c r="C3" s="44"/>
      <c r="D3" s="44"/>
      <c r="E3" s="44"/>
      <c r="F3" s="44"/>
      <c r="G3" s="44"/>
      <c r="H3" s="44"/>
    </row>
    <row r="4" spans="1:11" ht="14.4" thickBot="1" x14ac:dyDescent="0.3">
      <c r="C4" s="134" t="s">
        <v>70</v>
      </c>
      <c r="D4" s="134"/>
      <c r="E4" s="134"/>
      <c r="F4" s="134"/>
      <c r="G4" s="45"/>
      <c r="H4" s="45">
        <v>2022</v>
      </c>
    </row>
    <row r="5" spans="1:11" ht="14.4" thickTop="1" x14ac:dyDescent="0.25">
      <c r="C5" s="46" t="s">
        <v>71</v>
      </c>
      <c r="D5" s="46"/>
      <c r="E5" s="46"/>
      <c r="F5" s="46"/>
      <c r="G5" s="46"/>
      <c r="H5" s="45"/>
    </row>
    <row r="6" spans="1:11" x14ac:dyDescent="0.25">
      <c r="C6" s="46"/>
      <c r="D6" s="48"/>
      <c r="E6" s="48"/>
      <c r="F6" s="48"/>
      <c r="G6" s="48"/>
      <c r="H6" s="47"/>
    </row>
    <row r="7" spans="1:11" ht="14.4" thickBot="1" x14ac:dyDescent="0.3">
      <c r="C7" s="47"/>
      <c r="D7" s="47"/>
      <c r="E7" s="47"/>
      <c r="F7" s="47"/>
      <c r="G7" s="47"/>
      <c r="H7" s="47"/>
    </row>
    <row r="8" spans="1:11" s="75" customFormat="1" ht="14.4" thickBot="1" x14ac:dyDescent="0.35">
      <c r="C8" s="121" t="s">
        <v>72</v>
      </c>
      <c r="D8" s="121"/>
      <c r="E8" s="121"/>
      <c r="F8" s="121"/>
      <c r="G8" s="49" t="s">
        <v>71</v>
      </c>
      <c r="H8" s="105" t="s">
        <v>75</v>
      </c>
      <c r="I8" s="106"/>
    </row>
    <row r="9" spans="1:11" x14ac:dyDescent="0.25">
      <c r="C9" s="122">
        <v>1</v>
      </c>
      <c r="D9" s="123"/>
      <c r="E9" s="123"/>
      <c r="F9" s="124"/>
      <c r="G9" s="76">
        <v>67.944999999999993</v>
      </c>
      <c r="H9" s="77">
        <v>85.63</v>
      </c>
      <c r="I9" s="78" t="s">
        <v>49</v>
      </c>
      <c r="J9" s="53"/>
      <c r="K9" s="53"/>
    </row>
    <row r="10" spans="1:11" x14ac:dyDescent="0.25">
      <c r="C10" s="125">
        <v>2</v>
      </c>
      <c r="D10" s="126"/>
      <c r="E10" s="126"/>
      <c r="F10" s="127"/>
      <c r="G10" s="79">
        <v>53.41</v>
      </c>
      <c r="H10" s="80">
        <v>53.524999999999999</v>
      </c>
      <c r="I10" s="81" t="s">
        <v>50</v>
      </c>
      <c r="J10" s="53"/>
      <c r="K10" s="53"/>
    </row>
    <row r="11" spans="1:11" ht="14.4" thickBot="1" x14ac:dyDescent="0.3">
      <c r="C11" s="128">
        <v>3</v>
      </c>
      <c r="D11" s="129"/>
      <c r="E11" s="129"/>
      <c r="F11" s="130"/>
      <c r="G11" s="82">
        <v>53.97</v>
      </c>
      <c r="H11" s="83">
        <v>57.21</v>
      </c>
      <c r="I11" s="84" t="s">
        <v>50</v>
      </c>
      <c r="J11" s="53"/>
      <c r="K11" s="53"/>
    </row>
    <row r="12" spans="1:11" s="58" customFormat="1" x14ac:dyDescent="0.25">
      <c r="B12" s="59"/>
      <c r="C12" s="131" t="s">
        <v>73</v>
      </c>
      <c r="D12" s="133" t="s">
        <v>74</v>
      </c>
      <c r="E12" s="60" t="s">
        <v>41</v>
      </c>
      <c r="F12" s="61">
        <v>4.0999999999999996</v>
      </c>
      <c r="G12" s="119">
        <v>2.6945000000000001</v>
      </c>
      <c r="H12" s="107" t="s">
        <v>51</v>
      </c>
      <c r="I12" s="108"/>
      <c r="J12" s="59"/>
    </row>
    <row r="13" spans="1:11" s="58" customFormat="1" ht="14.4" thickBot="1" x14ac:dyDescent="0.3">
      <c r="B13" s="59"/>
      <c r="C13" s="132"/>
      <c r="D13" s="117"/>
      <c r="E13" s="62" t="s">
        <v>45</v>
      </c>
      <c r="F13" s="63">
        <v>7.56</v>
      </c>
      <c r="G13" s="120"/>
      <c r="H13" s="109"/>
      <c r="I13" s="110"/>
      <c r="J13" s="59"/>
    </row>
    <row r="14" spans="1:11" s="59" customFormat="1" x14ac:dyDescent="0.25">
      <c r="C14" s="115" t="s">
        <v>46</v>
      </c>
      <c r="D14" s="116"/>
      <c r="E14" s="116"/>
      <c r="F14" s="64" t="s">
        <v>41</v>
      </c>
      <c r="G14" s="65"/>
      <c r="H14" s="111">
        <f>2.228*1.4142*1.6179</f>
        <v>5.0977401530399993</v>
      </c>
      <c r="I14" s="112"/>
    </row>
    <row r="15" spans="1:11" s="59" customFormat="1" ht="14.4" thickBot="1" x14ac:dyDescent="0.3">
      <c r="C15" s="117"/>
      <c r="D15" s="118"/>
      <c r="E15" s="118"/>
      <c r="F15" s="68" t="s">
        <v>45</v>
      </c>
      <c r="G15" s="69"/>
      <c r="H15" s="113">
        <f>3.169*1.4142*1.6179</f>
        <v>7.2507803164199993</v>
      </c>
      <c r="I15" s="114"/>
    </row>
    <row r="16" spans="1:11" x14ac:dyDescent="0.25">
      <c r="C16" s="47"/>
      <c r="D16" s="47"/>
      <c r="E16" s="47"/>
      <c r="F16" s="47"/>
      <c r="G16" s="47"/>
      <c r="H16" s="47"/>
    </row>
    <row r="17" spans="3:8" x14ac:dyDescent="0.25">
      <c r="C17" s="47"/>
      <c r="D17" s="47"/>
      <c r="E17" s="47"/>
      <c r="F17" s="47"/>
      <c r="G17" s="72"/>
      <c r="H17" s="73"/>
    </row>
    <row r="18" spans="3:8" x14ac:dyDescent="0.25">
      <c r="E18" s="47"/>
      <c r="F18" s="47"/>
      <c r="G18" s="47"/>
      <c r="H18" s="47"/>
    </row>
    <row r="19" spans="3:8" x14ac:dyDescent="0.25">
      <c r="C19" s="45" t="s">
        <v>47</v>
      </c>
      <c r="D19" s="47"/>
      <c r="E19" s="47"/>
      <c r="F19" s="47"/>
      <c r="G19" s="47"/>
      <c r="H19" s="47"/>
    </row>
    <row r="20" spans="3:8" x14ac:dyDescent="0.25">
      <c r="C20" s="47"/>
      <c r="D20" s="47"/>
      <c r="E20" s="47"/>
      <c r="F20" s="47"/>
      <c r="G20" s="47"/>
      <c r="H20" s="47"/>
    </row>
  </sheetData>
  <mergeCells count="14">
    <mergeCell ref="C2:H2"/>
    <mergeCell ref="H8:I8"/>
    <mergeCell ref="H12:I13"/>
    <mergeCell ref="H14:I14"/>
    <mergeCell ref="H15:I15"/>
    <mergeCell ref="C14:E15"/>
    <mergeCell ref="G12:G13"/>
    <mergeCell ref="C8:F8"/>
    <mergeCell ref="C9:F9"/>
    <mergeCell ref="C10:F10"/>
    <mergeCell ref="C11:F11"/>
    <mergeCell ref="C12:C13"/>
    <mergeCell ref="D12:D13"/>
    <mergeCell ref="C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12</vt:i4>
      </vt:variant>
    </vt:vector>
  </HeadingPairs>
  <TitlesOfParts>
    <vt:vector size="12" baseType="lpstr">
      <vt:lpstr>2022 CLS</vt:lpstr>
      <vt:lpstr>2022 PM</vt:lpstr>
      <vt:lpstr>2023 CLS)</vt:lpstr>
      <vt:lpstr>2023 PM</vt:lpstr>
      <vt:lpstr>2022 PM (Raw Value)</vt:lpstr>
      <vt:lpstr>2022 CLS (Raw Value)</vt:lpstr>
      <vt:lpstr>2023 PM (Raw Value)</vt:lpstr>
      <vt:lpstr>2023 CLS (Raw Value)</vt:lpstr>
      <vt:lpstr>2022 PM (Result Table)</vt:lpstr>
      <vt:lpstr>2022 CLS (Result Table)</vt:lpstr>
      <vt:lpstr>2023 PM (Result Table)</vt:lpstr>
      <vt:lpstr>2023 CLS (Result Table)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2025-03-22T08:12:47Z</dcterms:modified>
</cp:coreProperties>
</file>