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50" windowHeight="7000"/>
  </bookViews>
  <sheets>
    <sheet name="LXIs" sheetId="1" r:id="rId1"/>
    <sheet name="LXIN" sheetId="8" r:id="rId2"/>
    <sheet name="LXID" sheetId="2" r:id="rId3"/>
    <sheet name="LXIU" sheetId="3" r:id="rId4"/>
    <sheet name="LXIE" sheetId="4" r:id="rId5"/>
    <sheet name="LXII" sheetId="5" r:id="rId6"/>
    <sheet name="LXIII" sheetId="6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<sst xmlns="http://schemas.openxmlformats.org/spreadsheetml/2006/main" count="402" uniqueCount="154">
  <si>
    <t>Ornithopods</t>
  </si>
  <si>
    <t>Caririchnium</t>
  </si>
  <si>
    <t>L</t>
  </si>
  <si>
    <t>W'</t>
  </si>
  <si>
    <t>L/W'</t>
  </si>
  <si>
    <t>LXIN-O29</t>
  </si>
  <si>
    <t>LXIN-O42</t>
  </si>
  <si>
    <t>LXIU-O3</t>
  </si>
  <si>
    <t>LXIU-O9</t>
  </si>
  <si>
    <t>LXIN-O23</t>
  </si>
  <si>
    <t>LXIN-O31</t>
  </si>
  <si>
    <t>LXIN-O12</t>
  </si>
  <si>
    <t>LXIU-O6</t>
  </si>
  <si>
    <t>LXIN-O22</t>
  </si>
  <si>
    <t>LXIN-O33</t>
  </si>
  <si>
    <t>O33-R2m</t>
  </si>
  <si>
    <t>LXIU-O13</t>
  </si>
  <si>
    <t>LXIN-O30</t>
  </si>
  <si>
    <t>LXIN-O38</t>
  </si>
  <si>
    <t>LXIN-O47</t>
  </si>
  <si>
    <t>LXIN-O27</t>
  </si>
  <si>
    <t>O27-L1m</t>
  </si>
  <si>
    <t>LXIN-O34</t>
  </si>
  <si>
    <t>O34-R3m</t>
  </si>
  <si>
    <t>LXIN-O35</t>
  </si>
  <si>
    <t>O35-L4m</t>
  </si>
  <si>
    <t>LXIN-O26</t>
  </si>
  <si>
    <t>LXIN-O24</t>
  </si>
  <si>
    <t>LXIN-O15</t>
  </si>
  <si>
    <t>LXIN-O17</t>
  </si>
  <si>
    <t>LXIN-O39</t>
  </si>
  <si>
    <t>LXIN-O3</t>
  </si>
  <si>
    <t>LXIN-O44</t>
  </si>
  <si>
    <t>LXIN-O46</t>
  </si>
  <si>
    <t>O46-L1m</t>
  </si>
  <si>
    <t>LXIN-O40</t>
  </si>
  <si>
    <t>O40-R2m</t>
  </si>
  <si>
    <t>LXIN-O32</t>
  </si>
  <si>
    <t>LXIU-O7</t>
  </si>
  <si>
    <t>LXIN-O28</t>
  </si>
  <si>
    <t>LXIN-O43</t>
  </si>
  <si>
    <t>LXIN-O36</t>
  </si>
  <si>
    <t>LXIN-O21</t>
  </si>
  <si>
    <t>LXIN-O19</t>
  </si>
  <si>
    <t>O19-L1m</t>
  </si>
  <si>
    <t>LXIN-O25</t>
  </si>
  <si>
    <t>LXIN-O4</t>
  </si>
  <si>
    <t>LXIN-O10</t>
  </si>
  <si>
    <t>O10</t>
  </si>
  <si>
    <t>LXID-O3</t>
  </si>
  <si>
    <t>LXIE-O1</t>
  </si>
  <si>
    <t>LXID-O4</t>
  </si>
  <si>
    <t>LXIN-O18</t>
  </si>
  <si>
    <t>LXIN-O11</t>
  </si>
  <si>
    <t>LXIN-O37</t>
  </si>
  <si>
    <t>LXID-O2</t>
  </si>
  <si>
    <t>LXID-O2m</t>
  </si>
  <si>
    <t>—</t>
  </si>
  <si>
    <t>LXIN-O2</t>
  </si>
  <si>
    <t>LXIN-O45</t>
  </si>
  <si>
    <t>LXIN-O48</t>
  </si>
  <si>
    <t>LXIN-O6</t>
  </si>
  <si>
    <t>LXIN-O5</t>
  </si>
  <si>
    <t>LXIN-O41</t>
  </si>
  <si>
    <t>O41</t>
  </si>
  <si>
    <t>LXIN-O20</t>
  </si>
  <si>
    <t>O20-R1m</t>
  </si>
  <si>
    <t>LXIU-O4</t>
  </si>
  <si>
    <t>LXIU-O4m</t>
  </si>
  <si>
    <t>LXIN-O9</t>
  </si>
  <si>
    <t>LXIU-O5</t>
  </si>
  <si>
    <t>LXIU-O1</t>
  </si>
  <si>
    <t>LXIU-O2</t>
  </si>
  <si>
    <t>LXIU-O2m</t>
  </si>
  <si>
    <t>LXIN-O16</t>
  </si>
  <si>
    <t>LXID-O1</t>
  </si>
  <si>
    <t>LXIU-O11</t>
  </si>
  <si>
    <t>LXIU-O10</t>
  </si>
  <si>
    <t>LXIU-O12</t>
  </si>
  <si>
    <t>LXIN-O13</t>
  </si>
  <si>
    <t>LXIU-O8</t>
  </si>
  <si>
    <t>LXIU-O8m</t>
  </si>
  <si>
    <t>LXIN-O14</t>
  </si>
  <si>
    <t>LXIN-O1</t>
  </si>
  <si>
    <t>LXIN-O7</t>
  </si>
  <si>
    <t>LXIN-O8</t>
  </si>
  <si>
    <t>Sauropods</t>
  </si>
  <si>
    <r>
      <rPr>
        <i/>
        <sz val="11"/>
        <color theme="1"/>
        <rFont val="Times New Roman"/>
        <charset val="134"/>
      </rPr>
      <t>Brontopodus</t>
    </r>
    <r>
      <rPr>
        <sz val="11"/>
        <color theme="1"/>
        <rFont val="Times New Roman"/>
        <charset val="134"/>
      </rPr>
      <t>−like</t>
    </r>
  </si>
  <si>
    <t>W</t>
  </si>
  <si>
    <t>L/W</t>
  </si>
  <si>
    <t>LXIU-S1-P</t>
  </si>
  <si>
    <t>LXIN-S1-P</t>
  </si>
  <si>
    <t>LXIN-S1-M</t>
  </si>
  <si>
    <t>unclassfied</t>
  </si>
  <si>
    <t>LXIII-SI1</t>
  </si>
  <si>
    <t>Theropods</t>
  </si>
  <si>
    <r>
      <rPr>
        <sz val="11"/>
        <color theme="1"/>
        <rFont val="Times New Roman"/>
        <charset val="134"/>
      </rPr>
      <t xml:space="preserve">large </t>
    </r>
    <r>
      <rPr>
        <i/>
        <sz val="11"/>
        <color theme="1"/>
        <rFont val="Times New Roman"/>
        <charset val="134"/>
      </rPr>
      <t>Eubrontes isp.</t>
    </r>
    <r>
      <rPr>
        <sz val="11"/>
        <color theme="1"/>
        <rFont val="Times New Roman"/>
        <charset val="134"/>
      </rPr>
      <t xml:space="preserve"> (A)</t>
    </r>
  </si>
  <si>
    <t>LXID-T3*</t>
  </si>
  <si>
    <t>LXIN-T2*</t>
  </si>
  <si>
    <t>LXIN-T4*</t>
  </si>
  <si>
    <t>LXIN-T3</t>
  </si>
  <si>
    <t>LXIN-T1</t>
  </si>
  <si>
    <t>LXIN-T5</t>
  </si>
  <si>
    <t>LXIN-TI1–6, TI10–16</t>
  </si>
  <si>
    <t>LXID-TI1</t>
  </si>
  <si>
    <r>
      <rPr>
        <sz val="11"/>
        <color theme="1"/>
        <rFont val="Times New Roman"/>
        <charset val="134"/>
      </rPr>
      <t xml:space="preserve">small cf. </t>
    </r>
    <r>
      <rPr>
        <i/>
        <sz val="11"/>
        <color theme="1"/>
        <rFont val="Times New Roman"/>
        <charset val="134"/>
      </rPr>
      <t>Eubrontes</t>
    </r>
    <r>
      <rPr>
        <sz val="11"/>
        <color theme="1"/>
        <rFont val="Times New Roman"/>
        <charset val="134"/>
      </rPr>
      <t xml:space="preserve"> (A)</t>
    </r>
  </si>
  <si>
    <t>LXIU-TI7</t>
  </si>
  <si>
    <r>
      <rPr>
        <sz val="11"/>
        <color theme="1"/>
        <rFont val="Times New Roman"/>
        <charset val="134"/>
      </rPr>
      <t xml:space="preserve">large cf. </t>
    </r>
    <r>
      <rPr>
        <i/>
        <sz val="11"/>
        <color theme="1"/>
        <rFont val="Times New Roman"/>
        <charset val="134"/>
      </rPr>
      <t xml:space="preserve">Eubrontes </t>
    </r>
    <r>
      <rPr>
        <sz val="11"/>
        <color theme="1"/>
        <rFont val="Times New Roman"/>
        <charset val="134"/>
      </rPr>
      <t>(B)</t>
    </r>
  </si>
  <si>
    <t>LXID-T1</t>
  </si>
  <si>
    <t>LXIU-T2</t>
  </si>
  <si>
    <t>[The trackways marked with * contain footprints with an absence of distinct metatarsophalangeal region.]</t>
  </si>
  <si>
    <t>The statistical data of Fig. 21.</t>
  </si>
  <si>
    <t>TRI FW sta (minimum)</t>
  </si>
  <si>
    <t>FW&lt;10</t>
  </si>
  <si>
    <t>10=&lt;FW&lt;15</t>
  </si>
  <si>
    <t>15=&lt;FW&lt;20</t>
  </si>
  <si>
    <t>20=&lt;FW&lt;25</t>
  </si>
  <si>
    <t>25=&lt;FW&lt;30</t>
  </si>
  <si>
    <t>30=&lt;FW&lt;35</t>
  </si>
  <si>
    <t>35=&lt;FW&lt;40</t>
  </si>
  <si>
    <t>40=&lt;FW</t>
  </si>
  <si>
    <t>Ornithopod</t>
  </si>
  <si>
    <t>TRI FL sta (minimum)</t>
  </si>
  <si>
    <t>FL&lt;10</t>
  </si>
  <si>
    <t>10=&lt;FL&lt;15</t>
  </si>
  <si>
    <t>15=&lt;FL&lt;20</t>
  </si>
  <si>
    <t>20=&lt;FL&lt;25</t>
  </si>
  <si>
    <t>25=&lt;FL&lt;30</t>
  </si>
  <si>
    <t>30=&lt;FL&lt;35</t>
  </si>
  <si>
    <t>35=&lt;FL&lt;40</t>
  </si>
  <si>
    <t>40=&lt;FL</t>
  </si>
  <si>
    <t>LXIN-T2</t>
  </si>
  <si>
    <t>LXIN-T4</t>
  </si>
  <si>
    <t>TRI FW sta</t>
  </si>
  <si>
    <t>O</t>
  </si>
  <si>
    <t>T</t>
  </si>
  <si>
    <t>LXID-T3</t>
  </si>
  <si>
    <t>Possible large didactyl trackway</t>
  </si>
  <si>
    <t>LXID-T2</t>
  </si>
  <si>
    <t>LXIU-S1-M</t>
  </si>
  <si>
    <t>∣27∣</t>
  </si>
  <si>
    <t>Velociraptorichnus</t>
  </si>
  <si>
    <t>LXIU-T1</t>
  </si>
  <si>
    <t>LXIU-TI10</t>
  </si>
  <si>
    <t>Fujianipus</t>
  </si>
  <si>
    <t>LXIU-T3</t>
  </si>
  <si>
    <t>LXIU-TIs</t>
  </si>
  <si>
    <t>Dinosaur indet.</t>
  </si>
  <si>
    <t>LXII-TIs</t>
  </si>
  <si>
    <t>LXIII-OI1</t>
  </si>
  <si>
    <t>&gt;15.5</t>
  </si>
  <si>
    <t>LXIII-TI1</t>
  </si>
  <si>
    <r>
      <rPr>
        <sz val="11"/>
        <color theme="1"/>
        <rFont val="Times New Roman"/>
        <charset val="134"/>
      </rPr>
      <t xml:space="preserve">small </t>
    </r>
    <r>
      <rPr>
        <i/>
        <sz val="11"/>
        <color theme="1"/>
        <rFont val="Times New Roman"/>
        <charset val="134"/>
      </rPr>
      <t>Eubrontes isp.</t>
    </r>
    <r>
      <rPr>
        <sz val="11"/>
        <color theme="1"/>
        <rFont val="Times New Roman"/>
        <charset val="134"/>
      </rPr>
      <t xml:space="preserve"> (A)</t>
    </r>
  </si>
  <si>
    <t>LXIII-TI2-4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</si>
</sst>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  <numFmt numFmtId="179" formatCode="0_);[Red]\(0\)"/>
    <numFmt numFmtId="180" formatCode="0.0_);[Red]\(0.0\)"/>
    <numFmt numFmtId="181" formatCode="0.0"/>
  </numFmts>
  <fonts count="30">
    <font>
      <sz val="11"/>
      <color theme="1"/>
      <name val="等线"/>
      <charset val="134"/>
      <scheme val="minor"/>
    </font>
    <font>
      <sz val="11"/>
      <color theme="0"/>
      <name val="Times New Roman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0" tint="-0.0499893185216834"/>
      <name val="Times New Roman"/>
      <charset val="134"/>
    </font>
    <font>
      <sz val="10.5"/>
      <color theme="1"/>
      <name val="Times New Roman"/>
      <charset val="134"/>
    </font>
    <font>
      <i/>
      <sz val="11"/>
      <color theme="1"/>
      <name val="Times New Roman"/>
      <charset val="134"/>
    </font>
    <font>
      <sz val="11"/>
      <name val="Times New Roman"/>
      <charset val="134"/>
    </font>
    <font>
      <i/>
      <sz val="11"/>
      <name val="Times New Roman"/>
      <charset val="134"/>
    </font>
    <font>
      <b/>
      <sz val="11"/>
      <name val="Times New Roman"/>
      <charset val="134"/>
    </font>
    <font>
      <sz val="11"/>
      <color rgb="FFC00000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87116F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5B6ED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5" borderId="4" applyNumberFormat="0" applyAlignment="0" applyProtection="0">
      <alignment vertical="center"/>
    </xf>
    <xf numFmtId="0" fontId="20" fillId="16" borderId="5" applyNumberFormat="0" applyAlignment="0" applyProtection="0">
      <alignment vertical="center"/>
    </xf>
    <xf numFmtId="0" fontId="21" fillId="16" borderId="4" applyNumberFormat="0" applyAlignment="0" applyProtection="0">
      <alignment vertical="center"/>
    </xf>
    <xf numFmtId="0" fontId="22" fillId="17" borderId="6" applyNumberForma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176" fontId="1" fillId="2" borderId="0" xfId="0" applyNumberFormat="1" applyFont="1" applyFill="1" applyAlignment="1">
      <alignment horizontal="left" vertical="center"/>
    </xf>
    <xf numFmtId="176" fontId="2" fillId="3" borderId="0" xfId="0" applyNumberFormat="1" applyFont="1" applyFill="1" applyAlignment="1">
      <alignment horizontal="left" vertical="center"/>
    </xf>
    <xf numFmtId="176" fontId="1" fillId="4" borderId="0" xfId="0" applyNumberFormat="1" applyFont="1" applyFill="1" applyAlignment="1">
      <alignment horizontal="left" vertical="center"/>
    </xf>
    <xf numFmtId="176" fontId="1" fillId="5" borderId="0" xfId="0" applyNumberFormat="1" applyFont="1" applyFill="1" applyAlignment="1">
      <alignment horizontal="left" vertical="center"/>
    </xf>
    <xf numFmtId="176" fontId="2" fillId="6" borderId="0" xfId="0" applyNumberFormat="1" applyFont="1" applyFill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0" fontId="4" fillId="7" borderId="0" xfId="0" applyFont="1" applyFill="1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justify" vertical="center"/>
    </xf>
    <xf numFmtId="176" fontId="2" fillId="8" borderId="0" xfId="0" applyNumberFormat="1" applyFont="1" applyFill="1" applyAlignment="1">
      <alignment horizontal="left" vertical="center"/>
    </xf>
    <xf numFmtId="176" fontId="6" fillId="8" borderId="0" xfId="0" applyNumberFormat="1" applyFont="1" applyFill="1" applyAlignment="1">
      <alignment horizontal="left" vertical="center"/>
    </xf>
    <xf numFmtId="176" fontId="7" fillId="0" borderId="0" xfId="0" applyNumberFormat="1" applyFont="1" applyAlignment="1">
      <alignment horizontal="left" vertical="center"/>
    </xf>
    <xf numFmtId="176" fontId="2" fillId="9" borderId="0" xfId="0" applyNumberFormat="1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176" fontId="2" fillId="10" borderId="0" xfId="0" applyNumberFormat="1" applyFont="1" applyFill="1" applyAlignment="1">
      <alignment horizontal="left" vertical="center"/>
    </xf>
    <xf numFmtId="0" fontId="2" fillId="11" borderId="0" xfId="0" applyFont="1" applyFill="1" applyAlignment="1">
      <alignment horizontal="left" vertical="center"/>
    </xf>
    <xf numFmtId="176" fontId="2" fillId="12" borderId="0" xfId="0" applyNumberFormat="1" applyFont="1" applyFill="1" applyAlignment="1">
      <alignment horizontal="left" vertical="center"/>
    </xf>
    <xf numFmtId="176" fontId="2" fillId="0" borderId="0" xfId="0" applyNumberFormat="1" applyFont="1" applyFill="1" applyAlignment="1">
      <alignment horizontal="left" vertical="center"/>
    </xf>
    <xf numFmtId="0" fontId="3" fillId="0" borderId="0" xfId="0" applyFont="1">
      <alignment vertical="center"/>
    </xf>
    <xf numFmtId="177" fontId="2" fillId="0" borderId="0" xfId="0" applyNumberFormat="1" applyFont="1" applyAlignment="1">
      <alignment horizontal="left" vertical="center"/>
    </xf>
    <xf numFmtId="176" fontId="8" fillId="0" borderId="0" xfId="0" applyNumberFormat="1" applyFont="1" applyAlignment="1">
      <alignment horizontal="left" vertical="center"/>
    </xf>
    <xf numFmtId="176" fontId="9" fillId="0" borderId="0" xfId="0" applyNumberFormat="1" applyFont="1" applyAlignment="1">
      <alignment horizontal="left" vertical="center"/>
    </xf>
    <xf numFmtId="176" fontId="6" fillId="9" borderId="0" xfId="0" applyNumberFormat="1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178" fontId="9" fillId="0" borderId="0" xfId="0" applyNumberFormat="1" applyFont="1" applyAlignment="1">
      <alignment horizontal="left" vertical="center"/>
    </xf>
    <xf numFmtId="179" fontId="2" fillId="0" borderId="0" xfId="0" applyNumberFormat="1" applyFont="1" applyAlignment="1">
      <alignment horizontal="left" vertical="center"/>
    </xf>
    <xf numFmtId="180" fontId="3" fillId="11" borderId="0" xfId="0" applyNumberFormat="1" applyFont="1" applyFill="1" applyAlignment="1">
      <alignment horizontal="left" vertical="center"/>
    </xf>
    <xf numFmtId="176" fontId="3" fillId="11" borderId="0" xfId="0" applyNumberFormat="1" applyFont="1" applyFill="1" applyAlignment="1">
      <alignment horizontal="left" vertical="center"/>
    </xf>
    <xf numFmtId="180" fontId="3" fillId="0" borderId="0" xfId="0" applyNumberFormat="1" applyFont="1" applyAlignment="1">
      <alignment horizontal="left" vertical="center"/>
    </xf>
    <xf numFmtId="181" fontId="2" fillId="0" borderId="0" xfId="0" applyNumberFormat="1" applyFont="1" applyAlignment="1">
      <alignment horizontal="left" vertical="center"/>
    </xf>
    <xf numFmtId="176" fontId="6" fillId="12" borderId="0" xfId="0" applyNumberFormat="1" applyFont="1" applyFill="1" applyAlignment="1">
      <alignment horizontal="left" vertical="center"/>
    </xf>
    <xf numFmtId="176" fontId="6" fillId="0" borderId="0" xfId="0" applyNumberFormat="1" applyFont="1" applyAlignment="1">
      <alignment horizontal="left" vertical="center"/>
    </xf>
    <xf numFmtId="176" fontId="0" fillId="0" borderId="0" xfId="0" applyNumberFormat="1">
      <alignment vertical="center"/>
    </xf>
    <xf numFmtId="177" fontId="10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80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2" fillId="6" borderId="0" xfId="0" applyFont="1" applyFill="1" applyAlignment="1">
      <alignment horizontal="left" vertical="center"/>
    </xf>
    <xf numFmtId="176" fontId="2" fillId="13" borderId="0" xfId="0" applyNumberFormat="1" applyFont="1" applyFill="1" applyAlignment="1">
      <alignment horizontal="left" vertical="center"/>
    </xf>
    <xf numFmtId="180" fontId="3" fillId="6" borderId="0" xfId="0" applyNumberFormat="1" applyFont="1" applyFill="1" applyAlignment="1">
      <alignment horizontal="left" vertical="center"/>
    </xf>
    <xf numFmtId="176" fontId="3" fillId="6" borderId="0" xfId="0" applyNumberFormat="1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LXIs!$A$108</c:f>
              <c:strCache>
                <c:ptCount val="1"/>
                <c:pt idx="0">
                  <c:v>Ornithopod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LXIs!$B$107:$I$107</c:f>
              <c:strCache>
                <c:ptCount val="8"/>
                <c:pt idx="0" c:formatCode="0.00_ ">
                  <c:v>FW&lt;10</c:v>
                </c:pt>
                <c:pt idx="1" c:formatCode="0.00_ ">
                  <c:v>10=&lt;FW&lt;15</c:v>
                </c:pt>
                <c:pt idx="2" c:formatCode="0.00_ ">
                  <c:v>15=&lt;FW&lt;20</c:v>
                </c:pt>
                <c:pt idx="3" c:formatCode="0.00_ ">
                  <c:v>20=&lt;FW&lt;25</c:v>
                </c:pt>
                <c:pt idx="4" c:formatCode="0.00_ ">
                  <c:v>25=&lt;FW&lt;30</c:v>
                </c:pt>
                <c:pt idx="5" c:formatCode="0.00_ ">
                  <c:v>30=&lt;FW&lt;35</c:v>
                </c:pt>
                <c:pt idx="6" c:formatCode="0.00_ ">
                  <c:v>35=&lt;FW&lt;40</c:v>
                </c:pt>
                <c:pt idx="7" c:formatCode="0.00_ ">
                  <c:v>40=&lt;FW</c:v>
                </c:pt>
              </c:strCache>
            </c:strRef>
          </c:cat>
          <c:val>
            <c:numRef>
              <c:f>LXIs!$B$108:$I$108</c:f>
              <c:numCache>
                <c:formatCode>0.00_ </c:formatCode>
                <c:ptCount val="8"/>
                <c:pt idx="0">
                  <c:v>6</c:v>
                </c:pt>
                <c:pt idx="1">
                  <c:v>17</c:v>
                </c:pt>
                <c:pt idx="2">
                  <c:v>21</c:v>
                </c:pt>
                <c:pt idx="3">
                  <c:v>7</c:v>
                </c:pt>
                <c:pt idx="4">
                  <c:v>4</c:v>
                </c:pt>
                <c:pt idx="5">
                  <c:v>6</c:v>
                </c:pt>
                <c:pt idx="6">
                  <c:v>3</c:v>
                </c:pt>
                <c:pt idx="7">
                  <c:v>2</c:v>
                </c:pt>
              </c:numCache>
            </c:numRef>
          </c:val>
        </c:ser>
        <c:ser>
          <c:idx val="1"/>
          <c:order val="1"/>
          <c:tx>
            <c:strRef>
              <c:f>LXIs!$A$109</c:f>
              <c:strCache>
                <c:ptCount val="1"/>
                <c:pt idx="0">
                  <c:v>Theropods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LXIs!$B$107:$I$107</c:f>
              <c:strCache>
                <c:ptCount val="8"/>
                <c:pt idx="0" c:formatCode="0.00_ ">
                  <c:v>FW&lt;10</c:v>
                </c:pt>
                <c:pt idx="1" c:formatCode="0.00_ ">
                  <c:v>10=&lt;FW&lt;15</c:v>
                </c:pt>
                <c:pt idx="2" c:formatCode="0.00_ ">
                  <c:v>15=&lt;FW&lt;20</c:v>
                </c:pt>
                <c:pt idx="3" c:formatCode="0.00_ ">
                  <c:v>20=&lt;FW&lt;25</c:v>
                </c:pt>
                <c:pt idx="4" c:formatCode="0.00_ ">
                  <c:v>25=&lt;FW&lt;30</c:v>
                </c:pt>
                <c:pt idx="5" c:formatCode="0.00_ ">
                  <c:v>30=&lt;FW&lt;35</c:v>
                </c:pt>
                <c:pt idx="6" c:formatCode="0.00_ ">
                  <c:v>35=&lt;FW&lt;40</c:v>
                </c:pt>
                <c:pt idx="7" c:formatCode="0.00_ ">
                  <c:v>40=&lt;FW</c:v>
                </c:pt>
              </c:strCache>
            </c:strRef>
          </c:cat>
          <c:val>
            <c:numRef>
              <c:f>LXIs!$B$109:$I$109</c:f>
              <c:numCache>
                <c:formatCode>0.00_ </c:formatCode>
                <c:ptCount val="8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6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6"/>
        <c:overlap val="-28"/>
        <c:axId val="557157271"/>
        <c:axId val="738306347"/>
      </c:barChart>
      <c:catAx>
        <c:axId val="55715727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lt"/>
                <a:cs typeface="+mn-lt"/>
                <a:sym typeface="+mn-lt"/>
              </a:defRPr>
            </a:pPr>
          </a:p>
        </c:txPr>
        <c:crossAx val="738306347"/>
        <c:crosses val="autoZero"/>
        <c:auto val="1"/>
        <c:lblAlgn val="ctr"/>
        <c:lblOffset val="100"/>
        <c:noMultiLvlLbl val="0"/>
      </c:catAx>
      <c:valAx>
        <c:axId val="7383063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0200"/>
                </a:schemeClr>
              </a:solidFill>
              <a:round/>
            </a:ln>
            <a:effectLst/>
          </c:spPr>
        </c:majorGridlines>
        <c:numFmt formatCode="0_);[Red]\(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lt"/>
                <a:cs typeface="+mn-lt"/>
                <a:sym typeface="+mn-lt"/>
              </a:defRPr>
            </a:pPr>
          </a:p>
        </c:txPr>
        <c:crossAx val="557157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lt"/>
                <a:cs typeface="+mn-lt"/>
                <a:sym typeface="+mn-lt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zh-CN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lt"/>
                <a:cs typeface="+mn-lt"/>
                <a:sym typeface="+mn-lt"/>
              </a:defRPr>
            </a:pPr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lt"/>
              <a:cs typeface="+mn-lt"/>
              <a:sym typeface="+mn-lt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258157af-b8b8-44ad-9711-57a32c7e9121}"/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zh-CN" b="1">
          <a:latin typeface="+mn-lt"/>
          <a:ea typeface="+mn-lt"/>
          <a:cs typeface="+mn-lt"/>
          <a:sym typeface="+mn-lt"/>
        </a:defRPr>
      </a:pPr>
    </a:p>
  </c:txPr>
  <c:externalData r:id="rId1">
    <c:autoUpdate val="0"/>
  </c:externalData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LXIs!$A$131</c:f>
              <c:strCache>
                <c:ptCount val="1"/>
                <c:pt idx="0">
                  <c:v>Ornithopod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LXIs!$B$130:$I$130</c:f>
              <c:strCache>
                <c:ptCount val="8"/>
                <c:pt idx="0" c:formatCode="0.00_ ">
                  <c:v>FL&lt;10</c:v>
                </c:pt>
                <c:pt idx="1" c:formatCode="0.00_ ">
                  <c:v>10=&lt;FL&lt;15</c:v>
                </c:pt>
                <c:pt idx="2" c:formatCode="0.00_ ">
                  <c:v>15=&lt;FL&lt;20</c:v>
                </c:pt>
                <c:pt idx="3" c:formatCode="0.00_ ">
                  <c:v>20=&lt;FL&lt;25</c:v>
                </c:pt>
                <c:pt idx="4" c:formatCode="0.00_ ">
                  <c:v>25=&lt;FL&lt;30</c:v>
                </c:pt>
                <c:pt idx="5" c:formatCode="0.00_ ">
                  <c:v>30=&lt;FL&lt;35</c:v>
                </c:pt>
                <c:pt idx="6" c:formatCode="0.00_ ">
                  <c:v>35=&lt;FL&lt;40</c:v>
                </c:pt>
                <c:pt idx="7" c:formatCode="0.00_ ">
                  <c:v>40=&lt;FL</c:v>
                </c:pt>
              </c:strCache>
            </c:strRef>
          </c:cat>
          <c:val>
            <c:numRef>
              <c:f>LXIs!$B$131:$I$131</c:f>
              <c:numCache>
                <c:formatCode>0.00_ </c:formatCode>
                <c:ptCount val="8"/>
                <c:pt idx="0">
                  <c:v>2</c:v>
                </c:pt>
                <c:pt idx="1">
                  <c:v>18</c:v>
                </c:pt>
                <c:pt idx="2">
                  <c:v>12</c:v>
                </c:pt>
                <c:pt idx="3">
                  <c:v>16</c:v>
                </c:pt>
                <c:pt idx="4">
                  <c:v>6</c:v>
                </c:pt>
                <c:pt idx="5">
                  <c:v>3</c:v>
                </c:pt>
                <c:pt idx="6">
                  <c:v>3</c:v>
                </c:pt>
                <c:pt idx="7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6"/>
        <c:overlap val="-28"/>
        <c:axId val="557157271"/>
        <c:axId val="738306347"/>
      </c:barChart>
      <c:catAx>
        <c:axId val="55715727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0" vertOverflow="ellipsis" vert="horz" wrap="square" anchor="ctr" anchorCtr="1"/>
          <a:lstStyle/>
          <a:p>
            <a:pPr>
              <a:defRPr lang="zh-CN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lt"/>
                <a:cs typeface="+mn-lt"/>
                <a:sym typeface="+mn-lt"/>
              </a:defRPr>
            </a:pPr>
          </a:p>
        </c:txPr>
        <c:crossAx val="738306347"/>
        <c:crosses val="autoZero"/>
        <c:auto val="1"/>
        <c:lblAlgn val="ctr"/>
        <c:lblOffset val="100"/>
        <c:noMultiLvlLbl val="0"/>
      </c:catAx>
      <c:valAx>
        <c:axId val="7383063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0200"/>
                </a:schemeClr>
              </a:solidFill>
              <a:round/>
            </a:ln>
            <a:effectLst/>
          </c:spPr>
        </c:majorGridlines>
        <c:numFmt formatCode="0_);[Red]\(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lt"/>
                <a:cs typeface="+mn-lt"/>
                <a:sym typeface="+mn-lt"/>
              </a:defRPr>
            </a:pPr>
          </a:p>
        </c:txPr>
        <c:crossAx val="557157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lt"/>
              <a:cs typeface="+mn-lt"/>
              <a:sym typeface="+mn-lt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258157af-b8b8-44ad-9711-57a32c7e9121}"/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zh-CN" b="1">
          <a:latin typeface="+mn-lt"/>
          <a:ea typeface="+mn-lt"/>
          <a:cs typeface="+mn-lt"/>
          <a:sym typeface="+mn-lt"/>
        </a:defRPr>
      </a:pPr>
    </a:p>
  </c:txPr>
  <c:externalData r:id="rId1">
    <c:autoUpdate val="0"/>
  </c:externalData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0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1">
      <cs:styleClr val="auto"/>
    </cs:fillRef>
    <cs:effectRef idx="0"/>
    <cs:fontRef idx="minor">
      <a:schemeClr val="dk1"/>
    </cs:fontRef>
    <cs:spPr>
      <a:ln>
        <a:noFill/>
      </a:ln>
      <a:effectLst/>
    </cs:spPr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0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1">
      <cs:styleClr val="auto"/>
    </cs:fillRef>
    <cs:effectRef idx="0"/>
    <cs:fontRef idx="minor">
      <a:schemeClr val="dk1"/>
    </cs:fontRef>
    <cs:spPr>
      <a:ln>
        <a:noFill/>
      </a:ln>
      <a:effectLst/>
    </cs:spPr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</xdr:colOff>
      <xdr:row>110</xdr:row>
      <xdr:rowOff>12700</xdr:rowOff>
    </xdr:from>
    <xdr:to>
      <xdr:col>6</xdr:col>
      <xdr:colOff>343535</xdr:colOff>
      <xdr:row>125</xdr:row>
      <xdr:rowOff>88900</xdr:rowOff>
    </xdr:to>
    <xdr:graphicFrame>
      <xdr:nvGraphicFramePr>
        <xdr:cNvPr id="2" name="图表 1"/>
        <xdr:cNvGraphicFramePr/>
      </xdr:nvGraphicFramePr>
      <xdr:xfrm>
        <a:off x="635" y="19392900"/>
        <a:ext cx="4826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635</xdr:colOff>
      <xdr:row>132</xdr:row>
      <xdr:rowOff>63500</xdr:rowOff>
    </xdr:from>
    <xdr:to>
      <xdr:col>6</xdr:col>
      <xdr:colOff>343535</xdr:colOff>
      <xdr:row>147</xdr:row>
      <xdr:rowOff>139700</xdr:rowOff>
    </xdr:to>
    <xdr:graphicFrame>
      <xdr:nvGraphicFramePr>
        <xdr:cNvPr id="3" name="图表 2"/>
        <xdr:cNvGraphicFramePr/>
      </xdr:nvGraphicFramePr>
      <xdr:xfrm>
        <a:off x="635" y="23355300"/>
        <a:ext cx="4826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1"/>
  <sheetViews>
    <sheetView tabSelected="1" zoomScale="50" zoomScaleNormal="50" topLeftCell="A97" workbookViewId="0">
      <selection activeCell="J98" sqref="J98"/>
    </sheetView>
  </sheetViews>
  <sheetFormatPr defaultColWidth="8.25" defaultRowHeight="14"/>
  <cols>
    <col min="1" max="1" width="15.3333333333333" style="6" customWidth="1"/>
    <col min="2" max="4" width="8.25" style="6"/>
    <col min="5" max="5" width="10.5" style="6" customWidth="1"/>
    <col min="6" max="16384" width="8.25" style="6"/>
  </cols>
  <sheetData>
    <row r="1" s="1" customFormat="1" spans="1:1">
      <c r="A1" s="1" t="s">
        <v>0</v>
      </c>
    </row>
    <row r="2" s="11" customFormat="1" spans="1:1">
      <c r="A2" s="12" t="s">
        <v>1</v>
      </c>
    </row>
    <row r="3" s="13" customFormat="1" spans="1:7">
      <c r="A3" s="22"/>
      <c r="B3" s="23" t="s">
        <v>2</v>
      </c>
      <c r="C3" s="23" t="s">
        <v>3</v>
      </c>
      <c r="D3" s="23" t="s">
        <v>4</v>
      </c>
      <c r="F3" s="23" t="s">
        <v>2</v>
      </c>
      <c r="G3" s="23" t="s">
        <v>3</v>
      </c>
    </row>
    <row r="4" s="13" customFormat="1" spans="1:4">
      <c r="A4" s="13" t="s">
        <v>5</v>
      </c>
      <c r="B4" s="13">
        <v>9</v>
      </c>
      <c r="C4" s="13">
        <v>9.1</v>
      </c>
      <c r="D4" s="13">
        <v>1.1</v>
      </c>
    </row>
    <row r="5" s="13" customFormat="1" spans="1:4">
      <c r="A5" s="13" t="s">
        <v>6</v>
      </c>
      <c r="B5" s="13">
        <v>9.2</v>
      </c>
      <c r="C5" s="13">
        <v>7.4</v>
      </c>
      <c r="D5" s="13">
        <v>1.2</v>
      </c>
    </row>
    <row r="6" s="13" customFormat="1" spans="1:4">
      <c r="A6" s="13" t="s">
        <v>7</v>
      </c>
      <c r="B6" s="13">
        <v>10</v>
      </c>
      <c r="C6" s="13">
        <v>9.1</v>
      </c>
      <c r="D6" s="13">
        <v>1.1</v>
      </c>
    </row>
    <row r="7" s="13" customFormat="1" spans="1:4">
      <c r="A7" s="13" t="s">
        <v>8</v>
      </c>
      <c r="B7" s="13">
        <v>10</v>
      </c>
      <c r="C7" s="13">
        <v>10.1</v>
      </c>
      <c r="D7" s="13">
        <v>1</v>
      </c>
    </row>
    <row r="8" s="13" customFormat="1" spans="1:4">
      <c r="A8" s="13" t="s">
        <v>9</v>
      </c>
      <c r="B8" s="13">
        <v>10.1</v>
      </c>
      <c r="C8" s="13">
        <v>10</v>
      </c>
      <c r="D8" s="13">
        <v>1</v>
      </c>
    </row>
    <row r="9" s="13" customFormat="1" spans="1:4">
      <c r="A9" s="13" t="s">
        <v>10</v>
      </c>
      <c r="B9" s="13">
        <v>10.7</v>
      </c>
      <c r="C9" s="13">
        <v>9</v>
      </c>
      <c r="D9" s="13">
        <v>1.2</v>
      </c>
    </row>
    <row r="10" s="13" customFormat="1" spans="1:4">
      <c r="A10" s="13" t="s">
        <v>11</v>
      </c>
      <c r="B10" s="13">
        <v>10.9</v>
      </c>
      <c r="C10" s="13">
        <v>9.4</v>
      </c>
      <c r="D10" s="13">
        <v>1.2</v>
      </c>
    </row>
    <row r="11" s="13" customFormat="1" spans="1:4">
      <c r="A11" s="13" t="s">
        <v>12</v>
      </c>
      <c r="B11" s="13">
        <v>11.1</v>
      </c>
      <c r="C11" s="13">
        <v>10.7</v>
      </c>
      <c r="D11" s="13">
        <v>1</v>
      </c>
    </row>
    <row r="12" s="13" customFormat="1" spans="1:4">
      <c r="A12" s="13" t="s">
        <v>13</v>
      </c>
      <c r="B12" s="13">
        <v>11.6</v>
      </c>
      <c r="C12" s="13">
        <v>10.9</v>
      </c>
      <c r="D12" s="13">
        <v>1.1</v>
      </c>
    </row>
    <row r="13" s="13" customFormat="1" spans="1:6">
      <c r="A13" s="13" t="s">
        <v>14</v>
      </c>
      <c r="B13" s="13">
        <v>12.2</v>
      </c>
      <c r="C13" s="13">
        <v>11.9</v>
      </c>
      <c r="D13" s="13">
        <v>1.1</v>
      </c>
      <c r="E13" s="13" t="s">
        <v>15</v>
      </c>
      <c r="F13" s="13">
        <v>4.9</v>
      </c>
    </row>
    <row r="14" s="13" customFormat="1" spans="1:4">
      <c r="A14" s="13" t="s">
        <v>16</v>
      </c>
      <c r="B14" s="13">
        <v>12.2</v>
      </c>
      <c r="C14" s="13">
        <v>14.4</v>
      </c>
      <c r="D14" s="13">
        <v>0.8</v>
      </c>
    </row>
    <row r="15" s="13" customFormat="1" spans="1:4">
      <c r="A15" s="13" t="s">
        <v>17</v>
      </c>
      <c r="B15" s="13">
        <v>12.8</v>
      </c>
      <c r="C15" s="13">
        <v>9.6</v>
      </c>
      <c r="D15" s="13">
        <v>1.4</v>
      </c>
    </row>
    <row r="16" s="13" customFormat="1" spans="1:4">
      <c r="A16" s="13" t="s">
        <v>18</v>
      </c>
      <c r="B16" s="13">
        <v>12.8</v>
      </c>
      <c r="C16" s="13">
        <v>11.7</v>
      </c>
      <c r="D16" s="13">
        <v>1.1</v>
      </c>
    </row>
    <row r="17" s="13" customFormat="1" spans="1:4">
      <c r="A17" s="13" t="s">
        <v>19</v>
      </c>
      <c r="B17" s="13">
        <v>12.8</v>
      </c>
      <c r="C17" s="13">
        <v>12.1</v>
      </c>
      <c r="D17" s="13">
        <v>1.1</v>
      </c>
    </row>
    <row r="18" s="13" customFormat="1" spans="1:6">
      <c r="A18" s="13" t="s">
        <v>20</v>
      </c>
      <c r="B18" s="13">
        <v>12.9</v>
      </c>
      <c r="C18" s="13">
        <v>14.9</v>
      </c>
      <c r="D18" s="13">
        <v>0.9</v>
      </c>
      <c r="E18" s="13" t="s">
        <v>21</v>
      </c>
      <c r="F18" s="13">
        <v>5.3</v>
      </c>
    </row>
    <row r="19" s="13" customFormat="1" spans="1:6">
      <c r="A19" s="13" t="s">
        <v>22</v>
      </c>
      <c r="B19" s="13">
        <v>12.9</v>
      </c>
      <c r="C19" s="13">
        <v>10.2</v>
      </c>
      <c r="D19" s="13">
        <v>1.2</v>
      </c>
      <c r="E19" s="13" t="s">
        <v>23</v>
      </c>
      <c r="F19" s="13">
        <v>2.6</v>
      </c>
    </row>
    <row r="20" s="13" customFormat="1" spans="1:6">
      <c r="A20" s="13" t="s">
        <v>24</v>
      </c>
      <c r="B20" s="13">
        <v>14.1</v>
      </c>
      <c r="C20" s="13">
        <v>12.7</v>
      </c>
      <c r="D20" s="13">
        <v>1.1</v>
      </c>
      <c r="E20" s="13" t="s">
        <v>25</v>
      </c>
      <c r="F20" s="13">
        <v>4</v>
      </c>
    </row>
    <row r="21" s="13" customFormat="1" spans="1:4">
      <c r="A21" s="13" t="s">
        <v>26</v>
      </c>
      <c r="B21" s="13">
        <v>14.5</v>
      </c>
      <c r="C21" s="13">
        <v>14.7</v>
      </c>
      <c r="D21" s="13">
        <v>0.9</v>
      </c>
    </row>
    <row r="22" s="13" customFormat="1" spans="1:4">
      <c r="A22" s="13" t="s">
        <v>27</v>
      </c>
      <c r="B22" s="13">
        <v>14.6</v>
      </c>
      <c r="C22" s="13">
        <v>14.8</v>
      </c>
      <c r="D22" s="13">
        <v>1</v>
      </c>
    </row>
    <row r="23" s="13" customFormat="1" spans="1:4">
      <c r="A23" s="13" t="s">
        <v>28</v>
      </c>
      <c r="B23" s="13">
        <v>14.9</v>
      </c>
      <c r="C23" s="13">
        <v>14.1</v>
      </c>
      <c r="D23" s="13">
        <v>1.1</v>
      </c>
    </row>
    <row r="24" s="13" customFormat="1" spans="1:4">
      <c r="A24" s="13" t="s">
        <v>29</v>
      </c>
      <c r="B24" s="13">
        <v>15.3</v>
      </c>
      <c r="C24" s="13">
        <v>15.7</v>
      </c>
      <c r="D24" s="13">
        <v>1</v>
      </c>
    </row>
    <row r="25" s="13" customFormat="1" spans="1:4">
      <c r="A25" s="13" t="s">
        <v>30</v>
      </c>
      <c r="B25" s="13">
        <v>15.8</v>
      </c>
      <c r="C25" s="13">
        <v>13</v>
      </c>
      <c r="D25" s="13">
        <v>1.2</v>
      </c>
    </row>
    <row r="26" s="13" customFormat="1" spans="1:7">
      <c r="A26" s="13" t="s">
        <v>31</v>
      </c>
      <c r="B26" s="13">
        <v>16.1</v>
      </c>
      <c r="C26" s="13">
        <v>13.9</v>
      </c>
      <c r="D26" s="13">
        <v>1.2</v>
      </c>
      <c r="G26" s="13">
        <v>9.5</v>
      </c>
    </row>
    <row r="27" s="13" customFormat="1" spans="1:7">
      <c r="A27" s="13" t="s">
        <v>32</v>
      </c>
      <c r="B27" s="13">
        <v>16.7</v>
      </c>
      <c r="C27" s="13">
        <v>15.8</v>
      </c>
      <c r="D27" s="13">
        <v>1.1</v>
      </c>
      <c r="G27" s="13">
        <v>10.5</v>
      </c>
    </row>
    <row r="28" s="13" customFormat="1" spans="1:6">
      <c r="A28" s="13" t="s">
        <v>33</v>
      </c>
      <c r="B28" s="13">
        <v>17.2</v>
      </c>
      <c r="C28" s="13">
        <v>15.6</v>
      </c>
      <c r="D28" s="13">
        <v>0.9</v>
      </c>
      <c r="E28" s="13" t="s">
        <v>34</v>
      </c>
      <c r="F28" s="13">
        <v>4.5</v>
      </c>
    </row>
    <row r="29" s="13" customFormat="1" spans="1:6">
      <c r="A29" s="13" t="s">
        <v>35</v>
      </c>
      <c r="B29" s="13">
        <v>17.5</v>
      </c>
      <c r="C29" s="13">
        <v>16</v>
      </c>
      <c r="D29" s="13">
        <v>1.1</v>
      </c>
      <c r="E29" s="13" t="s">
        <v>36</v>
      </c>
      <c r="F29" s="13">
        <v>10.3</v>
      </c>
    </row>
    <row r="30" s="13" customFormat="1" spans="1:4">
      <c r="A30" s="13" t="s">
        <v>37</v>
      </c>
      <c r="B30" s="13">
        <v>18.2</v>
      </c>
      <c r="C30" s="13">
        <v>15.7</v>
      </c>
      <c r="D30" s="13">
        <v>1.3</v>
      </c>
    </row>
    <row r="31" s="13" customFormat="1" spans="1:4">
      <c r="A31" s="13" t="s">
        <v>38</v>
      </c>
      <c r="B31" s="13">
        <v>18.3</v>
      </c>
      <c r="C31" s="13">
        <v>17.6</v>
      </c>
      <c r="D31" s="13">
        <v>1.1</v>
      </c>
    </row>
    <row r="32" s="13" customFormat="1" spans="1:4">
      <c r="A32" s="13" t="s">
        <v>39</v>
      </c>
      <c r="B32" s="13">
        <v>18.6</v>
      </c>
      <c r="C32" s="13">
        <v>19.8</v>
      </c>
      <c r="D32" s="13">
        <v>1</v>
      </c>
    </row>
    <row r="33" s="13" customFormat="1" spans="1:4">
      <c r="A33" s="13" t="s">
        <v>40</v>
      </c>
      <c r="B33" s="13">
        <v>19.2</v>
      </c>
      <c r="C33" s="13">
        <v>16.5</v>
      </c>
      <c r="D33" s="13">
        <v>1.2</v>
      </c>
    </row>
    <row r="34" s="13" customFormat="1" spans="1:4">
      <c r="A34" s="13" t="s">
        <v>41</v>
      </c>
      <c r="B34" s="13">
        <v>19.3</v>
      </c>
      <c r="C34" s="13">
        <v>20.2</v>
      </c>
      <c r="D34" s="13">
        <v>1</v>
      </c>
    </row>
    <row r="35" s="13" customFormat="1" spans="1:7">
      <c r="A35" s="13" t="s">
        <v>42</v>
      </c>
      <c r="B35" s="13">
        <v>19.6</v>
      </c>
      <c r="C35" s="13">
        <v>20.7</v>
      </c>
      <c r="D35" s="13">
        <v>1</v>
      </c>
      <c r="G35" s="13">
        <v>5</v>
      </c>
    </row>
    <row r="36" s="13" customFormat="1" spans="1:6">
      <c r="A36" s="13" t="s">
        <v>43</v>
      </c>
      <c r="B36" s="13">
        <v>20</v>
      </c>
      <c r="C36" s="13">
        <v>19.5</v>
      </c>
      <c r="D36" s="13">
        <v>1</v>
      </c>
      <c r="E36" s="13" t="s">
        <v>44</v>
      </c>
      <c r="F36" s="13">
        <v>6</v>
      </c>
    </row>
    <row r="37" s="13" customFormat="1" spans="1:4">
      <c r="A37" s="13" t="s">
        <v>45</v>
      </c>
      <c r="B37" s="13">
        <v>20.2</v>
      </c>
      <c r="C37" s="13">
        <v>18.2</v>
      </c>
      <c r="D37" s="13">
        <v>1.1</v>
      </c>
    </row>
    <row r="38" s="13" customFormat="1" spans="1:4">
      <c r="A38" s="13" t="s">
        <v>46</v>
      </c>
      <c r="B38" s="13">
        <v>20.5</v>
      </c>
      <c r="C38" s="13">
        <v>18</v>
      </c>
      <c r="D38" s="13">
        <v>1.1</v>
      </c>
    </row>
    <row r="39" s="13" customFormat="1" spans="1:6">
      <c r="A39" s="13" t="s">
        <v>47</v>
      </c>
      <c r="B39" s="13">
        <v>20.8</v>
      </c>
      <c r="C39" s="13">
        <v>17</v>
      </c>
      <c r="D39" s="13">
        <v>1.2</v>
      </c>
      <c r="E39" s="13" t="s">
        <v>48</v>
      </c>
      <c r="F39" s="13">
        <v>5.7</v>
      </c>
    </row>
    <row r="40" s="13" customFormat="1" spans="1:9">
      <c r="A40" s="6" t="s">
        <v>49</v>
      </c>
      <c r="B40" s="6">
        <v>20.8</v>
      </c>
      <c r="C40" s="6">
        <v>16.6</v>
      </c>
      <c r="D40" s="6">
        <v>1.3</v>
      </c>
      <c r="E40" s="6"/>
      <c r="F40" s="6"/>
      <c r="G40" s="6"/>
      <c r="H40" s="6"/>
      <c r="I40" s="6"/>
    </row>
    <row r="41" s="13" customFormat="1" spans="1:9">
      <c r="A41" s="6" t="s">
        <v>50</v>
      </c>
      <c r="B41" s="6">
        <v>21.5</v>
      </c>
      <c r="C41" s="6">
        <v>13.4</v>
      </c>
      <c r="D41" s="6">
        <v>17</v>
      </c>
      <c r="E41" s="6">
        <v>1.5</v>
      </c>
      <c r="F41" s="6">
        <v>1.3</v>
      </c>
      <c r="G41" s="6"/>
      <c r="H41" s="6"/>
      <c r="I41" s="6"/>
    </row>
    <row r="42" s="13" customFormat="1" spans="1:9">
      <c r="A42" s="6" t="s">
        <v>51</v>
      </c>
      <c r="B42" s="6">
        <v>21.9</v>
      </c>
      <c r="C42" s="6">
        <v>18</v>
      </c>
      <c r="D42" s="6">
        <v>1.2</v>
      </c>
      <c r="E42" s="6"/>
      <c r="F42" s="6"/>
      <c r="G42" s="6"/>
      <c r="H42" s="6"/>
      <c r="I42" s="6"/>
    </row>
    <row r="43" s="13" customFormat="1" spans="1:4">
      <c r="A43" s="13" t="s">
        <v>52</v>
      </c>
      <c r="B43" s="13">
        <v>22</v>
      </c>
      <c r="C43" s="13">
        <v>20.7</v>
      </c>
      <c r="D43" s="13">
        <v>1.1</v>
      </c>
    </row>
    <row r="44" s="13" customFormat="1" spans="1:7">
      <c r="A44" s="13" t="s">
        <v>53</v>
      </c>
      <c r="B44" s="13">
        <v>22.3</v>
      </c>
      <c r="C44" s="13">
        <v>18.2</v>
      </c>
      <c r="D44" s="13">
        <v>1.3</v>
      </c>
      <c r="E44" s="13"/>
      <c r="F44" s="13"/>
      <c r="G44" s="13">
        <v>2.5</v>
      </c>
    </row>
    <row r="45" s="13" customFormat="1" spans="1:7">
      <c r="A45" s="13" t="s">
        <v>54</v>
      </c>
      <c r="B45" s="13">
        <v>22.5</v>
      </c>
      <c r="C45" s="13">
        <v>18.2</v>
      </c>
      <c r="D45" s="13">
        <v>1.2</v>
      </c>
      <c r="G45" s="13">
        <v>5.4</v>
      </c>
    </row>
    <row r="46" s="13" customFormat="1" spans="1:9">
      <c r="A46" s="6" t="s">
        <v>55</v>
      </c>
      <c r="B46" s="6">
        <v>22.8</v>
      </c>
      <c r="C46" s="6">
        <v>20.3</v>
      </c>
      <c r="D46" s="6">
        <v>1.1</v>
      </c>
      <c r="E46" s="13" t="s">
        <v>56</v>
      </c>
      <c r="F46" s="6">
        <v>6.8</v>
      </c>
      <c r="G46" s="6">
        <v>5</v>
      </c>
      <c r="H46" s="6" t="s">
        <v>57</v>
      </c>
      <c r="I46" s="6">
        <v>1.4</v>
      </c>
    </row>
    <row r="47" s="13" customFormat="1" spans="1:7">
      <c r="A47" s="13" t="s">
        <v>58</v>
      </c>
      <c r="B47" s="13">
        <v>22.9</v>
      </c>
      <c r="C47" s="13">
        <v>22</v>
      </c>
      <c r="D47" s="13">
        <v>1</v>
      </c>
      <c r="G47" s="13">
        <v>5.9</v>
      </c>
    </row>
    <row r="48" s="13" customFormat="1" spans="1:4">
      <c r="A48" s="13" t="s">
        <v>59</v>
      </c>
      <c r="B48" s="13">
        <v>23.7</v>
      </c>
      <c r="C48" s="13">
        <v>18.6</v>
      </c>
      <c r="D48" s="13">
        <v>1.3</v>
      </c>
    </row>
    <row r="49" s="13" customFormat="1" spans="1:4">
      <c r="A49" s="13" t="s">
        <v>60</v>
      </c>
      <c r="B49" s="13">
        <v>23.8</v>
      </c>
      <c r="C49" s="13">
        <v>16.6</v>
      </c>
      <c r="D49" s="13">
        <v>1.7</v>
      </c>
    </row>
    <row r="50" s="13" customFormat="1" spans="1:4">
      <c r="A50" s="13" t="s">
        <v>61</v>
      </c>
      <c r="B50" s="13">
        <v>24.4</v>
      </c>
      <c r="C50" s="13">
        <v>17.1</v>
      </c>
      <c r="D50" s="13">
        <v>1.4</v>
      </c>
    </row>
    <row r="51" s="13" customFormat="1" spans="1:4">
      <c r="A51" s="13" t="s">
        <v>62</v>
      </c>
      <c r="B51" s="13">
        <v>24.6</v>
      </c>
      <c r="C51" s="13">
        <v>18.3</v>
      </c>
      <c r="D51" s="13">
        <v>1.4</v>
      </c>
    </row>
    <row r="52" s="13" customFormat="1" spans="1:7">
      <c r="A52" s="13" t="s">
        <v>63</v>
      </c>
      <c r="B52" s="13">
        <v>25</v>
      </c>
      <c r="C52" s="13">
        <v>20.6</v>
      </c>
      <c r="D52" s="13">
        <v>1.2</v>
      </c>
      <c r="E52" s="13" t="s">
        <v>64</v>
      </c>
      <c r="F52" s="13">
        <v>7.3</v>
      </c>
      <c r="G52" s="13">
        <v>10.7</v>
      </c>
    </row>
    <row r="53" s="6" customFormat="1" spans="1:9">
      <c r="A53" s="13" t="s">
        <v>65</v>
      </c>
      <c r="B53" s="13">
        <v>25.6</v>
      </c>
      <c r="C53" s="13">
        <v>21.2</v>
      </c>
      <c r="D53" s="13">
        <v>1.3</v>
      </c>
      <c r="E53" s="13" t="s">
        <v>66</v>
      </c>
      <c r="F53" s="13">
        <v>8</v>
      </c>
      <c r="G53" s="13">
        <v>9.2</v>
      </c>
      <c r="H53" s="13"/>
      <c r="I53" s="13"/>
    </row>
    <row r="54" s="6" customFormat="1" spans="1:9">
      <c r="A54" s="13" t="s">
        <v>67</v>
      </c>
      <c r="B54" s="13">
        <v>26</v>
      </c>
      <c r="C54" s="13">
        <v>31</v>
      </c>
      <c r="D54" s="13">
        <v>0.8</v>
      </c>
      <c r="E54" s="13" t="s">
        <v>68</v>
      </c>
      <c r="F54" s="13">
        <v>12.7</v>
      </c>
      <c r="G54" s="13" t="s">
        <v>57</v>
      </c>
      <c r="H54" s="13">
        <v>8.7</v>
      </c>
      <c r="I54" s="13">
        <v>1.5</v>
      </c>
    </row>
    <row r="55" s="6" customFormat="1" spans="1:9">
      <c r="A55" s="13" t="s">
        <v>69</v>
      </c>
      <c r="B55" s="13">
        <v>26.2</v>
      </c>
      <c r="C55" s="13">
        <v>19.1</v>
      </c>
      <c r="D55" s="13">
        <v>1.4</v>
      </c>
      <c r="E55" s="13"/>
      <c r="F55" s="13"/>
      <c r="G55" s="13"/>
      <c r="H55" s="13"/>
      <c r="I55" s="13"/>
    </row>
    <row r="56" s="13" customFormat="1" spans="1:4">
      <c r="A56" s="13" t="s">
        <v>70</v>
      </c>
      <c r="B56" s="13">
        <v>27</v>
      </c>
      <c r="C56" s="13">
        <v>33.7</v>
      </c>
      <c r="D56" s="13">
        <v>0.8</v>
      </c>
    </row>
    <row r="57" s="13" customFormat="1" spans="1:4">
      <c r="A57" s="13" t="s">
        <v>71</v>
      </c>
      <c r="B57" s="13">
        <v>27.5</v>
      </c>
      <c r="C57" s="13">
        <v>31.8</v>
      </c>
      <c r="D57" s="13">
        <v>0.9</v>
      </c>
    </row>
    <row r="58" s="13" customFormat="1" spans="1:9">
      <c r="A58" s="13" t="s">
        <v>72</v>
      </c>
      <c r="B58" s="13">
        <v>31.1</v>
      </c>
      <c r="C58" s="13">
        <v>34.9</v>
      </c>
      <c r="D58" s="13">
        <v>0.9</v>
      </c>
      <c r="E58" s="13" t="s">
        <v>73</v>
      </c>
      <c r="F58" s="13">
        <v>14</v>
      </c>
      <c r="G58" s="13" t="s">
        <v>57</v>
      </c>
      <c r="H58" s="13">
        <v>6</v>
      </c>
      <c r="I58" s="13">
        <v>2.4</v>
      </c>
    </row>
    <row r="59" s="13" customFormat="1" spans="1:4">
      <c r="A59" s="13" t="s">
        <v>74</v>
      </c>
      <c r="B59" s="13">
        <v>31.4</v>
      </c>
      <c r="C59" s="13">
        <v>27.1</v>
      </c>
      <c r="D59" s="13">
        <v>1.2</v>
      </c>
    </row>
    <row r="60" s="13" customFormat="1" spans="1:4">
      <c r="A60" s="13" t="s">
        <v>75</v>
      </c>
      <c r="B60" s="13">
        <v>33.1</v>
      </c>
      <c r="C60" s="13">
        <v>28.6</v>
      </c>
      <c r="D60" s="13">
        <v>1.2</v>
      </c>
    </row>
    <row r="61" s="13" customFormat="1" spans="1:4">
      <c r="A61" s="13" t="s">
        <v>76</v>
      </c>
      <c r="B61" s="13">
        <v>36.9</v>
      </c>
      <c r="C61" s="13">
        <v>26</v>
      </c>
      <c r="D61" s="13">
        <v>1.4</v>
      </c>
    </row>
    <row r="62" s="13" customFormat="1" spans="1:4">
      <c r="A62" s="13" t="s">
        <v>77</v>
      </c>
      <c r="B62" s="13">
        <v>39</v>
      </c>
      <c r="C62" s="13">
        <v>36.5</v>
      </c>
      <c r="D62" s="13">
        <v>1.1</v>
      </c>
    </row>
    <row r="63" s="13" customFormat="1" spans="1:4">
      <c r="A63" s="13" t="s">
        <v>78</v>
      </c>
      <c r="B63" s="13">
        <v>39.5</v>
      </c>
      <c r="C63" s="13">
        <v>32.8</v>
      </c>
      <c r="D63" s="13">
        <v>1.2</v>
      </c>
    </row>
    <row r="64" s="13" customFormat="1" spans="1:4">
      <c r="A64" s="13" t="s">
        <v>79</v>
      </c>
      <c r="B64" s="13">
        <v>42.1</v>
      </c>
      <c r="C64" s="13">
        <v>29</v>
      </c>
      <c r="D64" s="13">
        <v>1.5</v>
      </c>
    </row>
    <row r="65" s="13" customFormat="1" spans="1:9">
      <c r="A65" s="13" t="s">
        <v>80</v>
      </c>
      <c r="B65" s="13">
        <v>45.6</v>
      </c>
      <c r="C65" s="13">
        <v>34.1</v>
      </c>
      <c r="D65" s="13">
        <v>1.4</v>
      </c>
      <c r="E65" s="13" t="s">
        <v>81</v>
      </c>
      <c r="F65" s="13">
        <v>13</v>
      </c>
      <c r="H65" s="13">
        <v>7.9</v>
      </c>
      <c r="I65" s="13">
        <v>1.6</v>
      </c>
    </row>
    <row r="66" s="13" customFormat="1" spans="1:4">
      <c r="A66" s="13" t="s">
        <v>82</v>
      </c>
      <c r="B66" s="13">
        <v>46.2</v>
      </c>
      <c r="C66" s="13">
        <v>41</v>
      </c>
      <c r="D66" s="13">
        <v>1.1</v>
      </c>
    </row>
    <row r="67" s="13" customFormat="1" spans="1:7">
      <c r="A67" s="13" t="s">
        <v>83</v>
      </c>
      <c r="B67" s="13">
        <v>46.3</v>
      </c>
      <c r="C67" s="13">
        <v>35.6</v>
      </c>
      <c r="D67" s="13">
        <v>1.3</v>
      </c>
      <c r="G67" s="13">
        <v>5.7</v>
      </c>
    </row>
    <row r="68" s="13" customFormat="1" spans="1:4">
      <c r="A68" s="13" t="s">
        <v>84</v>
      </c>
      <c r="B68" s="13">
        <v>48.2</v>
      </c>
      <c r="C68" s="13">
        <v>36.5</v>
      </c>
      <c r="D68" s="13">
        <v>1.3</v>
      </c>
    </row>
    <row r="69" s="13" customFormat="1" spans="1:4">
      <c r="A69" s="13" t="s">
        <v>85</v>
      </c>
      <c r="B69" s="13">
        <v>48.8</v>
      </c>
      <c r="C69" s="13">
        <v>43.7</v>
      </c>
      <c r="D69" s="13">
        <v>1.2</v>
      </c>
    </row>
    <row r="70" s="3" customFormat="1" spans="1:1">
      <c r="A70" s="3" t="s">
        <v>86</v>
      </c>
    </row>
    <row r="71" s="14" customFormat="1" spans="1:1">
      <c r="A71" s="24" t="s">
        <v>87</v>
      </c>
    </row>
    <row r="72" s="15" customFormat="1" spans="1:4">
      <c r="A72" s="25"/>
      <c r="B72" s="26" t="s">
        <v>2</v>
      </c>
      <c r="C72" s="23" t="s">
        <v>88</v>
      </c>
      <c r="D72" s="23" t="s">
        <v>89</v>
      </c>
    </row>
    <row r="73" s="6" customFormat="1" spans="1:4">
      <c r="A73" s="6" t="s">
        <v>90</v>
      </c>
      <c r="B73" s="6">
        <v>40.775</v>
      </c>
      <c r="C73" s="6">
        <v>33.2166666666667</v>
      </c>
      <c r="D73" s="6">
        <v>1.24866716973544</v>
      </c>
    </row>
    <row r="74" spans="1:4">
      <c r="A74" s="6" t="s">
        <v>91</v>
      </c>
      <c r="B74" s="6">
        <v>65.2983333333333</v>
      </c>
      <c r="C74" s="6">
        <v>51.2233333333333</v>
      </c>
      <c r="D74" s="6">
        <v>1.2901999747012</v>
      </c>
    </row>
    <row r="75" hidden="1" spans="1:17">
      <c r="A75" s="6" t="s">
        <v>92</v>
      </c>
      <c r="B75" s="6">
        <v>36.6285714285714</v>
      </c>
      <c r="C75" s="6">
        <v>48.8171428571429</v>
      </c>
      <c r="D75" s="6">
        <v>61.132</v>
      </c>
      <c r="E75" s="6">
        <v>0.754018069523028</v>
      </c>
      <c r="F75" s="6">
        <v>120.513333333333</v>
      </c>
      <c r="G75" s="6">
        <v>92.3541532928722</v>
      </c>
      <c r="I75" s="6">
        <v>81.5571121921115</v>
      </c>
      <c r="J75" s="6" t="s">
        <v>57</v>
      </c>
      <c r="K75" s="6">
        <v>59.7428571428571</v>
      </c>
      <c r="L75" s="6">
        <v>68.8642857142857</v>
      </c>
      <c r="M75" s="6">
        <v>0.87720884056433</v>
      </c>
      <c r="N75" s="6">
        <v>3214.80571428571</v>
      </c>
      <c r="O75" s="6" t="s">
        <v>57</v>
      </c>
      <c r="P75" s="6" t="s">
        <v>57</v>
      </c>
      <c r="Q75" s="6" t="s">
        <v>57</v>
      </c>
    </row>
    <row r="76" s="2" customFormat="1" spans="1:1">
      <c r="A76" s="2" t="s">
        <v>93</v>
      </c>
    </row>
    <row r="77" s="6" customFormat="1" spans="2:10">
      <c r="B77" s="7" t="s">
        <v>2</v>
      </c>
      <c r="C77" s="7" t="s">
        <v>88</v>
      </c>
      <c r="D77" s="7" t="s">
        <v>3</v>
      </c>
      <c r="E77" s="7" t="s">
        <v>89</v>
      </c>
      <c r="F77" s="7" t="s">
        <v>4</v>
      </c>
      <c r="G77" s="6"/>
      <c r="H77" s="7"/>
      <c r="I77" s="7"/>
      <c r="J77" s="7"/>
    </row>
    <row r="78" s="6" customFormat="1" spans="1:6">
      <c r="A78" s="6" t="s">
        <v>94</v>
      </c>
      <c r="B78" s="6">
        <v>34.6</v>
      </c>
      <c r="C78" s="6" t="s">
        <v>57</v>
      </c>
      <c r="D78" s="6">
        <v>29.56</v>
      </c>
      <c r="E78" s="6">
        <v>1.17050067658999</v>
      </c>
      <c r="F78" s="6" t="s">
        <v>57</v>
      </c>
    </row>
    <row r="79" s="4" customFormat="1" spans="1:1">
      <c r="A79" s="4" t="s">
        <v>95</v>
      </c>
    </row>
    <row r="80" s="5" customFormat="1" spans="1:1">
      <c r="A80" s="5" t="s">
        <v>96</v>
      </c>
    </row>
    <row r="81" s="20" customFormat="1" spans="1:4">
      <c r="A81" s="36"/>
      <c r="B81" s="37" t="s">
        <v>2</v>
      </c>
      <c r="C81" s="38" t="s">
        <v>88</v>
      </c>
      <c r="D81" s="38" t="s">
        <v>89</v>
      </c>
    </row>
    <row r="82" s="6" customFormat="1" spans="1:4">
      <c r="A82" s="6" t="s">
        <v>97</v>
      </c>
      <c r="B82" s="6">
        <v>23.5466666666667</v>
      </c>
      <c r="C82" s="6">
        <v>27.1966666666667</v>
      </c>
      <c r="D82" s="6">
        <v>0.862286918599713</v>
      </c>
    </row>
    <row r="83" s="6" customFormat="1" spans="1:4">
      <c r="A83" s="6" t="s">
        <v>98</v>
      </c>
      <c r="B83" s="6">
        <v>23.6666666666667</v>
      </c>
      <c r="C83" s="6">
        <v>28.2666666666667</v>
      </c>
      <c r="D83" s="6">
        <v>0.846525047134879</v>
      </c>
    </row>
    <row r="84" s="6" customFormat="1" spans="1:4">
      <c r="A84" s="6" t="s">
        <v>99</v>
      </c>
      <c r="B84" s="6">
        <v>24.3</v>
      </c>
      <c r="C84" s="6">
        <v>28.66</v>
      </c>
      <c r="D84" s="6">
        <v>0.853971272789632</v>
      </c>
    </row>
    <row r="85" s="6" customFormat="1" spans="1:4">
      <c r="A85" s="6" t="s">
        <v>100</v>
      </c>
      <c r="B85" s="6">
        <v>29.95</v>
      </c>
      <c r="C85" s="6">
        <v>22.6</v>
      </c>
      <c r="D85" s="6">
        <v>1.27433628318584</v>
      </c>
    </row>
    <row r="86" s="6" customFormat="1" spans="1:4">
      <c r="A86" s="6" t="s">
        <v>101</v>
      </c>
      <c r="B86" s="6">
        <v>31.4766666666667</v>
      </c>
      <c r="C86" s="6">
        <v>27.0333333333333</v>
      </c>
      <c r="D86" s="6">
        <v>1.18717048488963</v>
      </c>
    </row>
    <row r="87" s="6" customFormat="1" spans="1:4">
      <c r="A87" s="6" t="s">
        <v>102</v>
      </c>
      <c r="B87" s="6">
        <v>32.4</v>
      </c>
      <c r="C87" s="6">
        <v>27.3666666666667</v>
      </c>
      <c r="D87" s="6">
        <v>1.21762306803079</v>
      </c>
    </row>
    <row r="88" spans="1:1">
      <c r="A88" s="6" t="s">
        <v>103</v>
      </c>
    </row>
    <row r="89" s="19" customFormat="1" spans="1:1">
      <c r="A89" s="19" t="s">
        <v>104</v>
      </c>
    </row>
    <row r="90" s="39" customFormat="1" spans="1:4">
      <c r="A90" s="39" t="s">
        <v>105</v>
      </c>
      <c r="B90" s="41"/>
      <c r="C90" s="42"/>
      <c r="D90" s="42"/>
    </row>
    <row r="91" s="15" customFormat="1" spans="2:4">
      <c r="B91" s="30" t="s">
        <v>2</v>
      </c>
      <c r="C91" s="7" t="s">
        <v>88</v>
      </c>
      <c r="D91" s="7" t="s">
        <v>89</v>
      </c>
    </row>
    <row r="92" s="15" customFormat="1" spans="1:4">
      <c r="A92" s="15" t="s">
        <v>106</v>
      </c>
      <c r="B92" s="31">
        <v>12.94</v>
      </c>
      <c r="C92" s="6">
        <v>7.17</v>
      </c>
      <c r="D92" s="6">
        <f>B92/C92</f>
        <v>1.8047419804742</v>
      </c>
    </row>
    <row r="93" s="16" customFormat="1" spans="1:1">
      <c r="A93" s="16" t="s">
        <v>107</v>
      </c>
    </row>
    <row r="94" s="7" customFormat="1" spans="2:4">
      <c r="B94" s="7" t="s">
        <v>2</v>
      </c>
      <c r="C94" s="7" t="s">
        <v>88</v>
      </c>
      <c r="D94" s="7" t="s">
        <v>89</v>
      </c>
    </row>
    <row r="95" s="6" customFormat="1" spans="1:4">
      <c r="A95" s="6" t="s">
        <v>108</v>
      </c>
      <c r="B95" s="6">
        <v>14.005</v>
      </c>
      <c r="C95" s="6">
        <v>30.675</v>
      </c>
      <c r="D95" s="6">
        <v>0.460265708118222</v>
      </c>
    </row>
    <row r="96" s="6" customFormat="1" spans="1:4">
      <c r="A96" s="6" t="s">
        <v>109</v>
      </c>
      <c r="B96" s="6">
        <v>14.7333333333333</v>
      </c>
      <c r="C96" s="6">
        <v>29.3466666666667</v>
      </c>
      <c r="D96" s="6">
        <v>0.5</v>
      </c>
    </row>
    <row r="98" s="7" customFormat="1" spans="1:1">
      <c r="A98" s="7" t="s">
        <v>110</v>
      </c>
    </row>
    <row r="99" s="7" customFormat="1"/>
    <row r="100" s="7" customFormat="1"/>
    <row r="101" s="7" customFormat="1"/>
    <row r="102" s="7" customFormat="1"/>
    <row r="103" s="7" customFormat="1"/>
    <row r="105" s="40" customFormat="1" spans="1:1">
      <c r="A105" s="40" t="s">
        <v>111</v>
      </c>
    </row>
    <row r="106" s="20" customFormat="1" spans="1:8">
      <c r="A106" s="13" t="s">
        <v>112</v>
      </c>
      <c r="B106" s="13"/>
      <c r="C106" s="13"/>
      <c r="D106" s="13"/>
      <c r="E106" s="13"/>
      <c r="F106" s="13"/>
      <c r="G106" s="13"/>
      <c r="H106" s="13"/>
    </row>
    <row r="107" s="21" customFormat="1" spans="2:9">
      <c r="B107" s="6" t="s">
        <v>113</v>
      </c>
      <c r="C107" s="6" t="s">
        <v>114</v>
      </c>
      <c r="D107" s="6" t="s">
        <v>115</v>
      </c>
      <c r="E107" s="6" t="s">
        <v>116</v>
      </c>
      <c r="F107" s="6" t="s">
        <v>117</v>
      </c>
      <c r="G107" s="6" t="s">
        <v>118</v>
      </c>
      <c r="H107" s="6" t="s">
        <v>119</v>
      </c>
      <c r="I107" s="6" t="s">
        <v>120</v>
      </c>
    </row>
    <row r="108" s="21" customFormat="1" spans="1:9">
      <c r="A108" s="21" t="s">
        <v>121</v>
      </c>
      <c r="B108" s="13">
        <f>COUNTIF(C4:C69,"&lt;10")</f>
        <v>6</v>
      </c>
      <c r="C108" s="13">
        <f>COUNTIFS(C4:C69,"&gt;=10",C4:C69,"&lt;15")</f>
        <v>17</v>
      </c>
      <c r="D108" s="13">
        <f>COUNTIFS(C4:C69,"&gt;=15",C4:C69,"&lt;20")</f>
        <v>21</v>
      </c>
      <c r="E108" s="13">
        <f>COUNTIFS(C4:C69,"&gt;=20",C4:C69,"&lt;25")</f>
        <v>7</v>
      </c>
      <c r="F108" s="13">
        <f>COUNTIFS(C4:C69,"&gt;=25",C4:C69,"&lt;30")</f>
        <v>4</v>
      </c>
      <c r="G108" s="13">
        <f>COUNTIFS(C4:C69,"&gt;=30",C4:C69,"&lt;35")</f>
        <v>6</v>
      </c>
      <c r="H108" s="13">
        <f>COUNTIFS(C4:C69,"&gt;=35",C4:C69,"&lt;40")</f>
        <v>3</v>
      </c>
      <c r="I108" s="13">
        <f>COUNTIFS(C4:C69,"&gt;=40")</f>
        <v>2</v>
      </c>
    </row>
    <row r="109" s="21" customFormat="1" spans="1:9">
      <c r="A109" s="21" t="s">
        <v>95</v>
      </c>
      <c r="B109" s="13">
        <f>COUNTIF(C82:C96,"&lt;10")</f>
        <v>1</v>
      </c>
      <c r="C109" s="13">
        <f>COUNTIFS(C82:C96,"&gt;=10",C82:C96,"&lt;15")</f>
        <v>0</v>
      </c>
      <c r="D109" s="13">
        <f>COUNTIFS(C82:C96,"&gt;=15",C82:C96,"&lt;20")</f>
        <v>0</v>
      </c>
      <c r="E109" s="13">
        <f>COUNTIFS(C82:C96,"&gt;=20",C82:C96,"&lt;25")</f>
        <v>1</v>
      </c>
      <c r="F109" s="13">
        <f>COUNTIFS(C82:C96,"&gt;=25",C82:C96,"&lt;30")</f>
        <v>6</v>
      </c>
      <c r="G109" s="13">
        <f>COUNTIFS(C82:C96,"&gt;=30",C82:C96,"&lt;35")</f>
        <v>1</v>
      </c>
      <c r="H109" s="13">
        <f>COUNTIFS(C82:C96,"&gt;=35",C82:C96,"&lt;40")</f>
        <v>0</v>
      </c>
      <c r="I109" s="13">
        <f>COUNTIFS(C82:C96,"&gt;=40")</f>
        <v>0</v>
      </c>
    </row>
    <row r="129" s="20" customFormat="1" spans="1:8">
      <c r="A129" s="13" t="s">
        <v>122</v>
      </c>
      <c r="B129" s="13"/>
      <c r="C129" s="13"/>
      <c r="D129" s="13"/>
      <c r="E129" s="13"/>
      <c r="F129" s="13"/>
      <c r="G129" s="13"/>
      <c r="H129" s="13"/>
    </row>
    <row r="130" s="21" customFormat="1" spans="2:9">
      <c r="B130" s="6" t="s">
        <v>123</v>
      </c>
      <c r="C130" s="6" t="s">
        <v>124</v>
      </c>
      <c r="D130" s="6" t="s">
        <v>125</v>
      </c>
      <c r="E130" s="6" t="s">
        <v>126</v>
      </c>
      <c r="F130" s="6" t="s">
        <v>127</v>
      </c>
      <c r="G130" s="6" t="s">
        <v>128</v>
      </c>
      <c r="H130" s="6" t="s">
        <v>129</v>
      </c>
      <c r="I130" s="6" t="s">
        <v>130</v>
      </c>
    </row>
    <row r="131" s="21" customFormat="1" spans="1:9">
      <c r="A131" s="21" t="s">
        <v>121</v>
      </c>
      <c r="B131" s="13">
        <f>COUNTIF(B4:B69,"&lt;10")</f>
        <v>2</v>
      </c>
      <c r="C131" s="13">
        <f>COUNTIFS(B4:B69,"&gt;=10",B4:B69,"&lt;15")</f>
        <v>18</v>
      </c>
      <c r="D131" s="13">
        <f>COUNTIFS(B4:B69,"&gt;=15",B4:B69,"&lt;20")</f>
        <v>12</v>
      </c>
      <c r="E131" s="13">
        <f>COUNTIFS(B4:B69,"&gt;=20",B4:B69,"&lt;25")</f>
        <v>16</v>
      </c>
      <c r="F131" s="13">
        <f>COUNTIFS(B4:B69,"&gt;=25",B4:B69,"&lt;30")</f>
        <v>6</v>
      </c>
      <c r="G131" s="13">
        <f>COUNTIFS(B4:B69,"&gt;=30",B4:B69,"&lt;35")</f>
        <v>3</v>
      </c>
      <c r="H131" s="13">
        <f>COUNTIFS(B4:B69,"&gt;=35",B4:B69,"&lt;40")</f>
        <v>3</v>
      </c>
      <c r="I131" s="13">
        <f>COUNTIFS(B4:B69,"&gt;=40")</f>
        <v>6</v>
      </c>
    </row>
  </sheetData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3"/>
  <sheetViews>
    <sheetView zoomScale="50" zoomScaleNormal="50" topLeftCell="A16" workbookViewId="0">
      <selection activeCell="A68" sqref="$A68:$XFD71"/>
    </sheetView>
  </sheetViews>
  <sheetFormatPr defaultColWidth="8.25" defaultRowHeight="14"/>
  <cols>
    <col min="1" max="1" width="15.3333333333333" style="6" customWidth="1"/>
    <col min="2" max="4" width="8.25" style="6"/>
    <col min="5" max="5" width="10.5" style="6" customWidth="1"/>
    <col min="6" max="16384" width="8.25" style="6"/>
  </cols>
  <sheetData>
    <row r="1" s="1" customFormat="1" spans="1:1">
      <c r="A1" s="1" t="s">
        <v>0</v>
      </c>
    </row>
    <row r="2" s="11" customFormat="1" spans="1:1">
      <c r="A2" s="12" t="s">
        <v>1</v>
      </c>
    </row>
    <row r="3" s="13" customFormat="1" spans="1:7">
      <c r="A3" s="22"/>
      <c r="B3" s="23" t="s">
        <v>2</v>
      </c>
      <c r="C3" s="23" t="s">
        <v>3</v>
      </c>
      <c r="D3" s="23" t="s">
        <v>4</v>
      </c>
      <c r="F3" s="23" t="s">
        <v>2</v>
      </c>
      <c r="G3" s="23" t="s">
        <v>3</v>
      </c>
    </row>
    <row r="4" s="13" customFormat="1" spans="1:4">
      <c r="A4" s="13" t="s">
        <v>5</v>
      </c>
      <c r="B4" s="13">
        <v>9</v>
      </c>
      <c r="C4" s="13">
        <v>9.1</v>
      </c>
      <c r="D4" s="13">
        <v>1.1</v>
      </c>
    </row>
    <row r="5" s="13" customFormat="1" spans="1:4">
      <c r="A5" s="13" t="s">
        <v>6</v>
      </c>
      <c r="B5" s="13">
        <v>9.2</v>
      </c>
      <c r="C5" s="13">
        <v>7.4</v>
      </c>
      <c r="D5" s="13">
        <v>1.2</v>
      </c>
    </row>
    <row r="6" s="13" customFormat="1" spans="1:4">
      <c r="A6" s="13" t="s">
        <v>9</v>
      </c>
      <c r="B6" s="13">
        <v>10.1</v>
      </c>
      <c r="C6" s="13">
        <v>10</v>
      </c>
      <c r="D6" s="13">
        <v>1</v>
      </c>
    </row>
    <row r="7" s="13" customFormat="1" spans="1:4">
      <c r="A7" s="13" t="s">
        <v>10</v>
      </c>
      <c r="B7" s="13">
        <v>10.7</v>
      </c>
      <c r="C7" s="13">
        <v>9</v>
      </c>
      <c r="D7" s="13">
        <v>1.2</v>
      </c>
    </row>
    <row r="8" s="13" customFormat="1" spans="1:4">
      <c r="A8" s="13" t="s">
        <v>11</v>
      </c>
      <c r="B8" s="13">
        <v>10.9</v>
      </c>
      <c r="C8" s="13">
        <v>9.4</v>
      </c>
      <c r="D8" s="13">
        <v>1.2</v>
      </c>
    </row>
    <row r="9" s="13" customFormat="1" spans="1:4">
      <c r="A9" s="13" t="s">
        <v>13</v>
      </c>
      <c r="B9" s="13">
        <v>11.6</v>
      </c>
      <c r="C9" s="13">
        <v>10.9</v>
      </c>
      <c r="D9" s="13">
        <v>1.1</v>
      </c>
    </row>
    <row r="10" s="13" customFormat="1" spans="1:6">
      <c r="A10" s="13" t="s">
        <v>14</v>
      </c>
      <c r="B10" s="13">
        <v>12.2</v>
      </c>
      <c r="C10" s="13">
        <v>11.9</v>
      </c>
      <c r="D10" s="13">
        <v>1.1</v>
      </c>
      <c r="E10" s="13" t="s">
        <v>15</v>
      </c>
      <c r="F10" s="13">
        <v>4.9</v>
      </c>
    </row>
    <row r="11" s="13" customFormat="1" spans="1:4">
      <c r="A11" s="13" t="s">
        <v>17</v>
      </c>
      <c r="B11" s="13">
        <v>12.8</v>
      </c>
      <c r="C11" s="13">
        <v>9.6</v>
      </c>
      <c r="D11" s="13">
        <v>1.4</v>
      </c>
    </row>
    <row r="12" s="13" customFormat="1" spans="1:4">
      <c r="A12" s="13" t="s">
        <v>18</v>
      </c>
      <c r="B12" s="13">
        <v>12.8</v>
      </c>
      <c r="C12" s="13">
        <v>11.7</v>
      </c>
      <c r="D12" s="13">
        <v>1.1</v>
      </c>
    </row>
    <row r="13" s="13" customFormat="1" spans="1:4">
      <c r="A13" s="13" t="s">
        <v>19</v>
      </c>
      <c r="B13" s="13">
        <v>12.8</v>
      </c>
      <c r="C13" s="13">
        <v>12.1</v>
      </c>
      <c r="D13" s="13">
        <v>1.1</v>
      </c>
    </row>
    <row r="14" s="13" customFormat="1" spans="1:6">
      <c r="A14" s="13" t="s">
        <v>20</v>
      </c>
      <c r="B14" s="13">
        <v>12.9</v>
      </c>
      <c r="C14" s="13">
        <v>14.9</v>
      </c>
      <c r="D14" s="13">
        <v>0.9</v>
      </c>
      <c r="E14" s="13" t="s">
        <v>21</v>
      </c>
      <c r="F14" s="13">
        <v>5.3</v>
      </c>
    </row>
    <row r="15" s="13" customFormat="1" spans="1:6">
      <c r="A15" s="13" t="s">
        <v>22</v>
      </c>
      <c r="B15" s="13">
        <v>12.9</v>
      </c>
      <c r="C15" s="13">
        <v>10.2</v>
      </c>
      <c r="D15" s="13">
        <v>1.2</v>
      </c>
      <c r="E15" s="13" t="s">
        <v>23</v>
      </c>
      <c r="F15" s="13">
        <v>2.6</v>
      </c>
    </row>
    <row r="16" s="13" customFormat="1" spans="1:6">
      <c r="A16" s="13" t="s">
        <v>24</v>
      </c>
      <c r="B16" s="13">
        <v>14.1</v>
      </c>
      <c r="C16" s="13">
        <v>12.7</v>
      </c>
      <c r="D16" s="13">
        <v>1.1</v>
      </c>
      <c r="E16" s="13" t="s">
        <v>25</v>
      </c>
      <c r="F16" s="13">
        <v>4</v>
      </c>
    </row>
    <row r="17" s="13" customFormat="1" spans="1:4">
      <c r="A17" s="13" t="s">
        <v>26</v>
      </c>
      <c r="B17" s="13">
        <v>14.5</v>
      </c>
      <c r="C17" s="13">
        <v>14.7</v>
      </c>
      <c r="D17" s="13">
        <v>0.9</v>
      </c>
    </row>
    <row r="18" s="13" customFormat="1" spans="1:4">
      <c r="A18" s="13" t="s">
        <v>27</v>
      </c>
      <c r="B18" s="13">
        <v>14.6</v>
      </c>
      <c r="C18" s="13">
        <v>14.8</v>
      </c>
      <c r="D18" s="13">
        <v>1</v>
      </c>
    </row>
    <row r="19" s="13" customFormat="1" spans="1:4">
      <c r="A19" s="13" t="s">
        <v>28</v>
      </c>
      <c r="B19" s="13">
        <v>14.9</v>
      </c>
      <c r="C19" s="13">
        <v>14.1</v>
      </c>
      <c r="D19" s="13">
        <v>1.1</v>
      </c>
    </row>
    <row r="20" s="13" customFormat="1" spans="1:4">
      <c r="A20" s="13" t="s">
        <v>29</v>
      </c>
      <c r="B20" s="13">
        <v>15.3</v>
      </c>
      <c r="C20" s="13">
        <v>15.7</v>
      </c>
      <c r="D20" s="13">
        <v>1</v>
      </c>
    </row>
    <row r="21" s="13" customFormat="1" spans="1:4">
      <c r="A21" s="13" t="s">
        <v>30</v>
      </c>
      <c r="B21" s="13">
        <v>15.8</v>
      </c>
      <c r="C21" s="13">
        <v>13</v>
      </c>
      <c r="D21" s="13">
        <v>1.2</v>
      </c>
    </row>
    <row r="22" s="13" customFormat="1" spans="1:7">
      <c r="A22" s="13" t="s">
        <v>31</v>
      </c>
      <c r="B22" s="13">
        <v>16.1</v>
      </c>
      <c r="C22" s="13">
        <v>13.9</v>
      </c>
      <c r="D22" s="13">
        <v>1.2</v>
      </c>
      <c r="G22" s="13">
        <v>9.5</v>
      </c>
    </row>
    <row r="23" s="13" customFormat="1" spans="1:7">
      <c r="A23" s="13" t="s">
        <v>32</v>
      </c>
      <c r="B23" s="13">
        <v>16.7</v>
      </c>
      <c r="C23" s="13">
        <v>15.8</v>
      </c>
      <c r="D23" s="13">
        <v>1.1</v>
      </c>
      <c r="G23" s="13">
        <v>10.5</v>
      </c>
    </row>
    <row r="24" s="13" customFormat="1" spans="1:6">
      <c r="A24" s="13" t="s">
        <v>33</v>
      </c>
      <c r="B24" s="13">
        <v>17.2</v>
      </c>
      <c r="C24" s="13">
        <v>15.6</v>
      </c>
      <c r="D24" s="13">
        <v>0.9</v>
      </c>
      <c r="E24" s="13" t="s">
        <v>34</v>
      </c>
      <c r="F24" s="13">
        <v>4.5</v>
      </c>
    </row>
    <row r="25" s="13" customFormat="1" spans="1:6">
      <c r="A25" s="13" t="s">
        <v>35</v>
      </c>
      <c r="B25" s="13">
        <v>17.5</v>
      </c>
      <c r="C25" s="13">
        <v>16</v>
      </c>
      <c r="D25" s="13">
        <v>1.1</v>
      </c>
      <c r="E25" s="13" t="s">
        <v>36</v>
      </c>
      <c r="F25" s="13">
        <v>10.3</v>
      </c>
    </row>
    <row r="26" s="13" customFormat="1" spans="1:4">
      <c r="A26" s="13" t="s">
        <v>37</v>
      </c>
      <c r="B26" s="13">
        <v>18.2</v>
      </c>
      <c r="C26" s="13">
        <v>15.7</v>
      </c>
      <c r="D26" s="13">
        <v>1.3</v>
      </c>
    </row>
    <row r="27" s="13" customFormat="1" spans="1:4">
      <c r="A27" s="13" t="s">
        <v>39</v>
      </c>
      <c r="B27" s="13">
        <v>18.6</v>
      </c>
      <c r="C27" s="13">
        <v>19.8</v>
      </c>
      <c r="D27" s="13">
        <v>1</v>
      </c>
    </row>
    <row r="28" s="13" customFormat="1" spans="1:4">
      <c r="A28" s="13" t="s">
        <v>40</v>
      </c>
      <c r="B28" s="13">
        <v>19.2</v>
      </c>
      <c r="C28" s="13">
        <v>16.5</v>
      </c>
      <c r="D28" s="13">
        <v>1.2</v>
      </c>
    </row>
    <row r="29" s="13" customFormat="1" spans="1:4">
      <c r="A29" s="13" t="s">
        <v>41</v>
      </c>
      <c r="B29" s="13">
        <v>19.3</v>
      </c>
      <c r="C29" s="13">
        <v>20.2</v>
      </c>
      <c r="D29" s="13">
        <v>1</v>
      </c>
    </row>
    <row r="30" s="13" customFormat="1" spans="1:7">
      <c r="A30" s="13" t="s">
        <v>42</v>
      </c>
      <c r="B30" s="13">
        <v>19.6</v>
      </c>
      <c r="C30" s="13">
        <v>20.7</v>
      </c>
      <c r="D30" s="13">
        <v>1</v>
      </c>
      <c r="G30" s="13">
        <v>5</v>
      </c>
    </row>
    <row r="31" s="13" customFormat="1" spans="1:6">
      <c r="A31" s="13" t="s">
        <v>43</v>
      </c>
      <c r="B31" s="13">
        <v>20</v>
      </c>
      <c r="C31" s="13">
        <v>19.5</v>
      </c>
      <c r="D31" s="13">
        <v>1</v>
      </c>
      <c r="E31" s="13" t="s">
        <v>44</v>
      </c>
      <c r="F31" s="13">
        <v>6</v>
      </c>
    </row>
    <row r="32" s="13" customFormat="1" spans="1:4">
      <c r="A32" s="13" t="s">
        <v>45</v>
      </c>
      <c r="B32" s="13">
        <v>20.2</v>
      </c>
      <c r="C32" s="13">
        <v>18.2</v>
      </c>
      <c r="D32" s="13">
        <v>1.1</v>
      </c>
    </row>
    <row r="33" s="13" customFormat="1" spans="1:4">
      <c r="A33" s="13" t="s">
        <v>46</v>
      </c>
      <c r="B33" s="13">
        <v>20.5</v>
      </c>
      <c r="C33" s="13">
        <v>18</v>
      </c>
      <c r="D33" s="13">
        <v>1.1</v>
      </c>
    </row>
    <row r="34" s="13" customFormat="1" spans="1:6">
      <c r="A34" s="13" t="s">
        <v>47</v>
      </c>
      <c r="B34" s="13">
        <v>20.8</v>
      </c>
      <c r="C34" s="13">
        <v>17</v>
      </c>
      <c r="D34" s="13">
        <v>1.2</v>
      </c>
      <c r="E34" s="13" t="s">
        <v>48</v>
      </c>
      <c r="F34" s="13">
        <v>5.7</v>
      </c>
    </row>
    <row r="35" s="13" customFormat="1" spans="1:4">
      <c r="A35" s="13" t="s">
        <v>52</v>
      </c>
      <c r="B35" s="13">
        <v>22</v>
      </c>
      <c r="C35" s="13">
        <v>20.7</v>
      </c>
      <c r="D35" s="13">
        <v>1.1</v>
      </c>
    </row>
    <row r="36" s="13" customFormat="1" spans="1:7">
      <c r="A36" s="13" t="s">
        <v>53</v>
      </c>
      <c r="B36" s="13">
        <v>22.3</v>
      </c>
      <c r="C36" s="13">
        <v>18.2</v>
      </c>
      <c r="D36" s="13">
        <v>1.3</v>
      </c>
      <c r="G36" s="13">
        <v>2.5</v>
      </c>
    </row>
    <row r="37" s="13" customFormat="1" spans="1:7">
      <c r="A37" s="13" t="s">
        <v>54</v>
      </c>
      <c r="B37" s="13">
        <v>22.5</v>
      </c>
      <c r="C37" s="13">
        <v>18.2</v>
      </c>
      <c r="D37" s="13">
        <v>1.2</v>
      </c>
      <c r="G37" s="13">
        <v>5.4</v>
      </c>
    </row>
    <row r="38" s="13" customFormat="1" spans="1:7">
      <c r="A38" s="13" t="s">
        <v>58</v>
      </c>
      <c r="B38" s="13">
        <v>22.9</v>
      </c>
      <c r="C38" s="13">
        <v>22</v>
      </c>
      <c r="D38" s="13">
        <v>1</v>
      </c>
      <c r="G38" s="13">
        <v>5.9</v>
      </c>
    </row>
    <row r="39" s="13" customFormat="1" spans="1:4">
      <c r="A39" s="13" t="s">
        <v>59</v>
      </c>
      <c r="B39" s="13">
        <v>23.7</v>
      </c>
      <c r="C39" s="13">
        <v>18.6</v>
      </c>
      <c r="D39" s="13">
        <v>1.3</v>
      </c>
    </row>
    <row r="40" s="13" customFormat="1" spans="1:4">
      <c r="A40" s="13" t="s">
        <v>60</v>
      </c>
      <c r="B40" s="13">
        <v>23.8</v>
      </c>
      <c r="C40" s="13">
        <v>16.6</v>
      </c>
      <c r="D40" s="13">
        <v>1.7</v>
      </c>
    </row>
    <row r="41" s="13" customFormat="1" spans="1:4">
      <c r="A41" s="13" t="s">
        <v>61</v>
      </c>
      <c r="B41" s="13">
        <v>24.4</v>
      </c>
      <c r="C41" s="13">
        <v>17.1</v>
      </c>
      <c r="D41" s="13">
        <v>1.4</v>
      </c>
    </row>
    <row r="42" s="13" customFormat="1" spans="1:4">
      <c r="A42" s="13" t="s">
        <v>62</v>
      </c>
      <c r="B42" s="13">
        <v>24.6</v>
      </c>
      <c r="C42" s="13">
        <v>18.3</v>
      </c>
      <c r="D42" s="13">
        <v>1.4</v>
      </c>
    </row>
    <row r="43" s="13" customFormat="1" spans="1:7">
      <c r="A43" s="13" t="s">
        <v>63</v>
      </c>
      <c r="B43" s="13">
        <v>25</v>
      </c>
      <c r="C43" s="13">
        <v>20.6</v>
      </c>
      <c r="D43" s="13">
        <v>1.2</v>
      </c>
      <c r="E43" s="13" t="s">
        <v>64</v>
      </c>
      <c r="F43" s="13">
        <v>7.3</v>
      </c>
      <c r="G43" s="13">
        <v>10.7</v>
      </c>
    </row>
    <row r="44" s="13" customFormat="1" spans="1:7">
      <c r="A44" s="13" t="s">
        <v>65</v>
      </c>
      <c r="B44" s="13">
        <v>25.6</v>
      </c>
      <c r="C44" s="13">
        <v>21.2</v>
      </c>
      <c r="D44" s="13">
        <v>1.3</v>
      </c>
      <c r="E44" s="13" t="s">
        <v>66</v>
      </c>
      <c r="F44" s="13">
        <v>8</v>
      </c>
      <c r="G44" s="13">
        <v>9.2</v>
      </c>
    </row>
    <row r="45" s="13" customFormat="1" spans="1:4">
      <c r="A45" s="13" t="s">
        <v>69</v>
      </c>
      <c r="B45" s="13">
        <v>26.2</v>
      </c>
      <c r="C45" s="13">
        <v>19.1</v>
      </c>
      <c r="D45" s="13">
        <v>1.4</v>
      </c>
    </row>
    <row r="46" s="13" customFormat="1" spans="1:4">
      <c r="A46" s="13" t="s">
        <v>74</v>
      </c>
      <c r="B46" s="13">
        <v>31.4</v>
      </c>
      <c r="C46" s="13">
        <v>27.1</v>
      </c>
      <c r="D46" s="13">
        <v>1.2</v>
      </c>
    </row>
    <row r="47" s="13" customFormat="1" spans="1:4">
      <c r="A47" s="13" t="s">
        <v>79</v>
      </c>
      <c r="B47" s="13">
        <v>42.1</v>
      </c>
      <c r="C47" s="13">
        <v>29</v>
      </c>
      <c r="D47" s="13">
        <v>1.5</v>
      </c>
    </row>
    <row r="48" s="13" customFormat="1" spans="1:4">
      <c r="A48" s="13" t="s">
        <v>82</v>
      </c>
      <c r="B48" s="13">
        <v>46.2</v>
      </c>
      <c r="C48" s="13">
        <v>41</v>
      </c>
      <c r="D48" s="13">
        <v>1.1</v>
      </c>
    </row>
    <row r="49" s="13" customFormat="1" spans="1:7">
      <c r="A49" s="13" t="s">
        <v>83</v>
      </c>
      <c r="B49" s="13">
        <v>46.3</v>
      </c>
      <c r="C49" s="13">
        <v>35.6</v>
      </c>
      <c r="D49" s="13">
        <v>1.3</v>
      </c>
      <c r="G49" s="13">
        <v>5.7</v>
      </c>
    </row>
    <row r="50" s="13" customFormat="1" spans="1:4">
      <c r="A50" s="13" t="s">
        <v>84</v>
      </c>
      <c r="B50" s="13">
        <v>48.2</v>
      </c>
      <c r="C50" s="13">
        <v>36.5</v>
      </c>
      <c r="D50" s="13">
        <v>1.3</v>
      </c>
    </row>
    <row r="51" s="13" customFormat="1" spans="1:4">
      <c r="A51" s="13" t="s">
        <v>85</v>
      </c>
      <c r="B51" s="13">
        <v>48.8</v>
      </c>
      <c r="C51" s="13">
        <v>43.7</v>
      </c>
      <c r="D51" s="13">
        <v>1.2</v>
      </c>
    </row>
    <row r="52" s="3" customFormat="1" spans="1:1">
      <c r="A52" s="3" t="s">
        <v>86</v>
      </c>
    </row>
    <row r="53" s="14" customFormat="1" spans="1:1">
      <c r="A53" s="24" t="s">
        <v>87</v>
      </c>
    </row>
    <row r="54" s="15" customFormat="1" spans="1:4">
      <c r="A54" s="25"/>
      <c r="B54" s="26" t="s">
        <v>2</v>
      </c>
      <c r="C54" s="23" t="s">
        <v>88</v>
      </c>
      <c r="D54" s="23" t="s">
        <v>89</v>
      </c>
    </row>
    <row r="55" spans="1:4">
      <c r="A55" s="6" t="s">
        <v>91</v>
      </c>
      <c r="B55" s="6">
        <v>65.2983333333333</v>
      </c>
      <c r="C55" s="6">
        <v>51.2233333333333</v>
      </c>
      <c r="D55" s="6">
        <v>1.2901999747012</v>
      </c>
    </row>
    <row r="56" hidden="1" spans="1:17">
      <c r="A56" s="6" t="s">
        <v>92</v>
      </c>
      <c r="B56" s="6">
        <v>36.6285714285714</v>
      </c>
      <c r="C56" s="6">
        <v>48.8171428571429</v>
      </c>
      <c r="D56" s="6">
        <v>61.132</v>
      </c>
      <c r="E56" s="6">
        <v>0.754018069523028</v>
      </c>
      <c r="F56" s="6">
        <v>120.513333333333</v>
      </c>
      <c r="G56" s="6">
        <v>92.3541532928722</v>
      </c>
      <c r="I56" s="6">
        <v>81.5571121921115</v>
      </c>
      <c r="J56" s="6" t="s">
        <v>57</v>
      </c>
      <c r="K56" s="6">
        <v>59.7428571428571</v>
      </c>
      <c r="L56" s="6">
        <v>68.8642857142857</v>
      </c>
      <c r="M56" s="6">
        <v>0.87720884056433</v>
      </c>
      <c r="N56" s="6">
        <v>3214.80571428571</v>
      </c>
      <c r="O56" s="6" t="s">
        <v>57</v>
      </c>
      <c r="P56" s="6" t="s">
        <v>57</v>
      </c>
      <c r="Q56" s="6" t="s">
        <v>57</v>
      </c>
    </row>
    <row r="57" s="4" customFormat="1" spans="1:1">
      <c r="A57" s="4" t="s">
        <v>95</v>
      </c>
    </row>
    <row r="58" s="16" customFormat="1" spans="1:1">
      <c r="A58" s="16" t="s">
        <v>96</v>
      </c>
    </row>
    <row r="59" s="20" customFormat="1" spans="1:4">
      <c r="A59" s="36"/>
      <c r="B59" s="37" t="s">
        <v>2</v>
      </c>
      <c r="C59" s="38" t="s">
        <v>88</v>
      </c>
      <c r="D59" s="38" t="s">
        <v>89</v>
      </c>
    </row>
    <row r="60" spans="1:4">
      <c r="A60" s="6" t="s">
        <v>101</v>
      </c>
      <c r="B60" s="6">
        <v>31.4766666666667</v>
      </c>
      <c r="C60" s="6">
        <v>27.0333333333333</v>
      </c>
      <c r="D60" s="6">
        <v>1.18717048488963</v>
      </c>
    </row>
    <row r="61" spans="1:4">
      <c r="A61" s="6" t="s">
        <v>131</v>
      </c>
      <c r="B61" s="6">
        <v>23.6666666666667</v>
      </c>
      <c r="C61" s="6">
        <v>28.2666666666667</v>
      </c>
      <c r="D61" s="6">
        <v>0.846525047134879</v>
      </c>
    </row>
    <row r="62" spans="1:4">
      <c r="A62" s="6" t="s">
        <v>100</v>
      </c>
      <c r="B62" s="6">
        <v>29.95</v>
      </c>
      <c r="C62" s="6">
        <v>22.6</v>
      </c>
      <c r="D62" s="6">
        <v>1.27433628318584</v>
      </c>
    </row>
    <row r="63" spans="1:4">
      <c r="A63" s="6" t="s">
        <v>132</v>
      </c>
      <c r="B63" s="6">
        <v>24.3</v>
      </c>
      <c r="C63" s="6">
        <v>28.66</v>
      </c>
      <c r="D63" s="6">
        <v>0.853971272789632</v>
      </c>
    </row>
    <row r="64" spans="1:4">
      <c r="A64" s="6" t="s">
        <v>102</v>
      </c>
      <c r="B64" s="6">
        <v>32.4</v>
      </c>
      <c r="C64" s="6">
        <v>27.3666666666667</v>
      </c>
      <c r="D64" s="6">
        <v>1.21762306803079</v>
      </c>
    </row>
    <row r="65" s="6" customFormat="1" spans="1:1">
      <c r="A65" s="6" t="s">
        <v>103</v>
      </c>
    </row>
    <row r="68" s="20" customFormat="1" spans="1:8">
      <c r="A68" s="13" t="s">
        <v>133</v>
      </c>
      <c r="B68" s="13"/>
      <c r="C68" s="13"/>
      <c r="D68" s="13"/>
      <c r="E68" s="13"/>
      <c r="F68" s="13"/>
      <c r="G68" s="13"/>
      <c r="H68" s="13"/>
    </row>
    <row r="69" s="21" customFormat="1" spans="2:9">
      <c r="B69" s="6" t="s">
        <v>113</v>
      </c>
      <c r="C69" s="6" t="s">
        <v>114</v>
      </c>
      <c r="D69" s="6" t="s">
        <v>115</v>
      </c>
      <c r="E69" s="6" t="s">
        <v>116</v>
      </c>
      <c r="F69" s="6" t="s">
        <v>117</v>
      </c>
      <c r="G69" s="6" t="s">
        <v>118</v>
      </c>
      <c r="H69" s="6" t="s">
        <v>119</v>
      </c>
      <c r="I69" s="6" t="s">
        <v>120</v>
      </c>
    </row>
    <row r="70" s="21" customFormat="1" spans="1:9">
      <c r="A70" s="21" t="s">
        <v>134</v>
      </c>
      <c r="B70" s="13">
        <f>COUNTIF(C4:C51,"&lt;10")</f>
        <v>5</v>
      </c>
      <c r="C70" s="13">
        <f>COUNTIFS(C4:C51,"&gt;=10",C4:C51,"&lt;15")</f>
        <v>13</v>
      </c>
      <c r="D70" s="13">
        <f>COUNTIFS(C4:C51,"&gt;=15",C4:C51,"&lt;20")</f>
        <v>18</v>
      </c>
      <c r="E70" s="13">
        <f>COUNTIFS(C4:C51,"&gt;=20",C4:C51,"&lt;25")</f>
        <v>6</v>
      </c>
      <c r="F70" s="13">
        <f>COUNTIFS(C4:C51,"&gt;=25",C4:C51,"&lt;30")</f>
        <v>2</v>
      </c>
      <c r="G70" s="13">
        <f>COUNTIFS(C4:C51,"&gt;=30",C4:C51,"&lt;35")</f>
        <v>0</v>
      </c>
      <c r="H70" s="13">
        <f>COUNTIFS(C4:C51,"&gt;=35",C4:C51,"&lt;40")</f>
        <v>2</v>
      </c>
      <c r="I70" s="13">
        <f>COUNTIFS(C4:C51,"&gt;=40")</f>
        <v>2</v>
      </c>
    </row>
    <row r="71" s="21" customFormat="1" spans="1:9">
      <c r="A71" s="21" t="s">
        <v>135</v>
      </c>
      <c r="B71" s="13">
        <f>COUNTIF(C58:C66,"&lt;10")</f>
        <v>0</v>
      </c>
      <c r="C71" s="13">
        <f>COUNTIFS(C58:C66,"&gt;=10",C58:C66,"&lt;15")</f>
        <v>0</v>
      </c>
      <c r="D71" s="13">
        <f>COUNTIFS(C58:C66,"&gt;=15",C58:C66,"&lt;20")</f>
        <v>0</v>
      </c>
      <c r="E71" s="13">
        <f>COUNTIFS(C58:C66,"&gt;=20",C58:C66,"&lt;25")</f>
        <v>1</v>
      </c>
      <c r="F71" s="13">
        <f>COUNTIFS(C58:C66,"&gt;=25",C58:C66,"&lt;30")</f>
        <v>4</v>
      </c>
      <c r="G71" s="13">
        <f>COUNTIFS(C58:C66,"&gt;=30",C58:C66,"&lt;35")</f>
        <v>0</v>
      </c>
      <c r="H71" s="13">
        <f>COUNTIFS(C58:C66,"&gt;=35",C58:C66,"&lt;40")</f>
        <v>0</v>
      </c>
      <c r="I71" s="13">
        <f>COUNTIFS(C58:C66,"&gt;=40")</f>
        <v>0</v>
      </c>
    </row>
    <row r="72" s="21" customFormat="1" spans="1:4">
      <c r="A72" s="35"/>
      <c r="C72" s="6"/>
      <c r="D72" s="6"/>
    </row>
    <row r="73" s="7" customFormat="1" spans="1:1">
      <c r="A73" s="7" t="s">
        <v>110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zoomScale="60" zoomScaleNormal="60" workbookViewId="0">
      <selection activeCell="A11" sqref="$A11:$XFD11"/>
    </sheetView>
  </sheetViews>
  <sheetFormatPr defaultColWidth="8.25" defaultRowHeight="14"/>
  <cols>
    <col min="1" max="1" width="13.9166666666667" style="6" customWidth="1"/>
    <col min="2" max="2" width="9.5" style="6" customWidth="1"/>
    <col min="3" max="3" width="9.91666666666667" style="6" customWidth="1"/>
    <col min="4" max="4" width="8.25" style="6"/>
    <col min="5" max="5" width="9.83333333333333" style="6" customWidth="1"/>
    <col min="6" max="11" width="8.25" style="6"/>
    <col min="12" max="12" width="8.83333333333333" style="6"/>
    <col min="13" max="16384" width="8.25" style="6"/>
  </cols>
  <sheetData>
    <row r="1" s="1" customFormat="1" spans="1:1">
      <c r="A1" s="1" t="s">
        <v>0</v>
      </c>
    </row>
    <row r="2" s="11" customFormat="1" spans="1:1">
      <c r="A2" s="12" t="s">
        <v>1</v>
      </c>
    </row>
    <row r="3" spans="1:9">
      <c r="A3" s="33"/>
      <c r="B3" s="7" t="s">
        <v>2</v>
      </c>
      <c r="C3" s="7" t="s">
        <v>3</v>
      </c>
      <c r="D3" s="7" t="s">
        <v>4</v>
      </c>
      <c r="F3" s="7" t="s">
        <v>2</v>
      </c>
      <c r="G3" s="7" t="s">
        <v>88</v>
      </c>
      <c r="H3" s="7" t="s">
        <v>3</v>
      </c>
      <c r="I3" s="7" t="s">
        <v>89</v>
      </c>
    </row>
    <row r="4" spans="1:4">
      <c r="A4" s="6" t="s">
        <v>49</v>
      </c>
      <c r="B4" s="6">
        <v>20.8</v>
      </c>
      <c r="C4" s="6">
        <v>16.6</v>
      </c>
      <c r="D4" s="6">
        <v>1.3</v>
      </c>
    </row>
    <row r="5" spans="1:4">
      <c r="A5" s="6" t="s">
        <v>51</v>
      </c>
      <c r="B5" s="6">
        <v>21.9</v>
      </c>
      <c r="C5" s="6">
        <v>18</v>
      </c>
      <c r="D5" s="6">
        <v>1.2</v>
      </c>
    </row>
    <row r="6" spans="1:9">
      <c r="A6" s="6" t="s">
        <v>55</v>
      </c>
      <c r="B6" s="6">
        <v>22.8</v>
      </c>
      <c r="C6" s="6">
        <v>20.3</v>
      </c>
      <c r="D6" s="6">
        <v>1.1</v>
      </c>
      <c r="E6" s="13" t="s">
        <v>56</v>
      </c>
      <c r="F6" s="6">
        <v>6.8</v>
      </c>
      <c r="G6" s="6">
        <v>5</v>
      </c>
      <c r="H6" s="6" t="s">
        <v>57</v>
      </c>
      <c r="I6" s="6">
        <v>1.4</v>
      </c>
    </row>
    <row r="7" s="13" customFormat="1" spans="1:4">
      <c r="A7" s="13" t="s">
        <v>75</v>
      </c>
      <c r="B7" s="13">
        <v>33.1</v>
      </c>
      <c r="C7" s="13">
        <v>28.6</v>
      </c>
      <c r="D7" s="13">
        <v>1.2</v>
      </c>
    </row>
    <row r="8" s="4" customFormat="1" spans="1:1">
      <c r="A8" s="4" t="s">
        <v>95</v>
      </c>
    </row>
    <row r="9" s="16" customFormat="1" spans="1:1">
      <c r="A9" s="16" t="s">
        <v>107</v>
      </c>
    </row>
    <row r="10" s="7" customFormat="1" spans="2:4">
      <c r="B10" s="7" t="s">
        <v>2</v>
      </c>
      <c r="C10" s="7" t="s">
        <v>88</v>
      </c>
      <c r="D10" s="7" t="s">
        <v>89</v>
      </c>
    </row>
    <row r="11" spans="1:4">
      <c r="A11" s="6" t="s">
        <v>108</v>
      </c>
      <c r="B11" s="6">
        <v>14.005</v>
      </c>
      <c r="C11" s="6">
        <v>30.675</v>
      </c>
      <c r="D11" s="6">
        <v>0.460265708118222</v>
      </c>
    </row>
    <row r="12" s="5" customFormat="1" spans="1:1">
      <c r="A12" s="5" t="s">
        <v>96</v>
      </c>
    </row>
    <row r="13" spans="1:4">
      <c r="A13" s="6" t="s">
        <v>136</v>
      </c>
      <c r="B13" s="6">
        <v>23.5466666666667</v>
      </c>
      <c r="C13" s="6">
        <v>27.1966666666667</v>
      </c>
      <c r="D13" s="6">
        <v>0.862286918599713</v>
      </c>
    </row>
    <row r="14" s="19" customFormat="1" spans="1:1">
      <c r="A14" s="19" t="s">
        <v>104</v>
      </c>
    </row>
    <row r="15" s="18" customFormat="1" spans="1:1">
      <c r="A15" s="18" t="s">
        <v>137</v>
      </c>
    </row>
    <row r="16" s="7" customFormat="1" spans="2:4">
      <c r="B16" s="7" t="s">
        <v>2</v>
      </c>
      <c r="C16" s="7" t="s">
        <v>88</v>
      </c>
      <c r="D16" s="7" t="s">
        <v>89</v>
      </c>
    </row>
    <row r="17" spans="1:4">
      <c r="A17" s="6" t="s">
        <v>138</v>
      </c>
      <c r="B17" s="6">
        <v>53.385</v>
      </c>
      <c r="C17" s="6">
        <v>14.6566666666667</v>
      </c>
      <c r="D17" s="6">
        <v>3.75538051758863</v>
      </c>
    </row>
    <row r="20" spans="1:8">
      <c r="A20" s="13" t="s">
        <v>133</v>
      </c>
      <c r="B20" s="13"/>
      <c r="C20" s="13"/>
      <c r="D20" s="13"/>
      <c r="E20" s="13"/>
      <c r="F20" s="13"/>
      <c r="G20" s="13"/>
      <c r="H20" s="13"/>
    </row>
    <row r="21" spans="2:9">
      <c r="B21" s="6" t="s">
        <v>113</v>
      </c>
      <c r="C21" s="6" t="s">
        <v>114</v>
      </c>
      <c r="D21" s="6" t="s">
        <v>115</v>
      </c>
      <c r="E21" s="6" t="s">
        <v>116</v>
      </c>
      <c r="F21" s="6" t="s">
        <v>117</v>
      </c>
      <c r="G21" s="6" t="s">
        <v>118</v>
      </c>
      <c r="H21" s="6" t="s">
        <v>119</v>
      </c>
      <c r="I21" s="6" t="s">
        <v>120</v>
      </c>
    </row>
    <row r="22" spans="1:9">
      <c r="A22" s="6" t="s">
        <v>134</v>
      </c>
      <c r="B22" s="13">
        <f>COUNTIF(C4:C7,"&lt;10")</f>
        <v>0</v>
      </c>
      <c r="C22" s="13">
        <f>COUNTIFS(C4:C7,"&gt;=10",C4:C7,"&lt;15")</f>
        <v>0</v>
      </c>
      <c r="D22" s="13">
        <f>COUNTIFS(C4:C7,"&gt;=15",C4:C7,"&lt;20")</f>
        <v>2</v>
      </c>
      <c r="E22" s="13">
        <f>COUNTIFS(C4:C7,"&gt;=20",C4:C7,"&lt;25")</f>
        <v>1</v>
      </c>
      <c r="F22" s="13">
        <f>COUNTIFS(C4:C7,"&gt;=25",C4:C7,"&lt;30")</f>
        <v>1</v>
      </c>
      <c r="G22" s="13">
        <f>COUNTIFS(C4:C7,"&gt;=30",C4:C7,"&lt;35")</f>
        <v>0</v>
      </c>
      <c r="H22" s="13">
        <f>COUNTIFS(C4:C7,"&gt;=35",C4:C7,"&lt;40")</f>
        <v>0</v>
      </c>
      <c r="I22" s="13">
        <f>COUNTIFS(C4:C7,"&gt;=40")</f>
        <v>0</v>
      </c>
    </row>
    <row r="23" spans="1:9">
      <c r="A23" s="6" t="s">
        <v>135</v>
      </c>
      <c r="B23" s="13">
        <f>COUNTIF(C11:C13,"&lt;10")</f>
        <v>0</v>
      </c>
      <c r="C23" s="13">
        <f>COUNTIFS(C11:C13,"&gt;=10",C11:C13,"&lt;15")</f>
        <v>0</v>
      </c>
      <c r="D23" s="13">
        <f>COUNTIFS(C11:C13,"&gt;=15",C11:C13,"&lt;20")</f>
        <v>0</v>
      </c>
      <c r="E23" s="13">
        <f>COUNTIFS(C11:C13,"&gt;=20",C11:C13,"&lt;25")</f>
        <v>0</v>
      </c>
      <c r="F23" s="13">
        <f>COUNTIFS(C11:C13,"&gt;=25",C11:C13,"&lt;30")</f>
        <v>1</v>
      </c>
      <c r="G23" s="13">
        <f>COUNTIFS(C11:C13,"&gt;=30",C11:C13,"&lt;35")</f>
        <v>1</v>
      </c>
      <c r="H23" s="13">
        <f>COUNTIFS(C11:C13,"&gt;=35",C11:C13,"&lt;40")</f>
        <v>0</v>
      </c>
      <c r="I23" s="13">
        <f>COUNTIFS(C11:C13,"&gt;=40")</f>
        <v>0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zoomScale="60" zoomScaleNormal="60" workbookViewId="0">
      <selection activeCell="A25" sqref="$A25:$XFD25"/>
    </sheetView>
  </sheetViews>
  <sheetFormatPr defaultColWidth="8" defaultRowHeight="14"/>
  <cols>
    <col min="1" max="1" width="12.9166666666667" style="6" customWidth="1"/>
    <col min="2" max="2" width="8" style="6"/>
    <col min="3" max="3" width="9" style="6" customWidth="1"/>
    <col min="4" max="16384" width="8" style="6"/>
  </cols>
  <sheetData>
    <row r="1" s="1" customFormat="1" spans="1:1">
      <c r="A1" s="1" t="s">
        <v>0</v>
      </c>
    </row>
    <row r="2" s="11" customFormat="1" spans="1:1">
      <c r="A2" s="12" t="s">
        <v>1</v>
      </c>
    </row>
    <row r="3" s="13" customFormat="1" spans="1:9">
      <c r="A3" s="22"/>
      <c r="B3" s="23" t="s">
        <v>2</v>
      </c>
      <c r="C3" s="23" t="s">
        <v>3</v>
      </c>
      <c r="D3" s="23" t="s">
        <v>4</v>
      </c>
      <c r="F3" s="23" t="s">
        <v>2</v>
      </c>
      <c r="G3" s="23" t="s">
        <v>88</v>
      </c>
      <c r="H3" s="23" t="s">
        <v>3</v>
      </c>
      <c r="I3" s="23" t="s">
        <v>89</v>
      </c>
    </row>
    <row r="4" s="13" customFormat="1" spans="1:4">
      <c r="A4" s="13" t="s">
        <v>7</v>
      </c>
      <c r="B4" s="13">
        <v>10</v>
      </c>
      <c r="C4" s="13">
        <v>9.1</v>
      </c>
      <c r="D4" s="13">
        <v>1.1</v>
      </c>
    </row>
    <row r="5" s="13" customFormat="1" spans="1:4">
      <c r="A5" s="13" t="s">
        <v>8</v>
      </c>
      <c r="B5" s="13">
        <v>10</v>
      </c>
      <c r="C5" s="13">
        <v>10.1</v>
      </c>
      <c r="D5" s="13">
        <v>1</v>
      </c>
    </row>
    <row r="6" s="13" customFormat="1" spans="1:4">
      <c r="A6" s="13" t="s">
        <v>12</v>
      </c>
      <c r="B6" s="13">
        <v>11.1</v>
      </c>
      <c r="C6" s="13">
        <v>10.7</v>
      </c>
      <c r="D6" s="13">
        <v>1</v>
      </c>
    </row>
    <row r="7" s="13" customFormat="1" spans="1:4">
      <c r="A7" s="13" t="s">
        <v>16</v>
      </c>
      <c r="B7" s="13">
        <v>12.2</v>
      </c>
      <c r="C7" s="13">
        <v>14.4</v>
      </c>
      <c r="D7" s="13">
        <v>0.8</v>
      </c>
    </row>
    <row r="8" s="13" customFormat="1" spans="1:4">
      <c r="A8" s="13" t="s">
        <v>38</v>
      </c>
      <c r="B8" s="13">
        <v>18.3</v>
      </c>
      <c r="C8" s="13">
        <v>17.6</v>
      </c>
      <c r="D8" s="13">
        <v>1.1</v>
      </c>
    </row>
    <row r="9" s="13" customFormat="1" spans="1:9">
      <c r="A9" s="13" t="s">
        <v>67</v>
      </c>
      <c r="B9" s="13">
        <v>26</v>
      </c>
      <c r="C9" s="13">
        <v>31</v>
      </c>
      <c r="D9" s="13">
        <v>0.8</v>
      </c>
      <c r="E9" s="13" t="s">
        <v>68</v>
      </c>
      <c r="F9" s="13">
        <v>12.7</v>
      </c>
      <c r="G9" s="13" t="s">
        <v>57</v>
      </c>
      <c r="H9" s="13">
        <v>8.7</v>
      </c>
      <c r="I9" s="13">
        <v>1.5</v>
      </c>
    </row>
    <row r="10" s="13" customFormat="1" spans="1:4">
      <c r="A10" s="13" t="s">
        <v>70</v>
      </c>
      <c r="B10" s="13">
        <v>27</v>
      </c>
      <c r="C10" s="13">
        <v>33.7</v>
      </c>
      <c r="D10" s="13">
        <v>0.8</v>
      </c>
    </row>
    <row r="11" s="13" customFormat="1" spans="1:4">
      <c r="A11" s="13" t="s">
        <v>71</v>
      </c>
      <c r="B11" s="13">
        <v>27.5</v>
      </c>
      <c r="C11" s="13">
        <v>31.8</v>
      </c>
      <c r="D11" s="13">
        <v>0.9</v>
      </c>
    </row>
    <row r="12" s="13" customFormat="1" spans="1:9">
      <c r="A12" s="13" t="s">
        <v>72</v>
      </c>
      <c r="B12" s="13">
        <v>31.1</v>
      </c>
      <c r="C12" s="13">
        <v>34.9</v>
      </c>
      <c r="D12" s="13">
        <v>0.9</v>
      </c>
      <c r="E12" s="13" t="s">
        <v>73</v>
      </c>
      <c r="F12" s="13">
        <v>14</v>
      </c>
      <c r="G12" s="13" t="s">
        <v>57</v>
      </c>
      <c r="H12" s="13">
        <v>6</v>
      </c>
      <c r="I12" s="13">
        <v>2.4</v>
      </c>
    </row>
    <row r="13" s="13" customFormat="1" spans="1:4">
      <c r="A13" s="13" t="s">
        <v>76</v>
      </c>
      <c r="B13" s="13">
        <v>36.9</v>
      </c>
      <c r="C13" s="13">
        <v>26</v>
      </c>
      <c r="D13" s="13">
        <v>1.4</v>
      </c>
    </row>
    <row r="14" s="13" customFormat="1" spans="1:4">
      <c r="A14" s="13" t="s">
        <v>77</v>
      </c>
      <c r="B14" s="13">
        <v>39</v>
      </c>
      <c r="C14" s="13">
        <v>36.5</v>
      </c>
      <c r="D14" s="13">
        <v>1.1</v>
      </c>
    </row>
    <row r="15" s="13" customFormat="1" spans="1:4">
      <c r="A15" s="13" t="s">
        <v>78</v>
      </c>
      <c r="B15" s="13">
        <v>39.5</v>
      </c>
      <c r="C15" s="13">
        <v>32.8</v>
      </c>
      <c r="D15" s="13">
        <v>1.2</v>
      </c>
    </row>
    <row r="16" s="13" customFormat="1" spans="1:9">
      <c r="A16" s="13" t="s">
        <v>80</v>
      </c>
      <c r="B16" s="13">
        <v>45.6</v>
      </c>
      <c r="C16" s="13">
        <v>34.1</v>
      </c>
      <c r="D16" s="13">
        <v>1.4</v>
      </c>
      <c r="E16" s="13" t="s">
        <v>81</v>
      </c>
      <c r="F16" s="13">
        <v>13</v>
      </c>
      <c r="H16" s="13">
        <v>7.9</v>
      </c>
      <c r="I16" s="13">
        <v>1.6</v>
      </c>
    </row>
    <row r="17" s="3" customFormat="1" spans="1:1">
      <c r="A17" s="3" t="s">
        <v>86</v>
      </c>
    </row>
    <row r="18" s="14" customFormat="1" spans="1:1">
      <c r="A18" s="24" t="s">
        <v>87</v>
      </c>
    </row>
    <row r="19" s="15" customFormat="1" spans="1:6">
      <c r="A19" s="25"/>
      <c r="B19" s="26" t="s">
        <v>2</v>
      </c>
      <c r="C19" s="26" t="s">
        <v>88</v>
      </c>
      <c r="D19" s="23" t="s">
        <v>89</v>
      </c>
      <c r="E19" s="27"/>
      <c r="F19" s="21"/>
    </row>
    <row r="20" spans="1:4">
      <c r="A20" s="6" t="s">
        <v>90</v>
      </c>
      <c r="B20" s="6">
        <v>40.775</v>
      </c>
      <c r="C20" s="6">
        <v>33.2166666666667</v>
      </c>
      <c r="D20" s="6">
        <v>1.24866716973544</v>
      </c>
    </row>
    <row r="21" hidden="1" spans="1:11">
      <c r="A21" s="6" t="s">
        <v>139</v>
      </c>
      <c r="B21" s="6">
        <v>16.6166666666667</v>
      </c>
      <c r="C21" s="6">
        <v>25.9141666666667</v>
      </c>
      <c r="D21" s="6" t="s">
        <v>140</v>
      </c>
      <c r="E21" s="6">
        <v>0.700968977056494</v>
      </c>
      <c r="F21" s="6">
        <v>99.8111111111111</v>
      </c>
      <c r="G21" s="6">
        <v>162.58125</v>
      </c>
      <c r="H21" s="6">
        <v>110.794522802888</v>
      </c>
      <c r="I21" s="6">
        <v>358.87625</v>
      </c>
      <c r="J21" s="6" t="s">
        <v>57</v>
      </c>
      <c r="K21" s="6">
        <v>56.586573617487</v>
      </c>
    </row>
    <row r="22" s="4" customFormat="1" spans="1:1">
      <c r="A22" s="4" t="s">
        <v>95</v>
      </c>
    </row>
    <row r="23" s="16" customFormat="1" spans="1:1">
      <c r="A23" s="16" t="s">
        <v>107</v>
      </c>
    </row>
    <row r="24" s="7" customFormat="1" spans="2:4">
      <c r="B24" s="7" t="s">
        <v>2</v>
      </c>
      <c r="C24" s="7" t="s">
        <v>88</v>
      </c>
      <c r="D24" s="7" t="s">
        <v>89</v>
      </c>
    </row>
    <row r="25" spans="1:4">
      <c r="A25" s="6" t="s">
        <v>109</v>
      </c>
      <c r="B25" s="6">
        <v>14.7333333333333</v>
      </c>
      <c r="C25" s="6">
        <v>29.3466666666667</v>
      </c>
      <c r="D25" s="6">
        <v>0.5</v>
      </c>
    </row>
    <row r="26" s="17" customFormat="1" spans="1:4">
      <c r="A26" s="17" t="s">
        <v>105</v>
      </c>
      <c r="B26" s="28"/>
      <c r="C26" s="29"/>
      <c r="D26" s="29"/>
    </row>
    <row r="27" s="15" customFormat="1" spans="2:4">
      <c r="B27" s="30" t="s">
        <v>2</v>
      </c>
      <c r="C27" s="7" t="s">
        <v>88</v>
      </c>
      <c r="D27" s="7" t="s">
        <v>89</v>
      </c>
    </row>
    <row r="28" s="15" customFormat="1" spans="1:4">
      <c r="A28" s="15" t="s">
        <v>106</v>
      </c>
      <c r="B28" s="31">
        <v>12.94</v>
      </c>
      <c r="C28" s="6">
        <v>7.17</v>
      </c>
      <c r="D28" s="6">
        <f>B28/C28</f>
        <v>1.8047419804742</v>
      </c>
    </row>
    <row r="29" s="18" customFormat="1" spans="1:1">
      <c r="A29" s="32" t="s">
        <v>141</v>
      </c>
    </row>
    <row r="30" spans="1:3">
      <c r="A30" s="33"/>
      <c r="B30" s="6" t="s">
        <v>2</v>
      </c>
      <c r="C30" s="7" t="s">
        <v>89</v>
      </c>
    </row>
    <row r="31" spans="1:3">
      <c r="A31" s="6" t="s">
        <v>142</v>
      </c>
      <c r="B31" s="6">
        <v>11.1</v>
      </c>
      <c r="C31" s="6">
        <v>1.8</v>
      </c>
    </row>
    <row r="32" s="19" customFormat="1" spans="1:1">
      <c r="A32" s="6" t="s">
        <v>143</v>
      </c>
    </row>
    <row r="33" s="18" customFormat="1" spans="1:1">
      <c r="A33" s="32" t="s">
        <v>144</v>
      </c>
    </row>
    <row r="34" spans="1:3">
      <c r="A34" s="33"/>
      <c r="B34" s="6" t="s">
        <v>2</v>
      </c>
      <c r="C34" s="7" t="s">
        <v>89</v>
      </c>
    </row>
    <row r="35" spans="1:3">
      <c r="A35" s="6" t="s">
        <v>145</v>
      </c>
      <c r="B35" s="6">
        <v>36.8</v>
      </c>
      <c r="C35" s="6">
        <v>1.8</v>
      </c>
    </row>
    <row r="36" s="2" customFormat="1" spans="1:1">
      <c r="A36" s="2" t="s">
        <v>93</v>
      </c>
    </row>
    <row r="37" spans="1:1">
      <c r="A37" s="6" t="s">
        <v>146</v>
      </c>
    </row>
    <row r="39" customFormat="1" spans="2:4">
      <c r="B39" s="6"/>
      <c r="C39" s="6"/>
      <c r="D39" s="34"/>
    </row>
    <row r="40" s="20" customFormat="1" spans="1:8">
      <c r="A40" s="13" t="s">
        <v>133</v>
      </c>
      <c r="B40" s="13"/>
      <c r="C40" s="13"/>
      <c r="D40" s="13"/>
      <c r="E40" s="13"/>
      <c r="F40" s="13"/>
      <c r="G40" s="13"/>
      <c r="H40" s="13"/>
    </row>
    <row r="41" s="21" customFormat="1" spans="2:9">
      <c r="B41" s="6" t="s">
        <v>113</v>
      </c>
      <c r="C41" s="6" t="s">
        <v>114</v>
      </c>
      <c r="D41" s="6" t="s">
        <v>115</v>
      </c>
      <c r="E41" s="6" t="s">
        <v>116</v>
      </c>
      <c r="F41" s="6" t="s">
        <v>117</v>
      </c>
      <c r="G41" s="6" t="s">
        <v>118</v>
      </c>
      <c r="H41" s="6" t="s">
        <v>119</v>
      </c>
      <c r="I41" s="6" t="s">
        <v>120</v>
      </c>
    </row>
    <row r="42" s="21" customFormat="1" spans="1:9">
      <c r="A42" s="21" t="s">
        <v>134</v>
      </c>
      <c r="B42" s="13">
        <f>COUNTIF(C4:C16,"&lt;10")</f>
        <v>1</v>
      </c>
      <c r="C42" s="13">
        <f>COUNTIFS(C4:C16,"&gt;=10",C4:C16,"&lt;15")</f>
        <v>3</v>
      </c>
      <c r="D42" s="13">
        <f>COUNTIFS(C4:C16,"&gt;=15",C4:C16,"&lt;20")</f>
        <v>1</v>
      </c>
      <c r="E42" s="13">
        <f>COUNTIFS(C4:C16,"&gt;=20",C4:C16,"&lt;25")</f>
        <v>0</v>
      </c>
      <c r="F42" s="13">
        <f>COUNTIFS(C4:C16,"&gt;=25",C4:C16,"&lt;30")</f>
        <v>1</v>
      </c>
      <c r="G42" s="13">
        <f>COUNTIFS(C4:C16,"&gt;=30",C4:C16,"&lt;35")</f>
        <v>6</v>
      </c>
      <c r="H42" s="13">
        <f>COUNTIFS(C4:C16,"&gt;=35",C4:C16,"&lt;40")</f>
        <v>1</v>
      </c>
      <c r="I42" s="13">
        <f>COUNTIFS(C4:C16,"&gt;=40")</f>
        <v>0</v>
      </c>
    </row>
    <row r="43" s="21" customFormat="1" spans="1:9">
      <c r="A43" s="21" t="s">
        <v>135</v>
      </c>
      <c r="B43" s="13">
        <f>COUNTIF(C25,"&lt;10")</f>
        <v>0</v>
      </c>
      <c r="C43" s="13">
        <f>COUNTIFS(C25,"&gt;=10",C25,"&lt;15")</f>
        <v>0</v>
      </c>
      <c r="D43" s="13">
        <f>COUNTIFS(C25,"&gt;=15",C25,"&lt;20")</f>
        <v>0</v>
      </c>
      <c r="E43" s="13">
        <f>COUNTIFS(C25,"&gt;=20",C25,"&lt;25")</f>
        <v>0</v>
      </c>
      <c r="F43" s="13">
        <f>COUNTIFS(C25,"&gt;=25",C25,"&lt;30")</f>
        <v>1</v>
      </c>
      <c r="G43" s="13">
        <f>COUNTIFS(C25,"&gt;=30",C25,"&lt;35")</f>
        <v>0</v>
      </c>
      <c r="H43" s="13">
        <f>COUNTIFS(C25,"&gt;=35",C25,"&lt;40")</f>
        <v>0</v>
      </c>
      <c r="I43" s="13">
        <f>COUNTIFS(C25,"&gt;=40")</f>
        <v>0</v>
      </c>
    </row>
    <row r="44" s="21" customFormat="1" spans="1:4">
      <c r="A44" s="35"/>
      <c r="C44" s="6"/>
      <c r="D44" s="6"/>
    </row>
  </sheetData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zoomScale="60" zoomScaleNormal="60" workbookViewId="0">
      <selection activeCell="A4" sqref="$A4:$XFD4"/>
    </sheetView>
  </sheetViews>
  <sheetFormatPr defaultColWidth="8" defaultRowHeight="14" outlineLevelRow="3"/>
  <cols>
    <col min="1" max="1" width="10" style="6" customWidth="1"/>
    <col min="2" max="16384" width="8" style="6"/>
  </cols>
  <sheetData>
    <row r="1" s="1" customFormat="1" spans="1:1">
      <c r="A1" s="1" t="s">
        <v>0</v>
      </c>
    </row>
    <row r="2" s="11" customFormat="1" spans="1:1">
      <c r="A2" s="12" t="s">
        <v>1</v>
      </c>
    </row>
    <row r="3" spans="2:10">
      <c r="B3" s="7" t="s">
        <v>2</v>
      </c>
      <c r="C3" s="7" t="s">
        <v>88</v>
      </c>
      <c r="D3" s="7" t="s">
        <v>3</v>
      </c>
      <c r="E3" s="7" t="s">
        <v>89</v>
      </c>
      <c r="F3" s="7" t="s">
        <v>4</v>
      </c>
      <c r="H3" s="7"/>
      <c r="I3" s="7"/>
      <c r="J3" s="7"/>
    </row>
    <row r="4" spans="1:6">
      <c r="A4" s="6" t="s">
        <v>50</v>
      </c>
      <c r="B4" s="6">
        <v>21.5</v>
      </c>
      <c r="C4" s="6">
        <v>13.4</v>
      </c>
      <c r="D4" s="6">
        <v>17</v>
      </c>
      <c r="E4" s="6">
        <v>1.5</v>
      </c>
      <c r="F4" s="6">
        <v>1.3</v>
      </c>
    </row>
  </sheetData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zoomScale="70" zoomScaleNormal="70" workbookViewId="0">
      <selection activeCell="I32" sqref="I32"/>
    </sheetView>
  </sheetViews>
  <sheetFormatPr defaultColWidth="8" defaultRowHeight="14" outlineLevelRow="1"/>
  <cols>
    <col min="1" max="16384" width="8" style="9"/>
  </cols>
  <sheetData>
    <row r="1" s="8" customFormat="1" spans="1:1">
      <c r="A1" s="8" t="s">
        <v>147</v>
      </c>
    </row>
    <row r="2" spans="1:1">
      <c r="A2" s="10" t="s">
        <v>148</v>
      </c>
    </row>
  </sheetData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zoomScale="60" zoomScaleNormal="60" workbookViewId="0">
      <selection activeCell="A6" sqref="$A6:$XFD8"/>
    </sheetView>
  </sheetViews>
  <sheetFormatPr defaultColWidth="8" defaultRowHeight="14"/>
  <cols>
    <col min="1" max="16384" width="8" style="6"/>
  </cols>
  <sheetData>
    <row r="1" s="1" customFormat="1" spans="1:1">
      <c r="A1" s="1" t="s">
        <v>0</v>
      </c>
    </row>
    <row r="2" s="2" customFormat="1" spans="1:1">
      <c r="A2" s="2" t="s">
        <v>93</v>
      </c>
    </row>
    <row r="3" spans="2:10">
      <c r="B3" s="7" t="s">
        <v>2</v>
      </c>
      <c r="C3" s="7" t="s">
        <v>88</v>
      </c>
      <c r="D3" s="7" t="s">
        <v>3</v>
      </c>
      <c r="E3" s="7" t="s">
        <v>89</v>
      </c>
      <c r="F3" s="7" t="s">
        <v>4</v>
      </c>
      <c r="H3" s="7"/>
      <c r="I3" s="7"/>
      <c r="J3" s="7"/>
    </row>
    <row r="4" spans="1:6">
      <c r="A4" s="6" t="s">
        <v>149</v>
      </c>
      <c r="B4" s="6" t="s">
        <v>150</v>
      </c>
      <c r="C4" s="6">
        <v>15.51</v>
      </c>
      <c r="D4" s="6">
        <v>21.79</v>
      </c>
      <c r="E4" s="6" t="s">
        <v>57</v>
      </c>
      <c r="F4" s="6" t="s">
        <v>57</v>
      </c>
    </row>
    <row r="5" s="3" customFormat="1" spans="1:1">
      <c r="A5" s="3" t="s">
        <v>86</v>
      </c>
    </row>
    <row r="6" s="2" customFormat="1" spans="1:1">
      <c r="A6" s="2" t="s">
        <v>93</v>
      </c>
    </row>
    <row r="7" spans="2:10">
      <c r="B7" s="7" t="s">
        <v>2</v>
      </c>
      <c r="C7" s="7" t="s">
        <v>88</v>
      </c>
      <c r="D7" s="7" t="s">
        <v>3</v>
      </c>
      <c r="E7" s="7" t="s">
        <v>89</v>
      </c>
      <c r="F7" s="7" t="s">
        <v>4</v>
      </c>
      <c r="H7" s="7"/>
      <c r="I7" s="7"/>
      <c r="J7" s="7"/>
    </row>
    <row r="8" spans="1:6">
      <c r="A8" s="6" t="s">
        <v>94</v>
      </c>
      <c r="B8" s="6">
        <v>34.6</v>
      </c>
      <c r="C8" s="6" t="s">
        <v>57</v>
      </c>
      <c r="D8" s="6">
        <v>29.56</v>
      </c>
      <c r="E8" s="6">
        <v>1.17050067658999</v>
      </c>
      <c r="F8" s="6" t="s">
        <v>57</v>
      </c>
    </row>
    <row r="9" s="4" customFormat="1" spans="1:1">
      <c r="A9" s="4" t="s">
        <v>95</v>
      </c>
    </row>
    <row r="10" s="5" customFormat="1" spans="1:1">
      <c r="A10" s="5" t="s">
        <v>96</v>
      </c>
    </row>
    <row r="11" spans="1:1">
      <c r="A11" s="6" t="s">
        <v>151</v>
      </c>
    </row>
    <row r="12" s="5" customFormat="1" spans="1:1">
      <c r="A12" s="5" t="s">
        <v>152</v>
      </c>
    </row>
    <row r="13" spans="1:1">
      <c r="A13" s="6" t="s">
        <v>153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LXIs</vt:lpstr>
      <vt:lpstr>LXIN</vt:lpstr>
      <vt:lpstr>LXID</vt:lpstr>
      <vt:lpstr>LXIU</vt:lpstr>
      <vt:lpstr>LXIE</vt:lpstr>
      <vt:lpstr>LXII</vt:lpstr>
      <vt:lpstr>LXIII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Qiyan Chen</dc:creator>
  <cp:lastModifiedBy>Qiyan Chen</cp:lastModifiedBy>
  <dcterms:created xsi:type="dcterms:W3CDTF">2024-11-15T12:55:00Z</dcterms:created>
  <dcterms:modified xsi:type="dcterms:W3CDTF">2025-03-23T14:59:15Z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8083D8FFF671486DB7B28F6F4AE7F482_13</vt:lpwstr>
  </property>
  <property fmtid="{D5CDD505-2E9C-101B-9397-08002B2CF9AE}" pid="3" name="KSOProductBuildVer">
    <vt:lpwstr>2052-12.1.0.20305</vt:lpwstr>
  </property>
</Properties>
</file>